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/Desktop/git-hub-justin-grigg/testPythonDissAnalysis/results/"/>
    </mc:Choice>
  </mc:AlternateContent>
  <xr:revisionPtr revIDLastSave="0" documentId="13_ncr:1_{1EEB1081-8A35-4848-A1A2-1B38A7E20068}" xr6:coauthVersionLast="45" xr6:coauthVersionMax="45" xr10:uidLastSave="{00000000-0000-0000-0000-000000000000}"/>
  <bookViews>
    <workbookView xWindow="560" yWindow="780" windowWidth="22880" windowHeight="17400" firstSheet="2" activeTab="3" xr2:uid="{DDA71C77-EB09-A243-AAF9-515F84467A63}"/>
  </bookViews>
  <sheets>
    <sheet name="nb_summary_stats-355" sheetId="16" r:id="rId1"/>
    <sheet name="summary.stats-INFO-66" sheetId="21" r:id="rId2"/>
    <sheet name="Base Model ACF PACF" sheetId="22" r:id="rId3"/>
    <sheet name="Base Model" sheetId="23" r:id="rId4"/>
    <sheet name="Base + RMRF" sheetId="24" r:id="rId5"/>
    <sheet name="Base + UNRATE" sheetId="25" r:id="rId6"/>
    <sheet name="Base + DSPIC96" sheetId="26" r:id="rId7"/>
    <sheet name="Base + CPIAUCSL" sheetId="27" r:id="rId8"/>
    <sheet name="Base + CPILFESL" sheetId="28" r:id="rId9"/>
    <sheet name="Base + INDPRO" sheetId="29" r:id="rId10"/>
    <sheet name="Base + PCE" sheetId="30" r:id="rId11"/>
    <sheet name="nb_ADF_unit_root" sheetId="14" r:id="rId12"/>
    <sheet name="nb_ARIMA_lag_selection" sheetId="17" r:id="rId13"/>
    <sheet name="nb_model_ARIMA" sheetId="19" r:id="rId14"/>
    <sheet name="source with diff" sheetId="12" r:id="rId15"/>
    <sheet name="Causation matrix" sheetId="20" r:id="rId16"/>
    <sheet name="nb_model_ARIMA IGNORE" sheetId="7" r:id="rId17"/>
    <sheet name="Sum. Stats (1) IGNORE" sheetId="2" r:id="rId18"/>
    <sheet name="Sum. Stats (2) IGNORE" sheetId="3" r:id="rId19"/>
    <sheet name="ADF (1) IGNORE" sheetId="5" r:id="rId20"/>
    <sheet name="ADF (2) IGNORE" sheetId="9" r:id="rId21"/>
    <sheet name="Causation" sheetId="1" r:id="rId22"/>
    <sheet name="Causation matrix IGNORE" sheetId="4" r:id="rId23"/>
    <sheet name="lag selection" sheetId="6" r:id="rId24"/>
  </sheets>
  <definedNames>
    <definedName name="_xlnm._FilterDatabase" localSheetId="20" hidden="1">'ADF (2) IGNORE'!$F$6007:$R$6007</definedName>
    <definedName name="_xlnm._FilterDatabase" localSheetId="15" hidden="1">'Causation matrix'!$A$1:$BB$53</definedName>
    <definedName name="_xlnm._FilterDatabase" localSheetId="11" hidden="1">nb_ADF_unit_root!$A$3:$H$195</definedName>
    <definedName name="_xlnm._FilterDatabase" localSheetId="0" hidden="1">'nb_summary_stats-355'!$A$5:$G$81</definedName>
    <definedName name="_xlnm._FilterDatabase" localSheetId="14" hidden="1">'source with diff'!$CE$2:$CE$78</definedName>
    <definedName name="_xlnm._FilterDatabase" localSheetId="18" hidden="1">'Sum. Stats (2) IGNORE'!$A$115:$H$191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95" i="23" l="1"/>
  <c r="J294" i="23"/>
  <c r="N293" i="23" a="1"/>
  <c r="N293" i="23" s="1"/>
  <c r="J293" i="23"/>
  <c r="N292" i="23" a="1"/>
  <c r="N292" i="23" s="1"/>
  <c r="J292" i="23"/>
  <c r="N291" i="23" a="1"/>
  <c r="N291" i="23" s="1"/>
  <c r="J291" i="23"/>
  <c r="N294" i="23" s="1" a="1"/>
  <c r="N294" i="23" s="1"/>
  <c r="Q290" i="23"/>
  <c r="M290" i="23"/>
  <c r="J290" i="23"/>
  <c r="J289" i="23"/>
  <c r="J288" i="23"/>
  <c r="J287" i="23"/>
  <c r="J286" i="23"/>
  <c r="J285" i="23"/>
  <c r="J284" i="23"/>
  <c r="J283" i="23"/>
  <c r="J282" i="23"/>
  <c r="J281" i="23"/>
  <c r="J280" i="23"/>
  <c r="J279" i="23"/>
  <c r="J278" i="23"/>
  <c r="J277" i="23"/>
  <c r="J276" i="23"/>
  <c r="J275" i="23"/>
  <c r="J274" i="23"/>
  <c r="J273" i="23"/>
  <c r="J272" i="23"/>
  <c r="J271" i="23"/>
  <c r="J270" i="23"/>
  <c r="J269" i="23"/>
  <c r="J268" i="23"/>
  <c r="J267" i="23"/>
  <c r="N266" i="23"/>
  <c r="N266" i="23" a="1"/>
  <c r="J266" i="23"/>
  <c r="N265" i="23" a="1"/>
  <c r="N265" i="23" s="1"/>
  <c r="J265" i="23"/>
  <c r="N264" i="23" a="1"/>
  <c r="N264" i="23" s="1"/>
  <c r="J264" i="23"/>
  <c r="N267" i="23" s="1" a="1"/>
  <c r="N267" i="23" s="1"/>
  <c r="Q263" i="23"/>
  <c r="M263" i="23"/>
  <c r="J263" i="23"/>
  <c r="J262" i="23"/>
  <c r="J261" i="23"/>
  <c r="J260" i="23"/>
  <c r="J259" i="23"/>
  <c r="J258" i="23"/>
  <c r="J257" i="23"/>
  <c r="J256" i="23"/>
  <c r="J255" i="23"/>
  <c r="J254" i="23"/>
  <c r="J253" i="23"/>
  <c r="J252" i="23"/>
  <c r="J251" i="23"/>
  <c r="J250" i="23"/>
  <c r="J249" i="23"/>
  <c r="J248" i="23"/>
  <c r="J247" i="23"/>
  <c r="J246" i="23"/>
  <c r="J245" i="23"/>
  <c r="J244" i="23"/>
  <c r="J243" i="23"/>
  <c r="J242" i="23"/>
  <c r="J241" i="23"/>
  <c r="J240" i="23"/>
  <c r="J239" i="23"/>
  <c r="N238" i="23" a="1"/>
  <c r="N238" i="23" s="1"/>
  <c r="J238" i="23"/>
  <c r="N239" i="23" s="1" a="1"/>
  <c r="N239" i="23" s="1"/>
  <c r="N237" i="23" a="1"/>
  <c r="N237" i="23" s="1"/>
  <c r="J237" i="23"/>
  <c r="N236" i="23"/>
  <c r="N236" i="23" a="1"/>
  <c r="J236" i="23"/>
  <c r="Q235" i="23"/>
  <c r="M235" i="23"/>
  <c r="J235" i="23"/>
  <c r="J234" i="23"/>
  <c r="J233" i="23"/>
  <c r="J232" i="23"/>
  <c r="J231" i="23"/>
  <c r="J230" i="23"/>
  <c r="J229" i="23"/>
  <c r="J228" i="23"/>
  <c r="J227" i="23"/>
  <c r="J226" i="23"/>
  <c r="J225" i="23"/>
  <c r="J224" i="23"/>
  <c r="J223" i="23"/>
  <c r="J222" i="23"/>
  <c r="J221" i="23"/>
  <c r="J220" i="23"/>
  <c r="J219" i="23"/>
  <c r="J218" i="23"/>
  <c r="J217" i="23"/>
  <c r="J216" i="23"/>
  <c r="J215" i="23"/>
  <c r="N214" i="23"/>
  <c r="N214" i="23" a="1"/>
  <c r="J214" i="23"/>
  <c r="N213" i="23" a="1"/>
  <c r="N213" i="23" s="1"/>
  <c r="J213" i="23"/>
  <c r="N212" i="23" a="1"/>
  <c r="N212" i="23" s="1"/>
  <c r="J212" i="23"/>
  <c r="N215" i="23" s="1" a="1"/>
  <c r="N215" i="23" s="1"/>
  <c r="Q211" i="23"/>
  <c r="M211" i="23"/>
  <c r="J211" i="23"/>
  <c r="J210" i="23"/>
  <c r="J209" i="23"/>
  <c r="J208" i="23"/>
  <c r="J207" i="23"/>
  <c r="J206" i="23"/>
  <c r="J205" i="23"/>
  <c r="J204" i="23"/>
  <c r="J203" i="23"/>
  <c r="J202" i="23"/>
  <c r="J201" i="23"/>
  <c r="J200" i="23"/>
  <c r="J199" i="23"/>
  <c r="J198" i="23"/>
  <c r="J197" i="23"/>
  <c r="J196" i="23"/>
  <c r="J195" i="23"/>
  <c r="J194" i="23"/>
  <c r="J193" i="23"/>
  <c r="J192" i="23"/>
  <c r="N191" i="23" a="1"/>
  <c r="N191" i="23" s="1"/>
  <c r="J191" i="23"/>
  <c r="N190" i="23" a="1"/>
  <c r="N190" i="23" s="1"/>
  <c r="J190" i="23"/>
  <c r="N189" i="23"/>
  <c r="N189" i="23" a="1"/>
  <c r="J189" i="23"/>
  <c r="N188" i="23"/>
  <c r="N188" i="23" a="1"/>
  <c r="J188" i="23"/>
  <c r="Q187" i="23"/>
  <c r="M187" i="23"/>
  <c r="J187" i="23"/>
  <c r="J186" i="23"/>
  <c r="J185" i="23"/>
  <c r="J184" i="23"/>
  <c r="J183" i="23"/>
  <c r="J182" i="23"/>
  <c r="J181" i="23"/>
  <c r="J180" i="23"/>
  <c r="J179" i="23"/>
  <c r="J178" i="23"/>
  <c r="J177" i="23"/>
  <c r="J176" i="23"/>
  <c r="J175" i="23"/>
  <c r="J174" i="23"/>
  <c r="J173" i="23"/>
  <c r="J172" i="23"/>
  <c r="J171" i="23"/>
  <c r="J170" i="23"/>
  <c r="J169" i="23"/>
  <c r="J168" i="23"/>
  <c r="J167" i="23"/>
  <c r="N166" i="23"/>
  <c r="N166" i="23" a="1"/>
  <c r="J166" i="23"/>
  <c r="N165" i="23" a="1"/>
  <c r="N165" i="23" s="1"/>
  <c r="J165" i="23"/>
  <c r="N164" i="23" a="1"/>
  <c r="N164" i="23" s="1"/>
  <c r="J164" i="23"/>
  <c r="N167" i="23" s="1" a="1"/>
  <c r="N167" i="23" s="1"/>
  <c r="Q163" i="23"/>
  <c r="M163" i="23"/>
  <c r="J163" i="23"/>
  <c r="J162" i="23"/>
  <c r="J161" i="23"/>
  <c r="J160" i="23"/>
  <c r="J159" i="23"/>
  <c r="J158" i="23"/>
  <c r="J157" i="23"/>
  <c r="J156" i="23"/>
  <c r="J155" i="23"/>
  <c r="J154" i="23"/>
  <c r="J153" i="23"/>
  <c r="J152" i="23"/>
  <c r="J151" i="23"/>
  <c r="J150" i="23"/>
  <c r="J149" i="23"/>
  <c r="J148" i="23"/>
  <c r="J147" i="23"/>
  <c r="J146" i="23"/>
  <c r="J145" i="23"/>
  <c r="J144" i="23"/>
  <c r="J143" i="23"/>
  <c r="N142" i="23" a="1"/>
  <c r="N142" i="23" s="1"/>
  <c r="J142" i="23"/>
  <c r="N141" i="23"/>
  <c r="N141" i="23" a="1"/>
  <c r="J141" i="23"/>
  <c r="N143" i="23" s="1" a="1"/>
  <c r="N143" i="23" s="1"/>
  <c r="N140" i="23"/>
  <c r="N140" i="23" a="1"/>
  <c r="J140" i="23"/>
  <c r="Q139" i="23"/>
  <c r="M139" i="23"/>
  <c r="J139" i="23"/>
  <c r="J138" i="23"/>
  <c r="J137" i="23"/>
  <c r="J136" i="23"/>
  <c r="J135" i="23"/>
  <c r="J134" i="23"/>
  <c r="J133" i="23"/>
  <c r="J132" i="23"/>
  <c r="J131" i="23"/>
  <c r="J130" i="23"/>
  <c r="J129" i="23"/>
  <c r="J128" i="23"/>
  <c r="J127" i="23"/>
  <c r="J126" i="23"/>
  <c r="J125" i="23"/>
  <c r="J124" i="23"/>
  <c r="J123" i="23"/>
  <c r="J122" i="23"/>
  <c r="J121" i="23"/>
  <c r="J120" i="23"/>
  <c r="J119" i="23"/>
  <c r="N118" i="23"/>
  <c r="N118" i="23" a="1"/>
  <c r="J118" i="23"/>
  <c r="N117" i="23" a="1"/>
  <c r="N117" i="23" s="1"/>
  <c r="J117" i="23"/>
  <c r="N116" i="23" a="1"/>
  <c r="N116" i="23" s="1"/>
  <c r="J116" i="23"/>
  <c r="N119" i="23" s="1" a="1"/>
  <c r="N119" i="23" s="1"/>
  <c r="Q115" i="23"/>
  <c r="M115" i="23"/>
  <c r="J115" i="23"/>
  <c r="J114" i="23"/>
  <c r="J113" i="23"/>
  <c r="J112" i="23"/>
  <c r="J111" i="23"/>
  <c r="J110" i="23"/>
  <c r="J109" i="23"/>
  <c r="J108" i="23"/>
  <c r="J107" i="23"/>
  <c r="J106" i="23"/>
  <c r="J105" i="23"/>
  <c r="J104" i="23"/>
  <c r="J103" i="23"/>
  <c r="J102" i="23"/>
  <c r="J101" i="23"/>
  <c r="J100" i="23"/>
  <c r="J99" i="23"/>
  <c r="J98" i="23"/>
  <c r="J97" i="23"/>
  <c r="J96" i="23"/>
  <c r="J95" i="23"/>
  <c r="J94" i="23"/>
  <c r="J93" i="23"/>
  <c r="J92" i="23"/>
  <c r="N91" i="23"/>
  <c r="N91" i="23" a="1"/>
  <c r="J91" i="23"/>
  <c r="N92" i="23" s="1" a="1"/>
  <c r="N92" i="23" s="1"/>
  <c r="N90" i="23"/>
  <c r="N90" i="23" a="1"/>
  <c r="J90" i="23"/>
  <c r="N89" i="23" a="1"/>
  <c r="N89" i="23" s="1"/>
  <c r="J89" i="23"/>
  <c r="Q88" i="23"/>
  <c r="M88" i="23"/>
  <c r="J88" i="23"/>
  <c r="J87" i="23"/>
  <c r="J86" i="23"/>
  <c r="J85" i="23"/>
  <c r="J84" i="23"/>
  <c r="J83" i="23"/>
  <c r="J82" i="23"/>
  <c r="J81" i="23"/>
  <c r="J80" i="23"/>
  <c r="J79" i="23"/>
  <c r="J78" i="23"/>
  <c r="J77" i="23"/>
  <c r="J76" i="23"/>
  <c r="J75" i="23"/>
  <c r="J74" i="23"/>
  <c r="J73" i="23"/>
  <c r="J72" i="23"/>
  <c r="J71" i="23"/>
  <c r="J70" i="23"/>
  <c r="J69" i="23"/>
  <c r="J68" i="23"/>
  <c r="J67" i="23"/>
  <c r="N66" i="23"/>
  <c r="N66" i="23" a="1"/>
  <c r="J66" i="23"/>
  <c r="N65" i="23" a="1"/>
  <c r="N65" i="23" s="1"/>
  <c r="J65" i="23"/>
  <c r="N64" i="23" a="1"/>
  <c r="N64" i="23" s="1"/>
  <c r="J64" i="23"/>
  <c r="Q63" i="23"/>
  <c r="M63" i="23"/>
  <c r="J63" i="23"/>
  <c r="N67" i="23" s="1" a="1"/>
  <c r="N67" i="23" s="1"/>
  <c r="J62" i="23"/>
  <c r="J61" i="23"/>
  <c r="J60" i="23"/>
  <c r="J59" i="23"/>
  <c r="J58" i="23"/>
  <c r="J57" i="23"/>
  <c r="J56" i="23"/>
  <c r="J55" i="23"/>
  <c r="J54" i="23"/>
  <c r="J53" i="23"/>
  <c r="J52" i="23"/>
  <c r="J51" i="23"/>
  <c r="J50" i="23"/>
  <c r="J49" i="23"/>
  <c r="J48" i="23"/>
  <c r="J47" i="23"/>
  <c r="J46" i="23"/>
  <c r="J45" i="23"/>
  <c r="J44" i="23"/>
  <c r="J43" i="23"/>
  <c r="J42" i="23"/>
  <c r="J41" i="23"/>
  <c r="N40" i="23"/>
  <c r="N40" i="23" a="1"/>
  <c r="J40" i="23"/>
  <c r="N39" i="23" a="1"/>
  <c r="N39" i="23" s="1"/>
  <c r="J39" i="23"/>
  <c r="N38" i="23" a="1"/>
  <c r="N38" i="23" s="1"/>
  <c r="J38" i="23"/>
  <c r="N41" i="23" s="1" a="1"/>
  <c r="N41" i="23" s="1"/>
  <c r="Q37" i="23"/>
  <c r="M37" i="23"/>
  <c r="J37" i="23"/>
  <c r="J36" i="23"/>
  <c r="J35" i="23"/>
  <c r="J34" i="23"/>
  <c r="J33" i="23"/>
  <c r="J32" i="23"/>
  <c r="J31" i="23"/>
  <c r="J30" i="23"/>
  <c r="J29" i="23"/>
  <c r="J28" i="23"/>
  <c r="J27" i="23"/>
  <c r="J26" i="23"/>
  <c r="J25" i="23"/>
  <c r="J24" i="23"/>
  <c r="J23" i="23"/>
  <c r="J22" i="23"/>
  <c r="J21" i="23"/>
  <c r="J20" i="23"/>
  <c r="J19" i="23"/>
  <c r="J18" i="23"/>
  <c r="J17" i="23"/>
  <c r="J16" i="23"/>
  <c r="N15" i="23" a="1"/>
  <c r="N15" i="23" s="1"/>
  <c r="J15" i="23"/>
  <c r="N14" i="23" a="1"/>
  <c r="N14" i="23" s="1"/>
  <c r="J14" i="23"/>
  <c r="N13" i="23"/>
  <c r="N13" i="23" a="1"/>
  <c r="J13" i="23"/>
  <c r="N16" i="23" s="1" a="1"/>
  <c r="N16" i="23" s="1"/>
  <c r="Q12" i="23"/>
  <c r="M12" i="23"/>
  <c r="J295" i="30"/>
  <c r="J294" i="30"/>
  <c r="N293" i="30" a="1"/>
  <c r="N293" i="30" s="1"/>
  <c r="J293" i="30"/>
  <c r="N292" i="30" a="1"/>
  <c r="N292" i="30" s="1"/>
  <c r="J292" i="30"/>
  <c r="N291" i="30" a="1"/>
  <c r="N291" i="30" s="1"/>
  <c r="J291" i="30"/>
  <c r="Q290" i="30"/>
  <c r="M290" i="30"/>
  <c r="J290" i="30"/>
  <c r="J289" i="30"/>
  <c r="J288" i="30"/>
  <c r="J287" i="30"/>
  <c r="J286" i="30"/>
  <c r="J285" i="30"/>
  <c r="J284" i="30"/>
  <c r="J283" i="30"/>
  <c r="J282" i="30"/>
  <c r="J281" i="30"/>
  <c r="J280" i="30"/>
  <c r="J279" i="30"/>
  <c r="J278" i="30"/>
  <c r="J277" i="30"/>
  <c r="J276" i="30"/>
  <c r="J275" i="30"/>
  <c r="J274" i="30"/>
  <c r="J273" i="30"/>
  <c r="J272" i="30"/>
  <c r="J271" i="30"/>
  <c r="J270" i="30"/>
  <c r="J269" i="30"/>
  <c r="J268" i="30"/>
  <c r="J267" i="30"/>
  <c r="N266" i="30" a="1"/>
  <c r="N266" i="30" s="1"/>
  <c r="J266" i="30"/>
  <c r="N265" i="30" a="1"/>
  <c r="N265" i="30" s="1"/>
  <c r="J265" i="30"/>
  <c r="N264" i="30" a="1"/>
  <c r="N264" i="30" s="1"/>
  <c r="J264" i="30"/>
  <c r="Q263" i="30"/>
  <c r="M263" i="30"/>
  <c r="J263" i="30"/>
  <c r="J262" i="30"/>
  <c r="J261" i="30"/>
  <c r="J260" i="30"/>
  <c r="J259" i="30"/>
  <c r="J258" i="30"/>
  <c r="J257" i="30"/>
  <c r="J256" i="30"/>
  <c r="J255" i="30"/>
  <c r="J254" i="30"/>
  <c r="J253" i="30"/>
  <c r="J252" i="30"/>
  <c r="J251" i="30"/>
  <c r="J250" i="30"/>
  <c r="J249" i="30"/>
  <c r="J248" i="30"/>
  <c r="J247" i="30"/>
  <c r="J246" i="30"/>
  <c r="J245" i="30"/>
  <c r="J244" i="30"/>
  <c r="J243" i="30"/>
  <c r="J242" i="30"/>
  <c r="J241" i="30"/>
  <c r="J240" i="30"/>
  <c r="J239" i="30"/>
  <c r="N238" i="30" a="1"/>
  <c r="N238" i="30" s="1"/>
  <c r="J238" i="30"/>
  <c r="N237" i="30" a="1"/>
  <c r="N237" i="30" s="1"/>
  <c r="J237" i="30"/>
  <c r="N236" i="30" a="1"/>
  <c r="N236" i="30" s="1"/>
  <c r="J236" i="30"/>
  <c r="Q235" i="30"/>
  <c r="M235" i="30"/>
  <c r="J235" i="30"/>
  <c r="J234" i="30"/>
  <c r="J233" i="30"/>
  <c r="J232" i="30"/>
  <c r="J231" i="30"/>
  <c r="J230" i="30"/>
  <c r="J229" i="30"/>
  <c r="J228" i="30"/>
  <c r="J227" i="30"/>
  <c r="J226" i="30"/>
  <c r="J225" i="30"/>
  <c r="J224" i="30"/>
  <c r="J223" i="30"/>
  <c r="J222" i="30"/>
  <c r="J221" i="30"/>
  <c r="J220" i="30"/>
  <c r="J219" i="30"/>
  <c r="J218" i="30"/>
  <c r="J217" i="30"/>
  <c r="J216" i="30"/>
  <c r="J215" i="30"/>
  <c r="N214" i="30" a="1"/>
  <c r="N214" i="30" s="1"/>
  <c r="J214" i="30"/>
  <c r="N213" i="30" a="1"/>
  <c r="N213" i="30" s="1"/>
  <c r="J213" i="30"/>
  <c r="N212" i="30" a="1"/>
  <c r="N212" i="30" s="1"/>
  <c r="J212" i="30"/>
  <c r="Q211" i="30"/>
  <c r="M211" i="30"/>
  <c r="J211" i="30"/>
  <c r="J210" i="30"/>
  <c r="J209" i="30"/>
  <c r="J208" i="30"/>
  <c r="J207" i="30"/>
  <c r="J206" i="30"/>
  <c r="J205" i="30"/>
  <c r="J204" i="30"/>
  <c r="J203" i="30"/>
  <c r="J202" i="30"/>
  <c r="J201" i="30"/>
  <c r="J200" i="30"/>
  <c r="J199" i="30"/>
  <c r="J198" i="30"/>
  <c r="J197" i="30"/>
  <c r="J196" i="30"/>
  <c r="J195" i="30"/>
  <c r="J194" i="30"/>
  <c r="J193" i="30"/>
  <c r="J192" i="30"/>
  <c r="J191" i="30"/>
  <c r="N190" i="30" a="1"/>
  <c r="N190" i="30" s="1"/>
  <c r="J190" i="30"/>
  <c r="N189" i="30" a="1"/>
  <c r="N189" i="30" s="1"/>
  <c r="J189" i="30"/>
  <c r="N188" i="30" a="1"/>
  <c r="N188" i="30" s="1"/>
  <c r="J188" i="30"/>
  <c r="Q187" i="30"/>
  <c r="M187" i="30"/>
  <c r="J187" i="30"/>
  <c r="J186" i="30"/>
  <c r="J185" i="30"/>
  <c r="J184" i="30"/>
  <c r="J183" i="30"/>
  <c r="J182" i="30"/>
  <c r="J181" i="30"/>
  <c r="J180" i="30"/>
  <c r="J179" i="30"/>
  <c r="J178" i="30"/>
  <c r="J177" i="30"/>
  <c r="J176" i="30"/>
  <c r="J175" i="30"/>
  <c r="J174" i="30"/>
  <c r="J173" i="30"/>
  <c r="J172" i="30"/>
  <c r="J171" i="30"/>
  <c r="J170" i="30"/>
  <c r="J169" i="30"/>
  <c r="J168" i="30"/>
  <c r="J167" i="30"/>
  <c r="N166" i="30" a="1"/>
  <c r="N166" i="30" s="1"/>
  <c r="J166" i="30"/>
  <c r="N165" i="30" a="1"/>
  <c r="N165" i="30" s="1"/>
  <c r="J165" i="30"/>
  <c r="N164" i="30" a="1"/>
  <c r="N164" i="30" s="1"/>
  <c r="J164" i="30"/>
  <c r="Q163" i="30"/>
  <c r="M163" i="30"/>
  <c r="J163" i="30"/>
  <c r="J162" i="30"/>
  <c r="J161" i="30"/>
  <c r="J160" i="30"/>
  <c r="J159" i="30"/>
  <c r="J158" i="30"/>
  <c r="J157" i="30"/>
  <c r="J156" i="30"/>
  <c r="J155" i="30"/>
  <c r="J154" i="30"/>
  <c r="J153" i="30"/>
  <c r="J152" i="30"/>
  <c r="J151" i="30"/>
  <c r="J150" i="30"/>
  <c r="J149" i="30"/>
  <c r="J148" i="30"/>
  <c r="J147" i="30"/>
  <c r="J146" i="30"/>
  <c r="J145" i="30"/>
  <c r="J144" i="30"/>
  <c r="J143" i="30"/>
  <c r="N142" i="30" a="1"/>
  <c r="N142" i="30" s="1"/>
  <c r="J142" i="30"/>
  <c r="N141" i="30" a="1"/>
  <c r="N141" i="30" s="1"/>
  <c r="J141" i="30"/>
  <c r="N140" i="30" a="1"/>
  <c r="N140" i="30" s="1"/>
  <c r="J140" i="30"/>
  <c r="Q139" i="30"/>
  <c r="M139" i="30"/>
  <c r="J139" i="30"/>
  <c r="J138" i="30"/>
  <c r="J137" i="30"/>
  <c r="J136" i="30"/>
  <c r="J135" i="30"/>
  <c r="J134" i="30"/>
  <c r="J133" i="30"/>
  <c r="J132" i="30"/>
  <c r="J131" i="30"/>
  <c r="J130" i="30"/>
  <c r="J129" i="30"/>
  <c r="J128" i="30"/>
  <c r="J127" i="30"/>
  <c r="J126" i="30"/>
  <c r="J125" i="30"/>
  <c r="J124" i="30"/>
  <c r="J123" i="30"/>
  <c r="J122" i="30"/>
  <c r="J121" i="30"/>
  <c r="J120" i="30"/>
  <c r="J119" i="30"/>
  <c r="N118" i="30" a="1"/>
  <c r="N118" i="30" s="1"/>
  <c r="J118" i="30"/>
  <c r="N117" i="30" a="1"/>
  <c r="N117" i="30" s="1"/>
  <c r="J117" i="30"/>
  <c r="N116" i="30" a="1"/>
  <c r="N116" i="30" s="1"/>
  <c r="J116" i="30"/>
  <c r="Q115" i="30"/>
  <c r="M115" i="30"/>
  <c r="J115" i="30"/>
  <c r="J114" i="30"/>
  <c r="J113" i="30"/>
  <c r="J112" i="30"/>
  <c r="J111" i="30"/>
  <c r="J110" i="30"/>
  <c r="J109" i="30"/>
  <c r="J108" i="30"/>
  <c r="J107" i="30"/>
  <c r="J106" i="30"/>
  <c r="J105" i="30"/>
  <c r="J104" i="30"/>
  <c r="J103" i="30"/>
  <c r="J102" i="30"/>
  <c r="J101" i="30"/>
  <c r="J100" i="30"/>
  <c r="J99" i="30"/>
  <c r="J98" i="30"/>
  <c r="J97" i="30"/>
  <c r="J96" i="30"/>
  <c r="J95" i="30"/>
  <c r="J94" i="30"/>
  <c r="J93" i="30"/>
  <c r="J92" i="30"/>
  <c r="N91" i="30" a="1"/>
  <c r="N91" i="30" s="1"/>
  <c r="J91" i="30"/>
  <c r="N90" i="30" a="1"/>
  <c r="N90" i="30" s="1"/>
  <c r="J90" i="30"/>
  <c r="N89" i="30" a="1"/>
  <c r="N89" i="30" s="1"/>
  <c r="J89" i="30"/>
  <c r="Q88" i="30"/>
  <c r="M88" i="30"/>
  <c r="J88" i="30"/>
  <c r="J87" i="30"/>
  <c r="J86" i="30"/>
  <c r="J85" i="30"/>
  <c r="J84" i="30"/>
  <c r="J83" i="30"/>
  <c r="J82" i="30"/>
  <c r="J81" i="30"/>
  <c r="J80" i="30"/>
  <c r="J79" i="30"/>
  <c r="J78" i="30"/>
  <c r="J77" i="30"/>
  <c r="J76" i="30"/>
  <c r="J75" i="30"/>
  <c r="J74" i="30"/>
  <c r="J73" i="30"/>
  <c r="J72" i="30"/>
  <c r="J71" i="30"/>
  <c r="J70" i="30"/>
  <c r="J69" i="30"/>
  <c r="J68" i="30"/>
  <c r="J67" i="30"/>
  <c r="N66" i="30" a="1"/>
  <c r="N66" i="30" s="1"/>
  <c r="J66" i="30"/>
  <c r="N65" i="30" a="1"/>
  <c r="N65" i="30" s="1"/>
  <c r="J65" i="30"/>
  <c r="N64" i="30" a="1"/>
  <c r="N64" i="30" s="1"/>
  <c r="J64" i="30"/>
  <c r="Q63" i="30"/>
  <c r="M63" i="30"/>
  <c r="J63" i="30"/>
  <c r="J62" i="30"/>
  <c r="J61" i="30"/>
  <c r="J60" i="30"/>
  <c r="J59" i="30"/>
  <c r="J58" i="30"/>
  <c r="J57" i="30"/>
  <c r="J56" i="30"/>
  <c r="J55" i="30"/>
  <c r="J54" i="30"/>
  <c r="J53" i="30"/>
  <c r="J52" i="30"/>
  <c r="J51" i="30"/>
  <c r="J50" i="30"/>
  <c r="J49" i="30"/>
  <c r="J48" i="30"/>
  <c r="J47" i="30"/>
  <c r="J46" i="30"/>
  <c r="J45" i="30"/>
  <c r="J44" i="30"/>
  <c r="J43" i="30"/>
  <c r="J42" i="30"/>
  <c r="J41" i="30"/>
  <c r="N40" i="30" a="1"/>
  <c r="N40" i="30" s="1"/>
  <c r="J40" i="30"/>
  <c r="N39" i="30" a="1"/>
  <c r="N39" i="30" s="1"/>
  <c r="J39" i="30"/>
  <c r="N38" i="30" a="1"/>
  <c r="N38" i="30" s="1"/>
  <c r="J38" i="30"/>
  <c r="Q37" i="30"/>
  <c r="M37" i="30"/>
  <c r="J37" i="30"/>
  <c r="J36" i="30"/>
  <c r="J35" i="30"/>
  <c r="J34" i="30"/>
  <c r="J33" i="30"/>
  <c r="J32" i="30"/>
  <c r="J31" i="30"/>
  <c r="J30" i="30"/>
  <c r="J29" i="30"/>
  <c r="J28" i="30"/>
  <c r="J27" i="30"/>
  <c r="J26" i="30"/>
  <c r="J25" i="30"/>
  <c r="J24" i="30"/>
  <c r="J23" i="30"/>
  <c r="J22" i="30"/>
  <c r="J21" i="30"/>
  <c r="J20" i="30"/>
  <c r="J19" i="30"/>
  <c r="J18" i="30"/>
  <c r="J17" i="30"/>
  <c r="J16" i="30"/>
  <c r="N15" i="30" a="1"/>
  <c r="N15" i="30" s="1"/>
  <c r="J15" i="30"/>
  <c r="N14" i="30" a="1"/>
  <c r="N14" i="30" s="1"/>
  <c r="J14" i="30"/>
  <c r="N13" i="30" a="1"/>
  <c r="N13" i="30" s="1"/>
  <c r="J13" i="30"/>
  <c r="Q12" i="30"/>
  <c r="M12" i="30"/>
  <c r="J295" i="29"/>
  <c r="J294" i="29"/>
  <c r="N293" i="29" a="1"/>
  <c r="N293" i="29" s="1"/>
  <c r="J293" i="29"/>
  <c r="N292" i="29" a="1"/>
  <c r="N292" i="29" s="1"/>
  <c r="J292" i="29"/>
  <c r="N291" i="29" a="1"/>
  <c r="N291" i="29" s="1"/>
  <c r="J291" i="29"/>
  <c r="Q290" i="29"/>
  <c r="M290" i="29"/>
  <c r="J290" i="29"/>
  <c r="J289" i="29"/>
  <c r="J288" i="29"/>
  <c r="J287" i="29"/>
  <c r="J286" i="29"/>
  <c r="J285" i="29"/>
  <c r="J284" i="29"/>
  <c r="J283" i="29"/>
  <c r="J282" i="29"/>
  <c r="J281" i="29"/>
  <c r="J280" i="29"/>
  <c r="J279" i="29"/>
  <c r="J278" i="29"/>
  <c r="J277" i="29"/>
  <c r="J276" i="29"/>
  <c r="J275" i="29"/>
  <c r="J274" i="29"/>
  <c r="J273" i="29"/>
  <c r="J272" i="29"/>
  <c r="J271" i="29"/>
  <c r="J270" i="29"/>
  <c r="J269" i="29"/>
  <c r="J268" i="29"/>
  <c r="J267" i="29"/>
  <c r="N266" i="29" a="1"/>
  <c r="N266" i="29" s="1"/>
  <c r="J266" i="29"/>
  <c r="N265" i="29" a="1"/>
  <c r="N265" i="29" s="1"/>
  <c r="J265" i="29"/>
  <c r="N264" i="29" a="1"/>
  <c r="N264" i="29" s="1"/>
  <c r="J264" i="29"/>
  <c r="Q263" i="29"/>
  <c r="M263" i="29"/>
  <c r="J263" i="29"/>
  <c r="J262" i="29"/>
  <c r="J261" i="29"/>
  <c r="J260" i="29"/>
  <c r="J259" i="29"/>
  <c r="J258" i="29"/>
  <c r="J257" i="29"/>
  <c r="J256" i="29"/>
  <c r="J255" i="29"/>
  <c r="J254" i="29"/>
  <c r="J253" i="29"/>
  <c r="J252" i="29"/>
  <c r="J251" i="29"/>
  <c r="J250" i="29"/>
  <c r="J249" i="29"/>
  <c r="J248" i="29"/>
  <c r="J247" i="29"/>
  <c r="J246" i="29"/>
  <c r="J245" i="29"/>
  <c r="J244" i="29"/>
  <c r="J243" i="29"/>
  <c r="J242" i="29"/>
  <c r="J241" i="29"/>
  <c r="J240" i="29"/>
  <c r="J239" i="29"/>
  <c r="N238" i="29" a="1"/>
  <c r="N238" i="29" s="1"/>
  <c r="J238" i="29"/>
  <c r="N237" i="29" a="1"/>
  <c r="N237" i="29" s="1"/>
  <c r="J237" i="29"/>
  <c r="N236" i="29" a="1"/>
  <c r="N236" i="29" s="1"/>
  <c r="J236" i="29"/>
  <c r="Q235" i="29"/>
  <c r="M235" i="29"/>
  <c r="J235" i="29"/>
  <c r="J234" i="29"/>
  <c r="J233" i="29"/>
  <c r="J232" i="29"/>
  <c r="J231" i="29"/>
  <c r="J230" i="29"/>
  <c r="J229" i="29"/>
  <c r="J228" i="29"/>
  <c r="J227" i="29"/>
  <c r="J226" i="29"/>
  <c r="J225" i="29"/>
  <c r="J224" i="29"/>
  <c r="J223" i="29"/>
  <c r="J222" i="29"/>
  <c r="J221" i="29"/>
  <c r="J220" i="29"/>
  <c r="J219" i="29"/>
  <c r="J218" i="29"/>
  <c r="J217" i="29"/>
  <c r="J216" i="29"/>
  <c r="J215" i="29"/>
  <c r="N214" i="29" a="1"/>
  <c r="N214" i="29" s="1"/>
  <c r="J214" i="29"/>
  <c r="N213" i="29" a="1"/>
  <c r="N213" i="29" s="1"/>
  <c r="J213" i="29"/>
  <c r="N212" i="29" a="1"/>
  <c r="N212" i="29" s="1"/>
  <c r="J212" i="29"/>
  <c r="Q211" i="29"/>
  <c r="M211" i="29"/>
  <c r="J211" i="29"/>
  <c r="J210" i="29"/>
  <c r="J209" i="29"/>
  <c r="J208" i="29"/>
  <c r="J207" i="29"/>
  <c r="J206" i="29"/>
  <c r="J205" i="29"/>
  <c r="J204" i="29"/>
  <c r="J203" i="29"/>
  <c r="J202" i="29"/>
  <c r="J201" i="29"/>
  <c r="J200" i="29"/>
  <c r="J199" i="29"/>
  <c r="J198" i="29"/>
  <c r="J197" i="29"/>
  <c r="J196" i="29"/>
  <c r="J195" i="29"/>
  <c r="J194" i="29"/>
  <c r="J193" i="29"/>
  <c r="J192" i="29"/>
  <c r="J191" i="29"/>
  <c r="N190" i="29" a="1"/>
  <c r="N190" i="29" s="1"/>
  <c r="J190" i="29"/>
  <c r="N189" i="29" a="1"/>
  <c r="N189" i="29" s="1"/>
  <c r="J189" i="29"/>
  <c r="N188" i="29" a="1"/>
  <c r="N188" i="29" s="1"/>
  <c r="J188" i="29"/>
  <c r="Q187" i="29"/>
  <c r="M187" i="29"/>
  <c r="J187" i="29"/>
  <c r="J186" i="29"/>
  <c r="J185" i="29"/>
  <c r="J184" i="29"/>
  <c r="J183" i="29"/>
  <c r="J182" i="29"/>
  <c r="J181" i="29"/>
  <c r="J180" i="29"/>
  <c r="J179" i="29"/>
  <c r="J178" i="29"/>
  <c r="J177" i="29"/>
  <c r="J176" i="29"/>
  <c r="J175" i="29"/>
  <c r="J174" i="29"/>
  <c r="J173" i="29"/>
  <c r="J172" i="29"/>
  <c r="J171" i="29"/>
  <c r="J170" i="29"/>
  <c r="J169" i="29"/>
  <c r="J168" i="29"/>
  <c r="J167" i="29"/>
  <c r="N166" i="29" a="1"/>
  <c r="N166" i="29" s="1"/>
  <c r="J166" i="29"/>
  <c r="N165" i="29" a="1"/>
  <c r="N165" i="29" s="1"/>
  <c r="J165" i="29"/>
  <c r="N164" i="29" a="1"/>
  <c r="N164" i="29" s="1"/>
  <c r="J164" i="29"/>
  <c r="Q163" i="29"/>
  <c r="M163" i="29"/>
  <c r="J163" i="29"/>
  <c r="J162" i="29"/>
  <c r="J161" i="29"/>
  <c r="J160" i="29"/>
  <c r="J159" i="29"/>
  <c r="J158" i="29"/>
  <c r="J157" i="29"/>
  <c r="J156" i="29"/>
  <c r="J155" i="29"/>
  <c r="J154" i="29"/>
  <c r="J153" i="29"/>
  <c r="J152" i="29"/>
  <c r="J151" i="29"/>
  <c r="J150" i="29"/>
  <c r="J149" i="29"/>
  <c r="J148" i="29"/>
  <c r="J147" i="29"/>
  <c r="J146" i="29"/>
  <c r="J145" i="29"/>
  <c r="J144" i="29"/>
  <c r="J143" i="29"/>
  <c r="N142" i="29" a="1"/>
  <c r="N142" i="29" s="1"/>
  <c r="J142" i="29"/>
  <c r="N141" i="29" a="1"/>
  <c r="N141" i="29" s="1"/>
  <c r="J141" i="29"/>
  <c r="N140" i="29" a="1"/>
  <c r="N140" i="29" s="1"/>
  <c r="J140" i="29"/>
  <c r="Q139" i="29"/>
  <c r="M139" i="29"/>
  <c r="J139" i="29"/>
  <c r="J138" i="29"/>
  <c r="J137" i="29"/>
  <c r="J136" i="29"/>
  <c r="J135" i="29"/>
  <c r="J134" i="29"/>
  <c r="J133" i="29"/>
  <c r="J132" i="29"/>
  <c r="J131" i="29"/>
  <c r="J130" i="29"/>
  <c r="J129" i="29"/>
  <c r="J128" i="29"/>
  <c r="J127" i="29"/>
  <c r="J126" i="29"/>
  <c r="J125" i="29"/>
  <c r="J124" i="29"/>
  <c r="J123" i="29"/>
  <c r="J122" i="29"/>
  <c r="J121" i="29"/>
  <c r="J120" i="29"/>
  <c r="J119" i="29"/>
  <c r="N118" i="29" a="1"/>
  <c r="N118" i="29" s="1"/>
  <c r="J118" i="29"/>
  <c r="N117" i="29" a="1"/>
  <c r="N117" i="29" s="1"/>
  <c r="J117" i="29"/>
  <c r="N116" i="29" a="1"/>
  <c r="N116" i="29" s="1"/>
  <c r="J116" i="29"/>
  <c r="Q115" i="29"/>
  <c r="M115" i="29"/>
  <c r="J115" i="29"/>
  <c r="J114" i="29"/>
  <c r="J113" i="29"/>
  <c r="J112" i="29"/>
  <c r="J111" i="29"/>
  <c r="J110" i="29"/>
  <c r="J109" i="29"/>
  <c r="J108" i="29"/>
  <c r="J107" i="29"/>
  <c r="J106" i="29"/>
  <c r="J105" i="29"/>
  <c r="J104" i="29"/>
  <c r="J103" i="29"/>
  <c r="J102" i="29"/>
  <c r="J101" i="29"/>
  <c r="J100" i="29"/>
  <c r="J99" i="29"/>
  <c r="J98" i="29"/>
  <c r="J97" i="29"/>
  <c r="J96" i="29"/>
  <c r="J95" i="29"/>
  <c r="J94" i="29"/>
  <c r="J93" i="29"/>
  <c r="J92" i="29"/>
  <c r="N91" i="29" a="1"/>
  <c r="N91" i="29" s="1"/>
  <c r="J91" i="29"/>
  <c r="N90" i="29" a="1"/>
  <c r="N90" i="29" s="1"/>
  <c r="J90" i="29"/>
  <c r="N89" i="29" a="1"/>
  <c r="N89" i="29" s="1"/>
  <c r="J89" i="29"/>
  <c r="Q88" i="29"/>
  <c r="M88" i="29"/>
  <c r="J88" i="29"/>
  <c r="J87" i="29"/>
  <c r="J86" i="29"/>
  <c r="J85" i="29"/>
  <c r="J84" i="29"/>
  <c r="J83" i="29"/>
  <c r="J82" i="29"/>
  <c r="J81" i="29"/>
  <c r="J80" i="29"/>
  <c r="J79" i="29"/>
  <c r="J78" i="29"/>
  <c r="J77" i="29"/>
  <c r="J76" i="29"/>
  <c r="J75" i="29"/>
  <c r="J74" i="29"/>
  <c r="J73" i="29"/>
  <c r="J72" i="29"/>
  <c r="J71" i="29"/>
  <c r="J70" i="29"/>
  <c r="J69" i="29"/>
  <c r="J68" i="29"/>
  <c r="J67" i="29"/>
  <c r="N66" i="29" a="1"/>
  <c r="N66" i="29" s="1"/>
  <c r="J66" i="29"/>
  <c r="N65" i="29" a="1"/>
  <c r="N65" i="29" s="1"/>
  <c r="J65" i="29"/>
  <c r="N64" i="29" a="1"/>
  <c r="N64" i="29" s="1"/>
  <c r="J64" i="29"/>
  <c r="Q63" i="29"/>
  <c r="M63" i="29"/>
  <c r="J63" i="29"/>
  <c r="J62" i="29"/>
  <c r="J61" i="29"/>
  <c r="J60" i="29"/>
  <c r="J59" i="29"/>
  <c r="J58" i="29"/>
  <c r="J57" i="29"/>
  <c r="J56" i="29"/>
  <c r="J55" i="29"/>
  <c r="J54" i="29"/>
  <c r="J53" i="29"/>
  <c r="J52" i="29"/>
  <c r="J51" i="29"/>
  <c r="J50" i="29"/>
  <c r="J49" i="29"/>
  <c r="J48" i="29"/>
  <c r="J47" i="29"/>
  <c r="J46" i="29"/>
  <c r="J45" i="29"/>
  <c r="J44" i="29"/>
  <c r="J43" i="29"/>
  <c r="J42" i="29"/>
  <c r="J41" i="29"/>
  <c r="N40" i="29" a="1"/>
  <c r="N40" i="29" s="1"/>
  <c r="J40" i="29"/>
  <c r="N39" i="29" a="1"/>
  <c r="N39" i="29" s="1"/>
  <c r="J39" i="29"/>
  <c r="N38" i="29" a="1"/>
  <c r="N38" i="29" s="1"/>
  <c r="J38" i="29"/>
  <c r="Q37" i="29"/>
  <c r="M37" i="29"/>
  <c r="J37" i="29"/>
  <c r="J36" i="29"/>
  <c r="J35" i="29"/>
  <c r="J34" i="29"/>
  <c r="J33" i="29"/>
  <c r="J32" i="29"/>
  <c r="J31" i="29"/>
  <c r="J30" i="29"/>
  <c r="J29" i="29"/>
  <c r="J28" i="29"/>
  <c r="J27" i="29"/>
  <c r="J26" i="29"/>
  <c r="J25" i="29"/>
  <c r="J24" i="29"/>
  <c r="J23" i="29"/>
  <c r="J22" i="29"/>
  <c r="J21" i="29"/>
  <c r="J20" i="29"/>
  <c r="J19" i="29"/>
  <c r="J18" i="29"/>
  <c r="J17" i="29"/>
  <c r="J16" i="29"/>
  <c r="N15" i="29" a="1"/>
  <c r="N15" i="29" s="1"/>
  <c r="J15" i="29"/>
  <c r="N14" i="29" a="1"/>
  <c r="N14" i="29" s="1"/>
  <c r="J14" i="29"/>
  <c r="N13" i="29" a="1"/>
  <c r="N13" i="29" s="1"/>
  <c r="J13" i="29"/>
  <c r="Q12" i="29"/>
  <c r="M12" i="29"/>
  <c r="J295" i="28"/>
  <c r="J294" i="28"/>
  <c r="N293" i="28" a="1"/>
  <c r="N293" i="28" s="1"/>
  <c r="J293" i="28"/>
  <c r="N292" i="28" a="1"/>
  <c r="N292" i="28" s="1"/>
  <c r="J292" i="28"/>
  <c r="N291" i="28" a="1"/>
  <c r="N291" i="28" s="1"/>
  <c r="J291" i="28"/>
  <c r="Q290" i="28"/>
  <c r="M290" i="28"/>
  <c r="J290" i="28"/>
  <c r="J289" i="28"/>
  <c r="J288" i="28"/>
  <c r="J287" i="28"/>
  <c r="J286" i="28"/>
  <c r="J285" i="28"/>
  <c r="J284" i="28"/>
  <c r="J283" i="28"/>
  <c r="J282" i="28"/>
  <c r="J281" i="28"/>
  <c r="J280" i="28"/>
  <c r="J279" i="28"/>
  <c r="J278" i="28"/>
  <c r="J277" i="28"/>
  <c r="J276" i="28"/>
  <c r="J275" i="28"/>
  <c r="J274" i="28"/>
  <c r="J273" i="28"/>
  <c r="J272" i="28"/>
  <c r="J271" i="28"/>
  <c r="J270" i="28"/>
  <c r="J269" i="28"/>
  <c r="J268" i="28"/>
  <c r="J267" i="28"/>
  <c r="N266" i="28" a="1"/>
  <c r="N266" i="28" s="1"/>
  <c r="J266" i="28"/>
  <c r="N265" i="28" a="1"/>
  <c r="N265" i="28" s="1"/>
  <c r="J265" i="28"/>
  <c r="N264" i="28" a="1"/>
  <c r="N264" i="28" s="1"/>
  <c r="J264" i="28"/>
  <c r="Q263" i="28"/>
  <c r="M263" i="28"/>
  <c r="J263" i="28"/>
  <c r="J262" i="28"/>
  <c r="J261" i="28"/>
  <c r="J260" i="28"/>
  <c r="J259" i="28"/>
  <c r="J258" i="28"/>
  <c r="J257" i="28"/>
  <c r="J256" i="28"/>
  <c r="J255" i="28"/>
  <c r="J254" i="28"/>
  <c r="J253" i="28"/>
  <c r="J252" i="28"/>
  <c r="J251" i="28"/>
  <c r="J250" i="28"/>
  <c r="J249" i="28"/>
  <c r="J248" i="28"/>
  <c r="J247" i="28"/>
  <c r="J246" i="28"/>
  <c r="J245" i="28"/>
  <c r="J244" i="28"/>
  <c r="J243" i="28"/>
  <c r="J242" i="28"/>
  <c r="J241" i="28"/>
  <c r="J240" i="28"/>
  <c r="J239" i="28"/>
  <c r="N238" i="28" a="1"/>
  <c r="N238" i="28" s="1"/>
  <c r="J238" i="28"/>
  <c r="N237" i="28" a="1"/>
  <c r="N237" i="28" s="1"/>
  <c r="J237" i="28"/>
  <c r="N236" i="28" a="1"/>
  <c r="N236" i="28" s="1"/>
  <c r="J236" i="28"/>
  <c r="Q235" i="28"/>
  <c r="M235" i="28"/>
  <c r="J235" i="28"/>
  <c r="J234" i="28"/>
  <c r="J233" i="28"/>
  <c r="J232" i="28"/>
  <c r="J231" i="28"/>
  <c r="J230" i="28"/>
  <c r="J229" i="28"/>
  <c r="J228" i="28"/>
  <c r="J227" i="28"/>
  <c r="J226" i="28"/>
  <c r="J225" i="28"/>
  <c r="J224" i="28"/>
  <c r="J223" i="28"/>
  <c r="J222" i="28"/>
  <c r="J221" i="28"/>
  <c r="J220" i="28"/>
  <c r="J219" i="28"/>
  <c r="J218" i="28"/>
  <c r="J217" i="28"/>
  <c r="J216" i="28"/>
  <c r="J215" i="28"/>
  <c r="N214" i="28" a="1"/>
  <c r="N214" i="28" s="1"/>
  <c r="J214" i="28"/>
  <c r="N213" i="28" a="1"/>
  <c r="N213" i="28" s="1"/>
  <c r="J213" i="28"/>
  <c r="N212" i="28" a="1"/>
  <c r="N212" i="28" s="1"/>
  <c r="J212" i="28"/>
  <c r="Q211" i="28"/>
  <c r="M211" i="28"/>
  <c r="J211" i="28"/>
  <c r="J210" i="28"/>
  <c r="J209" i="28"/>
  <c r="J208" i="28"/>
  <c r="J207" i="28"/>
  <c r="J206" i="28"/>
  <c r="J205" i="28"/>
  <c r="J204" i="28"/>
  <c r="J203" i="28"/>
  <c r="J202" i="28"/>
  <c r="J201" i="28"/>
  <c r="J200" i="28"/>
  <c r="J199" i="28"/>
  <c r="J198" i="28"/>
  <c r="J197" i="28"/>
  <c r="J196" i="28"/>
  <c r="J195" i="28"/>
  <c r="J194" i="28"/>
  <c r="J193" i="28"/>
  <c r="J192" i="28"/>
  <c r="J191" i="28"/>
  <c r="N190" i="28" a="1"/>
  <c r="N190" i="28" s="1"/>
  <c r="J190" i="28"/>
  <c r="N189" i="28" a="1"/>
  <c r="N189" i="28" s="1"/>
  <c r="J189" i="28"/>
  <c r="N188" i="28" a="1"/>
  <c r="N188" i="28" s="1"/>
  <c r="J188" i="28"/>
  <c r="Q187" i="28"/>
  <c r="M187" i="28"/>
  <c r="J187" i="28"/>
  <c r="J186" i="28"/>
  <c r="J185" i="28"/>
  <c r="J184" i="28"/>
  <c r="J183" i="28"/>
  <c r="J182" i="28"/>
  <c r="J181" i="28"/>
  <c r="J180" i="28"/>
  <c r="J179" i="28"/>
  <c r="J178" i="28"/>
  <c r="J177" i="28"/>
  <c r="J176" i="28"/>
  <c r="J175" i="28"/>
  <c r="J174" i="28"/>
  <c r="J173" i="28"/>
  <c r="J172" i="28"/>
  <c r="J171" i="28"/>
  <c r="J170" i="28"/>
  <c r="J169" i="28"/>
  <c r="J168" i="28"/>
  <c r="J167" i="28"/>
  <c r="N166" i="28" a="1"/>
  <c r="N166" i="28" s="1"/>
  <c r="J166" i="28"/>
  <c r="N165" i="28" a="1"/>
  <c r="N165" i="28" s="1"/>
  <c r="J165" i="28"/>
  <c r="N164" i="28" a="1"/>
  <c r="N164" i="28" s="1"/>
  <c r="J164" i="28"/>
  <c r="Q163" i="28"/>
  <c r="M163" i="28"/>
  <c r="J163" i="28"/>
  <c r="J162" i="28"/>
  <c r="J161" i="28"/>
  <c r="J160" i="28"/>
  <c r="J159" i="28"/>
  <c r="J158" i="28"/>
  <c r="J157" i="28"/>
  <c r="J156" i="28"/>
  <c r="J155" i="28"/>
  <c r="J154" i="28"/>
  <c r="J153" i="28"/>
  <c r="J152" i="28"/>
  <c r="J151" i="28"/>
  <c r="J150" i="28"/>
  <c r="J149" i="28"/>
  <c r="J148" i="28"/>
  <c r="J147" i="28"/>
  <c r="J146" i="28"/>
  <c r="J145" i="28"/>
  <c r="J144" i="28"/>
  <c r="J143" i="28"/>
  <c r="N142" i="28" a="1"/>
  <c r="N142" i="28" s="1"/>
  <c r="J142" i="28"/>
  <c r="N141" i="28" a="1"/>
  <c r="N141" i="28" s="1"/>
  <c r="J141" i="28"/>
  <c r="N140" i="28" a="1"/>
  <c r="N140" i="28" s="1"/>
  <c r="J140" i="28"/>
  <c r="Q139" i="28"/>
  <c r="M139" i="28"/>
  <c r="J139" i="28"/>
  <c r="J138" i="28"/>
  <c r="J137" i="28"/>
  <c r="J136" i="28"/>
  <c r="J135" i="28"/>
  <c r="J134" i="28"/>
  <c r="J133" i="28"/>
  <c r="J132" i="28"/>
  <c r="J131" i="28"/>
  <c r="J130" i="28"/>
  <c r="J129" i="28"/>
  <c r="J128" i="28"/>
  <c r="J127" i="28"/>
  <c r="J126" i="28"/>
  <c r="J125" i="28"/>
  <c r="J124" i="28"/>
  <c r="J123" i="28"/>
  <c r="J122" i="28"/>
  <c r="J121" i="28"/>
  <c r="J120" i="28"/>
  <c r="J119" i="28"/>
  <c r="N118" i="28" a="1"/>
  <c r="N118" i="28" s="1"/>
  <c r="J118" i="28"/>
  <c r="N117" i="28" a="1"/>
  <c r="N117" i="28" s="1"/>
  <c r="J117" i="28"/>
  <c r="N116" i="28" a="1"/>
  <c r="N116" i="28" s="1"/>
  <c r="J116" i="28"/>
  <c r="Q115" i="28"/>
  <c r="M115" i="28"/>
  <c r="J115" i="28"/>
  <c r="J114" i="28"/>
  <c r="J113" i="28"/>
  <c r="J112" i="28"/>
  <c r="J111" i="28"/>
  <c r="J110" i="28"/>
  <c r="J109" i="28"/>
  <c r="J108" i="28"/>
  <c r="J107" i="28"/>
  <c r="J106" i="28"/>
  <c r="J105" i="28"/>
  <c r="J104" i="28"/>
  <c r="J103" i="28"/>
  <c r="J102" i="28"/>
  <c r="J101" i="28"/>
  <c r="J100" i="28"/>
  <c r="J99" i="28"/>
  <c r="J98" i="28"/>
  <c r="J97" i="28"/>
  <c r="J96" i="28"/>
  <c r="J95" i="28"/>
  <c r="J94" i="28"/>
  <c r="J93" i="28"/>
  <c r="J92" i="28"/>
  <c r="N91" i="28" a="1"/>
  <c r="N91" i="28" s="1"/>
  <c r="J91" i="28"/>
  <c r="N90" i="28" a="1"/>
  <c r="N90" i="28" s="1"/>
  <c r="J90" i="28"/>
  <c r="N89" i="28" a="1"/>
  <c r="N89" i="28" s="1"/>
  <c r="J89" i="28"/>
  <c r="Q88" i="28"/>
  <c r="M88" i="28"/>
  <c r="J88" i="28"/>
  <c r="J87" i="28"/>
  <c r="J86" i="28"/>
  <c r="J85" i="28"/>
  <c r="J84" i="28"/>
  <c r="J83" i="28"/>
  <c r="J82" i="28"/>
  <c r="J81" i="28"/>
  <c r="J80" i="28"/>
  <c r="J79" i="28"/>
  <c r="J78" i="28"/>
  <c r="J77" i="28"/>
  <c r="J76" i="28"/>
  <c r="J75" i="28"/>
  <c r="J74" i="28"/>
  <c r="J73" i="28"/>
  <c r="J72" i="28"/>
  <c r="J71" i="28"/>
  <c r="J70" i="28"/>
  <c r="J69" i="28"/>
  <c r="J68" i="28"/>
  <c r="J67" i="28"/>
  <c r="N66" i="28" a="1"/>
  <c r="N66" i="28" s="1"/>
  <c r="J66" i="28"/>
  <c r="N65" i="28" a="1"/>
  <c r="N65" i="28" s="1"/>
  <c r="J65" i="28"/>
  <c r="N64" i="28" a="1"/>
  <c r="N64" i="28" s="1"/>
  <c r="J64" i="28"/>
  <c r="Q63" i="28"/>
  <c r="M63" i="28"/>
  <c r="J63" i="28"/>
  <c r="J62" i="28"/>
  <c r="J61" i="28"/>
  <c r="J60" i="28"/>
  <c r="J59" i="28"/>
  <c r="J58" i="28"/>
  <c r="J57" i="28"/>
  <c r="J56" i="28"/>
  <c r="J55" i="28"/>
  <c r="J54" i="28"/>
  <c r="J53" i="28"/>
  <c r="J52" i="28"/>
  <c r="J51" i="28"/>
  <c r="J50" i="28"/>
  <c r="J49" i="28"/>
  <c r="J48" i="28"/>
  <c r="J47" i="28"/>
  <c r="J46" i="28"/>
  <c r="J45" i="28"/>
  <c r="J44" i="28"/>
  <c r="J43" i="28"/>
  <c r="J42" i="28"/>
  <c r="J41" i="28"/>
  <c r="N40" i="28" a="1"/>
  <c r="N40" i="28" s="1"/>
  <c r="J40" i="28"/>
  <c r="N39" i="28" a="1"/>
  <c r="N39" i="28" s="1"/>
  <c r="J39" i="28"/>
  <c r="N38" i="28" a="1"/>
  <c r="N38" i="28" s="1"/>
  <c r="J38" i="28"/>
  <c r="Q37" i="28"/>
  <c r="M37" i="28"/>
  <c r="J37" i="28"/>
  <c r="J36" i="28"/>
  <c r="J35" i="28"/>
  <c r="J34" i="28"/>
  <c r="J33" i="28"/>
  <c r="J32" i="28"/>
  <c r="J31" i="28"/>
  <c r="J30" i="28"/>
  <c r="J29" i="28"/>
  <c r="J28" i="28"/>
  <c r="J27" i="28"/>
  <c r="J26" i="28"/>
  <c r="J25" i="28"/>
  <c r="J24" i="28"/>
  <c r="J23" i="28"/>
  <c r="J22" i="28"/>
  <c r="J21" i="28"/>
  <c r="J20" i="28"/>
  <c r="J19" i="28"/>
  <c r="J18" i="28"/>
  <c r="J17" i="28"/>
  <c r="J16" i="28"/>
  <c r="N15" i="28" a="1"/>
  <c r="N15" i="28" s="1"/>
  <c r="J15" i="28"/>
  <c r="N14" i="28" a="1"/>
  <c r="N14" i="28" s="1"/>
  <c r="J14" i="28"/>
  <c r="N13" i="28" a="1"/>
  <c r="N13" i="28" s="1"/>
  <c r="J13" i="28"/>
  <c r="Q12" i="28"/>
  <c r="M12" i="28"/>
  <c r="N293" i="27" a="1"/>
  <c r="N293" i="27" s="1"/>
  <c r="N292" i="27" a="1"/>
  <c r="N292" i="27" s="1"/>
  <c r="N291" i="27" a="1"/>
  <c r="N291" i="27" s="1"/>
  <c r="Q290" i="27"/>
  <c r="M290" i="27"/>
  <c r="N266" i="27" a="1"/>
  <c r="N266" i="27" s="1"/>
  <c r="N265" i="27" a="1"/>
  <c r="N265" i="27" s="1"/>
  <c r="N264" i="27" a="1"/>
  <c r="N264" i="27" s="1"/>
  <c r="Q263" i="27"/>
  <c r="M263" i="27"/>
  <c r="N238" i="27" a="1"/>
  <c r="N238" i="27" s="1"/>
  <c r="N237" i="27" a="1"/>
  <c r="N237" i="27" s="1"/>
  <c r="N236" i="27" a="1"/>
  <c r="N236" i="27" s="1"/>
  <c r="Q235" i="27"/>
  <c r="M235" i="27"/>
  <c r="N214" i="27" a="1"/>
  <c r="N214" i="27" s="1"/>
  <c r="N213" i="27" a="1"/>
  <c r="N213" i="27" s="1"/>
  <c r="N212" i="27" a="1"/>
  <c r="N212" i="27" s="1"/>
  <c r="Q211" i="27"/>
  <c r="M211" i="27"/>
  <c r="N190" i="27" a="1"/>
  <c r="N190" i="27" s="1"/>
  <c r="N189" i="27" a="1"/>
  <c r="N189" i="27" s="1"/>
  <c r="N188" i="27" a="1"/>
  <c r="N188" i="27" s="1"/>
  <c r="Q187" i="27"/>
  <c r="M187" i="27"/>
  <c r="N166" i="27" a="1"/>
  <c r="N166" i="27" s="1"/>
  <c r="N165" i="27" a="1"/>
  <c r="N165" i="27" s="1"/>
  <c r="N164" i="27" a="1"/>
  <c r="N164" i="27" s="1"/>
  <c r="Q163" i="27"/>
  <c r="M163" i="27"/>
  <c r="N142" i="27" a="1"/>
  <c r="N142" i="27" s="1"/>
  <c r="N141" i="27" a="1"/>
  <c r="N141" i="27" s="1"/>
  <c r="N140" i="27" a="1"/>
  <c r="N140" i="27" s="1"/>
  <c r="Q139" i="27"/>
  <c r="M139" i="27"/>
  <c r="N118" i="27" a="1"/>
  <c r="N118" i="27" s="1"/>
  <c r="N117" i="27" a="1"/>
  <c r="N117" i="27" s="1"/>
  <c r="N116" i="27" a="1"/>
  <c r="N116" i="27" s="1"/>
  <c r="Q115" i="27"/>
  <c r="M115" i="27"/>
  <c r="N91" i="27" a="1"/>
  <c r="N91" i="27" s="1"/>
  <c r="N90" i="27" a="1"/>
  <c r="N90" i="27" s="1"/>
  <c r="N89" i="27" a="1"/>
  <c r="N89" i="27" s="1"/>
  <c r="Q88" i="27"/>
  <c r="M88" i="27"/>
  <c r="N66" i="27" a="1"/>
  <c r="N66" i="27" s="1"/>
  <c r="N65" i="27" a="1"/>
  <c r="N65" i="27" s="1"/>
  <c r="N64" i="27" a="1"/>
  <c r="N64" i="27" s="1"/>
  <c r="Q63" i="27"/>
  <c r="M63" i="27"/>
  <c r="N40" i="27" a="1"/>
  <c r="N40" i="27" s="1"/>
  <c r="N39" i="27" a="1"/>
  <c r="N39" i="27" s="1"/>
  <c r="N38" i="27" a="1"/>
  <c r="N38" i="27" s="1"/>
  <c r="Q37" i="27"/>
  <c r="M37" i="27"/>
  <c r="N15" i="27" a="1"/>
  <c r="N15" i="27" s="1"/>
  <c r="N14" i="27" a="1"/>
  <c r="N14" i="27" s="1"/>
  <c r="N13" i="27" a="1"/>
  <c r="N13" i="27" s="1"/>
  <c r="Q12" i="27"/>
  <c r="M12" i="27"/>
  <c r="J295" i="27"/>
  <c r="J294" i="27"/>
  <c r="J293" i="27"/>
  <c r="J292" i="27"/>
  <c r="J291" i="27"/>
  <c r="J290" i="27"/>
  <c r="J289" i="27"/>
  <c r="J288" i="27"/>
  <c r="J287" i="27"/>
  <c r="J286" i="27"/>
  <c r="J285" i="27"/>
  <c r="J284" i="27"/>
  <c r="J283" i="27"/>
  <c r="J282" i="27"/>
  <c r="J281" i="27"/>
  <c r="J280" i="27"/>
  <c r="J279" i="27"/>
  <c r="J278" i="27"/>
  <c r="J277" i="27"/>
  <c r="J276" i="27"/>
  <c r="J275" i="27"/>
  <c r="J274" i="27"/>
  <c r="J273" i="27"/>
  <c r="J272" i="27"/>
  <c r="J271" i="27"/>
  <c r="J270" i="27"/>
  <c r="J269" i="27"/>
  <c r="J268" i="27"/>
  <c r="J267" i="27"/>
  <c r="J266" i="27"/>
  <c r="J265" i="27"/>
  <c r="J264" i="27"/>
  <c r="J263" i="27"/>
  <c r="J262" i="27"/>
  <c r="J261" i="27"/>
  <c r="J260" i="27"/>
  <c r="J259" i="27"/>
  <c r="J258" i="27"/>
  <c r="J257" i="27"/>
  <c r="J256" i="27"/>
  <c r="J255" i="27"/>
  <c r="J254" i="27"/>
  <c r="J253" i="27"/>
  <c r="J252" i="27"/>
  <c r="J251" i="27"/>
  <c r="J250" i="27"/>
  <c r="J249" i="27"/>
  <c r="J248" i="27"/>
  <c r="J247" i="27"/>
  <c r="J246" i="27"/>
  <c r="J245" i="27"/>
  <c r="J244" i="27"/>
  <c r="J243" i="27"/>
  <c r="J242" i="27"/>
  <c r="J241" i="27"/>
  <c r="J240" i="27"/>
  <c r="J239" i="27"/>
  <c r="J238" i="27"/>
  <c r="J237" i="27"/>
  <c r="J236" i="27"/>
  <c r="J235" i="27"/>
  <c r="J234" i="27"/>
  <c r="J233" i="27"/>
  <c r="J232" i="27"/>
  <c r="J231" i="27"/>
  <c r="J230" i="27"/>
  <c r="J229" i="27"/>
  <c r="J228" i="27"/>
  <c r="J227" i="27"/>
  <c r="J226" i="27"/>
  <c r="J225" i="27"/>
  <c r="J224" i="27"/>
  <c r="J223" i="27"/>
  <c r="J222" i="27"/>
  <c r="J221" i="27"/>
  <c r="J220" i="27"/>
  <c r="J219" i="27"/>
  <c r="J218" i="27"/>
  <c r="J217" i="27"/>
  <c r="J216" i="27"/>
  <c r="J215" i="27"/>
  <c r="J214" i="27"/>
  <c r="J213" i="27"/>
  <c r="J212" i="27"/>
  <c r="N215" i="27" s="1" a="1"/>
  <c r="N215" i="27" s="1"/>
  <c r="J211" i="27"/>
  <c r="J210" i="27"/>
  <c r="J209" i="27"/>
  <c r="J208" i="27"/>
  <c r="J207" i="27"/>
  <c r="J206" i="27"/>
  <c r="J205" i="27"/>
  <c r="J204" i="27"/>
  <c r="J203" i="27"/>
  <c r="J202" i="27"/>
  <c r="J201" i="27"/>
  <c r="J200" i="27"/>
  <c r="J199" i="27"/>
  <c r="J198" i="27"/>
  <c r="J197" i="27"/>
  <c r="J196" i="27"/>
  <c r="J195" i="27"/>
  <c r="J194" i="27"/>
  <c r="J193" i="27"/>
  <c r="J192" i="27"/>
  <c r="J191" i="27"/>
  <c r="J190" i="27"/>
  <c r="J189" i="27"/>
  <c r="J188" i="27"/>
  <c r="J187" i="27"/>
  <c r="J186" i="27"/>
  <c r="J185" i="27"/>
  <c r="J184" i="27"/>
  <c r="J183" i="27"/>
  <c r="J182" i="27"/>
  <c r="J181" i="27"/>
  <c r="J180" i="27"/>
  <c r="J179" i="27"/>
  <c r="J178" i="27"/>
  <c r="J177" i="27"/>
  <c r="J176" i="27"/>
  <c r="J175" i="27"/>
  <c r="J174" i="27"/>
  <c r="J173" i="27"/>
  <c r="J172" i="27"/>
  <c r="J171" i="27"/>
  <c r="J170" i="27"/>
  <c r="J169" i="27"/>
  <c r="J168" i="27"/>
  <c r="J167" i="27"/>
  <c r="J166" i="27"/>
  <c r="J165" i="27"/>
  <c r="J164" i="27"/>
  <c r="J163" i="27"/>
  <c r="J162" i="27"/>
  <c r="J161" i="27"/>
  <c r="J160" i="27"/>
  <c r="J159" i="27"/>
  <c r="J158" i="27"/>
  <c r="J157" i="27"/>
  <c r="J156" i="27"/>
  <c r="J155" i="27"/>
  <c r="J154" i="27"/>
  <c r="J153" i="27"/>
  <c r="J152" i="27"/>
  <c r="J151" i="27"/>
  <c r="J150" i="27"/>
  <c r="J149" i="27"/>
  <c r="J148" i="27"/>
  <c r="J147" i="27"/>
  <c r="J146" i="27"/>
  <c r="J145" i="27"/>
  <c r="J144" i="27"/>
  <c r="J143" i="27"/>
  <c r="J142" i="27"/>
  <c r="J141" i="27"/>
  <c r="J140" i="27"/>
  <c r="J139" i="27"/>
  <c r="J138" i="27"/>
  <c r="J137" i="27"/>
  <c r="J136" i="27"/>
  <c r="J135" i="27"/>
  <c r="J134" i="27"/>
  <c r="J133" i="27"/>
  <c r="J132" i="27"/>
  <c r="J131" i="27"/>
  <c r="J130" i="27"/>
  <c r="J129" i="27"/>
  <c r="J128" i="27"/>
  <c r="J127" i="27"/>
  <c r="J126" i="27"/>
  <c r="J125" i="27"/>
  <c r="J124" i="27"/>
  <c r="J123" i="27"/>
  <c r="J122" i="27"/>
  <c r="J121" i="27"/>
  <c r="J120" i="27"/>
  <c r="J119" i="27"/>
  <c r="J118" i="27"/>
  <c r="J117" i="27"/>
  <c r="J116" i="27"/>
  <c r="J115" i="27"/>
  <c r="J114" i="27"/>
  <c r="J113" i="27"/>
  <c r="J112" i="27"/>
  <c r="J111" i="27"/>
  <c r="J110" i="27"/>
  <c r="J109" i="27"/>
  <c r="J108" i="27"/>
  <c r="J107" i="27"/>
  <c r="J106" i="27"/>
  <c r="J105" i="27"/>
  <c r="J104" i="27"/>
  <c r="J103" i="27"/>
  <c r="J102" i="27"/>
  <c r="J101" i="27"/>
  <c r="J100" i="27"/>
  <c r="J99" i="27"/>
  <c r="J98" i="27"/>
  <c r="J97" i="27"/>
  <c r="J96" i="27"/>
  <c r="J95" i="27"/>
  <c r="J94" i="27"/>
  <c r="J93" i="27"/>
  <c r="J92" i="27"/>
  <c r="J91" i="27"/>
  <c r="J90" i="27"/>
  <c r="J89" i="27"/>
  <c r="J88" i="27"/>
  <c r="J87" i="27"/>
  <c r="J86" i="27"/>
  <c r="J85" i="27"/>
  <c r="J84" i="27"/>
  <c r="J83" i="27"/>
  <c r="J82" i="27"/>
  <c r="J81" i="27"/>
  <c r="J80" i="27"/>
  <c r="J79" i="27"/>
  <c r="J78" i="27"/>
  <c r="J77" i="27"/>
  <c r="J76" i="27"/>
  <c r="J75" i="27"/>
  <c r="J74" i="27"/>
  <c r="J73" i="27"/>
  <c r="J72" i="27"/>
  <c r="J71" i="27"/>
  <c r="J70" i="27"/>
  <c r="J69" i="27"/>
  <c r="J68" i="27"/>
  <c r="J67" i="27"/>
  <c r="J66" i="27"/>
  <c r="J65" i="27"/>
  <c r="J64" i="27"/>
  <c r="J63" i="27"/>
  <c r="J62" i="27"/>
  <c r="J61" i="27"/>
  <c r="J60" i="27"/>
  <c r="J59" i="27"/>
  <c r="J58" i="27"/>
  <c r="J57" i="27"/>
  <c r="J56" i="27"/>
  <c r="J55" i="27"/>
  <c r="J54" i="27"/>
  <c r="J53" i="27"/>
  <c r="J52" i="27"/>
  <c r="J51" i="27"/>
  <c r="J50" i="27"/>
  <c r="J49" i="27"/>
  <c r="J48" i="27"/>
  <c r="J47" i="27"/>
  <c r="J46" i="27"/>
  <c r="J45" i="27"/>
  <c r="J44" i="27"/>
  <c r="J43" i="27"/>
  <c r="J42" i="27"/>
  <c r="J41" i="27"/>
  <c r="J40" i="27"/>
  <c r="J39" i="27"/>
  <c r="J38" i="27"/>
  <c r="J37" i="27"/>
  <c r="J36" i="27"/>
  <c r="J35" i="27"/>
  <c r="J34" i="27"/>
  <c r="J33" i="27"/>
  <c r="J32" i="27"/>
  <c r="J31" i="27"/>
  <c r="J30" i="27"/>
  <c r="J29" i="27"/>
  <c r="J28" i="27"/>
  <c r="J27" i="27"/>
  <c r="J26" i="27"/>
  <c r="J25" i="27"/>
  <c r="J24" i="27"/>
  <c r="J23" i="27"/>
  <c r="J22" i="27"/>
  <c r="J21" i="27"/>
  <c r="J20" i="27"/>
  <c r="J19" i="27"/>
  <c r="J18" i="27"/>
  <c r="J17" i="27"/>
  <c r="J16" i="27"/>
  <c r="J15" i="27"/>
  <c r="J14" i="27"/>
  <c r="J13" i="27"/>
  <c r="N293" i="26" a="1"/>
  <c r="N293" i="26" s="1"/>
  <c r="N292" i="26" a="1"/>
  <c r="N292" i="26" s="1"/>
  <c r="N291" i="26" a="1"/>
  <c r="N291" i="26" s="1"/>
  <c r="Q290" i="26"/>
  <c r="M290" i="26"/>
  <c r="N266" i="26" a="1"/>
  <c r="N266" i="26" s="1"/>
  <c r="N265" i="26" a="1"/>
  <c r="N265" i="26" s="1"/>
  <c r="N264" i="26" a="1"/>
  <c r="N264" i="26" s="1"/>
  <c r="Q263" i="26"/>
  <c r="M263" i="26"/>
  <c r="N238" i="26" a="1"/>
  <c r="N238" i="26" s="1"/>
  <c r="N237" i="26" a="1"/>
  <c r="N237" i="26" s="1"/>
  <c r="N236" i="26" a="1"/>
  <c r="N236" i="26" s="1"/>
  <c r="Q235" i="26"/>
  <c r="M235" i="26"/>
  <c r="N214" i="26" a="1"/>
  <c r="N214" i="26" s="1"/>
  <c r="N213" i="26" a="1"/>
  <c r="N213" i="26" s="1"/>
  <c r="N212" i="26" a="1"/>
  <c r="N212" i="26" s="1"/>
  <c r="Q211" i="26"/>
  <c r="M211" i="26"/>
  <c r="N190" i="26" a="1"/>
  <c r="N190" i="26" s="1"/>
  <c r="N189" i="26" a="1"/>
  <c r="N189" i="26" s="1"/>
  <c r="N188" i="26" a="1"/>
  <c r="N188" i="26" s="1"/>
  <c r="Q187" i="26"/>
  <c r="M187" i="26"/>
  <c r="N166" i="26" a="1"/>
  <c r="N166" i="26" s="1"/>
  <c r="N165" i="26" a="1"/>
  <c r="N165" i="26" s="1"/>
  <c r="N164" i="26" a="1"/>
  <c r="N164" i="26" s="1"/>
  <c r="Q163" i="26"/>
  <c r="M163" i="26"/>
  <c r="N142" i="26" a="1"/>
  <c r="N142" i="26" s="1"/>
  <c r="N141" i="26" a="1"/>
  <c r="N141" i="26" s="1"/>
  <c r="N140" i="26" a="1"/>
  <c r="N140" i="26" s="1"/>
  <c r="Q139" i="26"/>
  <c r="M139" i="26"/>
  <c r="N118" i="26" a="1"/>
  <c r="N118" i="26" s="1"/>
  <c r="N117" i="26" a="1"/>
  <c r="N117" i="26" s="1"/>
  <c r="N116" i="26" a="1"/>
  <c r="N116" i="26" s="1"/>
  <c r="Q115" i="26"/>
  <c r="M115" i="26"/>
  <c r="N91" i="26" a="1"/>
  <c r="N91" i="26" s="1"/>
  <c r="N90" i="26" a="1"/>
  <c r="N90" i="26" s="1"/>
  <c r="N89" i="26" a="1"/>
  <c r="N89" i="26" s="1"/>
  <c r="Q88" i="26"/>
  <c r="M88" i="26"/>
  <c r="N66" i="26" a="1"/>
  <c r="N66" i="26" s="1"/>
  <c r="N65" i="26" a="1"/>
  <c r="N65" i="26" s="1"/>
  <c r="N64" i="26" a="1"/>
  <c r="N64" i="26" s="1"/>
  <c r="Q63" i="26"/>
  <c r="M63" i="26"/>
  <c r="N40" i="26" a="1"/>
  <c r="N40" i="26" s="1"/>
  <c r="N39" i="26" a="1"/>
  <c r="N39" i="26" s="1"/>
  <c r="N38" i="26" a="1"/>
  <c r="N38" i="26" s="1"/>
  <c r="Q37" i="26"/>
  <c r="M37" i="26"/>
  <c r="N15" i="26" a="1"/>
  <c r="N15" i="26" s="1"/>
  <c r="N14" i="26" a="1"/>
  <c r="N14" i="26" s="1"/>
  <c r="N13" i="26" a="1"/>
  <c r="N13" i="26" s="1"/>
  <c r="Q12" i="26"/>
  <c r="M12" i="26"/>
  <c r="J295" i="26"/>
  <c r="J294" i="26"/>
  <c r="J293" i="26"/>
  <c r="J292" i="26"/>
  <c r="J291" i="26"/>
  <c r="J290" i="26"/>
  <c r="J289" i="26"/>
  <c r="J288" i="26"/>
  <c r="J287" i="26"/>
  <c r="J286" i="26"/>
  <c r="J285" i="26"/>
  <c r="J284" i="26"/>
  <c r="J283" i="26"/>
  <c r="J282" i="26"/>
  <c r="J281" i="26"/>
  <c r="J280" i="26"/>
  <c r="J279" i="26"/>
  <c r="J278" i="26"/>
  <c r="J277" i="26"/>
  <c r="J276" i="26"/>
  <c r="J275" i="26"/>
  <c r="J274" i="26"/>
  <c r="J273" i="26"/>
  <c r="J272" i="26"/>
  <c r="J271" i="26"/>
  <c r="J270" i="26"/>
  <c r="J269" i="26"/>
  <c r="J268" i="26"/>
  <c r="J267" i="26"/>
  <c r="J266" i="26"/>
  <c r="J265" i="26"/>
  <c r="J264" i="26"/>
  <c r="J263" i="26"/>
  <c r="J262" i="26"/>
  <c r="J261" i="26"/>
  <c r="J260" i="26"/>
  <c r="J259" i="26"/>
  <c r="J258" i="26"/>
  <c r="J257" i="26"/>
  <c r="J256" i="26"/>
  <c r="J255" i="26"/>
  <c r="J254" i="26"/>
  <c r="J253" i="26"/>
  <c r="J252" i="26"/>
  <c r="J251" i="26"/>
  <c r="J250" i="26"/>
  <c r="J249" i="26"/>
  <c r="J248" i="26"/>
  <c r="J247" i="26"/>
  <c r="J246" i="26"/>
  <c r="J245" i="26"/>
  <c r="J244" i="26"/>
  <c r="J243" i="26"/>
  <c r="J242" i="26"/>
  <c r="J241" i="26"/>
  <c r="J240" i="26"/>
  <c r="J239" i="26"/>
  <c r="J238" i="26"/>
  <c r="J237" i="26"/>
  <c r="J236" i="26"/>
  <c r="J235" i="26"/>
  <c r="J234" i="26"/>
  <c r="J233" i="26"/>
  <c r="J232" i="26"/>
  <c r="J231" i="26"/>
  <c r="J230" i="26"/>
  <c r="J229" i="26"/>
  <c r="J228" i="26"/>
  <c r="J227" i="26"/>
  <c r="J226" i="26"/>
  <c r="J225" i="26"/>
  <c r="J224" i="26"/>
  <c r="J223" i="26"/>
  <c r="J222" i="26"/>
  <c r="J221" i="26"/>
  <c r="J220" i="26"/>
  <c r="J219" i="26"/>
  <c r="J218" i="26"/>
  <c r="J217" i="26"/>
  <c r="J216" i="26"/>
  <c r="J215" i="26"/>
  <c r="J214" i="26"/>
  <c r="J213" i="26"/>
  <c r="J212" i="26"/>
  <c r="J211" i="26"/>
  <c r="J210" i="26"/>
  <c r="J209" i="26"/>
  <c r="J208" i="26"/>
  <c r="J207" i="26"/>
  <c r="J206" i="26"/>
  <c r="J205" i="26"/>
  <c r="J204" i="26"/>
  <c r="J203" i="26"/>
  <c r="J202" i="26"/>
  <c r="J201" i="26"/>
  <c r="J200" i="26"/>
  <c r="J199" i="26"/>
  <c r="J198" i="26"/>
  <c r="J197" i="26"/>
  <c r="J196" i="26"/>
  <c r="J195" i="26"/>
  <c r="J194" i="26"/>
  <c r="J193" i="26"/>
  <c r="J192" i="26"/>
  <c r="J191" i="26"/>
  <c r="J190" i="26"/>
  <c r="J189" i="26"/>
  <c r="J188" i="26"/>
  <c r="J187" i="26"/>
  <c r="J186" i="26"/>
  <c r="J185" i="26"/>
  <c r="J184" i="26"/>
  <c r="J183" i="26"/>
  <c r="J182" i="26"/>
  <c r="J181" i="26"/>
  <c r="J180" i="26"/>
  <c r="J179" i="26"/>
  <c r="J178" i="26"/>
  <c r="J177" i="26"/>
  <c r="J176" i="26"/>
  <c r="J175" i="26"/>
  <c r="J174" i="26"/>
  <c r="J173" i="26"/>
  <c r="J172" i="26"/>
  <c r="J171" i="26"/>
  <c r="J170" i="26"/>
  <c r="J169" i="26"/>
  <c r="J168" i="26"/>
  <c r="J167" i="26"/>
  <c r="J166" i="26"/>
  <c r="J165" i="26"/>
  <c r="J164" i="26"/>
  <c r="J163" i="26"/>
  <c r="J162" i="26"/>
  <c r="J161" i="26"/>
  <c r="J160" i="26"/>
  <c r="J159" i="26"/>
  <c r="J158" i="26"/>
  <c r="J157" i="26"/>
  <c r="J156" i="26"/>
  <c r="J155" i="26"/>
  <c r="J154" i="26"/>
  <c r="J153" i="26"/>
  <c r="J152" i="26"/>
  <c r="J151" i="26"/>
  <c r="J150" i="26"/>
  <c r="J149" i="26"/>
  <c r="J148" i="26"/>
  <c r="J147" i="26"/>
  <c r="J146" i="26"/>
  <c r="J145" i="26"/>
  <c r="J144" i="26"/>
  <c r="J143" i="26"/>
  <c r="J142" i="26"/>
  <c r="J141" i="26"/>
  <c r="J140" i="26"/>
  <c r="J139" i="26"/>
  <c r="J138" i="26"/>
  <c r="J137" i="26"/>
  <c r="J136" i="26"/>
  <c r="J135" i="26"/>
  <c r="J134" i="26"/>
  <c r="J133" i="26"/>
  <c r="J132" i="26"/>
  <c r="J131" i="26"/>
  <c r="J130" i="26"/>
  <c r="J129" i="26"/>
  <c r="J128" i="26"/>
  <c r="J127" i="26"/>
  <c r="J126" i="26"/>
  <c r="J125" i="26"/>
  <c r="J124" i="26"/>
  <c r="J123" i="26"/>
  <c r="J122" i="26"/>
  <c r="J121" i="26"/>
  <c r="J120" i="26"/>
  <c r="J119" i="26"/>
  <c r="J118" i="26"/>
  <c r="J117" i="26"/>
  <c r="J116" i="26"/>
  <c r="J115" i="26"/>
  <c r="J114" i="26"/>
  <c r="J113" i="26"/>
  <c r="J112" i="26"/>
  <c r="J111" i="26"/>
  <c r="J110" i="26"/>
  <c r="J109" i="26"/>
  <c r="J108" i="26"/>
  <c r="J107" i="26"/>
  <c r="J106" i="26"/>
  <c r="J105" i="26"/>
  <c r="J104" i="26"/>
  <c r="J103" i="26"/>
  <c r="J102" i="26"/>
  <c r="J101" i="26"/>
  <c r="J100" i="26"/>
  <c r="J99" i="26"/>
  <c r="J98" i="26"/>
  <c r="J97" i="26"/>
  <c r="J96" i="26"/>
  <c r="J95" i="26"/>
  <c r="J94" i="26"/>
  <c r="J93" i="26"/>
  <c r="J92" i="26"/>
  <c r="J91" i="26"/>
  <c r="J90" i="26"/>
  <c r="J89" i="26"/>
  <c r="J88" i="26"/>
  <c r="J87" i="26"/>
  <c r="J86" i="26"/>
  <c r="J85" i="26"/>
  <c r="J84" i="26"/>
  <c r="J83" i="26"/>
  <c r="J82" i="26"/>
  <c r="J81" i="26"/>
  <c r="J80" i="26"/>
  <c r="J79" i="26"/>
  <c r="J78" i="26"/>
  <c r="J77" i="26"/>
  <c r="J76" i="26"/>
  <c r="J75" i="26"/>
  <c r="J74" i="26"/>
  <c r="J73" i="26"/>
  <c r="J72" i="26"/>
  <c r="J71" i="26"/>
  <c r="J70" i="26"/>
  <c r="J69" i="26"/>
  <c r="J68" i="26"/>
  <c r="J67" i="26"/>
  <c r="J66" i="26"/>
  <c r="J65" i="26"/>
  <c r="J64" i="26"/>
  <c r="J63" i="26"/>
  <c r="J62" i="26"/>
  <c r="J61" i="26"/>
  <c r="J60" i="26"/>
  <c r="J59" i="26"/>
  <c r="J58" i="26"/>
  <c r="J57" i="26"/>
  <c r="J56" i="26"/>
  <c r="J55" i="26"/>
  <c r="J54" i="26"/>
  <c r="J53" i="26"/>
  <c r="J52" i="26"/>
  <c r="J51" i="26"/>
  <c r="J50" i="26"/>
  <c r="J49" i="26"/>
  <c r="J48" i="26"/>
  <c r="J47" i="26"/>
  <c r="J46" i="26"/>
  <c r="J45" i="26"/>
  <c r="J44" i="26"/>
  <c r="J43" i="26"/>
  <c r="J42" i="26"/>
  <c r="J41" i="26"/>
  <c r="J40" i="26"/>
  <c r="J39" i="26"/>
  <c r="J38" i="26"/>
  <c r="J37" i="26"/>
  <c r="J36" i="26"/>
  <c r="J35" i="26"/>
  <c r="J34" i="26"/>
  <c r="J33" i="26"/>
  <c r="J32" i="26"/>
  <c r="J31" i="26"/>
  <c r="J30" i="26"/>
  <c r="J29" i="26"/>
  <c r="J28" i="26"/>
  <c r="J27" i="26"/>
  <c r="J26" i="26"/>
  <c r="J25" i="26"/>
  <c r="J24" i="26"/>
  <c r="J23" i="26"/>
  <c r="J22" i="26"/>
  <c r="J21" i="26"/>
  <c r="J20" i="26"/>
  <c r="J19" i="26"/>
  <c r="J18" i="26"/>
  <c r="J17" i="26"/>
  <c r="J16" i="26"/>
  <c r="J15" i="26"/>
  <c r="J14" i="26"/>
  <c r="J13" i="26"/>
  <c r="J295" i="25"/>
  <c r="J294" i="25"/>
  <c r="J293" i="25"/>
  <c r="J292" i="25"/>
  <c r="J291" i="25"/>
  <c r="J290" i="25"/>
  <c r="J289" i="25"/>
  <c r="J288" i="25"/>
  <c r="J287" i="25"/>
  <c r="J286" i="25"/>
  <c r="J285" i="25"/>
  <c r="J284" i="25"/>
  <c r="J283" i="25"/>
  <c r="J282" i="25"/>
  <c r="J281" i="25"/>
  <c r="J280" i="25"/>
  <c r="J279" i="25"/>
  <c r="J278" i="25"/>
  <c r="J277" i="25"/>
  <c r="J276" i="25"/>
  <c r="J275" i="25"/>
  <c r="J274" i="25"/>
  <c r="J273" i="25"/>
  <c r="J272" i="25"/>
  <c r="J271" i="25"/>
  <c r="J270" i="25"/>
  <c r="J269" i="25"/>
  <c r="J268" i="25"/>
  <c r="J267" i="25"/>
  <c r="J266" i="25"/>
  <c r="J265" i="25"/>
  <c r="J264" i="25"/>
  <c r="J263" i="25"/>
  <c r="J262" i="25"/>
  <c r="J261" i="25"/>
  <c r="J260" i="25"/>
  <c r="J259" i="25"/>
  <c r="J258" i="25"/>
  <c r="J257" i="25"/>
  <c r="J256" i="25"/>
  <c r="J255" i="25"/>
  <c r="J254" i="25"/>
  <c r="J253" i="25"/>
  <c r="J252" i="25"/>
  <c r="J251" i="25"/>
  <c r="J250" i="25"/>
  <c r="J249" i="25"/>
  <c r="J248" i="25"/>
  <c r="J247" i="25"/>
  <c r="J246" i="25"/>
  <c r="J245" i="25"/>
  <c r="J244" i="25"/>
  <c r="J243" i="25"/>
  <c r="J242" i="25"/>
  <c r="J241" i="25"/>
  <c r="J240" i="25"/>
  <c r="J239" i="25"/>
  <c r="J238" i="25"/>
  <c r="J237" i="25"/>
  <c r="J236" i="25"/>
  <c r="J235" i="25"/>
  <c r="J234" i="25"/>
  <c r="J233" i="25"/>
  <c r="J232" i="25"/>
  <c r="J231" i="25"/>
  <c r="J230" i="25"/>
  <c r="J229" i="25"/>
  <c r="J228" i="25"/>
  <c r="J227" i="25"/>
  <c r="J226" i="25"/>
  <c r="J225" i="25"/>
  <c r="J224" i="25"/>
  <c r="J223" i="25"/>
  <c r="J222" i="25"/>
  <c r="J221" i="25"/>
  <c r="J220" i="25"/>
  <c r="J219" i="25"/>
  <c r="J218" i="25"/>
  <c r="J217" i="25"/>
  <c r="J216" i="25"/>
  <c r="J215" i="25"/>
  <c r="J214" i="25"/>
  <c r="J213" i="25"/>
  <c r="J212" i="25"/>
  <c r="J211" i="25"/>
  <c r="J210" i="25"/>
  <c r="J209" i="25"/>
  <c r="J208" i="25"/>
  <c r="J207" i="25"/>
  <c r="J206" i="25"/>
  <c r="J205" i="25"/>
  <c r="J204" i="25"/>
  <c r="J203" i="25"/>
  <c r="J202" i="25"/>
  <c r="J201" i="25"/>
  <c r="J200" i="25"/>
  <c r="J199" i="25"/>
  <c r="J198" i="25"/>
  <c r="J197" i="25"/>
  <c r="J196" i="25"/>
  <c r="J195" i="25"/>
  <c r="J194" i="25"/>
  <c r="J193" i="25"/>
  <c r="J192" i="25"/>
  <c r="J191" i="25"/>
  <c r="J190" i="25"/>
  <c r="J189" i="25"/>
  <c r="J188" i="25"/>
  <c r="J187" i="25"/>
  <c r="J186" i="25"/>
  <c r="J185" i="25"/>
  <c r="J184" i="25"/>
  <c r="J183" i="25"/>
  <c r="J182" i="25"/>
  <c r="J181" i="25"/>
  <c r="J180" i="25"/>
  <c r="J179" i="25"/>
  <c r="J178" i="25"/>
  <c r="J177" i="25"/>
  <c r="J176" i="25"/>
  <c r="J175" i="25"/>
  <c r="J174" i="25"/>
  <c r="J173" i="25"/>
  <c r="J172" i="25"/>
  <c r="J171" i="25"/>
  <c r="J170" i="25"/>
  <c r="J169" i="25"/>
  <c r="J168" i="25"/>
  <c r="J167" i="25"/>
  <c r="J166" i="25"/>
  <c r="J165" i="25"/>
  <c r="J164" i="25"/>
  <c r="J163" i="25"/>
  <c r="J162" i="25"/>
  <c r="J161" i="25"/>
  <c r="J160" i="25"/>
  <c r="J159" i="25"/>
  <c r="J158" i="25"/>
  <c r="J157" i="25"/>
  <c r="J156" i="25"/>
  <c r="J155" i="25"/>
  <c r="J154" i="25"/>
  <c r="J153" i="25"/>
  <c r="J152" i="25"/>
  <c r="J151" i="25"/>
  <c r="J150" i="25"/>
  <c r="J149" i="25"/>
  <c r="J148" i="25"/>
  <c r="J147" i="25"/>
  <c r="J146" i="25"/>
  <c r="J145" i="25"/>
  <c r="J144" i="25"/>
  <c r="J143" i="25"/>
  <c r="J142" i="25"/>
  <c r="J141" i="25"/>
  <c r="J140" i="25"/>
  <c r="J139" i="25"/>
  <c r="J138" i="25"/>
  <c r="J137" i="25"/>
  <c r="J136" i="25"/>
  <c r="J135" i="25"/>
  <c r="J134" i="25"/>
  <c r="J133" i="25"/>
  <c r="J132" i="25"/>
  <c r="J131" i="25"/>
  <c r="J130" i="25"/>
  <c r="J129" i="25"/>
  <c r="J128" i="25"/>
  <c r="J127" i="25"/>
  <c r="J126" i="25"/>
  <c r="J125" i="25"/>
  <c r="J124" i="25"/>
  <c r="J123" i="25"/>
  <c r="J122" i="25"/>
  <c r="J121" i="25"/>
  <c r="J120" i="25"/>
  <c r="J119" i="25"/>
  <c r="J118" i="25"/>
  <c r="J117" i="25"/>
  <c r="J116" i="25"/>
  <c r="J115" i="25"/>
  <c r="J114" i="25"/>
  <c r="J113" i="25"/>
  <c r="J112" i="25"/>
  <c r="J111" i="25"/>
  <c r="J110" i="25"/>
  <c r="J109" i="25"/>
  <c r="J108" i="25"/>
  <c r="J107" i="25"/>
  <c r="J106" i="25"/>
  <c r="J105" i="25"/>
  <c r="J104" i="25"/>
  <c r="J103" i="25"/>
  <c r="J102" i="25"/>
  <c r="J101" i="25"/>
  <c r="J100" i="25"/>
  <c r="J99" i="25"/>
  <c r="J98" i="25"/>
  <c r="J97" i="25"/>
  <c r="J96" i="25"/>
  <c r="J95" i="25"/>
  <c r="J94" i="25"/>
  <c r="J93" i="25"/>
  <c r="J92" i="25"/>
  <c r="J91" i="25"/>
  <c r="J90" i="25"/>
  <c r="J89" i="25"/>
  <c r="J88" i="25"/>
  <c r="J87" i="25"/>
  <c r="J86" i="25"/>
  <c r="J85" i="25"/>
  <c r="J84" i="25"/>
  <c r="J83" i="25"/>
  <c r="J82" i="25"/>
  <c r="J81" i="25"/>
  <c r="J80" i="25"/>
  <c r="J79" i="25"/>
  <c r="J78" i="25"/>
  <c r="J77" i="25"/>
  <c r="J76" i="25"/>
  <c r="J75" i="25"/>
  <c r="J74" i="25"/>
  <c r="J73" i="25"/>
  <c r="J72" i="25"/>
  <c r="J71" i="25"/>
  <c r="J70" i="25"/>
  <c r="J69" i="25"/>
  <c r="J68" i="25"/>
  <c r="J67" i="25"/>
  <c r="J66" i="25"/>
  <c r="J65" i="25"/>
  <c r="J64" i="25"/>
  <c r="J63" i="25"/>
  <c r="J62" i="25"/>
  <c r="J61" i="25"/>
  <c r="J60" i="25"/>
  <c r="J59" i="25"/>
  <c r="J58" i="25"/>
  <c r="J57" i="25"/>
  <c r="J56" i="25"/>
  <c r="J55" i="25"/>
  <c r="J54" i="25"/>
  <c r="J53" i="25"/>
  <c r="J52" i="25"/>
  <c r="J51" i="25"/>
  <c r="J50" i="25"/>
  <c r="J49" i="25"/>
  <c r="J48" i="25"/>
  <c r="J47" i="25"/>
  <c r="J46" i="25"/>
  <c r="J45" i="25"/>
  <c r="J44" i="25"/>
  <c r="J43" i="25"/>
  <c r="J42" i="25"/>
  <c r="J41" i="25"/>
  <c r="J40" i="25"/>
  <c r="J39" i="25"/>
  <c r="J38" i="25"/>
  <c r="J37" i="25"/>
  <c r="J36" i="25"/>
  <c r="J35" i="25"/>
  <c r="J34" i="25"/>
  <c r="J33" i="25"/>
  <c r="J32" i="25"/>
  <c r="J31" i="25"/>
  <c r="J30" i="25"/>
  <c r="J29" i="25"/>
  <c r="J28" i="25"/>
  <c r="J27" i="25"/>
  <c r="J26" i="25"/>
  <c r="J25" i="25"/>
  <c r="J24" i="25"/>
  <c r="J23" i="25"/>
  <c r="J22" i="25"/>
  <c r="J21" i="25"/>
  <c r="J20" i="25"/>
  <c r="J19" i="25"/>
  <c r="J18" i="25"/>
  <c r="J17" i="25"/>
  <c r="J16" i="25"/>
  <c r="J15" i="25"/>
  <c r="J14" i="25"/>
  <c r="J13" i="25"/>
  <c r="N294" i="25" a="1"/>
  <c r="N294" i="25" s="1"/>
  <c r="N293" i="25" a="1"/>
  <c r="N293" i="25" s="1"/>
  <c r="N292" i="25" a="1"/>
  <c r="N292" i="25" s="1"/>
  <c r="N291" i="25" a="1"/>
  <c r="N291" i="25" s="1"/>
  <c r="Q290" i="25"/>
  <c r="M290" i="25"/>
  <c r="N266" i="25" a="1"/>
  <c r="N266" i="25" s="1"/>
  <c r="N265" i="25" a="1"/>
  <c r="N265" i="25" s="1"/>
  <c r="N264" i="25" a="1"/>
  <c r="N264" i="25" s="1"/>
  <c r="Q263" i="25"/>
  <c r="M263" i="25"/>
  <c r="N238" i="25" a="1"/>
  <c r="N238" i="25" s="1"/>
  <c r="N237" i="25" a="1"/>
  <c r="N237" i="25" s="1"/>
  <c r="N236" i="25" a="1"/>
  <c r="N236" i="25" s="1"/>
  <c r="Q235" i="25"/>
  <c r="M235" i="25"/>
  <c r="N214" i="25" a="1"/>
  <c r="N214" i="25" s="1"/>
  <c r="N213" i="25" a="1"/>
  <c r="N213" i="25" s="1"/>
  <c r="N212" i="25" a="1"/>
  <c r="N212" i="25" s="1"/>
  <c r="Q211" i="25"/>
  <c r="M211" i="25"/>
  <c r="N190" i="25" a="1"/>
  <c r="N190" i="25" s="1"/>
  <c r="N189" i="25" a="1"/>
  <c r="N189" i="25" s="1"/>
  <c r="N188" i="25" a="1"/>
  <c r="N188" i="25" s="1"/>
  <c r="Q187" i="25"/>
  <c r="M187" i="25"/>
  <c r="N166" i="25" a="1"/>
  <c r="N166" i="25" s="1"/>
  <c r="N165" i="25" a="1"/>
  <c r="N165" i="25" s="1"/>
  <c r="N164" i="25" a="1"/>
  <c r="N164" i="25" s="1"/>
  <c r="Q163" i="25"/>
  <c r="M163" i="25"/>
  <c r="N142" i="25" a="1"/>
  <c r="N142" i="25" s="1"/>
  <c r="N141" i="25" a="1"/>
  <c r="N141" i="25" s="1"/>
  <c r="N140" i="25" a="1"/>
  <c r="N140" i="25" s="1"/>
  <c r="Q139" i="25"/>
  <c r="M139" i="25"/>
  <c r="N118" i="25" a="1"/>
  <c r="N118" i="25" s="1"/>
  <c r="N117" i="25" a="1"/>
  <c r="N117" i="25" s="1"/>
  <c r="N116" i="25" a="1"/>
  <c r="N116" i="25" s="1"/>
  <c r="Q115" i="25"/>
  <c r="M115" i="25"/>
  <c r="N91" i="25" a="1"/>
  <c r="N91" i="25" s="1"/>
  <c r="N90" i="25" a="1"/>
  <c r="N90" i="25" s="1"/>
  <c r="N89" i="25" a="1"/>
  <c r="N89" i="25" s="1"/>
  <c r="Q88" i="25"/>
  <c r="M88" i="25"/>
  <c r="N66" i="25" a="1"/>
  <c r="N66" i="25" s="1"/>
  <c r="N65" i="25" a="1"/>
  <c r="N65" i="25" s="1"/>
  <c r="N64" i="25" a="1"/>
  <c r="N64" i="25" s="1"/>
  <c r="Q63" i="25"/>
  <c r="M63" i="25"/>
  <c r="N40" i="25" a="1"/>
  <c r="N40" i="25" s="1"/>
  <c r="N39" i="25" a="1"/>
  <c r="N39" i="25" s="1"/>
  <c r="N38" i="25" a="1"/>
  <c r="N38" i="25" s="1"/>
  <c r="Q37" i="25"/>
  <c r="M37" i="25"/>
  <c r="N15" i="25" a="1"/>
  <c r="N15" i="25" s="1"/>
  <c r="N14" i="25" a="1"/>
  <c r="N14" i="25" s="1"/>
  <c r="N13" i="25" a="1"/>
  <c r="N13" i="25" s="1"/>
  <c r="Q12" i="25"/>
  <c r="M12" i="25"/>
  <c r="N67" i="24" a="1"/>
  <c r="N67" i="24" s="1"/>
  <c r="N66" i="24" a="1"/>
  <c r="N66" i="24" s="1"/>
  <c r="N65" i="24" a="1"/>
  <c r="N65" i="24" s="1"/>
  <c r="N64" i="24" a="1"/>
  <c r="N64" i="24" s="1"/>
  <c r="M63" i="24"/>
  <c r="Q63" i="24"/>
  <c r="J295" i="24"/>
  <c r="J294" i="24"/>
  <c r="J293" i="24"/>
  <c r="J292" i="24"/>
  <c r="J291" i="24"/>
  <c r="J290" i="24"/>
  <c r="J289" i="24"/>
  <c r="J288" i="24"/>
  <c r="J287" i="24"/>
  <c r="J286" i="24"/>
  <c r="J285" i="24"/>
  <c r="J284" i="24"/>
  <c r="J283" i="24"/>
  <c r="J282" i="24"/>
  <c r="J281" i="24"/>
  <c r="J280" i="24"/>
  <c r="J279" i="24"/>
  <c r="J278" i="24"/>
  <c r="J277" i="24"/>
  <c r="J276" i="24"/>
  <c r="J275" i="24"/>
  <c r="J274" i="24"/>
  <c r="J273" i="24"/>
  <c r="J272" i="24"/>
  <c r="J271" i="24"/>
  <c r="J270" i="24"/>
  <c r="J269" i="24"/>
  <c r="J268" i="24"/>
  <c r="J267" i="24"/>
  <c r="J266" i="24"/>
  <c r="J265" i="24"/>
  <c r="J264" i="24"/>
  <c r="N267" i="24" s="1" a="1"/>
  <c r="N267" i="24" s="1"/>
  <c r="J263" i="24"/>
  <c r="J262" i="24"/>
  <c r="J261" i="24"/>
  <c r="J260" i="24"/>
  <c r="J259" i="24"/>
  <c r="J258" i="24"/>
  <c r="J257" i="24"/>
  <c r="J256" i="24"/>
  <c r="J255" i="24"/>
  <c r="J254" i="24"/>
  <c r="J253" i="24"/>
  <c r="J252" i="24"/>
  <c r="J251" i="24"/>
  <c r="J250" i="24"/>
  <c r="J249" i="24"/>
  <c r="J248" i="24"/>
  <c r="J247" i="24"/>
  <c r="J246" i="24"/>
  <c r="J245" i="24"/>
  <c r="J244" i="24"/>
  <c r="J243" i="24"/>
  <c r="J242" i="24"/>
  <c r="J241" i="24"/>
  <c r="J240" i="24"/>
  <c r="J239" i="24"/>
  <c r="J238" i="24"/>
  <c r="J237" i="24"/>
  <c r="J236" i="24"/>
  <c r="J235" i="24"/>
  <c r="J234" i="24"/>
  <c r="J233" i="24"/>
  <c r="J232" i="24"/>
  <c r="J231" i="24"/>
  <c r="J230" i="24"/>
  <c r="J229" i="24"/>
  <c r="J228" i="24"/>
  <c r="J227" i="24"/>
  <c r="J226" i="24"/>
  <c r="J225" i="24"/>
  <c r="J224" i="24"/>
  <c r="J223" i="24"/>
  <c r="J222" i="24"/>
  <c r="J221" i="24"/>
  <c r="J220" i="24"/>
  <c r="J219" i="24"/>
  <c r="J218" i="24"/>
  <c r="J217" i="24"/>
  <c r="J216" i="24"/>
  <c r="J215" i="24"/>
  <c r="J214" i="24"/>
  <c r="J213" i="24"/>
  <c r="J212" i="24"/>
  <c r="N215" i="24" s="1" a="1"/>
  <c r="N215" i="24" s="1"/>
  <c r="J211" i="24"/>
  <c r="J210" i="24"/>
  <c r="J209" i="24"/>
  <c r="J208" i="24"/>
  <c r="J207" i="24"/>
  <c r="J206" i="24"/>
  <c r="J205" i="24"/>
  <c r="J204" i="24"/>
  <c r="J203" i="24"/>
  <c r="J202" i="24"/>
  <c r="J201" i="24"/>
  <c r="J200" i="24"/>
  <c r="J199" i="24"/>
  <c r="J198" i="24"/>
  <c r="J197" i="24"/>
  <c r="J196" i="24"/>
  <c r="J195" i="24"/>
  <c r="J194" i="24"/>
  <c r="J193" i="24"/>
  <c r="J192" i="24"/>
  <c r="J191" i="24"/>
  <c r="J190" i="24"/>
  <c r="J189" i="24"/>
  <c r="J188" i="24"/>
  <c r="N191" i="24" s="1" a="1"/>
  <c r="N191" i="24" s="1"/>
  <c r="J187" i="24"/>
  <c r="J186" i="24"/>
  <c r="J185" i="24"/>
  <c r="J184" i="24"/>
  <c r="J183" i="24"/>
  <c r="J182" i="24"/>
  <c r="J181" i="24"/>
  <c r="J180" i="24"/>
  <c r="J179" i="24"/>
  <c r="J178" i="24"/>
  <c r="J177" i="24"/>
  <c r="J176" i="24"/>
  <c r="J175" i="24"/>
  <c r="J174" i="24"/>
  <c r="J173" i="24"/>
  <c r="J172" i="24"/>
  <c r="J171" i="24"/>
  <c r="J170" i="24"/>
  <c r="J169" i="24"/>
  <c r="J168" i="24"/>
  <c r="J167" i="24"/>
  <c r="J166" i="24"/>
  <c r="J165" i="24"/>
  <c r="J164" i="24"/>
  <c r="N167" i="24" s="1" a="1"/>
  <c r="N167" i="24" s="1"/>
  <c r="J163" i="24"/>
  <c r="J162" i="24"/>
  <c r="J161" i="24"/>
  <c r="J160" i="24"/>
  <c r="J159" i="24"/>
  <c r="J158" i="24"/>
  <c r="J157" i="24"/>
  <c r="J156" i="24"/>
  <c r="J155" i="24"/>
  <c r="J154" i="24"/>
  <c r="J153" i="24"/>
  <c r="J152" i="24"/>
  <c r="J151" i="24"/>
  <c r="J150" i="24"/>
  <c r="J149" i="24"/>
  <c r="J148" i="24"/>
  <c r="J147" i="24"/>
  <c r="J146" i="24"/>
  <c r="J145" i="24"/>
  <c r="J144" i="24"/>
  <c r="J143" i="24"/>
  <c r="J142" i="24"/>
  <c r="J141" i="24"/>
  <c r="J140" i="24"/>
  <c r="N143" i="24" s="1" a="1"/>
  <c r="N143" i="24" s="1"/>
  <c r="J139" i="24"/>
  <c r="J138" i="24"/>
  <c r="J137" i="24"/>
  <c r="J136" i="24"/>
  <c r="J135" i="24"/>
  <c r="J134" i="24"/>
  <c r="J133" i="24"/>
  <c r="J132" i="24"/>
  <c r="J131" i="24"/>
  <c r="J130" i="24"/>
  <c r="J129" i="24"/>
  <c r="J128" i="24"/>
  <c r="J127" i="24"/>
  <c r="J126" i="24"/>
  <c r="J125" i="24"/>
  <c r="J124" i="24"/>
  <c r="J123" i="24"/>
  <c r="J122" i="24"/>
  <c r="J121" i="24"/>
  <c r="J120" i="24"/>
  <c r="J119" i="24"/>
  <c r="J118" i="24"/>
  <c r="J117" i="24"/>
  <c r="J116" i="24"/>
  <c r="N119" i="24" s="1" a="1"/>
  <c r="N119" i="24" s="1"/>
  <c r="J115" i="24"/>
  <c r="J114" i="24"/>
  <c r="J113" i="24"/>
  <c r="J112" i="24"/>
  <c r="J111" i="24"/>
  <c r="J110" i="24"/>
  <c r="J109" i="24"/>
  <c r="J108" i="24"/>
  <c r="J107" i="24"/>
  <c r="J106" i="24"/>
  <c r="J105" i="24"/>
  <c r="J104" i="24"/>
  <c r="J103" i="24"/>
  <c r="J102" i="24"/>
  <c r="J101" i="24"/>
  <c r="J100" i="24"/>
  <c r="J99" i="24"/>
  <c r="J98" i="24"/>
  <c r="J97" i="24"/>
  <c r="J96" i="24"/>
  <c r="J95" i="24"/>
  <c r="J94" i="24"/>
  <c r="J93" i="24"/>
  <c r="J92" i="24"/>
  <c r="J91" i="24"/>
  <c r="J90" i="24"/>
  <c r="J89" i="24"/>
  <c r="J88" i="24"/>
  <c r="J87" i="24"/>
  <c r="J86" i="24"/>
  <c r="J85" i="24"/>
  <c r="J84" i="24"/>
  <c r="J83" i="24"/>
  <c r="J82" i="24"/>
  <c r="J81" i="24"/>
  <c r="J80" i="24"/>
  <c r="J79" i="24"/>
  <c r="J78" i="24"/>
  <c r="J77" i="24"/>
  <c r="J76" i="24"/>
  <c r="J75" i="24"/>
  <c r="J74" i="24"/>
  <c r="J73" i="24"/>
  <c r="J72" i="24"/>
  <c r="J71" i="24"/>
  <c r="J70" i="24"/>
  <c r="J69" i="24"/>
  <c r="J68" i="24"/>
  <c r="J67" i="24"/>
  <c r="J66" i="24"/>
  <c r="J65" i="24"/>
  <c r="J64" i="24"/>
  <c r="J63" i="24"/>
  <c r="J62" i="24"/>
  <c r="J61" i="24"/>
  <c r="J60" i="24"/>
  <c r="J59" i="24"/>
  <c r="J58" i="24"/>
  <c r="J57" i="24"/>
  <c r="J56" i="24"/>
  <c r="J55" i="24"/>
  <c r="J54" i="24"/>
  <c r="J53" i="24"/>
  <c r="J52" i="24"/>
  <c r="J51" i="24"/>
  <c r="J50" i="24"/>
  <c r="J49" i="24"/>
  <c r="J48" i="24"/>
  <c r="J47" i="24"/>
  <c r="J46" i="24"/>
  <c r="J45" i="24"/>
  <c r="J44" i="24"/>
  <c r="J43" i="24"/>
  <c r="J42" i="24"/>
  <c r="J41" i="24"/>
  <c r="J40" i="24"/>
  <c r="N41" i="24" s="1" a="1"/>
  <c r="N41" i="24" s="1"/>
  <c r="J39" i="24"/>
  <c r="J38" i="24"/>
  <c r="J37" i="24"/>
  <c r="J36" i="24"/>
  <c r="J35" i="24"/>
  <c r="J34" i="24"/>
  <c r="J33" i="24"/>
  <c r="J32" i="24"/>
  <c r="J31" i="24"/>
  <c r="J30" i="24"/>
  <c r="J29" i="24"/>
  <c r="J28" i="24"/>
  <c r="J27" i="24"/>
  <c r="J26" i="24"/>
  <c r="J25" i="24"/>
  <c r="J24" i="24"/>
  <c r="J23" i="24"/>
  <c r="J22" i="24"/>
  <c r="J21" i="24"/>
  <c r="J20" i="24"/>
  <c r="J19" i="24"/>
  <c r="J18" i="24"/>
  <c r="J17" i="24"/>
  <c r="J16" i="24"/>
  <c r="J15" i="24"/>
  <c r="J14" i="24"/>
  <c r="Q290" i="24"/>
  <c r="M290" i="24"/>
  <c r="Q263" i="24"/>
  <c r="M263" i="24"/>
  <c r="Q235" i="24"/>
  <c r="M235" i="24"/>
  <c r="Q211" i="24"/>
  <c r="M211" i="24"/>
  <c r="Q187" i="24"/>
  <c r="M187" i="24"/>
  <c r="Q163" i="24"/>
  <c r="M163" i="24"/>
  <c r="Q139" i="24"/>
  <c r="M139" i="24"/>
  <c r="Q115" i="24"/>
  <c r="M115" i="24"/>
  <c r="Q88" i="24"/>
  <c r="M88" i="24"/>
  <c r="Q37" i="24"/>
  <c r="M37" i="24"/>
  <c r="J13" i="24"/>
  <c r="N16" i="24" s="1" a="1"/>
  <c r="N16" i="24" s="1"/>
  <c r="Q12" i="24"/>
  <c r="M12" i="24"/>
  <c r="N143" i="30" l="1" a="1"/>
  <c r="N143" i="30" s="1"/>
  <c r="N191" i="30" a="1"/>
  <c r="N191" i="30" s="1"/>
  <c r="N119" i="30" a="1"/>
  <c r="N119" i="30" s="1"/>
  <c r="N215" i="30" a="1"/>
  <c r="N215" i="30" s="1"/>
  <c r="N67" i="30" a="1"/>
  <c r="N67" i="30" s="1"/>
  <c r="N267" i="30" a="1"/>
  <c r="N267" i="30" s="1"/>
  <c r="N16" i="30" a="1"/>
  <c r="N16" i="30" s="1"/>
  <c r="N41" i="30" a="1"/>
  <c r="N41" i="30" s="1"/>
  <c r="N92" i="30" a="1"/>
  <c r="N92" i="30" s="1"/>
  <c r="N167" i="30" a="1"/>
  <c r="N167" i="30" s="1"/>
  <c r="N239" i="30" a="1"/>
  <c r="N239" i="30" s="1"/>
  <c r="N294" i="30" a="1"/>
  <c r="N294" i="30" s="1"/>
  <c r="N191" i="29" a="1"/>
  <c r="N191" i="29" s="1"/>
  <c r="N267" i="29" a="1"/>
  <c r="N267" i="29" s="1"/>
  <c r="N294" i="29" a="1"/>
  <c r="N294" i="29" s="1"/>
  <c r="N67" i="29" a="1"/>
  <c r="N67" i="29" s="1"/>
  <c r="N215" i="29" a="1"/>
  <c r="N215" i="29" s="1"/>
  <c r="N143" i="29" a="1"/>
  <c r="N143" i="29" s="1"/>
  <c r="N167" i="29" a="1"/>
  <c r="N167" i="29" s="1"/>
  <c r="N239" i="29" a="1"/>
  <c r="N239" i="29" s="1"/>
  <c r="N16" i="29" a="1"/>
  <c r="N16" i="29" s="1"/>
  <c r="N41" i="29" a="1"/>
  <c r="N41" i="29" s="1"/>
  <c r="N92" i="29" a="1"/>
  <c r="N92" i="29" s="1"/>
  <c r="N119" i="29" a="1"/>
  <c r="N119" i="29" s="1"/>
  <c r="N67" i="28" a="1"/>
  <c r="N67" i="28" s="1"/>
  <c r="N267" i="28" a="1"/>
  <c r="N267" i="28" s="1"/>
  <c r="N215" i="28" a="1"/>
  <c r="N215" i="28" s="1"/>
  <c r="N167" i="28" a="1"/>
  <c r="N167" i="28" s="1"/>
  <c r="N143" i="28" a="1"/>
  <c r="N143" i="28" s="1"/>
  <c r="N191" i="28" a="1"/>
  <c r="N191" i="28" s="1"/>
  <c r="N41" i="28" a="1"/>
  <c r="N41" i="28" s="1"/>
  <c r="N16" i="28" a="1"/>
  <c r="N16" i="28" s="1"/>
  <c r="N92" i="28" a="1"/>
  <c r="N92" i="28" s="1"/>
  <c r="N119" i="28" a="1"/>
  <c r="N119" i="28" s="1"/>
  <c r="N294" i="28" a="1"/>
  <c r="N294" i="28" s="1"/>
  <c r="N239" i="28" a="1"/>
  <c r="N239" i="28" s="1"/>
  <c r="N119" i="27" a="1"/>
  <c r="N119" i="27" s="1"/>
  <c r="N167" i="27" a="1"/>
  <c r="N167" i="27" s="1"/>
  <c r="N191" i="27" a="1"/>
  <c r="N191" i="27" s="1"/>
  <c r="N67" i="27" a="1"/>
  <c r="N67" i="27" s="1"/>
  <c r="N294" i="27" a="1"/>
  <c r="N294" i="27" s="1"/>
  <c r="N143" i="27" a="1"/>
  <c r="N143" i="27" s="1"/>
  <c r="N267" i="27" a="1"/>
  <c r="N267" i="27" s="1"/>
  <c r="N16" i="27" a="1"/>
  <c r="N16" i="27" s="1"/>
  <c r="N92" i="27" a="1"/>
  <c r="N92" i="27" s="1"/>
  <c r="N239" i="27" a="1"/>
  <c r="N239" i="27" s="1"/>
  <c r="N41" i="27" a="1"/>
  <c r="N41" i="27" s="1"/>
  <c r="N119" i="26" a="1"/>
  <c r="N119" i="26" s="1"/>
  <c r="N143" i="26" a="1"/>
  <c r="N143" i="26" s="1"/>
  <c r="N167" i="26" a="1"/>
  <c r="N167" i="26" s="1"/>
  <c r="N191" i="26" a="1"/>
  <c r="N191" i="26" s="1"/>
  <c r="N215" i="26" a="1"/>
  <c r="N215" i="26" s="1"/>
  <c r="N267" i="26" a="1"/>
  <c r="N267" i="26" s="1"/>
  <c r="N16" i="26" a="1"/>
  <c r="N16" i="26" s="1"/>
  <c r="N92" i="26" a="1"/>
  <c r="N92" i="26" s="1"/>
  <c r="N239" i="26" a="1"/>
  <c r="N239" i="26" s="1"/>
  <c r="N41" i="26" a="1"/>
  <c r="N41" i="26" s="1"/>
  <c r="N67" i="26" a="1"/>
  <c r="N67" i="26" s="1"/>
  <c r="N294" i="26" a="1"/>
  <c r="N294" i="26" s="1"/>
  <c r="N167" i="25" a="1"/>
  <c r="N167" i="25" s="1"/>
  <c r="N191" i="25" a="1"/>
  <c r="N191" i="25" s="1"/>
  <c r="N215" i="25" a="1"/>
  <c r="N215" i="25" s="1"/>
  <c r="N239" i="25" a="1"/>
  <c r="N239" i="25" s="1"/>
  <c r="N41" i="25" a="1"/>
  <c r="N41" i="25" s="1"/>
  <c r="N67" i="25" a="1"/>
  <c r="N67" i="25" s="1"/>
  <c r="N92" i="25" a="1"/>
  <c r="N92" i="25" s="1"/>
  <c r="N119" i="25" a="1"/>
  <c r="N119" i="25" s="1"/>
  <c r="N143" i="25" a="1"/>
  <c r="N143" i="25" s="1"/>
  <c r="N16" i="25" a="1"/>
  <c r="N16" i="25" s="1"/>
  <c r="N267" i="25" a="1"/>
  <c r="N267" i="25" s="1"/>
  <c r="N92" i="24" a="1"/>
  <c r="N92" i="24" s="1"/>
  <c r="N239" i="24" a="1"/>
  <c r="N239" i="24" s="1"/>
  <c r="N294" i="24" a="1"/>
  <c r="N294" i="24" s="1"/>
  <c r="N293" i="24" a="1"/>
  <c r="N293" i="24" s="1"/>
  <c r="N292" i="24" a="1"/>
  <c r="N292" i="24" s="1"/>
  <c r="N291" i="24" a="1"/>
  <c r="N291" i="24" s="1"/>
  <c r="N266" i="24" a="1"/>
  <c r="N266" i="24" s="1"/>
  <c r="N265" i="24" a="1"/>
  <c r="N265" i="24" s="1"/>
  <c r="N264" i="24" a="1"/>
  <c r="N264" i="24" s="1"/>
  <c r="N238" i="24" a="1"/>
  <c r="N238" i="24" s="1"/>
  <c r="N237" i="24" a="1"/>
  <c r="N237" i="24" s="1"/>
  <c r="N236" i="24" a="1"/>
  <c r="N236" i="24" s="1"/>
  <c r="N214" i="24" a="1"/>
  <c r="N214" i="24" s="1"/>
  <c r="N213" i="24" a="1"/>
  <c r="N213" i="24" s="1"/>
  <c r="N212" i="24" a="1"/>
  <c r="N212" i="24" s="1"/>
  <c r="N190" i="24" a="1"/>
  <c r="N190" i="24" s="1"/>
  <c r="N189" i="24" a="1"/>
  <c r="N189" i="24" s="1"/>
  <c r="N188" i="24" a="1"/>
  <c r="N188" i="24" s="1"/>
  <c r="N166" i="24" a="1"/>
  <c r="N166" i="24" s="1"/>
  <c r="N165" i="24" a="1"/>
  <c r="N165" i="24" s="1"/>
  <c r="N164" i="24" a="1"/>
  <c r="N164" i="24" s="1"/>
  <c r="N142" i="24" a="1"/>
  <c r="N142" i="24" s="1"/>
  <c r="N141" i="24" a="1"/>
  <c r="N141" i="24" s="1"/>
  <c r="N140" i="24" a="1"/>
  <c r="N140" i="24" s="1"/>
  <c r="N118" i="24" a="1"/>
  <c r="N118" i="24" s="1"/>
  <c r="N117" i="24" a="1"/>
  <c r="N117" i="24" s="1"/>
  <c r="N116" i="24" a="1"/>
  <c r="N116" i="24" s="1"/>
  <c r="N91" i="24" a="1"/>
  <c r="N91" i="24" s="1"/>
  <c r="N90" i="24" a="1"/>
  <c r="N90" i="24" s="1"/>
  <c r="N89" i="24" a="1"/>
  <c r="N89" i="24" s="1"/>
  <c r="N40" i="24" a="1"/>
  <c r="N40" i="24" s="1"/>
  <c r="N39" i="24" a="1"/>
  <c r="N39" i="24" s="1"/>
  <c r="N38" i="24" a="1"/>
  <c r="N38" i="24" s="1"/>
  <c r="N15" i="24" a="1"/>
  <c r="N15" i="24" s="1"/>
  <c r="N14" i="24" a="1"/>
  <c r="N14" i="24" s="1"/>
  <c r="N13" i="24" a="1"/>
  <c r="N13" i="24" s="1"/>
  <c r="K309" i="22" a="1"/>
  <c r="K309" i="22" s="1"/>
  <c r="K308" i="22" a="1"/>
  <c r="K308" i="22" s="1"/>
  <c r="K307" i="22" a="1"/>
  <c r="K307" i="22" s="1"/>
  <c r="K285" i="22" a="1"/>
  <c r="K285" i="22" s="1"/>
  <c r="K284" i="22" a="1"/>
  <c r="K284" i="22" s="1"/>
  <c r="K283" i="22" a="1"/>
  <c r="K283" i="22" s="1"/>
  <c r="K257" i="22" a="1"/>
  <c r="K257" i="22" s="1"/>
  <c r="K256" i="22" a="1"/>
  <c r="K256" i="22" s="1"/>
  <c r="K255" i="22" a="1"/>
  <c r="K255" i="22" s="1"/>
  <c r="K229" i="22" a="1"/>
  <c r="K229" i="22" s="1"/>
  <c r="K228" i="22" a="1"/>
  <c r="K228" i="22" s="1"/>
  <c r="K227" i="22" a="1"/>
  <c r="K227" i="22" s="1"/>
  <c r="K205" i="22" a="1"/>
  <c r="K205" i="22" s="1"/>
  <c r="K204" i="22" a="1"/>
  <c r="K204" i="22" s="1"/>
  <c r="K203" i="22" a="1"/>
  <c r="K203" i="22" s="1"/>
  <c r="K177" i="22" a="1"/>
  <c r="K177" i="22" s="1"/>
  <c r="K176" i="22" a="1"/>
  <c r="K176" i="22" s="1"/>
  <c r="K175" i="22" a="1"/>
  <c r="K175" i="22" s="1"/>
  <c r="K153" i="22" a="1"/>
  <c r="K153" i="22" s="1"/>
  <c r="K152" i="22" a="1"/>
  <c r="K152" i="22" s="1"/>
  <c r="K151" i="22" a="1"/>
  <c r="K151" i="22" s="1"/>
  <c r="K124" i="22" a="1"/>
  <c r="K124" i="22" s="1"/>
  <c r="K123" i="22" a="1"/>
  <c r="K123" i="22" s="1"/>
  <c r="K122" i="22" a="1"/>
  <c r="K122" i="22" s="1"/>
  <c r="K96" i="22" a="1"/>
  <c r="K96" i="22" s="1"/>
  <c r="K95" i="22" a="1"/>
  <c r="K95" i="22" s="1"/>
  <c r="K94" i="22" a="1"/>
  <c r="K94" i="22" s="1"/>
  <c r="K71" i="22" a="1"/>
  <c r="K71" i="22" s="1"/>
  <c r="K72" i="22" a="1"/>
  <c r="K72" i="22" s="1"/>
  <c r="K70" i="22" a="1"/>
  <c r="K70" i="22" s="1"/>
  <c r="K43" i="22" a="1"/>
  <c r="K43" i="22" s="1"/>
  <c r="K42" i="22" a="1"/>
  <c r="K42" i="22" s="1"/>
  <c r="K41" i="22" a="1"/>
  <c r="K41" i="22" s="1"/>
  <c r="K15" i="22" a="1"/>
  <c r="K15" i="22" s="1"/>
  <c r="K14" i="22" a="1"/>
  <c r="K14" i="22" s="1"/>
  <c r="K13" i="22" a="1"/>
  <c r="K13" i="22" s="1"/>
  <c r="B2" i="20" a="1"/>
  <c r="B2" i="20" s="1"/>
  <c r="B1" i="20" a="1"/>
  <c r="B1" i="20" s="1"/>
  <c r="A2" i="20" a="1"/>
  <c r="A2" i="20" s="1"/>
  <c r="S127" i="19" l="1" a="1"/>
  <c r="S127" i="19" s="1"/>
  <c r="S110" i="19" a="1"/>
  <c r="S110" i="19" s="1"/>
  <c r="S93" i="19" a="1"/>
  <c r="S93" i="19" s="1"/>
  <c r="C140" i="19" l="1"/>
  <c r="C139" i="19"/>
  <c r="C138" i="19"/>
  <c r="C137" i="19"/>
  <c r="C135" i="19"/>
  <c r="C134" i="19"/>
  <c r="C133" i="19"/>
  <c r="C132" i="19"/>
  <c r="C130" i="19"/>
  <c r="C129" i="19"/>
  <c r="C128" i="19"/>
  <c r="C127" i="19"/>
  <c r="C123" i="19"/>
  <c r="C122" i="19"/>
  <c r="C121" i="19"/>
  <c r="C120" i="19"/>
  <c r="C118" i="19"/>
  <c r="C117" i="19"/>
  <c r="C116" i="19"/>
  <c r="C115" i="19"/>
  <c r="C113" i="19"/>
  <c r="C112" i="19"/>
  <c r="C111" i="19"/>
  <c r="C110" i="19"/>
  <c r="R106" i="19"/>
  <c r="R105" i="19"/>
  <c r="R104" i="19"/>
  <c r="R103" i="19"/>
  <c r="R101" i="19"/>
  <c r="R100" i="19"/>
  <c r="R99" i="19"/>
  <c r="R98" i="19"/>
  <c r="R96" i="19"/>
  <c r="R95" i="19"/>
  <c r="R94" i="19"/>
  <c r="R93" i="19"/>
  <c r="C106" i="19"/>
  <c r="C105" i="19"/>
  <c r="C104" i="19"/>
  <c r="C103" i="19"/>
  <c r="C101" i="19"/>
  <c r="C100" i="19"/>
  <c r="C99" i="19"/>
  <c r="C98" i="19"/>
  <c r="C96" i="19"/>
  <c r="C95" i="19"/>
  <c r="C94" i="19"/>
  <c r="C93" i="19"/>
  <c r="S75" i="19" a="1"/>
  <c r="S75" i="19" s="1"/>
  <c r="C88" i="19"/>
  <c r="C87" i="19"/>
  <c r="C86" i="19"/>
  <c r="C85" i="19"/>
  <c r="C83" i="19"/>
  <c r="C82" i="19"/>
  <c r="C81" i="19"/>
  <c r="C80" i="19"/>
  <c r="C78" i="19"/>
  <c r="C77" i="19"/>
  <c r="C76" i="19"/>
  <c r="C75" i="19"/>
  <c r="S57" i="19" a="1"/>
  <c r="S57" i="19" s="1"/>
  <c r="Z54" i="19"/>
  <c r="S40" i="19" a="1"/>
  <c r="S40" i="19" s="1"/>
  <c r="C70" i="19"/>
  <c r="C69" i="19"/>
  <c r="C68" i="19"/>
  <c r="C67" i="19"/>
  <c r="C65" i="19"/>
  <c r="C64" i="19"/>
  <c r="C63" i="19"/>
  <c r="C62" i="19"/>
  <c r="C60" i="19"/>
  <c r="C59" i="19"/>
  <c r="C58" i="19"/>
  <c r="C57" i="19"/>
  <c r="C53" i="19"/>
  <c r="C52" i="19"/>
  <c r="C51" i="19"/>
  <c r="C50" i="19"/>
  <c r="C48" i="19"/>
  <c r="C47" i="19"/>
  <c r="C46" i="19"/>
  <c r="C45" i="19"/>
  <c r="C43" i="19"/>
  <c r="C42" i="19"/>
  <c r="C41" i="19"/>
  <c r="C40" i="19"/>
  <c r="C36" i="19"/>
  <c r="C35" i="19"/>
  <c r="C34" i="19"/>
  <c r="C33" i="19"/>
  <c r="C31" i="19"/>
  <c r="C30" i="19"/>
  <c r="C29" i="19"/>
  <c r="C28" i="19"/>
  <c r="C26" i="19"/>
  <c r="C25" i="19"/>
  <c r="C24" i="19"/>
  <c r="C23" i="19"/>
  <c r="C6" i="19"/>
  <c r="C7" i="19"/>
  <c r="C8" i="19"/>
  <c r="C10" i="19"/>
  <c r="C11" i="19"/>
  <c r="C12" i="19"/>
  <c r="C13" i="19"/>
  <c r="C15" i="19"/>
  <c r="C16" i="19"/>
  <c r="C17" i="19"/>
  <c r="C18" i="19"/>
  <c r="C5" i="19"/>
  <c r="R140" i="19"/>
  <c r="R135" i="19"/>
  <c r="R130" i="19"/>
  <c r="R139" i="19"/>
  <c r="R134" i="19"/>
  <c r="R129" i="19"/>
  <c r="R138" i="19"/>
  <c r="R133" i="19"/>
  <c r="R128" i="19"/>
  <c r="R137" i="19"/>
  <c r="R132" i="19"/>
  <c r="R127" i="19"/>
  <c r="R123" i="19"/>
  <c r="R118" i="19"/>
  <c r="R113" i="19"/>
  <c r="R122" i="19"/>
  <c r="R117" i="19"/>
  <c r="R112" i="19"/>
  <c r="R121" i="19"/>
  <c r="R116" i="19"/>
  <c r="R111" i="19"/>
  <c r="R120" i="19"/>
  <c r="R115" i="19"/>
  <c r="R110" i="19"/>
  <c r="R88" i="19"/>
  <c r="R83" i="19"/>
  <c r="R78" i="19"/>
  <c r="R87" i="19"/>
  <c r="R82" i="19"/>
  <c r="R77" i="19"/>
  <c r="R86" i="19"/>
  <c r="R81" i="19"/>
  <c r="R76" i="19"/>
  <c r="R85" i="19"/>
  <c r="R80" i="19"/>
  <c r="R75" i="19"/>
  <c r="R70" i="19"/>
  <c r="R65" i="19"/>
  <c r="R60" i="19"/>
  <c r="R69" i="19"/>
  <c r="R64" i="19"/>
  <c r="R59" i="19"/>
  <c r="R68" i="19"/>
  <c r="R63" i="19"/>
  <c r="R58" i="19"/>
  <c r="R67" i="19"/>
  <c r="R62" i="19"/>
  <c r="R57" i="19"/>
  <c r="R36" i="19"/>
  <c r="R53" i="19"/>
  <c r="R48" i="19"/>
  <c r="R43" i="19"/>
  <c r="R52" i="19"/>
  <c r="R47" i="19"/>
  <c r="R42" i="19"/>
  <c r="R51" i="19"/>
  <c r="R46" i="19"/>
  <c r="R41" i="19"/>
  <c r="R50" i="19"/>
  <c r="R45" i="19"/>
  <c r="R40" i="19"/>
  <c r="R31" i="19"/>
  <c r="R26" i="19"/>
  <c r="R35" i="19"/>
  <c r="R30" i="19"/>
  <c r="R25" i="19"/>
  <c r="R34" i="19"/>
  <c r="R29" i="19"/>
  <c r="R24" i="19"/>
  <c r="R33" i="19"/>
  <c r="R28" i="19"/>
  <c r="R23" i="19"/>
  <c r="H17" i="17"/>
  <c r="H12" i="17"/>
  <c r="H7" i="17"/>
  <c r="H16" i="17"/>
  <c r="H11" i="17"/>
  <c r="H6" i="17"/>
  <c r="H15" i="17"/>
  <c r="H10" i="17"/>
  <c r="H5" i="17"/>
  <c r="H14" i="17"/>
  <c r="H9" i="17"/>
  <c r="H4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35" i="17"/>
  <c r="G6" i="16" a="1"/>
  <c r="G6" i="16" s="1"/>
  <c r="K195" i="14"/>
  <c r="J195" i="14"/>
  <c r="I195" i="14"/>
  <c r="K193" i="14"/>
  <c r="J193" i="14"/>
  <c r="I193" i="14"/>
  <c r="K191" i="14"/>
  <c r="J191" i="14"/>
  <c r="I191" i="14"/>
  <c r="K189" i="14"/>
  <c r="J189" i="14"/>
  <c r="I189" i="14"/>
  <c r="K187" i="14"/>
  <c r="J187" i="14"/>
  <c r="I187" i="14"/>
  <c r="K185" i="14"/>
  <c r="J185" i="14"/>
  <c r="I185" i="14"/>
  <c r="K183" i="14"/>
  <c r="J183" i="14"/>
  <c r="I183" i="14"/>
  <c r="K181" i="14"/>
  <c r="J181" i="14"/>
  <c r="I181" i="14"/>
  <c r="K179" i="14"/>
  <c r="J179" i="14"/>
  <c r="I179" i="14"/>
  <c r="K177" i="14"/>
  <c r="J177" i="14"/>
  <c r="I177" i="14"/>
  <c r="K175" i="14"/>
  <c r="J175" i="14"/>
  <c r="I175" i="14"/>
  <c r="K173" i="14"/>
  <c r="J173" i="14"/>
  <c r="I173" i="14"/>
  <c r="K171" i="14"/>
  <c r="J171" i="14"/>
  <c r="I171" i="14"/>
  <c r="K169" i="14"/>
  <c r="J169" i="14"/>
  <c r="I169" i="14"/>
  <c r="K167" i="14"/>
  <c r="J167" i="14"/>
  <c r="I167" i="14"/>
  <c r="K165" i="14"/>
  <c r="J165" i="14"/>
  <c r="I165" i="14"/>
  <c r="K163" i="14"/>
  <c r="J163" i="14"/>
  <c r="I163" i="14"/>
  <c r="K161" i="14"/>
  <c r="J161" i="14"/>
  <c r="I161" i="14"/>
  <c r="K159" i="14"/>
  <c r="J159" i="14"/>
  <c r="I159" i="14"/>
  <c r="K157" i="14"/>
  <c r="J157" i="14"/>
  <c r="I157" i="14"/>
  <c r="K155" i="14"/>
  <c r="J155" i="14"/>
  <c r="I155" i="14"/>
  <c r="K153" i="14"/>
  <c r="J153" i="14"/>
  <c r="I153" i="14"/>
  <c r="K151" i="14"/>
  <c r="J151" i="14"/>
  <c r="I151" i="14"/>
  <c r="K149" i="14"/>
  <c r="J149" i="14"/>
  <c r="I149" i="14"/>
  <c r="K147" i="14"/>
  <c r="J147" i="14"/>
  <c r="I147" i="14"/>
  <c r="K145" i="14"/>
  <c r="J145" i="14"/>
  <c r="I145" i="14"/>
  <c r="K143" i="14"/>
  <c r="J143" i="14"/>
  <c r="I143" i="14"/>
  <c r="K141" i="14"/>
  <c r="J141" i="14"/>
  <c r="I141" i="14"/>
  <c r="K139" i="14"/>
  <c r="J139" i="14"/>
  <c r="I139" i="14"/>
  <c r="K137" i="14"/>
  <c r="J137" i="14"/>
  <c r="I137" i="14"/>
  <c r="K135" i="14"/>
  <c r="J135" i="14"/>
  <c r="I135" i="14"/>
  <c r="K133" i="14"/>
  <c r="J133" i="14"/>
  <c r="I133" i="14"/>
  <c r="K131" i="14"/>
  <c r="J131" i="14"/>
  <c r="I131" i="14"/>
  <c r="K129" i="14"/>
  <c r="J129" i="14"/>
  <c r="I129" i="14"/>
  <c r="K127" i="14"/>
  <c r="J127" i="14"/>
  <c r="I127" i="14"/>
  <c r="K125" i="14"/>
  <c r="J125" i="14"/>
  <c r="I125" i="14"/>
  <c r="K123" i="14"/>
  <c r="J123" i="14"/>
  <c r="I123" i="14"/>
  <c r="K121" i="14"/>
  <c r="J121" i="14"/>
  <c r="I121" i="14"/>
  <c r="K119" i="14"/>
  <c r="J119" i="14"/>
  <c r="I119" i="14"/>
  <c r="K117" i="14"/>
  <c r="J117" i="14"/>
  <c r="I117" i="14"/>
  <c r="K115" i="14"/>
  <c r="J115" i="14"/>
  <c r="I115" i="14"/>
  <c r="K113" i="14"/>
  <c r="J113" i="14"/>
  <c r="I113" i="14"/>
  <c r="K111" i="14"/>
  <c r="J111" i="14"/>
  <c r="I111" i="14"/>
  <c r="K109" i="14"/>
  <c r="J109" i="14"/>
  <c r="I109" i="14"/>
  <c r="K107" i="14"/>
  <c r="J107" i="14"/>
  <c r="I107" i="14"/>
  <c r="K105" i="14"/>
  <c r="J105" i="14"/>
  <c r="I105" i="14"/>
  <c r="K103" i="14"/>
  <c r="J103" i="14"/>
  <c r="I103" i="14"/>
  <c r="K101" i="14"/>
  <c r="J101" i="14"/>
  <c r="I101" i="14"/>
  <c r="K99" i="14"/>
  <c r="J99" i="14"/>
  <c r="I99" i="14"/>
  <c r="K97" i="14"/>
  <c r="J97" i="14"/>
  <c r="I97" i="14"/>
  <c r="K95" i="14"/>
  <c r="J95" i="14"/>
  <c r="I95" i="14"/>
  <c r="K93" i="14"/>
  <c r="J93" i="14"/>
  <c r="I93" i="14"/>
  <c r="K91" i="14"/>
  <c r="J91" i="14"/>
  <c r="I91" i="14"/>
  <c r="K89" i="14"/>
  <c r="J89" i="14"/>
  <c r="I89" i="14"/>
  <c r="K87" i="14"/>
  <c r="J87" i="14"/>
  <c r="I87" i="14"/>
  <c r="K85" i="14"/>
  <c r="J85" i="14"/>
  <c r="I85" i="14"/>
  <c r="K83" i="14"/>
  <c r="J83" i="14"/>
  <c r="I83" i="14"/>
  <c r="K81" i="14"/>
  <c r="J81" i="14"/>
  <c r="I81" i="14"/>
  <c r="K79" i="14"/>
  <c r="J79" i="14"/>
  <c r="I79" i="14"/>
  <c r="K77" i="14"/>
  <c r="J77" i="14"/>
  <c r="I77" i="14"/>
  <c r="K75" i="14"/>
  <c r="J75" i="14"/>
  <c r="I75" i="14"/>
  <c r="K73" i="14"/>
  <c r="J73" i="14"/>
  <c r="I73" i="14"/>
  <c r="K71" i="14"/>
  <c r="J71" i="14"/>
  <c r="I71" i="14"/>
  <c r="K69" i="14"/>
  <c r="J69" i="14"/>
  <c r="I69" i="14"/>
  <c r="K67" i="14"/>
  <c r="J67" i="14"/>
  <c r="I67" i="14"/>
  <c r="K65" i="14"/>
  <c r="J65" i="14"/>
  <c r="I65" i="14"/>
  <c r="K63" i="14"/>
  <c r="J63" i="14"/>
  <c r="I63" i="14"/>
  <c r="K61" i="14"/>
  <c r="J61" i="14"/>
  <c r="I61" i="14"/>
  <c r="K59" i="14"/>
  <c r="J59" i="14"/>
  <c r="I59" i="14"/>
  <c r="K57" i="14"/>
  <c r="J57" i="14"/>
  <c r="I57" i="14"/>
  <c r="K55" i="14"/>
  <c r="J55" i="14"/>
  <c r="I55" i="14"/>
  <c r="K53" i="14"/>
  <c r="J53" i="14"/>
  <c r="I53" i="14"/>
  <c r="K51" i="14"/>
  <c r="J51" i="14"/>
  <c r="I51" i="14"/>
  <c r="K49" i="14"/>
  <c r="J49" i="14"/>
  <c r="I49" i="14"/>
  <c r="K47" i="14"/>
  <c r="J47" i="14"/>
  <c r="I47" i="14"/>
  <c r="K45" i="14"/>
  <c r="J45" i="14"/>
  <c r="I45" i="14"/>
  <c r="K43" i="14"/>
  <c r="J43" i="14"/>
  <c r="I43" i="14"/>
  <c r="K41" i="14"/>
  <c r="J41" i="14"/>
  <c r="I41" i="14"/>
  <c r="K39" i="14"/>
  <c r="J39" i="14"/>
  <c r="I39" i="14"/>
  <c r="K37" i="14"/>
  <c r="J37" i="14"/>
  <c r="I37" i="14"/>
  <c r="K35" i="14"/>
  <c r="J35" i="14"/>
  <c r="I35" i="14"/>
  <c r="K33" i="14"/>
  <c r="J33" i="14"/>
  <c r="I33" i="14"/>
  <c r="K31" i="14"/>
  <c r="J31" i="14"/>
  <c r="I31" i="14"/>
  <c r="K29" i="14"/>
  <c r="J29" i="14"/>
  <c r="I29" i="14"/>
  <c r="K27" i="14"/>
  <c r="J27" i="14"/>
  <c r="I27" i="14"/>
  <c r="K25" i="14"/>
  <c r="J25" i="14"/>
  <c r="I25" i="14"/>
  <c r="K23" i="14"/>
  <c r="J23" i="14"/>
  <c r="I23" i="14"/>
  <c r="K21" i="14"/>
  <c r="J21" i="14"/>
  <c r="I21" i="14"/>
  <c r="K19" i="14"/>
  <c r="J19" i="14"/>
  <c r="I19" i="14"/>
  <c r="K17" i="14"/>
  <c r="J17" i="14"/>
  <c r="I17" i="14"/>
  <c r="K15" i="14"/>
  <c r="J15" i="14"/>
  <c r="I15" i="14"/>
  <c r="K13" i="14"/>
  <c r="J13" i="14"/>
  <c r="I13" i="14"/>
  <c r="K11" i="14"/>
  <c r="J11" i="14"/>
  <c r="I11" i="14"/>
  <c r="K9" i="14"/>
  <c r="J9" i="14"/>
  <c r="I9" i="14"/>
  <c r="K7" i="14"/>
  <c r="J7" i="14"/>
  <c r="I7" i="14"/>
  <c r="K5" i="14"/>
  <c r="J5" i="14"/>
  <c r="I5" i="14"/>
  <c r="I6" i="14"/>
  <c r="J6" i="14"/>
  <c r="K6" i="14"/>
  <c r="I8" i="14"/>
  <c r="J8" i="14"/>
  <c r="K8" i="14"/>
  <c r="I10" i="14"/>
  <c r="J10" i="14"/>
  <c r="K10" i="14"/>
  <c r="I12" i="14"/>
  <c r="J12" i="14"/>
  <c r="K12" i="14"/>
  <c r="I14" i="14"/>
  <c r="J14" i="14"/>
  <c r="K14" i="14"/>
  <c r="I16" i="14"/>
  <c r="J16" i="14"/>
  <c r="K16" i="14"/>
  <c r="I18" i="14"/>
  <c r="J18" i="14"/>
  <c r="K18" i="14"/>
  <c r="I20" i="14"/>
  <c r="J20" i="14"/>
  <c r="K20" i="14"/>
  <c r="I22" i="14"/>
  <c r="J22" i="14"/>
  <c r="K22" i="14"/>
  <c r="I24" i="14"/>
  <c r="J24" i="14"/>
  <c r="K24" i="14"/>
  <c r="I26" i="14"/>
  <c r="J26" i="14"/>
  <c r="K26" i="14"/>
  <c r="I28" i="14"/>
  <c r="J28" i="14"/>
  <c r="K28" i="14"/>
  <c r="I30" i="14"/>
  <c r="J30" i="14"/>
  <c r="K30" i="14"/>
  <c r="I32" i="14"/>
  <c r="J32" i="14"/>
  <c r="K32" i="14"/>
  <c r="I34" i="14"/>
  <c r="J34" i="14"/>
  <c r="K34" i="14"/>
  <c r="I36" i="14"/>
  <c r="J36" i="14"/>
  <c r="K36" i="14"/>
  <c r="I38" i="14"/>
  <c r="J38" i="14"/>
  <c r="K38" i="14"/>
  <c r="I40" i="14"/>
  <c r="J40" i="14"/>
  <c r="K40" i="14"/>
  <c r="I42" i="14"/>
  <c r="J42" i="14"/>
  <c r="K42" i="14"/>
  <c r="I44" i="14"/>
  <c r="J44" i="14"/>
  <c r="K44" i="14"/>
  <c r="I46" i="14"/>
  <c r="J46" i="14"/>
  <c r="K46" i="14"/>
  <c r="I48" i="14"/>
  <c r="J48" i="14"/>
  <c r="K48" i="14"/>
  <c r="I50" i="14"/>
  <c r="J50" i="14"/>
  <c r="K50" i="14"/>
  <c r="I52" i="14"/>
  <c r="J52" i="14"/>
  <c r="K52" i="14"/>
  <c r="I54" i="14"/>
  <c r="J54" i="14"/>
  <c r="K54" i="14"/>
  <c r="I56" i="14"/>
  <c r="J56" i="14"/>
  <c r="K56" i="14"/>
  <c r="I58" i="14"/>
  <c r="J58" i="14"/>
  <c r="K58" i="14"/>
  <c r="I60" i="14"/>
  <c r="J60" i="14"/>
  <c r="K60" i="14"/>
  <c r="I62" i="14"/>
  <c r="J62" i="14"/>
  <c r="K62" i="14"/>
  <c r="I64" i="14"/>
  <c r="J64" i="14"/>
  <c r="K64" i="14"/>
  <c r="I66" i="14"/>
  <c r="J66" i="14"/>
  <c r="K66" i="14"/>
  <c r="I68" i="14"/>
  <c r="J68" i="14"/>
  <c r="K68" i="14"/>
  <c r="I70" i="14"/>
  <c r="J70" i="14"/>
  <c r="K70" i="14"/>
  <c r="I72" i="14"/>
  <c r="J72" i="14"/>
  <c r="K72" i="14"/>
  <c r="I74" i="14"/>
  <c r="J74" i="14"/>
  <c r="K74" i="14"/>
  <c r="I76" i="14"/>
  <c r="J76" i="14"/>
  <c r="K76" i="14"/>
  <c r="I78" i="14"/>
  <c r="J78" i="14"/>
  <c r="K78" i="14"/>
  <c r="I80" i="14"/>
  <c r="J80" i="14"/>
  <c r="K80" i="14"/>
  <c r="I82" i="14"/>
  <c r="J82" i="14"/>
  <c r="K82" i="14"/>
  <c r="I84" i="14"/>
  <c r="J84" i="14"/>
  <c r="K84" i="14"/>
  <c r="I86" i="14"/>
  <c r="J86" i="14"/>
  <c r="K86" i="14"/>
  <c r="I88" i="14"/>
  <c r="J88" i="14"/>
  <c r="K88" i="14"/>
  <c r="I90" i="14"/>
  <c r="J90" i="14"/>
  <c r="K90" i="14"/>
  <c r="I92" i="14"/>
  <c r="J92" i="14"/>
  <c r="K92" i="14"/>
  <c r="I94" i="14"/>
  <c r="J94" i="14"/>
  <c r="K94" i="14"/>
  <c r="I96" i="14"/>
  <c r="J96" i="14"/>
  <c r="K96" i="14"/>
  <c r="I98" i="14"/>
  <c r="J98" i="14"/>
  <c r="K98" i="14"/>
  <c r="I100" i="14"/>
  <c r="J100" i="14"/>
  <c r="K100" i="14"/>
  <c r="I102" i="14"/>
  <c r="J102" i="14"/>
  <c r="K102" i="14"/>
  <c r="I104" i="14"/>
  <c r="J104" i="14"/>
  <c r="K104" i="14"/>
  <c r="I106" i="14"/>
  <c r="J106" i="14"/>
  <c r="K106" i="14"/>
  <c r="I108" i="14"/>
  <c r="J108" i="14"/>
  <c r="K108" i="14"/>
  <c r="I110" i="14"/>
  <c r="J110" i="14"/>
  <c r="K110" i="14"/>
  <c r="I112" i="14"/>
  <c r="J112" i="14"/>
  <c r="K112" i="14"/>
  <c r="I114" i="14"/>
  <c r="J114" i="14"/>
  <c r="K114" i="14"/>
  <c r="I116" i="14"/>
  <c r="J116" i="14"/>
  <c r="K116" i="14"/>
  <c r="I118" i="14"/>
  <c r="J118" i="14"/>
  <c r="K118" i="14"/>
  <c r="I120" i="14"/>
  <c r="J120" i="14"/>
  <c r="K120" i="14"/>
  <c r="I122" i="14"/>
  <c r="J122" i="14"/>
  <c r="K122" i="14"/>
  <c r="I124" i="14"/>
  <c r="J124" i="14"/>
  <c r="K124" i="14"/>
  <c r="I126" i="14"/>
  <c r="J126" i="14"/>
  <c r="K126" i="14"/>
  <c r="I128" i="14"/>
  <c r="J128" i="14"/>
  <c r="K128" i="14"/>
  <c r="I130" i="14"/>
  <c r="J130" i="14"/>
  <c r="K130" i="14"/>
  <c r="I132" i="14"/>
  <c r="J132" i="14"/>
  <c r="K132" i="14"/>
  <c r="I134" i="14"/>
  <c r="J134" i="14"/>
  <c r="K134" i="14"/>
  <c r="I136" i="14"/>
  <c r="J136" i="14"/>
  <c r="K136" i="14"/>
  <c r="I138" i="14"/>
  <c r="J138" i="14"/>
  <c r="K138" i="14"/>
  <c r="I140" i="14"/>
  <c r="J140" i="14"/>
  <c r="K140" i="14"/>
  <c r="I142" i="14"/>
  <c r="J142" i="14"/>
  <c r="K142" i="14"/>
  <c r="I144" i="14"/>
  <c r="J144" i="14"/>
  <c r="K144" i="14"/>
  <c r="I146" i="14"/>
  <c r="J146" i="14"/>
  <c r="K146" i="14"/>
  <c r="I148" i="14"/>
  <c r="J148" i="14"/>
  <c r="K148" i="14"/>
  <c r="I150" i="14"/>
  <c r="J150" i="14"/>
  <c r="K150" i="14"/>
  <c r="I152" i="14"/>
  <c r="J152" i="14"/>
  <c r="K152" i="14"/>
  <c r="I154" i="14"/>
  <c r="J154" i="14"/>
  <c r="K154" i="14"/>
  <c r="I156" i="14"/>
  <c r="J156" i="14"/>
  <c r="K156" i="14"/>
  <c r="I158" i="14"/>
  <c r="J158" i="14"/>
  <c r="K158" i="14"/>
  <c r="I160" i="14"/>
  <c r="J160" i="14"/>
  <c r="K160" i="14"/>
  <c r="I162" i="14"/>
  <c r="J162" i="14"/>
  <c r="K162" i="14"/>
  <c r="I164" i="14"/>
  <c r="J164" i="14"/>
  <c r="K164" i="14"/>
  <c r="I166" i="14"/>
  <c r="J166" i="14"/>
  <c r="K166" i="14"/>
  <c r="I168" i="14"/>
  <c r="J168" i="14"/>
  <c r="K168" i="14"/>
  <c r="I170" i="14"/>
  <c r="J170" i="14"/>
  <c r="K170" i="14"/>
  <c r="I172" i="14"/>
  <c r="J172" i="14"/>
  <c r="K172" i="14"/>
  <c r="I174" i="14"/>
  <c r="J174" i="14"/>
  <c r="K174" i="14"/>
  <c r="I176" i="14"/>
  <c r="J176" i="14"/>
  <c r="K176" i="14"/>
  <c r="I178" i="14"/>
  <c r="J178" i="14"/>
  <c r="K178" i="14"/>
  <c r="I180" i="14"/>
  <c r="J180" i="14"/>
  <c r="K180" i="14"/>
  <c r="I182" i="14"/>
  <c r="J182" i="14"/>
  <c r="K182" i="14"/>
  <c r="I184" i="14"/>
  <c r="J184" i="14"/>
  <c r="K184" i="14"/>
  <c r="I186" i="14"/>
  <c r="J186" i="14"/>
  <c r="K186" i="14"/>
  <c r="I188" i="14"/>
  <c r="J188" i="14"/>
  <c r="K188" i="14"/>
  <c r="I190" i="14"/>
  <c r="J190" i="14"/>
  <c r="K190" i="14"/>
  <c r="I192" i="14"/>
  <c r="J192" i="14"/>
  <c r="K192" i="14"/>
  <c r="I194" i="14"/>
  <c r="J194" i="14"/>
  <c r="K194" i="14"/>
  <c r="J4" i="14"/>
  <c r="K4" i="14"/>
  <c r="I4" i="14"/>
  <c r="G117" i="3"/>
  <c r="H117" i="3"/>
  <c r="G116" i="3"/>
  <c r="H116" i="3"/>
  <c r="G119" i="3"/>
  <c r="H119" i="3"/>
  <c r="G188" i="3"/>
  <c r="H188" i="3"/>
  <c r="G186" i="3"/>
  <c r="H186" i="3"/>
  <c r="G190" i="3"/>
  <c r="H190" i="3"/>
  <c r="G166" i="3"/>
  <c r="H166" i="3"/>
  <c r="G160" i="3"/>
  <c r="H160" i="3"/>
  <c r="G156" i="3"/>
  <c r="H156" i="3"/>
  <c r="G158" i="3"/>
  <c r="H158" i="3"/>
  <c r="G162" i="3"/>
  <c r="H162" i="3"/>
  <c r="G164" i="3"/>
  <c r="H164" i="3"/>
  <c r="G182" i="3"/>
  <c r="H182" i="3"/>
  <c r="G183" i="3"/>
  <c r="H183" i="3"/>
  <c r="G180" i="3"/>
  <c r="H180" i="3"/>
  <c r="G134" i="3"/>
  <c r="H134" i="3"/>
  <c r="G128" i="3"/>
  <c r="H128" i="3"/>
  <c r="G122" i="3"/>
  <c r="H122" i="3"/>
  <c r="G140" i="3"/>
  <c r="H140" i="3"/>
  <c r="G132" i="3"/>
  <c r="H132" i="3"/>
  <c r="G126" i="3"/>
  <c r="H126" i="3"/>
  <c r="G120" i="3"/>
  <c r="H120" i="3"/>
  <c r="G138" i="3"/>
  <c r="H138" i="3"/>
  <c r="G136" i="3"/>
  <c r="H136" i="3"/>
  <c r="G130" i="3"/>
  <c r="H130" i="3"/>
  <c r="G124" i="3"/>
  <c r="H124" i="3"/>
  <c r="G142" i="3"/>
  <c r="H142" i="3"/>
  <c r="G144" i="3"/>
  <c r="H144" i="3"/>
  <c r="G145" i="3"/>
  <c r="H145" i="3"/>
  <c r="G146" i="3"/>
  <c r="H146" i="3"/>
  <c r="G147" i="3"/>
  <c r="H147" i="3"/>
  <c r="G148" i="3"/>
  <c r="H148" i="3"/>
  <c r="G149" i="3"/>
  <c r="H149" i="3"/>
  <c r="G150" i="3"/>
  <c r="H150" i="3"/>
  <c r="G151" i="3"/>
  <c r="H151" i="3"/>
  <c r="G152" i="3"/>
  <c r="H152" i="3"/>
  <c r="G153" i="3"/>
  <c r="H153" i="3"/>
  <c r="G154" i="3"/>
  <c r="H154" i="3"/>
  <c r="G155" i="3"/>
  <c r="H155" i="3"/>
  <c r="G135" i="3"/>
  <c r="H135" i="3"/>
  <c r="G129" i="3"/>
  <c r="H129" i="3"/>
  <c r="G123" i="3"/>
  <c r="H123" i="3"/>
  <c r="G141" i="3"/>
  <c r="H141" i="3"/>
  <c r="G133" i="3"/>
  <c r="H133" i="3"/>
  <c r="G127" i="3"/>
  <c r="H127" i="3"/>
  <c r="G121" i="3"/>
  <c r="H121" i="3"/>
  <c r="G139" i="3"/>
  <c r="H139" i="3"/>
  <c r="G137" i="3"/>
  <c r="H137" i="3"/>
  <c r="G131" i="3"/>
  <c r="H131" i="3"/>
  <c r="G125" i="3"/>
  <c r="H125" i="3"/>
  <c r="G143" i="3"/>
  <c r="H143" i="3"/>
  <c r="G168" i="3"/>
  <c r="H168" i="3"/>
  <c r="G169" i="3"/>
  <c r="H169" i="3"/>
  <c r="G170" i="3"/>
  <c r="H170" i="3"/>
  <c r="G171" i="3"/>
  <c r="H171" i="3"/>
  <c r="G172" i="3"/>
  <c r="H172" i="3"/>
  <c r="G173" i="3"/>
  <c r="H173" i="3"/>
  <c r="G174" i="3"/>
  <c r="H174" i="3"/>
  <c r="G175" i="3"/>
  <c r="H175" i="3"/>
  <c r="G176" i="3"/>
  <c r="H176" i="3"/>
  <c r="G177" i="3"/>
  <c r="H177" i="3"/>
  <c r="G178" i="3"/>
  <c r="H178" i="3"/>
  <c r="G179" i="3"/>
  <c r="H179" i="3"/>
  <c r="G189" i="3"/>
  <c r="H189" i="3"/>
  <c r="G187" i="3"/>
  <c r="H187" i="3"/>
  <c r="G191" i="3"/>
  <c r="H191" i="3"/>
  <c r="G181" i="3"/>
  <c r="H181" i="3"/>
  <c r="G184" i="3"/>
  <c r="H184" i="3"/>
  <c r="G167" i="3"/>
  <c r="H167" i="3"/>
  <c r="G161" i="3"/>
  <c r="H161" i="3"/>
  <c r="G157" i="3"/>
  <c r="H157" i="3"/>
  <c r="G159" i="3"/>
  <c r="H159" i="3"/>
  <c r="G163" i="3"/>
  <c r="H163" i="3"/>
  <c r="G165" i="3"/>
  <c r="H165" i="3"/>
  <c r="G185" i="3"/>
  <c r="H185" i="3"/>
  <c r="H118" i="3"/>
  <c r="G118" i="3"/>
  <c r="H115" i="3"/>
  <c r="G115" i="3"/>
  <c r="C6385" i="9"/>
  <c r="C6386" i="9" s="1"/>
  <c r="C6356" i="9"/>
  <c r="C6357" i="9" s="1"/>
  <c r="C6327" i="9"/>
  <c r="D6327" i="9" s="1"/>
  <c r="C6298" i="9"/>
  <c r="C6299" i="9" s="1"/>
  <c r="C6269" i="9"/>
  <c r="C6270" i="9" s="1"/>
  <c r="C6240" i="9"/>
  <c r="D6240" i="9" s="1"/>
  <c r="C6211" i="9"/>
  <c r="D6211" i="9" s="1"/>
  <c r="C6182" i="9"/>
  <c r="D6182" i="9" s="1"/>
  <c r="C6153" i="9"/>
  <c r="C6154" i="9" s="1"/>
  <c r="C6124" i="9"/>
  <c r="C6125" i="9" s="1"/>
  <c r="C6095" i="9"/>
  <c r="D6095" i="9" s="1"/>
  <c r="C6066" i="9"/>
  <c r="C6067" i="9" s="1"/>
  <c r="C6037" i="9"/>
  <c r="D6037" i="9" s="1"/>
  <c r="C6009" i="9"/>
  <c r="D6009" i="9" s="1"/>
  <c r="C6008" i="9"/>
  <c r="D6008" i="9" s="1"/>
  <c r="D6007" i="9"/>
  <c r="C2338" i="5"/>
  <c r="D2338" i="5" s="1"/>
  <c r="D2337" i="5"/>
  <c r="F6327" i="9" a="1"/>
  <c r="F6240" i="9" a="1"/>
  <c r="F6211" i="9" a="1"/>
  <c r="E2338" i="5" a="1"/>
  <c r="F6037" i="9" a="1"/>
  <c r="F6095" i="9" a="1"/>
  <c r="F6007" i="9" a="1"/>
  <c r="E2336" i="5" a="1"/>
  <c r="F6006" i="9" a="1"/>
  <c r="F6182" i="9" a="1"/>
  <c r="F6008" i="9" a="1"/>
  <c r="E2337" i="5" a="1"/>
  <c r="F6009" i="9" a="1"/>
  <c r="D6386" i="9" l="1"/>
  <c r="C6387" i="9"/>
  <c r="D6385" i="9"/>
  <c r="D6357" i="9"/>
  <c r="C6358" i="9"/>
  <c r="D6356" i="9"/>
  <c r="F6327" i="9"/>
  <c r="C6328" i="9"/>
  <c r="D6299" i="9"/>
  <c r="C6300" i="9"/>
  <c r="D6298" i="9"/>
  <c r="C6271" i="9"/>
  <c r="D6270" i="9"/>
  <c r="D6269" i="9"/>
  <c r="F6240" i="9"/>
  <c r="C6241" i="9"/>
  <c r="F6211" i="9"/>
  <c r="C6212" i="9"/>
  <c r="F6182" i="9"/>
  <c r="C6183" i="9"/>
  <c r="D6154" i="9"/>
  <c r="C6155" i="9"/>
  <c r="D6153" i="9"/>
  <c r="D6125" i="9"/>
  <c r="C6126" i="9"/>
  <c r="D6124" i="9"/>
  <c r="F6095" i="9"/>
  <c r="C6096" i="9"/>
  <c r="D6067" i="9"/>
  <c r="C6068" i="9"/>
  <c r="D6066" i="9"/>
  <c r="F6037" i="9"/>
  <c r="C6038" i="9"/>
  <c r="F6009" i="9"/>
  <c r="C6010" i="9"/>
  <c r="F6008" i="9"/>
  <c r="F6007" i="9"/>
  <c r="F6006" i="9"/>
  <c r="E2337" i="5"/>
  <c r="E2338" i="5"/>
  <c r="E2336" i="5"/>
  <c r="C2339" i="5"/>
  <c r="D2339" i="5" s="1"/>
  <c r="D2" i="9"/>
  <c r="F6298" i="9" a="1"/>
  <c r="F6356" i="9" a="1"/>
  <c r="F6124" i="9" a="1"/>
  <c r="F6067" i="9" a="1"/>
  <c r="F6066" i="9" a="1"/>
  <c r="F6299" i="9" a="1"/>
  <c r="F2" i="9" a="1"/>
  <c r="F6269" i="9" a="1"/>
  <c r="E2339" i="5" a="1"/>
  <c r="F6153" i="9" a="1"/>
  <c r="F6270" i="9" a="1"/>
  <c r="F6386" i="9" a="1"/>
  <c r="F6357" i="9" a="1"/>
  <c r="F6125" i="9" a="1"/>
  <c r="F6385" i="9" a="1"/>
  <c r="F6154" i="9" a="1"/>
  <c r="F6385" i="9" l="1"/>
  <c r="F6386" i="9"/>
  <c r="C6388" i="9"/>
  <c r="D6387" i="9"/>
  <c r="F6357" i="9"/>
  <c r="F6356" i="9"/>
  <c r="C6359" i="9"/>
  <c r="D6358" i="9"/>
  <c r="D6328" i="9"/>
  <c r="C6329" i="9"/>
  <c r="F6298" i="9"/>
  <c r="F6299" i="9"/>
  <c r="C6301" i="9"/>
  <c r="D6300" i="9"/>
  <c r="F6269" i="9"/>
  <c r="F6270" i="9"/>
  <c r="D6271" i="9"/>
  <c r="C6272" i="9"/>
  <c r="D6241" i="9"/>
  <c r="C6242" i="9"/>
  <c r="D6212" i="9"/>
  <c r="C6213" i="9"/>
  <c r="D6183" i="9"/>
  <c r="C6184" i="9"/>
  <c r="F6153" i="9"/>
  <c r="F6154" i="9"/>
  <c r="D6155" i="9"/>
  <c r="C6156" i="9"/>
  <c r="F6124" i="9"/>
  <c r="F6125" i="9"/>
  <c r="C6127" i="9"/>
  <c r="D6126" i="9"/>
  <c r="D6096" i="9"/>
  <c r="C6097" i="9"/>
  <c r="F6066" i="9"/>
  <c r="F6067" i="9"/>
  <c r="C6069" i="9"/>
  <c r="D6068" i="9"/>
  <c r="C6039" i="9"/>
  <c r="D6038" i="9"/>
  <c r="D6010" i="9"/>
  <c r="C6011" i="9"/>
  <c r="E2339" i="5"/>
  <c r="F2" i="9"/>
  <c r="F6387" i="9" a="1"/>
  <c r="F6358" i="9" a="1"/>
  <c r="F6328" i="9" a="1"/>
  <c r="F6183" i="9" a="1"/>
  <c r="F6010" i="9" a="1"/>
  <c r="F6038" i="9" a="1"/>
  <c r="F6300" i="9" a="1"/>
  <c r="F6271" i="9" a="1"/>
  <c r="F6241" i="9" a="1"/>
  <c r="F6212" i="9" a="1"/>
  <c r="F6068" i="9" a="1"/>
  <c r="F6155" i="9" a="1"/>
  <c r="F6096" i="9" a="1"/>
  <c r="F6126" i="9" a="1"/>
  <c r="F6387" i="9" l="1"/>
  <c r="C6389" i="9"/>
  <c r="D6388" i="9"/>
  <c r="F6358" i="9"/>
  <c r="D6359" i="9"/>
  <c r="C6360" i="9"/>
  <c r="F6328" i="9"/>
  <c r="D6329" i="9"/>
  <c r="C6330" i="9"/>
  <c r="F6300" i="9"/>
  <c r="D6301" i="9"/>
  <c r="C6302" i="9"/>
  <c r="F6271" i="9"/>
  <c r="D6272" i="9"/>
  <c r="C6273" i="9"/>
  <c r="F6241" i="9"/>
  <c r="D6242" i="9"/>
  <c r="C6243" i="9"/>
  <c r="F6212" i="9"/>
  <c r="D6213" i="9"/>
  <c r="C6214" i="9"/>
  <c r="F6183" i="9"/>
  <c r="D6184" i="9"/>
  <c r="C6185" i="9"/>
  <c r="F6155" i="9"/>
  <c r="C6157" i="9"/>
  <c r="D6156" i="9"/>
  <c r="F6126" i="9"/>
  <c r="D6127" i="9"/>
  <c r="C6128" i="9"/>
  <c r="F6096" i="9"/>
  <c r="D6097" i="9"/>
  <c r="C6098" i="9"/>
  <c r="F6068" i="9"/>
  <c r="D6069" i="9"/>
  <c r="C6070" i="9"/>
  <c r="F6038" i="9"/>
  <c r="C6040" i="9"/>
  <c r="D6039" i="9"/>
  <c r="F6010" i="9"/>
  <c r="D6011" i="9"/>
  <c r="C6012" i="9"/>
  <c r="C3" i="9"/>
  <c r="F6242" i="9" a="1"/>
  <c r="F6388" i="9" a="1"/>
  <c r="F6156" i="9" a="1"/>
  <c r="F6272" i="9" a="1"/>
  <c r="F6329" i="9" a="1"/>
  <c r="F6097" i="9" a="1"/>
  <c r="F6069" i="9" a="1"/>
  <c r="F6127" i="9" a="1"/>
  <c r="F6039" i="9" a="1"/>
  <c r="F6301" i="9" a="1"/>
  <c r="F6011" i="9" a="1"/>
  <c r="F6184" i="9" a="1"/>
  <c r="F6359" i="9" a="1"/>
  <c r="F6213" i="9" a="1"/>
  <c r="F6388" i="9" l="1"/>
  <c r="D6389" i="9"/>
  <c r="C6390" i="9"/>
  <c r="F6359" i="9"/>
  <c r="C6361" i="9"/>
  <c r="D6360" i="9"/>
  <c r="F6329" i="9"/>
  <c r="D6330" i="9"/>
  <c r="C6331" i="9"/>
  <c r="F6301" i="9"/>
  <c r="C6303" i="9"/>
  <c r="D6302" i="9"/>
  <c r="F6272" i="9"/>
  <c r="D6273" i="9"/>
  <c r="C6274" i="9"/>
  <c r="F6242" i="9"/>
  <c r="D6243" i="9"/>
  <c r="C6244" i="9"/>
  <c r="F6213" i="9"/>
  <c r="D6214" i="9"/>
  <c r="C6215" i="9"/>
  <c r="F6184" i="9"/>
  <c r="D6185" i="9"/>
  <c r="C6186" i="9"/>
  <c r="F6156" i="9"/>
  <c r="C6158" i="9"/>
  <c r="D6157" i="9"/>
  <c r="F6127" i="9"/>
  <c r="D6128" i="9"/>
  <c r="C6129" i="9"/>
  <c r="F6097" i="9"/>
  <c r="C6099" i="9"/>
  <c r="D6098" i="9"/>
  <c r="F6069" i="9"/>
  <c r="C6071" i="9"/>
  <c r="D6070" i="9"/>
  <c r="F6039" i="9"/>
  <c r="D6040" i="9"/>
  <c r="C6041" i="9"/>
  <c r="F6011" i="9"/>
  <c r="D6012" i="9"/>
  <c r="C6013" i="9"/>
  <c r="C4" i="9"/>
  <c r="D3" i="9"/>
  <c r="F6389" i="9" a="1"/>
  <c r="F6360" i="9" a="1"/>
  <c r="F3" i="9" a="1"/>
  <c r="F6098" i="9" a="1"/>
  <c r="F6273" i="9" a="1"/>
  <c r="F6070" i="9" a="1"/>
  <c r="F1" i="9" a="1"/>
  <c r="F6012" i="9" a="1"/>
  <c r="F6330" i="9" a="1"/>
  <c r="F6243" i="9" a="1"/>
  <c r="F6185" i="9" a="1"/>
  <c r="F6157" i="9" a="1"/>
  <c r="F6128" i="9" a="1"/>
  <c r="F6302" i="9" a="1"/>
  <c r="F6040" i="9" a="1"/>
  <c r="F6214" i="9" a="1"/>
  <c r="F6389" i="9" l="1"/>
  <c r="C6391" i="9"/>
  <c r="D6390" i="9"/>
  <c r="F6360" i="9"/>
  <c r="D6361" i="9"/>
  <c r="C6362" i="9"/>
  <c r="F6330" i="9"/>
  <c r="D6331" i="9"/>
  <c r="C6332" i="9"/>
  <c r="F6302" i="9"/>
  <c r="C6304" i="9"/>
  <c r="D6303" i="9"/>
  <c r="F6273" i="9"/>
  <c r="D6274" i="9"/>
  <c r="C6275" i="9"/>
  <c r="F6243" i="9"/>
  <c r="D6244" i="9"/>
  <c r="C6245" i="9"/>
  <c r="F6214" i="9"/>
  <c r="D6215" i="9"/>
  <c r="C6216" i="9"/>
  <c r="F6185" i="9"/>
  <c r="D6186" i="9"/>
  <c r="C6187" i="9"/>
  <c r="F6157" i="9"/>
  <c r="D6158" i="9"/>
  <c r="C6159" i="9"/>
  <c r="F6128" i="9"/>
  <c r="D6129" i="9"/>
  <c r="C6130" i="9"/>
  <c r="F6098" i="9"/>
  <c r="D6099" i="9"/>
  <c r="C6100" i="9"/>
  <c r="F6070" i="9"/>
  <c r="D6071" i="9"/>
  <c r="C6072" i="9"/>
  <c r="F6040" i="9"/>
  <c r="C6042" i="9"/>
  <c r="D6041" i="9"/>
  <c r="F6012" i="9"/>
  <c r="D6013" i="9"/>
  <c r="C6014" i="9"/>
  <c r="F3" i="9"/>
  <c r="D4" i="9"/>
  <c r="C5" i="9"/>
  <c r="V2" i="9"/>
  <c r="U2" i="9"/>
  <c r="V1" i="9"/>
  <c r="U1" i="9"/>
  <c r="T1" i="9"/>
  <c r="W1" i="9"/>
  <c r="F1" i="9"/>
  <c r="M39" i="6"/>
  <c r="L39" i="6"/>
  <c r="K39" i="6"/>
  <c r="W90" i="7"/>
  <c r="W89" i="7"/>
  <c r="W88" i="7"/>
  <c r="W87" i="7"/>
  <c r="W86" i="7"/>
  <c r="W85" i="7"/>
  <c r="W84" i="7"/>
  <c r="W83" i="7"/>
  <c r="W82" i="7"/>
  <c r="W81" i="7"/>
  <c r="W80" i="7"/>
  <c r="W79" i="7"/>
  <c r="W75" i="7"/>
  <c r="W74" i="7"/>
  <c r="W73" i="7"/>
  <c r="W72" i="7"/>
  <c r="W71" i="7"/>
  <c r="W70" i="7"/>
  <c r="W69" i="7"/>
  <c r="W68" i="7"/>
  <c r="W67" i="7"/>
  <c r="W66" i="7"/>
  <c r="W65" i="7"/>
  <c r="W64" i="7"/>
  <c r="W60" i="7"/>
  <c r="W59" i="7"/>
  <c r="W58" i="7"/>
  <c r="W57" i="7"/>
  <c r="W56" i="7"/>
  <c r="W55" i="7"/>
  <c r="W54" i="7"/>
  <c r="W53" i="7"/>
  <c r="W52" i="7"/>
  <c r="W51" i="7"/>
  <c r="W50" i="7"/>
  <c r="W49" i="7"/>
  <c r="W45" i="7"/>
  <c r="W44" i="7"/>
  <c r="W43" i="7"/>
  <c r="W42" i="7"/>
  <c r="W41" i="7"/>
  <c r="W40" i="7"/>
  <c r="W39" i="7"/>
  <c r="W38" i="7"/>
  <c r="W37" i="7"/>
  <c r="W36" i="7"/>
  <c r="W35" i="7"/>
  <c r="W34" i="7"/>
  <c r="W30" i="7"/>
  <c r="W29" i="7"/>
  <c r="W28" i="7"/>
  <c r="W27" i="7"/>
  <c r="W26" i="7"/>
  <c r="W25" i="7"/>
  <c r="W24" i="7"/>
  <c r="W23" i="7"/>
  <c r="W22" i="7"/>
  <c r="W21" i="7"/>
  <c r="W20" i="7"/>
  <c r="W19" i="7"/>
  <c r="W15" i="7"/>
  <c r="W14" i="7"/>
  <c r="W13" i="7"/>
  <c r="W12" i="7"/>
  <c r="W11" i="7"/>
  <c r="W10" i="7"/>
  <c r="W9" i="7"/>
  <c r="W8" i="7"/>
  <c r="W7" i="7"/>
  <c r="W6" i="7"/>
  <c r="W5" i="7"/>
  <c r="W4" i="7"/>
  <c r="AA90" i="7"/>
  <c r="Z90" i="7"/>
  <c r="Y90" i="7"/>
  <c r="X90" i="7"/>
  <c r="V90" i="7"/>
  <c r="U90" i="7"/>
  <c r="T90" i="7"/>
  <c r="S90" i="7"/>
  <c r="R90" i="7"/>
  <c r="Q90" i="7"/>
  <c r="P90" i="7"/>
  <c r="AA89" i="7"/>
  <c r="Z89" i="7"/>
  <c r="Y89" i="7"/>
  <c r="X89" i="7"/>
  <c r="V89" i="7"/>
  <c r="U89" i="7"/>
  <c r="T89" i="7"/>
  <c r="S89" i="7"/>
  <c r="R89" i="7"/>
  <c r="Q89" i="7"/>
  <c r="P89" i="7"/>
  <c r="AA88" i="7"/>
  <c r="Z88" i="7"/>
  <c r="Y88" i="7"/>
  <c r="X88" i="7"/>
  <c r="V88" i="7"/>
  <c r="U88" i="7"/>
  <c r="T88" i="7"/>
  <c r="S88" i="7"/>
  <c r="R88" i="7"/>
  <c r="Q88" i="7"/>
  <c r="P88" i="7"/>
  <c r="AA87" i="7"/>
  <c r="Z87" i="7"/>
  <c r="Y87" i="7"/>
  <c r="X87" i="7"/>
  <c r="V87" i="7"/>
  <c r="U87" i="7"/>
  <c r="T87" i="7"/>
  <c r="S87" i="7"/>
  <c r="R87" i="7"/>
  <c r="Q87" i="7"/>
  <c r="P87" i="7"/>
  <c r="AA86" i="7"/>
  <c r="Z86" i="7"/>
  <c r="Y86" i="7"/>
  <c r="X86" i="7"/>
  <c r="V86" i="7"/>
  <c r="U86" i="7"/>
  <c r="T86" i="7"/>
  <c r="S86" i="7"/>
  <c r="R86" i="7"/>
  <c r="Q86" i="7"/>
  <c r="P86" i="7"/>
  <c r="AA85" i="7"/>
  <c r="Z85" i="7"/>
  <c r="Y85" i="7"/>
  <c r="X85" i="7"/>
  <c r="V85" i="7"/>
  <c r="U85" i="7"/>
  <c r="T85" i="7"/>
  <c r="S85" i="7"/>
  <c r="R85" i="7"/>
  <c r="Q85" i="7"/>
  <c r="P85" i="7"/>
  <c r="AA84" i="7"/>
  <c r="Z84" i="7"/>
  <c r="Y84" i="7"/>
  <c r="X84" i="7"/>
  <c r="V84" i="7"/>
  <c r="U84" i="7"/>
  <c r="T84" i="7"/>
  <c r="S84" i="7"/>
  <c r="R84" i="7"/>
  <c r="Q84" i="7"/>
  <c r="P84" i="7"/>
  <c r="AA83" i="7"/>
  <c r="Z83" i="7"/>
  <c r="Y83" i="7"/>
  <c r="X83" i="7"/>
  <c r="V83" i="7"/>
  <c r="U83" i="7"/>
  <c r="T83" i="7"/>
  <c r="S83" i="7"/>
  <c r="R83" i="7"/>
  <c r="Q83" i="7"/>
  <c r="P83" i="7"/>
  <c r="AA82" i="7"/>
  <c r="Z82" i="7"/>
  <c r="Y82" i="7"/>
  <c r="X82" i="7"/>
  <c r="V82" i="7"/>
  <c r="U82" i="7"/>
  <c r="T82" i="7"/>
  <c r="S82" i="7"/>
  <c r="R82" i="7"/>
  <c r="Q82" i="7"/>
  <c r="P82" i="7"/>
  <c r="AA81" i="7"/>
  <c r="Z81" i="7"/>
  <c r="Y81" i="7"/>
  <c r="X81" i="7"/>
  <c r="V81" i="7"/>
  <c r="U81" i="7"/>
  <c r="T81" i="7"/>
  <c r="S81" i="7"/>
  <c r="R81" i="7"/>
  <c r="Q81" i="7"/>
  <c r="P81" i="7"/>
  <c r="AA80" i="7"/>
  <c r="Z80" i="7"/>
  <c r="Y80" i="7"/>
  <c r="X80" i="7"/>
  <c r="V80" i="7"/>
  <c r="U80" i="7"/>
  <c r="T80" i="7"/>
  <c r="S80" i="7"/>
  <c r="R80" i="7"/>
  <c r="Q80" i="7"/>
  <c r="P80" i="7"/>
  <c r="AA79" i="7"/>
  <c r="Z79" i="7"/>
  <c r="Y79" i="7"/>
  <c r="X79" i="7"/>
  <c r="V79" i="7"/>
  <c r="U79" i="7"/>
  <c r="T79" i="7"/>
  <c r="S79" i="7"/>
  <c r="R79" i="7"/>
  <c r="Q79" i="7"/>
  <c r="P79" i="7"/>
  <c r="AA75" i="7"/>
  <c r="Z75" i="7"/>
  <c r="Y75" i="7"/>
  <c r="X75" i="7"/>
  <c r="V75" i="7"/>
  <c r="U75" i="7"/>
  <c r="T75" i="7"/>
  <c r="S75" i="7"/>
  <c r="R75" i="7"/>
  <c r="Q75" i="7"/>
  <c r="P75" i="7"/>
  <c r="AA74" i="7"/>
  <c r="Z74" i="7"/>
  <c r="Y74" i="7"/>
  <c r="X74" i="7"/>
  <c r="V74" i="7"/>
  <c r="U74" i="7"/>
  <c r="T74" i="7"/>
  <c r="S74" i="7"/>
  <c r="R74" i="7"/>
  <c r="Q74" i="7"/>
  <c r="P74" i="7"/>
  <c r="AA73" i="7"/>
  <c r="Z73" i="7"/>
  <c r="Y73" i="7"/>
  <c r="X73" i="7"/>
  <c r="V73" i="7"/>
  <c r="U73" i="7"/>
  <c r="T73" i="7"/>
  <c r="S73" i="7"/>
  <c r="R73" i="7"/>
  <c r="Q73" i="7"/>
  <c r="P73" i="7"/>
  <c r="AA72" i="7"/>
  <c r="Z72" i="7"/>
  <c r="Y72" i="7"/>
  <c r="X72" i="7"/>
  <c r="V72" i="7"/>
  <c r="U72" i="7"/>
  <c r="T72" i="7"/>
  <c r="S72" i="7"/>
  <c r="R72" i="7"/>
  <c r="Q72" i="7"/>
  <c r="P72" i="7"/>
  <c r="AA71" i="7"/>
  <c r="Z71" i="7"/>
  <c r="Y71" i="7"/>
  <c r="X71" i="7"/>
  <c r="V71" i="7"/>
  <c r="U71" i="7"/>
  <c r="T71" i="7"/>
  <c r="S71" i="7"/>
  <c r="R71" i="7"/>
  <c r="Q71" i="7"/>
  <c r="P71" i="7"/>
  <c r="AA70" i="7"/>
  <c r="Z70" i="7"/>
  <c r="Y70" i="7"/>
  <c r="X70" i="7"/>
  <c r="V70" i="7"/>
  <c r="U70" i="7"/>
  <c r="T70" i="7"/>
  <c r="S70" i="7"/>
  <c r="R70" i="7"/>
  <c r="Q70" i="7"/>
  <c r="P70" i="7"/>
  <c r="AA69" i="7"/>
  <c r="Z69" i="7"/>
  <c r="Y69" i="7"/>
  <c r="X69" i="7"/>
  <c r="V69" i="7"/>
  <c r="U69" i="7"/>
  <c r="T69" i="7"/>
  <c r="S69" i="7"/>
  <c r="R69" i="7"/>
  <c r="Q69" i="7"/>
  <c r="P69" i="7"/>
  <c r="AA68" i="7"/>
  <c r="Z68" i="7"/>
  <c r="Y68" i="7"/>
  <c r="X68" i="7"/>
  <c r="V68" i="7"/>
  <c r="U68" i="7"/>
  <c r="T68" i="7"/>
  <c r="S68" i="7"/>
  <c r="R68" i="7"/>
  <c r="Q68" i="7"/>
  <c r="P68" i="7"/>
  <c r="AA67" i="7"/>
  <c r="Z67" i="7"/>
  <c r="Y67" i="7"/>
  <c r="X67" i="7"/>
  <c r="V67" i="7"/>
  <c r="U67" i="7"/>
  <c r="T67" i="7"/>
  <c r="S67" i="7"/>
  <c r="R67" i="7"/>
  <c r="Q67" i="7"/>
  <c r="P67" i="7"/>
  <c r="AA66" i="7"/>
  <c r="Z66" i="7"/>
  <c r="Y66" i="7"/>
  <c r="X66" i="7"/>
  <c r="V66" i="7"/>
  <c r="U66" i="7"/>
  <c r="T66" i="7"/>
  <c r="S66" i="7"/>
  <c r="R66" i="7"/>
  <c r="Q66" i="7"/>
  <c r="P66" i="7"/>
  <c r="AA65" i="7"/>
  <c r="Z65" i="7"/>
  <c r="Y65" i="7"/>
  <c r="X65" i="7"/>
  <c r="V65" i="7"/>
  <c r="U65" i="7"/>
  <c r="T65" i="7"/>
  <c r="S65" i="7"/>
  <c r="R65" i="7"/>
  <c r="Q65" i="7"/>
  <c r="P65" i="7"/>
  <c r="AA64" i="7"/>
  <c r="Z64" i="7"/>
  <c r="Y64" i="7"/>
  <c r="X64" i="7"/>
  <c r="V64" i="7"/>
  <c r="U64" i="7"/>
  <c r="T64" i="7"/>
  <c r="S64" i="7"/>
  <c r="R64" i="7"/>
  <c r="Q64" i="7"/>
  <c r="P64" i="7"/>
  <c r="AA60" i="7"/>
  <c r="Z60" i="7"/>
  <c r="Y60" i="7"/>
  <c r="X60" i="7"/>
  <c r="V60" i="7"/>
  <c r="U60" i="7"/>
  <c r="T60" i="7"/>
  <c r="S60" i="7"/>
  <c r="R60" i="7"/>
  <c r="Q60" i="7"/>
  <c r="P60" i="7"/>
  <c r="AA59" i="7"/>
  <c r="Z59" i="7"/>
  <c r="Y59" i="7"/>
  <c r="X59" i="7"/>
  <c r="V59" i="7"/>
  <c r="U59" i="7"/>
  <c r="T59" i="7"/>
  <c r="S59" i="7"/>
  <c r="R59" i="7"/>
  <c r="Q59" i="7"/>
  <c r="P59" i="7"/>
  <c r="AA58" i="7"/>
  <c r="Z58" i="7"/>
  <c r="Y58" i="7"/>
  <c r="X58" i="7"/>
  <c r="V58" i="7"/>
  <c r="U58" i="7"/>
  <c r="T58" i="7"/>
  <c r="S58" i="7"/>
  <c r="R58" i="7"/>
  <c r="Q58" i="7"/>
  <c r="P58" i="7"/>
  <c r="AA57" i="7"/>
  <c r="Z57" i="7"/>
  <c r="Y57" i="7"/>
  <c r="X57" i="7"/>
  <c r="V57" i="7"/>
  <c r="U57" i="7"/>
  <c r="T57" i="7"/>
  <c r="S57" i="7"/>
  <c r="R57" i="7"/>
  <c r="Q57" i="7"/>
  <c r="P57" i="7"/>
  <c r="AA56" i="7"/>
  <c r="Z56" i="7"/>
  <c r="Y56" i="7"/>
  <c r="X56" i="7"/>
  <c r="V56" i="7"/>
  <c r="U56" i="7"/>
  <c r="T56" i="7"/>
  <c r="S56" i="7"/>
  <c r="R56" i="7"/>
  <c r="Q56" i="7"/>
  <c r="P56" i="7"/>
  <c r="AA55" i="7"/>
  <c r="Z55" i="7"/>
  <c r="Y55" i="7"/>
  <c r="X55" i="7"/>
  <c r="V55" i="7"/>
  <c r="U55" i="7"/>
  <c r="T55" i="7"/>
  <c r="S55" i="7"/>
  <c r="R55" i="7"/>
  <c r="Q55" i="7"/>
  <c r="P55" i="7"/>
  <c r="AA54" i="7"/>
  <c r="Z54" i="7"/>
  <c r="Y54" i="7"/>
  <c r="X54" i="7"/>
  <c r="V54" i="7"/>
  <c r="U54" i="7"/>
  <c r="T54" i="7"/>
  <c r="S54" i="7"/>
  <c r="R54" i="7"/>
  <c r="Q54" i="7"/>
  <c r="P54" i="7"/>
  <c r="AA53" i="7"/>
  <c r="Z53" i="7"/>
  <c r="Y53" i="7"/>
  <c r="X53" i="7"/>
  <c r="V53" i="7"/>
  <c r="U53" i="7"/>
  <c r="T53" i="7"/>
  <c r="S53" i="7"/>
  <c r="R53" i="7"/>
  <c r="Q53" i="7"/>
  <c r="P53" i="7"/>
  <c r="AA52" i="7"/>
  <c r="Z52" i="7"/>
  <c r="Y52" i="7"/>
  <c r="X52" i="7"/>
  <c r="V52" i="7"/>
  <c r="U52" i="7"/>
  <c r="T52" i="7"/>
  <c r="S52" i="7"/>
  <c r="R52" i="7"/>
  <c r="Q52" i="7"/>
  <c r="P52" i="7"/>
  <c r="AA51" i="7"/>
  <c r="Z51" i="7"/>
  <c r="Y51" i="7"/>
  <c r="X51" i="7"/>
  <c r="V51" i="7"/>
  <c r="U51" i="7"/>
  <c r="T51" i="7"/>
  <c r="S51" i="7"/>
  <c r="R51" i="7"/>
  <c r="Q51" i="7"/>
  <c r="P51" i="7"/>
  <c r="AA50" i="7"/>
  <c r="Z50" i="7"/>
  <c r="Y50" i="7"/>
  <c r="X50" i="7"/>
  <c r="V50" i="7"/>
  <c r="U50" i="7"/>
  <c r="T50" i="7"/>
  <c r="S50" i="7"/>
  <c r="R50" i="7"/>
  <c r="Q50" i="7"/>
  <c r="P50" i="7"/>
  <c r="AA49" i="7"/>
  <c r="Z49" i="7"/>
  <c r="Y49" i="7"/>
  <c r="X49" i="7"/>
  <c r="V49" i="7"/>
  <c r="U49" i="7"/>
  <c r="T49" i="7"/>
  <c r="S49" i="7"/>
  <c r="R49" i="7"/>
  <c r="Q49" i="7"/>
  <c r="P49" i="7"/>
  <c r="T15" i="7"/>
  <c r="T14" i="7"/>
  <c r="T13" i="7"/>
  <c r="T12" i="7"/>
  <c r="T11" i="7"/>
  <c r="T10" i="7"/>
  <c r="T9" i="7"/>
  <c r="T8" i="7"/>
  <c r="T7" i="7"/>
  <c r="T6" i="7"/>
  <c r="T5" i="7"/>
  <c r="T4" i="7"/>
  <c r="R15" i="7"/>
  <c r="R14" i="7"/>
  <c r="R13" i="7"/>
  <c r="R12" i="7"/>
  <c r="R11" i="7"/>
  <c r="R10" i="7"/>
  <c r="R9" i="7"/>
  <c r="R8" i="7"/>
  <c r="R7" i="7"/>
  <c r="R6" i="7"/>
  <c r="R5" i="7"/>
  <c r="R4" i="7"/>
  <c r="T30" i="7"/>
  <c r="T29" i="7"/>
  <c r="T28" i="7"/>
  <c r="T27" i="7"/>
  <c r="T26" i="7"/>
  <c r="T25" i="7"/>
  <c r="T24" i="7"/>
  <c r="T23" i="7"/>
  <c r="T22" i="7"/>
  <c r="T21" i="7"/>
  <c r="T20" i="7"/>
  <c r="T19" i="7"/>
  <c r="R30" i="7"/>
  <c r="R29" i="7"/>
  <c r="R28" i="7"/>
  <c r="R27" i="7"/>
  <c r="R26" i="7"/>
  <c r="R25" i="7"/>
  <c r="R24" i="7"/>
  <c r="R23" i="7"/>
  <c r="R22" i="7"/>
  <c r="R21" i="7"/>
  <c r="R20" i="7"/>
  <c r="R19" i="7"/>
  <c r="AA30" i="7"/>
  <c r="Z30" i="7"/>
  <c r="Y30" i="7"/>
  <c r="X30" i="7"/>
  <c r="V30" i="7"/>
  <c r="U30" i="7"/>
  <c r="S30" i="7"/>
  <c r="Q30" i="7"/>
  <c r="P30" i="7"/>
  <c r="AA29" i="7"/>
  <c r="Z29" i="7"/>
  <c r="Y29" i="7"/>
  <c r="X29" i="7"/>
  <c r="V29" i="7"/>
  <c r="U29" i="7"/>
  <c r="S29" i="7"/>
  <c r="Q29" i="7"/>
  <c r="P29" i="7"/>
  <c r="AA28" i="7"/>
  <c r="Z28" i="7"/>
  <c r="Y28" i="7"/>
  <c r="X28" i="7"/>
  <c r="V28" i="7"/>
  <c r="U28" i="7"/>
  <c r="S28" i="7"/>
  <c r="Q28" i="7"/>
  <c r="P28" i="7"/>
  <c r="AA27" i="7"/>
  <c r="Z27" i="7"/>
  <c r="Y27" i="7"/>
  <c r="X27" i="7"/>
  <c r="V27" i="7"/>
  <c r="U27" i="7"/>
  <c r="S27" i="7"/>
  <c r="Q27" i="7"/>
  <c r="P27" i="7"/>
  <c r="AA26" i="7"/>
  <c r="Z26" i="7"/>
  <c r="Y26" i="7"/>
  <c r="X26" i="7"/>
  <c r="V26" i="7"/>
  <c r="U26" i="7"/>
  <c r="S26" i="7"/>
  <c r="Q26" i="7"/>
  <c r="P26" i="7"/>
  <c r="AA25" i="7"/>
  <c r="Z25" i="7"/>
  <c r="Y25" i="7"/>
  <c r="X25" i="7"/>
  <c r="V25" i="7"/>
  <c r="U25" i="7"/>
  <c r="S25" i="7"/>
  <c r="Q25" i="7"/>
  <c r="P25" i="7"/>
  <c r="AA24" i="7"/>
  <c r="Z24" i="7"/>
  <c r="Y24" i="7"/>
  <c r="X24" i="7"/>
  <c r="V24" i="7"/>
  <c r="U24" i="7"/>
  <c r="S24" i="7"/>
  <c r="Q24" i="7"/>
  <c r="P24" i="7"/>
  <c r="AA23" i="7"/>
  <c r="Z23" i="7"/>
  <c r="Y23" i="7"/>
  <c r="X23" i="7"/>
  <c r="V23" i="7"/>
  <c r="U23" i="7"/>
  <c r="S23" i="7"/>
  <c r="Q23" i="7"/>
  <c r="P23" i="7"/>
  <c r="AA22" i="7"/>
  <c r="Z22" i="7"/>
  <c r="Y22" i="7"/>
  <c r="X22" i="7"/>
  <c r="V22" i="7"/>
  <c r="U22" i="7"/>
  <c r="S22" i="7"/>
  <c r="Q22" i="7"/>
  <c r="P22" i="7"/>
  <c r="AA21" i="7"/>
  <c r="Z21" i="7"/>
  <c r="Y21" i="7"/>
  <c r="X21" i="7"/>
  <c r="V21" i="7"/>
  <c r="U21" i="7"/>
  <c r="S21" i="7"/>
  <c r="Q21" i="7"/>
  <c r="P21" i="7"/>
  <c r="AA20" i="7"/>
  <c r="Z20" i="7"/>
  <c r="Y20" i="7"/>
  <c r="X20" i="7"/>
  <c r="V20" i="7"/>
  <c r="U20" i="7"/>
  <c r="S20" i="7"/>
  <c r="Q20" i="7"/>
  <c r="P20" i="7"/>
  <c r="AA19" i="7"/>
  <c r="Z19" i="7"/>
  <c r="Y19" i="7"/>
  <c r="X19" i="7"/>
  <c r="V19" i="7"/>
  <c r="U19" i="7"/>
  <c r="S19" i="7"/>
  <c r="Q19" i="7"/>
  <c r="P19" i="7"/>
  <c r="F6244" i="9" a="1"/>
  <c r="F6331" i="9" a="1"/>
  <c r="F6071" i="9" a="1"/>
  <c r="F6041" i="9" a="1"/>
  <c r="F6013" i="9" a="1"/>
  <c r="F6129" i="9" a="1"/>
  <c r="F6215" i="9" a="1"/>
  <c r="F6390" i="9" a="1"/>
  <c r="F6186" i="9" a="1"/>
  <c r="F6099" i="9" a="1"/>
  <c r="F6361" i="9" a="1"/>
  <c r="F6303" i="9" a="1"/>
  <c r="F4" i="9" a="1"/>
  <c r="F6158" i="9" a="1"/>
  <c r="F6274" i="9" a="1"/>
  <c r="F6390" i="9" l="1"/>
  <c r="D6391" i="9"/>
  <c r="C6392" i="9"/>
  <c r="F6361" i="9"/>
  <c r="D6362" i="9"/>
  <c r="C6363" i="9"/>
  <c r="F6331" i="9"/>
  <c r="D6332" i="9"/>
  <c r="C6333" i="9"/>
  <c r="F6303" i="9"/>
  <c r="D6304" i="9"/>
  <c r="C6305" i="9"/>
  <c r="F6274" i="9"/>
  <c r="D6275" i="9"/>
  <c r="C6276" i="9"/>
  <c r="F6244" i="9"/>
  <c r="D6245" i="9"/>
  <c r="C6246" i="9"/>
  <c r="F6215" i="9"/>
  <c r="D6216" i="9"/>
  <c r="C6217" i="9"/>
  <c r="F6186" i="9"/>
  <c r="D6187" i="9"/>
  <c r="C6188" i="9"/>
  <c r="F6158" i="9"/>
  <c r="D6159" i="9"/>
  <c r="C6160" i="9"/>
  <c r="F6129" i="9"/>
  <c r="D6130" i="9"/>
  <c r="C6131" i="9"/>
  <c r="F6099" i="9"/>
  <c r="D6100" i="9"/>
  <c r="C6101" i="9"/>
  <c r="F6071" i="9"/>
  <c r="C6073" i="9"/>
  <c r="D6072" i="9"/>
  <c r="F6041" i="9"/>
  <c r="D6042" i="9"/>
  <c r="C6043" i="9"/>
  <c r="F6013" i="9"/>
  <c r="D6014" i="9"/>
  <c r="C6015" i="9"/>
  <c r="F4" i="9"/>
  <c r="D5" i="9"/>
  <c r="C6" i="9"/>
  <c r="W4" i="9"/>
  <c r="V4" i="9"/>
  <c r="T4" i="9"/>
  <c r="U4" i="9"/>
  <c r="W3" i="9"/>
  <c r="V3" i="9"/>
  <c r="T3" i="9"/>
  <c r="U3" i="9"/>
  <c r="AA45" i="7"/>
  <c r="Z45" i="7"/>
  <c r="Y45" i="7"/>
  <c r="X45" i="7"/>
  <c r="V45" i="7"/>
  <c r="U45" i="7"/>
  <c r="AA44" i="7"/>
  <c r="Z44" i="7"/>
  <c r="Y44" i="7"/>
  <c r="X44" i="7"/>
  <c r="V44" i="7"/>
  <c r="U44" i="7"/>
  <c r="AA43" i="7"/>
  <c r="Z43" i="7"/>
  <c r="Y43" i="7"/>
  <c r="X43" i="7"/>
  <c r="V43" i="7"/>
  <c r="U43" i="7"/>
  <c r="AA42" i="7"/>
  <c r="Z42" i="7"/>
  <c r="Y42" i="7"/>
  <c r="X42" i="7"/>
  <c r="V42" i="7"/>
  <c r="U42" i="7"/>
  <c r="AA41" i="7"/>
  <c r="Z41" i="7"/>
  <c r="Y41" i="7"/>
  <c r="X41" i="7"/>
  <c r="V41" i="7"/>
  <c r="U41" i="7"/>
  <c r="AA40" i="7"/>
  <c r="Z40" i="7"/>
  <c r="Y40" i="7"/>
  <c r="X40" i="7"/>
  <c r="V40" i="7"/>
  <c r="U40" i="7"/>
  <c r="AA39" i="7"/>
  <c r="Z39" i="7"/>
  <c r="Y39" i="7"/>
  <c r="X39" i="7"/>
  <c r="V39" i="7"/>
  <c r="U39" i="7"/>
  <c r="AA38" i="7"/>
  <c r="Z38" i="7"/>
  <c r="Y38" i="7"/>
  <c r="X38" i="7"/>
  <c r="V38" i="7"/>
  <c r="U38" i="7"/>
  <c r="AA37" i="7"/>
  <c r="Z37" i="7"/>
  <c r="Y37" i="7"/>
  <c r="X37" i="7"/>
  <c r="V37" i="7"/>
  <c r="U37" i="7"/>
  <c r="AA36" i="7"/>
  <c r="Z36" i="7"/>
  <c r="Y36" i="7"/>
  <c r="X36" i="7"/>
  <c r="V36" i="7"/>
  <c r="U36" i="7"/>
  <c r="AA35" i="7"/>
  <c r="Z35" i="7"/>
  <c r="Y35" i="7"/>
  <c r="X35" i="7"/>
  <c r="V35" i="7"/>
  <c r="U35" i="7"/>
  <c r="AA34" i="7"/>
  <c r="Z34" i="7"/>
  <c r="Y34" i="7"/>
  <c r="X34" i="7"/>
  <c r="V34" i="7"/>
  <c r="U34" i="7"/>
  <c r="T45" i="7"/>
  <c r="T44" i="7"/>
  <c r="T43" i="7"/>
  <c r="T42" i="7"/>
  <c r="T41" i="7"/>
  <c r="T40" i="7"/>
  <c r="T39" i="7"/>
  <c r="T38" i="7"/>
  <c r="T37" i="7"/>
  <c r="T36" i="7"/>
  <c r="T35" i="7"/>
  <c r="T34" i="7"/>
  <c r="R45" i="7"/>
  <c r="R44" i="7"/>
  <c r="R43" i="7"/>
  <c r="R42" i="7"/>
  <c r="R41" i="7"/>
  <c r="R40" i="7"/>
  <c r="R39" i="7"/>
  <c r="R38" i="7"/>
  <c r="R37" i="7"/>
  <c r="R36" i="7"/>
  <c r="R35" i="7"/>
  <c r="R34" i="7"/>
  <c r="S45" i="7"/>
  <c r="Q45" i="7"/>
  <c r="P45" i="7"/>
  <c r="S44" i="7"/>
  <c r="Q44" i="7"/>
  <c r="P44" i="7"/>
  <c r="S43" i="7"/>
  <c r="Q43" i="7"/>
  <c r="P43" i="7"/>
  <c r="S42" i="7"/>
  <c r="Q42" i="7"/>
  <c r="P42" i="7"/>
  <c r="S41" i="7"/>
  <c r="Q41" i="7"/>
  <c r="P41" i="7"/>
  <c r="S40" i="7"/>
  <c r="Q40" i="7"/>
  <c r="P40" i="7"/>
  <c r="S39" i="7"/>
  <c r="Q39" i="7"/>
  <c r="P39" i="7"/>
  <c r="S38" i="7"/>
  <c r="Q38" i="7"/>
  <c r="P38" i="7"/>
  <c r="S37" i="7"/>
  <c r="Q37" i="7"/>
  <c r="P37" i="7"/>
  <c r="S36" i="7"/>
  <c r="Q36" i="7"/>
  <c r="P36" i="7"/>
  <c r="S35" i="7"/>
  <c r="Q35" i="7"/>
  <c r="P35" i="7"/>
  <c r="S34" i="7"/>
  <c r="Q34" i="7"/>
  <c r="P34" i="7"/>
  <c r="AA5" i="7"/>
  <c r="AA6" i="7"/>
  <c r="AA7" i="7"/>
  <c r="AA8" i="7"/>
  <c r="AA9" i="7"/>
  <c r="AA10" i="7"/>
  <c r="AA11" i="7"/>
  <c r="AA12" i="7"/>
  <c r="AA13" i="7"/>
  <c r="AA14" i="7"/>
  <c r="AA15" i="7"/>
  <c r="AA4" i="7"/>
  <c r="Z15" i="7"/>
  <c r="Y15" i="7"/>
  <c r="X15" i="7"/>
  <c r="V15" i="7"/>
  <c r="U15" i="7"/>
  <c r="Z14" i="7"/>
  <c r="Y14" i="7"/>
  <c r="X14" i="7"/>
  <c r="V14" i="7"/>
  <c r="U14" i="7"/>
  <c r="Z13" i="7"/>
  <c r="Y13" i="7"/>
  <c r="X13" i="7"/>
  <c r="V13" i="7"/>
  <c r="U13" i="7"/>
  <c r="Z12" i="7"/>
  <c r="Y12" i="7"/>
  <c r="X12" i="7"/>
  <c r="V12" i="7"/>
  <c r="U12" i="7"/>
  <c r="Z11" i="7"/>
  <c r="Y11" i="7"/>
  <c r="X11" i="7"/>
  <c r="V11" i="7"/>
  <c r="U11" i="7"/>
  <c r="Z10" i="7"/>
  <c r="Y10" i="7"/>
  <c r="X10" i="7"/>
  <c r="V10" i="7"/>
  <c r="U10" i="7"/>
  <c r="Z9" i="7"/>
  <c r="Y9" i="7"/>
  <c r="X9" i="7"/>
  <c r="V9" i="7"/>
  <c r="U9" i="7"/>
  <c r="Z8" i="7"/>
  <c r="Y8" i="7"/>
  <c r="X8" i="7"/>
  <c r="V8" i="7"/>
  <c r="U8" i="7"/>
  <c r="Z7" i="7"/>
  <c r="Y7" i="7"/>
  <c r="X7" i="7"/>
  <c r="V7" i="7"/>
  <c r="U7" i="7"/>
  <c r="Z6" i="7"/>
  <c r="Y6" i="7"/>
  <c r="X6" i="7"/>
  <c r="V6" i="7"/>
  <c r="U6" i="7"/>
  <c r="Z5" i="7"/>
  <c r="Y5" i="7"/>
  <c r="X5" i="7"/>
  <c r="V5" i="7"/>
  <c r="U5" i="7"/>
  <c r="Z4" i="7"/>
  <c r="Y4" i="7"/>
  <c r="X4" i="7"/>
  <c r="V4" i="7"/>
  <c r="U4" i="7"/>
  <c r="S15" i="7"/>
  <c r="S14" i="7"/>
  <c r="S13" i="7"/>
  <c r="S12" i="7"/>
  <c r="S11" i="7"/>
  <c r="S10" i="7"/>
  <c r="S9" i="7"/>
  <c r="S8" i="7"/>
  <c r="S7" i="7"/>
  <c r="S6" i="7"/>
  <c r="S5" i="7"/>
  <c r="S4" i="7"/>
  <c r="Q15" i="7"/>
  <c r="P15" i="7"/>
  <c r="Q14" i="7"/>
  <c r="P14" i="7"/>
  <c r="Q13" i="7"/>
  <c r="P13" i="7"/>
  <c r="Q12" i="7"/>
  <c r="P12" i="7"/>
  <c r="Q11" i="7"/>
  <c r="P11" i="7"/>
  <c r="Q10" i="7"/>
  <c r="P10" i="7"/>
  <c r="Q9" i="7"/>
  <c r="P9" i="7"/>
  <c r="Q8" i="7"/>
  <c r="P8" i="7"/>
  <c r="Q7" i="7"/>
  <c r="P7" i="7"/>
  <c r="Q6" i="7"/>
  <c r="P6" i="7"/>
  <c r="Q5" i="7"/>
  <c r="P5" i="7"/>
  <c r="P4" i="7"/>
  <c r="Q4" i="7"/>
  <c r="F6391" i="9" a="1"/>
  <c r="F6216" i="9" a="1"/>
  <c r="F6014" i="9" a="1"/>
  <c r="F6072" i="9" a="1"/>
  <c r="F6130" i="9" a="1"/>
  <c r="F6304" i="9" a="1"/>
  <c r="F6275" i="9" a="1"/>
  <c r="F6362" i="9" a="1"/>
  <c r="F6332" i="9" a="1"/>
  <c r="F5" i="9" a="1"/>
  <c r="F6159" i="9" a="1"/>
  <c r="F6245" i="9" a="1"/>
  <c r="F6100" i="9" a="1"/>
  <c r="F6187" i="9" a="1"/>
  <c r="F6042" i="9" a="1"/>
  <c r="F6391" i="9" l="1"/>
  <c r="C6393" i="9"/>
  <c r="D6392" i="9"/>
  <c r="F6362" i="9"/>
  <c r="D6363" i="9"/>
  <c r="C6364" i="9"/>
  <c r="F6332" i="9"/>
  <c r="D6333" i="9"/>
  <c r="C6334" i="9"/>
  <c r="F6304" i="9"/>
  <c r="C6306" i="9"/>
  <c r="D6305" i="9"/>
  <c r="F6275" i="9"/>
  <c r="D6276" i="9"/>
  <c r="C6277" i="9"/>
  <c r="F6245" i="9"/>
  <c r="D6246" i="9"/>
  <c r="C6247" i="9"/>
  <c r="F6216" i="9"/>
  <c r="D6217" i="9"/>
  <c r="C6218" i="9"/>
  <c r="F6187" i="9"/>
  <c r="D6188" i="9"/>
  <c r="C6189" i="9"/>
  <c r="F6159" i="9"/>
  <c r="D6160" i="9"/>
  <c r="C6161" i="9"/>
  <c r="F6130" i="9"/>
  <c r="D6131" i="9"/>
  <c r="C6132" i="9"/>
  <c r="F6100" i="9"/>
  <c r="C6102" i="9"/>
  <c r="D6101" i="9"/>
  <c r="F6072" i="9"/>
  <c r="D6073" i="9"/>
  <c r="C6074" i="9"/>
  <c r="F6042" i="9"/>
  <c r="C6044" i="9"/>
  <c r="D6043" i="9"/>
  <c r="F6014" i="9"/>
  <c r="D6015" i="9"/>
  <c r="C6016" i="9"/>
  <c r="F5" i="9"/>
  <c r="C7" i="9"/>
  <c r="D6" i="9"/>
  <c r="W5" i="9"/>
  <c r="V5" i="9"/>
  <c r="T5" i="9"/>
  <c r="U5" i="9"/>
  <c r="C1762" i="5"/>
  <c r="D1762" i="5" s="1"/>
  <c r="D1761" i="5"/>
  <c r="D1185" i="5"/>
  <c r="C1186" i="5"/>
  <c r="C1187" i="5" s="1"/>
  <c r="C1188" i="5" s="1"/>
  <c r="C1189" i="5" s="1"/>
  <c r="C792" i="5"/>
  <c r="D792" i="5" s="1"/>
  <c r="D791" i="5"/>
  <c r="F6246" i="9" a="1"/>
  <c r="F6333" i="9" a="1"/>
  <c r="E791" i="5" a="1"/>
  <c r="F6160" i="9" a="1"/>
  <c r="F6305" i="9" a="1"/>
  <c r="E1761" i="5" a="1"/>
  <c r="F6043" i="9" a="1"/>
  <c r="F6131" i="9" a="1"/>
  <c r="F6217" i="9" a="1"/>
  <c r="E1184" i="5" a="1"/>
  <c r="F6015" i="9" a="1"/>
  <c r="F6101" i="9" a="1"/>
  <c r="F6392" i="9" a="1"/>
  <c r="E790" i="5" a="1"/>
  <c r="F6073" i="9" a="1"/>
  <c r="E1185" i="5" a="1"/>
  <c r="F6363" i="9" a="1"/>
  <c r="E1762" i="5" a="1"/>
  <c r="E792" i="5" a="1"/>
  <c r="F6276" i="9" a="1"/>
  <c r="F6" i="9" a="1"/>
  <c r="E1760" i="5" a="1"/>
  <c r="F6188" i="9" a="1"/>
  <c r="F6392" i="9" l="1"/>
  <c r="D6393" i="9"/>
  <c r="C6394" i="9"/>
  <c r="F6363" i="9"/>
  <c r="D6364" i="9"/>
  <c r="C6365" i="9"/>
  <c r="F6333" i="9"/>
  <c r="D6334" i="9"/>
  <c r="C6335" i="9"/>
  <c r="F6305" i="9"/>
  <c r="D6306" i="9"/>
  <c r="C6307" i="9"/>
  <c r="F6276" i="9"/>
  <c r="D6277" i="9"/>
  <c r="C6278" i="9"/>
  <c r="F6246" i="9"/>
  <c r="D6247" i="9"/>
  <c r="C6248" i="9"/>
  <c r="F6217" i="9"/>
  <c r="D6218" i="9"/>
  <c r="C6219" i="9"/>
  <c r="F6188" i="9"/>
  <c r="D6189" i="9"/>
  <c r="C6190" i="9"/>
  <c r="F6160" i="9"/>
  <c r="D6161" i="9"/>
  <c r="C6162" i="9"/>
  <c r="F6131" i="9"/>
  <c r="D6132" i="9"/>
  <c r="C6133" i="9"/>
  <c r="F6101" i="9"/>
  <c r="D6102" i="9"/>
  <c r="C6103" i="9"/>
  <c r="F6073" i="9"/>
  <c r="C6075" i="9"/>
  <c r="D6074" i="9"/>
  <c r="F6043" i="9"/>
  <c r="D6044" i="9"/>
  <c r="C6045" i="9"/>
  <c r="F6015" i="9"/>
  <c r="D6016" i="9"/>
  <c r="C6017" i="9"/>
  <c r="F6" i="9"/>
  <c r="D7" i="9"/>
  <c r="C8" i="9"/>
  <c r="T2" i="9"/>
  <c r="W6" i="9"/>
  <c r="T6" i="9"/>
  <c r="V6" i="9"/>
  <c r="U6" i="9"/>
  <c r="S1185" i="5"/>
  <c r="S791" i="5"/>
  <c r="S792" i="5"/>
  <c r="U1762" i="5"/>
  <c r="E1762" i="5"/>
  <c r="T1762" i="5"/>
  <c r="S1762" i="5"/>
  <c r="R1762" i="5"/>
  <c r="U1761" i="5"/>
  <c r="E1761" i="5"/>
  <c r="T1761" i="5"/>
  <c r="S1761" i="5"/>
  <c r="R1761" i="5"/>
  <c r="T1760" i="5"/>
  <c r="S1760" i="5"/>
  <c r="E1760" i="5"/>
  <c r="U1760" i="5"/>
  <c r="R1760" i="5"/>
  <c r="C1763" i="5"/>
  <c r="D1186" i="5"/>
  <c r="U1185" i="5"/>
  <c r="E1185" i="5"/>
  <c r="R1185" i="5"/>
  <c r="T1185" i="5"/>
  <c r="T1184" i="5"/>
  <c r="U1184" i="5"/>
  <c r="E1184" i="5"/>
  <c r="S1184" i="5"/>
  <c r="R1184" i="5"/>
  <c r="D1189" i="5"/>
  <c r="C1190" i="5"/>
  <c r="D1187" i="5"/>
  <c r="D1188" i="5"/>
  <c r="R791" i="5"/>
  <c r="R792" i="5"/>
  <c r="R790" i="5"/>
  <c r="U791" i="5"/>
  <c r="T791" i="5"/>
  <c r="U792" i="5"/>
  <c r="T792" i="5"/>
  <c r="U790" i="5"/>
  <c r="T790" i="5"/>
  <c r="S790" i="5"/>
  <c r="E790" i="5"/>
  <c r="E791" i="5"/>
  <c r="E792" i="5"/>
  <c r="C793" i="5"/>
  <c r="C3" i="5"/>
  <c r="D3" i="5" s="1"/>
  <c r="D2" i="5"/>
  <c r="AC29" i="4"/>
  <c r="AC28" i="4"/>
  <c r="AC27" i="4"/>
  <c r="AC26" i="4"/>
  <c r="AC25" i="4"/>
  <c r="AC24" i="4"/>
  <c r="AC23" i="4"/>
  <c r="AC22" i="4"/>
  <c r="AC21" i="4"/>
  <c r="AC20" i="4"/>
  <c r="AC19" i="4"/>
  <c r="AC18" i="4"/>
  <c r="AC17" i="4"/>
  <c r="AC16" i="4"/>
  <c r="AC15" i="4"/>
  <c r="AC14" i="4"/>
  <c r="AC13" i="4"/>
  <c r="AC12" i="4"/>
  <c r="AC11" i="4"/>
  <c r="AC10" i="4"/>
  <c r="AC9" i="4"/>
  <c r="AC8" i="4"/>
  <c r="AC7" i="4"/>
  <c r="AC6" i="4"/>
  <c r="AC5" i="4"/>
  <c r="AC4" i="4"/>
  <c r="AC3" i="4"/>
  <c r="AC2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B25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B23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B22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B21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5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2" i="4"/>
  <c r="G42" i="1"/>
  <c r="F6393" i="9" a="1"/>
  <c r="F7" i="9" a="1"/>
  <c r="F6306" i="9" a="1"/>
  <c r="F6132" i="9" a="1"/>
  <c r="F6334" i="9" a="1"/>
  <c r="F6189" i="9" a="1"/>
  <c r="F6277" i="9" a="1"/>
  <c r="E1186" i="5" a="1"/>
  <c r="E1187" i="5" a="1"/>
  <c r="F6161" i="9" a="1"/>
  <c r="F6218" i="9" a="1"/>
  <c r="F6364" i="9" a="1"/>
  <c r="E1189" i="5" a="1"/>
  <c r="F6074" i="9" a="1"/>
  <c r="E2" i="5" a="1"/>
  <c r="F6247" i="9" a="1"/>
  <c r="F6102" i="9" a="1"/>
  <c r="E1" i="5" a="1"/>
  <c r="E3" i="5" a="1"/>
  <c r="F6044" i="9" a="1"/>
  <c r="E1188" i="5" a="1"/>
  <c r="F6016" i="9" a="1"/>
  <c r="F6393" i="9" l="1"/>
  <c r="C6395" i="9"/>
  <c r="D6394" i="9"/>
  <c r="F6364" i="9"/>
  <c r="D6365" i="9"/>
  <c r="C6366" i="9"/>
  <c r="F6334" i="9"/>
  <c r="D6335" i="9"/>
  <c r="C6336" i="9"/>
  <c r="F6306" i="9"/>
  <c r="C6308" i="9"/>
  <c r="D6307" i="9"/>
  <c r="F6277" i="9"/>
  <c r="D6278" i="9"/>
  <c r="C6279" i="9"/>
  <c r="F6247" i="9"/>
  <c r="D6248" i="9"/>
  <c r="C6249" i="9"/>
  <c r="F6218" i="9"/>
  <c r="D6219" i="9"/>
  <c r="C6220" i="9"/>
  <c r="F6189" i="9"/>
  <c r="D6190" i="9"/>
  <c r="C6191" i="9"/>
  <c r="F6161" i="9"/>
  <c r="D6162" i="9"/>
  <c r="C6163" i="9"/>
  <c r="F6132" i="9"/>
  <c r="C6134" i="9"/>
  <c r="D6133" i="9"/>
  <c r="F6102" i="9"/>
  <c r="C6104" i="9"/>
  <c r="D6103" i="9"/>
  <c r="F6074" i="9"/>
  <c r="D6075" i="9"/>
  <c r="C6076" i="9"/>
  <c r="F6044" i="9"/>
  <c r="D6045" i="9"/>
  <c r="C6046" i="9"/>
  <c r="F6016" i="9"/>
  <c r="D6017" i="9"/>
  <c r="C6018" i="9"/>
  <c r="F7" i="9"/>
  <c r="C9" i="9"/>
  <c r="D8" i="9"/>
  <c r="W7" i="9"/>
  <c r="T7" i="9"/>
  <c r="V7" i="9"/>
  <c r="U7" i="9"/>
  <c r="S1189" i="5"/>
  <c r="S1187" i="5"/>
  <c r="S1186" i="5"/>
  <c r="S1188" i="5"/>
  <c r="S2" i="5"/>
  <c r="S3" i="5"/>
  <c r="D1763" i="5"/>
  <c r="C1764" i="5"/>
  <c r="T1186" i="5"/>
  <c r="U1186" i="5"/>
  <c r="E1186" i="5"/>
  <c r="R1186" i="5"/>
  <c r="U1189" i="5"/>
  <c r="E1189" i="5"/>
  <c r="R1189" i="5"/>
  <c r="T1189" i="5"/>
  <c r="U1188" i="5"/>
  <c r="E1188" i="5"/>
  <c r="R1188" i="5"/>
  <c r="T1188" i="5"/>
  <c r="U1187" i="5"/>
  <c r="E1187" i="5"/>
  <c r="T1187" i="5"/>
  <c r="R1187" i="5"/>
  <c r="C1191" i="5"/>
  <c r="D1190" i="5"/>
  <c r="D793" i="5"/>
  <c r="C794" i="5"/>
  <c r="U3" i="5"/>
  <c r="T3" i="5"/>
  <c r="R3" i="5"/>
  <c r="U1" i="5"/>
  <c r="T1" i="5"/>
  <c r="S1" i="5"/>
  <c r="R1" i="5"/>
  <c r="U2" i="5"/>
  <c r="T2" i="5"/>
  <c r="R2" i="5"/>
  <c r="C4" i="5"/>
  <c r="C5" i="5" s="1"/>
  <c r="C6" i="5" s="1"/>
  <c r="C7" i="5" s="1"/>
  <c r="C8" i="5" s="1"/>
  <c r="C9" i="5" s="1"/>
  <c r="C10" i="5" s="1"/>
  <c r="C11" i="5" s="1"/>
  <c r="C12" i="5" s="1"/>
  <c r="C13" i="5" s="1"/>
  <c r="C14" i="5" s="1"/>
  <c r="D4" i="5"/>
  <c r="E1" i="5"/>
  <c r="E3" i="5"/>
  <c r="E2" i="5"/>
  <c r="J60" i="3"/>
  <c r="C60" i="3"/>
  <c r="J59" i="3"/>
  <c r="C59" i="3" s="1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AI30" i="3"/>
  <c r="AI31" i="3"/>
  <c r="AI32" i="3"/>
  <c r="X30" i="3"/>
  <c r="X31" i="3"/>
  <c r="X32" i="3"/>
  <c r="F6103" i="9" a="1"/>
  <c r="F6075" i="9" a="1"/>
  <c r="F6133" i="9" a="1"/>
  <c r="F6307" i="9" a="1"/>
  <c r="F8" i="9" a="1"/>
  <c r="F6394" i="9" a="1"/>
  <c r="F6278" i="9" a="1"/>
  <c r="F6162" i="9" a="1"/>
  <c r="F6335" i="9" a="1"/>
  <c r="F6219" i="9" a="1"/>
  <c r="F6190" i="9" a="1"/>
  <c r="F6365" i="9" a="1"/>
  <c r="F6248" i="9" a="1"/>
  <c r="F6017" i="9" a="1"/>
  <c r="F6045" i="9" a="1"/>
  <c r="F6394" i="9" l="1"/>
  <c r="C6396" i="9"/>
  <c r="D6395" i="9"/>
  <c r="F6365" i="9"/>
  <c r="D6366" i="9"/>
  <c r="C6367" i="9"/>
  <c r="F6335" i="9"/>
  <c r="D6336" i="9"/>
  <c r="C6337" i="9"/>
  <c r="F6307" i="9"/>
  <c r="D6308" i="9"/>
  <c r="C6309" i="9"/>
  <c r="F6278" i="9"/>
  <c r="D6279" i="9"/>
  <c r="C6280" i="9"/>
  <c r="F6248" i="9"/>
  <c r="D6249" i="9"/>
  <c r="C6250" i="9"/>
  <c r="F6219" i="9"/>
  <c r="D6220" i="9"/>
  <c r="C6221" i="9"/>
  <c r="F6190" i="9"/>
  <c r="D6191" i="9"/>
  <c r="C6192" i="9"/>
  <c r="F6162" i="9"/>
  <c r="D6163" i="9"/>
  <c r="C6164" i="9"/>
  <c r="F6133" i="9"/>
  <c r="D6134" i="9"/>
  <c r="C6135" i="9"/>
  <c r="F6103" i="9"/>
  <c r="D6104" i="9"/>
  <c r="C6105" i="9"/>
  <c r="F6075" i="9"/>
  <c r="D6076" i="9"/>
  <c r="C6077" i="9"/>
  <c r="F6045" i="9"/>
  <c r="C6047" i="9"/>
  <c r="D6046" i="9"/>
  <c r="F6017" i="9"/>
  <c r="D6018" i="9"/>
  <c r="C6019" i="9"/>
  <c r="F8" i="9"/>
  <c r="D9" i="9"/>
  <c r="C10" i="9"/>
  <c r="W8" i="9"/>
  <c r="T8" i="9"/>
  <c r="V8" i="9"/>
  <c r="U8" i="9"/>
  <c r="D1764" i="5"/>
  <c r="C1765" i="5"/>
  <c r="C1192" i="5"/>
  <c r="D1191" i="5"/>
  <c r="D794" i="5"/>
  <c r="C795" i="5"/>
  <c r="C15" i="5"/>
  <c r="D14" i="5"/>
  <c r="D5" i="5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5" i="3"/>
  <c r="X28" i="3"/>
  <c r="X27" i="3"/>
  <c r="X29" i="3"/>
  <c r="X23" i="3"/>
  <c r="X20" i="3"/>
  <c r="X18" i="3"/>
  <c r="X19" i="3"/>
  <c r="X21" i="3"/>
  <c r="X22" i="3"/>
  <c r="X25" i="3"/>
  <c r="X26" i="3"/>
  <c r="X24" i="3"/>
  <c r="X13" i="3"/>
  <c r="X10" i="3"/>
  <c r="X7" i="3"/>
  <c r="X16" i="3"/>
  <c r="X12" i="3"/>
  <c r="X9" i="3"/>
  <c r="X6" i="3"/>
  <c r="X15" i="3"/>
  <c r="X14" i="3"/>
  <c r="X11" i="3"/>
  <c r="X8" i="3"/>
  <c r="X17" i="3"/>
  <c r="X5" i="3"/>
  <c r="C7" i="3"/>
  <c r="C9" i="3"/>
  <c r="C11" i="3"/>
  <c r="C13" i="3"/>
  <c r="C14" i="3"/>
  <c r="C15" i="3"/>
  <c r="C16" i="3"/>
  <c r="C18" i="3"/>
  <c r="C19" i="3"/>
  <c r="C22" i="3"/>
  <c r="C23" i="3"/>
  <c r="C24" i="3"/>
  <c r="C27" i="3"/>
  <c r="C29" i="3"/>
  <c r="C31" i="3"/>
  <c r="C34" i="3"/>
  <c r="C35" i="3"/>
  <c r="C37" i="3"/>
  <c r="C38" i="3"/>
  <c r="C39" i="3"/>
  <c r="C40" i="3"/>
  <c r="C41" i="3"/>
  <c r="C42" i="3"/>
  <c r="C43" i="3"/>
  <c r="C45" i="3"/>
  <c r="C47" i="3"/>
  <c r="C48" i="3"/>
  <c r="C49" i="3"/>
  <c r="C51" i="3"/>
  <c r="C53" i="3"/>
  <c r="C55" i="3"/>
  <c r="C56" i="3"/>
  <c r="C57" i="3"/>
  <c r="C58" i="3"/>
  <c r="C6" i="3"/>
  <c r="J5" i="3"/>
  <c r="C5" i="3" s="1"/>
  <c r="C8" i="3"/>
  <c r="C10" i="3"/>
  <c r="C12" i="3"/>
  <c r="C17" i="3"/>
  <c r="C20" i="3"/>
  <c r="C21" i="3"/>
  <c r="C25" i="3"/>
  <c r="C26" i="3"/>
  <c r="C28" i="3"/>
  <c r="C30" i="3"/>
  <c r="C32" i="3"/>
  <c r="C33" i="3"/>
  <c r="C36" i="3"/>
  <c r="C44" i="3"/>
  <c r="C46" i="3"/>
  <c r="C50" i="3"/>
  <c r="C52" i="3"/>
  <c r="C54" i="3"/>
  <c r="F6104" i="9" a="1"/>
  <c r="D20" i="3"/>
  <c r="G13" i="3"/>
  <c r="F40" i="3"/>
  <c r="F52" i="3"/>
  <c r="G6" i="3"/>
  <c r="D18" i="3"/>
  <c r="D10" i="3"/>
  <c r="F46" i="3"/>
  <c r="I51" i="3"/>
  <c r="G17" i="3"/>
  <c r="D38" i="3"/>
  <c r="E11" i="3"/>
  <c r="D51" i="3"/>
  <c r="H5" i="3"/>
  <c r="I30" i="3"/>
  <c r="D7" i="3"/>
  <c r="E48" i="3"/>
  <c r="G36" i="3"/>
  <c r="F14" i="3"/>
  <c r="H58" i="3"/>
  <c r="E20" i="3"/>
  <c r="F6249" i="9" a="1"/>
  <c r="D29" i="3"/>
  <c r="H13" i="3"/>
  <c r="I22" i="3"/>
  <c r="G53" i="3"/>
  <c r="G32" i="3"/>
  <c r="H12" i="3"/>
  <c r="H18" i="3"/>
  <c r="F6191" i="9" a="1"/>
  <c r="G43" i="3"/>
  <c r="E26" i="3"/>
  <c r="F56" i="3"/>
  <c r="E10" i="3"/>
  <c r="G19" i="3"/>
  <c r="E1190" i="5" a="1"/>
  <c r="F9" i="3"/>
  <c r="H38" i="3"/>
  <c r="H19" i="3"/>
  <c r="E52" i="3"/>
  <c r="I10" i="3"/>
  <c r="I58" i="3"/>
  <c r="D55" i="3"/>
  <c r="H20" i="3"/>
  <c r="H60" i="3"/>
  <c r="E21" i="3"/>
  <c r="G18" i="3"/>
  <c r="E5" i="5" a="1"/>
  <c r="I41" i="3"/>
  <c r="I26" i="3"/>
  <c r="H6" i="3"/>
  <c r="H41" i="3"/>
  <c r="F37" i="3"/>
  <c r="E44" i="3"/>
  <c r="F39" i="3"/>
  <c r="H24" i="3"/>
  <c r="F33" i="3"/>
  <c r="D44" i="3"/>
  <c r="H54" i="3"/>
  <c r="H27" i="3"/>
  <c r="F6163" i="9" a="1"/>
  <c r="E35" i="3"/>
  <c r="F28" i="3"/>
  <c r="G14" i="3"/>
  <c r="G57" i="3"/>
  <c r="F6" i="3"/>
  <c r="H21" i="3"/>
  <c r="G29" i="3"/>
  <c r="H56" i="3"/>
  <c r="G12" i="3"/>
  <c r="G26" i="3"/>
  <c r="E1763" i="5" a="1"/>
  <c r="H55" i="3"/>
  <c r="G10" i="3"/>
  <c r="I44" i="3"/>
  <c r="H15" i="3"/>
  <c r="H14" i="3"/>
  <c r="D24" i="3"/>
  <c r="D32" i="3"/>
  <c r="G58" i="3"/>
  <c r="H11" i="3"/>
  <c r="I56" i="3"/>
  <c r="F6366" i="9" a="1"/>
  <c r="E14" i="5" a="1"/>
  <c r="D8" i="3"/>
  <c r="G15" i="3"/>
  <c r="I12" i="3"/>
  <c r="I34" i="3"/>
  <c r="H48" i="3"/>
  <c r="F18" i="3"/>
  <c r="E22" i="3"/>
  <c r="G24" i="3"/>
  <c r="G49" i="3"/>
  <c r="I23" i="3"/>
  <c r="E1764" i="5" a="1"/>
  <c r="D23" i="3"/>
  <c r="E9" i="3"/>
  <c r="E29" i="3"/>
  <c r="I5" i="3"/>
  <c r="D22" i="3"/>
  <c r="E5" i="3"/>
  <c r="I27" i="3"/>
  <c r="D14" i="3"/>
  <c r="H34" i="3"/>
  <c r="E56" i="3"/>
  <c r="G41" i="3"/>
  <c r="F19" i="3"/>
  <c r="E16" i="3"/>
  <c r="E59" i="3"/>
  <c r="F6018" i="9" a="1"/>
  <c r="D35" i="3"/>
  <c r="D25" i="3"/>
  <c r="I20" i="3"/>
  <c r="H9" i="3"/>
  <c r="E28" i="3"/>
  <c r="G21" i="3"/>
  <c r="D39" i="3"/>
  <c r="F6076" i="9" a="1"/>
  <c r="H40" i="3"/>
  <c r="E39" i="3"/>
  <c r="F41" i="3"/>
  <c r="F15" i="3"/>
  <c r="G52" i="3"/>
  <c r="I42" i="3"/>
  <c r="F57" i="3"/>
  <c r="F48" i="3"/>
  <c r="F34" i="3"/>
  <c r="H36" i="3"/>
  <c r="D53" i="3"/>
  <c r="H32" i="3"/>
  <c r="H59" i="3"/>
  <c r="F36" i="3"/>
  <c r="I50" i="3"/>
  <c r="G25" i="3"/>
  <c r="F30" i="3"/>
  <c r="G23" i="3"/>
  <c r="D26" i="3"/>
  <c r="F25" i="3"/>
  <c r="E49" i="3"/>
  <c r="F6134" i="9" a="1"/>
  <c r="F17" i="3"/>
  <c r="D33" i="3"/>
  <c r="G34" i="3"/>
  <c r="E18" i="3"/>
  <c r="E41" i="3"/>
  <c r="D13" i="3"/>
  <c r="I24" i="3"/>
  <c r="F16" i="3"/>
  <c r="F6046" i="9" a="1"/>
  <c r="G38" i="3"/>
  <c r="I16" i="3"/>
  <c r="D12" i="3"/>
  <c r="D41" i="3"/>
  <c r="I13" i="3"/>
  <c r="I55" i="3"/>
  <c r="H35" i="3"/>
  <c r="D16" i="3"/>
  <c r="H29" i="3"/>
  <c r="D15" i="3"/>
  <c r="D37" i="3"/>
  <c r="G45" i="3"/>
  <c r="I15" i="3"/>
  <c r="F26" i="3"/>
  <c r="I43" i="3"/>
  <c r="G31" i="3"/>
  <c r="I6" i="3"/>
  <c r="I60" i="3"/>
  <c r="E50" i="3"/>
  <c r="F12" i="3"/>
  <c r="I57" i="3"/>
  <c r="G56" i="3"/>
  <c r="D21" i="3"/>
  <c r="F43" i="3"/>
  <c r="E47" i="3"/>
  <c r="G35" i="3"/>
  <c r="H31" i="3"/>
  <c r="F13" i="3"/>
  <c r="F6336" i="9" a="1"/>
  <c r="G51" i="3"/>
  <c r="D47" i="3"/>
  <c r="H53" i="3"/>
  <c r="I38" i="3"/>
  <c r="F27" i="3"/>
  <c r="I49" i="3"/>
  <c r="F32" i="3"/>
  <c r="F29" i="3"/>
  <c r="F21" i="3"/>
  <c r="F22" i="3"/>
  <c r="D31" i="3"/>
  <c r="H52" i="3"/>
  <c r="G48" i="3"/>
  <c r="H42" i="3"/>
  <c r="E57" i="3"/>
  <c r="G20" i="3"/>
  <c r="I48" i="3"/>
  <c r="D5" i="3"/>
  <c r="F23" i="3"/>
  <c r="H26" i="3"/>
  <c r="F47" i="3"/>
  <c r="I52" i="3"/>
  <c r="H8" i="3"/>
  <c r="G54" i="3"/>
  <c r="H23" i="3"/>
  <c r="D43" i="3"/>
  <c r="I11" i="3"/>
  <c r="H43" i="3"/>
  <c r="D46" i="3"/>
  <c r="F9" i="9" a="1"/>
  <c r="I29" i="3"/>
  <c r="I33" i="3"/>
  <c r="E45" i="3"/>
  <c r="E793" i="5" a="1"/>
  <c r="D11" i="3"/>
  <c r="F58" i="3"/>
  <c r="E53" i="3"/>
  <c r="E1191" i="5" a="1"/>
  <c r="G11" i="3"/>
  <c r="E42" i="3"/>
  <c r="F60" i="3"/>
  <c r="E38" i="3"/>
  <c r="E15" i="3"/>
  <c r="D17" i="3"/>
  <c r="H30" i="3"/>
  <c r="I46" i="3"/>
  <c r="G7" i="3"/>
  <c r="I28" i="3"/>
  <c r="E31" i="3"/>
  <c r="I36" i="3"/>
  <c r="D34" i="3"/>
  <c r="D48" i="3"/>
  <c r="D6" i="3"/>
  <c r="E6" i="3"/>
  <c r="E14" i="3"/>
  <c r="G59" i="3"/>
  <c r="I31" i="3"/>
  <c r="H33" i="3"/>
  <c r="G60" i="3"/>
  <c r="H46" i="3"/>
  <c r="F6395" i="9" a="1"/>
  <c r="H44" i="3"/>
  <c r="F44" i="3"/>
  <c r="G39" i="3"/>
  <c r="H37" i="3"/>
  <c r="D57" i="3"/>
  <c r="F31" i="3"/>
  <c r="G30" i="3"/>
  <c r="G8" i="3"/>
  <c r="F24" i="3"/>
  <c r="F45" i="3"/>
  <c r="H25" i="3"/>
  <c r="G42" i="3"/>
  <c r="D36" i="3"/>
  <c r="F11" i="3"/>
  <c r="D19" i="3"/>
  <c r="G9" i="3"/>
  <c r="D52" i="3"/>
  <c r="I47" i="3"/>
  <c r="F38" i="3"/>
  <c r="G44" i="3"/>
  <c r="D50" i="3"/>
  <c r="G50" i="3"/>
  <c r="H51" i="3"/>
  <c r="E36" i="3"/>
  <c r="D30" i="3"/>
  <c r="D56" i="3"/>
  <c r="D59" i="3"/>
  <c r="F59" i="3"/>
  <c r="D54" i="3"/>
  <c r="F6220" i="9" a="1"/>
  <c r="I17" i="3"/>
  <c r="H16" i="3"/>
  <c r="E30" i="3"/>
  <c r="I32" i="3"/>
  <c r="G22" i="3"/>
  <c r="I21" i="3"/>
  <c r="E34" i="3"/>
  <c r="G37" i="3"/>
  <c r="I19" i="3"/>
  <c r="I25" i="3"/>
  <c r="I37" i="3"/>
  <c r="H57" i="3"/>
  <c r="G46" i="3"/>
  <c r="F55" i="3"/>
  <c r="E54" i="3"/>
  <c r="I8" i="3"/>
  <c r="F7" i="3"/>
  <c r="E55" i="3"/>
  <c r="E24" i="3"/>
  <c r="F35" i="3"/>
  <c r="H47" i="3"/>
  <c r="F51" i="3"/>
  <c r="E12" i="3"/>
  <c r="E4" i="5" a="1"/>
  <c r="I39" i="3"/>
  <c r="E32" i="3"/>
  <c r="D28" i="3"/>
  <c r="F8" i="3"/>
  <c r="E7" i="3"/>
  <c r="F6308" i="9" a="1"/>
  <c r="D60" i="3"/>
  <c r="D27" i="3"/>
  <c r="E794" i="5" a="1"/>
  <c r="E43" i="3"/>
  <c r="I7" i="3"/>
  <c r="E33" i="3"/>
  <c r="D9" i="3"/>
  <c r="E17" i="3"/>
  <c r="D49" i="3"/>
  <c r="E27" i="3"/>
  <c r="G33" i="3"/>
  <c r="E19" i="3"/>
  <c r="H28" i="3"/>
  <c r="G28" i="3"/>
  <c r="E13" i="3"/>
  <c r="E51" i="3"/>
  <c r="F10" i="3"/>
  <c r="F49" i="3"/>
  <c r="E23" i="3"/>
  <c r="G40" i="3"/>
  <c r="G47" i="3"/>
  <c r="G55" i="3"/>
  <c r="E46" i="3"/>
  <c r="D45" i="3"/>
  <c r="G16" i="3"/>
  <c r="D58" i="3"/>
  <c r="F20" i="3"/>
  <c r="I9" i="3"/>
  <c r="H22" i="3"/>
  <c r="F5" i="3"/>
  <c r="F6279" i="9" a="1"/>
  <c r="F53" i="3"/>
  <c r="E60" i="3"/>
  <c r="I14" i="3"/>
  <c r="H45" i="3"/>
  <c r="H50" i="3"/>
  <c r="D40" i="3"/>
  <c r="H39" i="3"/>
  <c r="E58" i="3"/>
  <c r="H17" i="3"/>
  <c r="D42" i="3"/>
  <c r="I45" i="3"/>
  <c r="H7" i="3"/>
  <c r="I18" i="3"/>
  <c r="F50" i="3"/>
  <c r="I53" i="3"/>
  <c r="E37" i="3"/>
  <c r="G5" i="3"/>
  <c r="F42" i="3"/>
  <c r="G27" i="3"/>
  <c r="H10" i="3"/>
  <c r="I54" i="3"/>
  <c r="E25" i="3"/>
  <c r="E40" i="3"/>
  <c r="H49" i="3"/>
  <c r="I40" i="3"/>
  <c r="E8" i="3"/>
  <c r="I35" i="3"/>
  <c r="I59" i="3"/>
  <c r="F54" i="3"/>
  <c r="F6395" i="9" l="1"/>
  <c r="D6396" i="9"/>
  <c r="C6397" i="9"/>
  <c r="F6366" i="9"/>
  <c r="C6368" i="9"/>
  <c r="D6367" i="9"/>
  <c r="F6336" i="9"/>
  <c r="D6337" i="9"/>
  <c r="C6338" i="9"/>
  <c r="F6308" i="9"/>
  <c r="C6310" i="9"/>
  <c r="D6309" i="9"/>
  <c r="F6279" i="9"/>
  <c r="D6280" i="9"/>
  <c r="C6281" i="9"/>
  <c r="F6249" i="9"/>
  <c r="D6250" i="9"/>
  <c r="C6251" i="9"/>
  <c r="F6220" i="9"/>
  <c r="D6221" i="9"/>
  <c r="C6222" i="9"/>
  <c r="F6191" i="9"/>
  <c r="D6192" i="9"/>
  <c r="C6193" i="9"/>
  <c r="F6163" i="9"/>
  <c r="D6164" i="9"/>
  <c r="C6165" i="9"/>
  <c r="F6134" i="9"/>
  <c r="D6135" i="9"/>
  <c r="C6136" i="9"/>
  <c r="F6104" i="9"/>
  <c r="D6105" i="9"/>
  <c r="C6106" i="9"/>
  <c r="F6076" i="9"/>
  <c r="C6078" i="9"/>
  <c r="D6077" i="9"/>
  <c r="F6046" i="9"/>
  <c r="D6047" i="9"/>
  <c r="C6048" i="9"/>
  <c r="F6018" i="9"/>
  <c r="D6019" i="9"/>
  <c r="C6020" i="9"/>
  <c r="F9" i="9"/>
  <c r="D10" i="9"/>
  <c r="C11" i="9"/>
  <c r="W9" i="9"/>
  <c r="V9" i="9"/>
  <c r="T9" i="9"/>
  <c r="U9" i="9"/>
  <c r="R793" i="5"/>
  <c r="S793" i="5"/>
  <c r="U793" i="5"/>
  <c r="T793" i="5"/>
  <c r="E793" i="5"/>
  <c r="R4" i="5"/>
  <c r="S4" i="5"/>
  <c r="U4" i="5"/>
  <c r="T4" i="5"/>
  <c r="E4" i="5"/>
  <c r="S1190" i="5"/>
  <c r="R1190" i="5"/>
  <c r="T1190" i="5"/>
  <c r="U1190" i="5"/>
  <c r="E1190" i="5"/>
  <c r="E1763" i="5"/>
  <c r="T1763" i="5"/>
  <c r="S1763" i="5"/>
  <c r="U1763" i="5"/>
  <c r="R1763" i="5"/>
  <c r="S1191" i="5"/>
  <c r="S794" i="5"/>
  <c r="S5" i="5"/>
  <c r="U1764" i="5"/>
  <c r="E1764" i="5"/>
  <c r="T1764" i="5"/>
  <c r="S1764" i="5"/>
  <c r="R1764" i="5"/>
  <c r="D1765" i="5"/>
  <c r="C1766" i="5"/>
  <c r="U1191" i="5"/>
  <c r="E1191" i="5"/>
  <c r="T1191" i="5"/>
  <c r="R1191" i="5"/>
  <c r="D1192" i="5"/>
  <c r="C1193" i="5"/>
  <c r="R794" i="5"/>
  <c r="U794" i="5"/>
  <c r="T794" i="5"/>
  <c r="E794" i="5"/>
  <c r="D795" i="5"/>
  <c r="C796" i="5"/>
  <c r="U5" i="5"/>
  <c r="T5" i="5"/>
  <c r="R5" i="5"/>
  <c r="E14" i="5"/>
  <c r="C16" i="5"/>
  <c r="D15" i="5"/>
  <c r="E5" i="5"/>
  <c r="D6" i="5"/>
  <c r="AI83" i="3"/>
  <c r="AI84" i="3"/>
  <c r="AI85" i="3"/>
  <c r="AI86" i="3"/>
  <c r="AI87" i="3"/>
  <c r="AI88" i="3"/>
  <c r="AI89" i="3"/>
  <c r="AI90" i="3"/>
  <c r="AI91" i="3"/>
  <c r="AI92" i="3"/>
  <c r="AI93" i="3"/>
  <c r="AI94" i="3"/>
  <c r="AI95" i="3"/>
  <c r="AI96" i="3"/>
  <c r="AI97" i="3"/>
  <c r="AI98" i="3"/>
  <c r="AI99" i="3"/>
  <c r="AI100" i="3"/>
  <c r="AI101" i="3"/>
  <c r="AI102" i="3"/>
  <c r="AI103" i="3"/>
  <c r="AI104" i="3"/>
  <c r="AI105" i="3"/>
  <c r="AI106" i="3"/>
  <c r="AI107" i="3"/>
  <c r="AI108" i="3"/>
  <c r="AI109" i="3"/>
  <c r="AI110" i="3"/>
  <c r="AI111" i="3"/>
  <c r="AI112" i="3"/>
  <c r="AI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82" i="3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3" i="2"/>
  <c r="F6396" i="9" a="1"/>
  <c r="E1765" i="5" a="1"/>
  <c r="E15" i="5" a="1"/>
  <c r="F6019" i="9" a="1"/>
  <c r="F6221" i="9" a="1"/>
  <c r="F6309" i="9" a="1"/>
  <c r="F6192" i="9" a="1"/>
  <c r="F6077" i="9" a="1"/>
  <c r="F10" i="9" a="1"/>
  <c r="F6280" i="9" a="1"/>
  <c r="F6105" i="9" a="1"/>
  <c r="F6367" i="9" a="1"/>
  <c r="E1192" i="5" a="1"/>
  <c r="E795" i="5" a="1"/>
  <c r="F6250" i="9" a="1"/>
  <c r="F6337" i="9" a="1"/>
  <c r="F6047" i="9" a="1"/>
  <c r="E6" i="5" a="1"/>
  <c r="F6164" i="9" a="1"/>
  <c r="F6135" i="9" a="1"/>
  <c r="F6396" i="9" l="1"/>
  <c r="C6398" i="9"/>
  <c r="D6397" i="9"/>
  <c r="F6367" i="9"/>
  <c r="D6368" i="9"/>
  <c r="C6369" i="9"/>
  <c r="F6337" i="9"/>
  <c r="D6338" i="9"/>
  <c r="C6339" i="9"/>
  <c r="F6309" i="9"/>
  <c r="D6310" i="9"/>
  <c r="C6311" i="9"/>
  <c r="F6280" i="9"/>
  <c r="D6281" i="9"/>
  <c r="C6282" i="9"/>
  <c r="F6250" i="9"/>
  <c r="D6251" i="9"/>
  <c r="C6252" i="9"/>
  <c r="F6221" i="9"/>
  <c r="D6222" i="9"/>
  <c r="C6223" i="9"/>
  <c r="F6192" i="9"/>
  <c r="D6193" i="9"/>
  <c r="C6194" i="9"/>
  <c r="F6164" i="9"/>
  <c r="D6165" i="9"/>
  <c r="C6166" i="9"/>
  <c r="F6135" i="9"/>
  <c r="D6136" i="9"/>
  <c r="C6137" i="9"/>
  <c r="F6105" i="9"/>
  <c r="D6106" i="9"/>
  <c r="C6107" i="9"/>
  <c r="F6077" i="9"/>
  <c r="D6078" i="9"/>
  <c r="C6079" i="9"/>
  <c r="F6047" i="9"/>
  <c r="C6049" i="9"/>
  <c r="D6048" i="9"/>
  <c r="F6019" i="9"/>
  <c r="D6020" i="9"/>
  <c r="C6021" i="9"/>
  <c r="F10" i="9"/>
  <c r="D11" i="9"/>
  <c r="C12" i="9"/>
  <c r="W10" i="9"/>
  <c r="T10" i="9"/>
  <c r="V10" i="9"/>
  <c r="U10" i="9"/>
  <c r="S1192" i="5"/>
  <c r="S795" i="5"/>
  <c r="S15" i="5"/>
  <c r="S6" i="5"/>
  <c r="U1765" i="5"/>
  <c r="E1765" i="5"/>
  <c r="T1765" i="5"/>
  <c r="S1765" i="5"/>
  <c r="R1765" i="5"/>
  <c r="D1766" i="5"/>
  <c r="C1767" i="5"/>
  <c r="U1192" i="5"/>
  <c r="E1192" i="5"/>
  <c r="T1192" i="5"/>
  <c r="R1192" i="5"/>
  <c r="D1193" i="5"/>
  <c r="C1194" i="5"/>
  <c r="R795" i="5"/>
  <c r="U795" i="5"/>
  <c r="T795" i="5"/>
  <c r="E795" i="5"/>
  <c r="D796" i="5"/>
  <c r="C797" i="5"/>
  <c r="U6" i="5"/>
  <c r="T6" i="5"/>
  <c r="R6" i="5"/>
  <c r="E15" i="5"/>
  <c r="C17" i="5"/>
  <c r="D16" i="5"/>
  <c r="E6" i="5"/>
  <c r="D7" i="5"/>
  <c r="F6397" i="9" a="1"/>
  <c r="E7" i="5" a="1"/>
  <c r="F6078" i="9" a="1"/>
  <c r="F6310" i="9" a="1"/>
  <c r="F6106" i="9" a="1"/>
  <c r="F6048" i="9" a="1"/>
  <c r="F11" i="9" a="1"/>
  <c r="F6136" i="9" a="1"/>
  <c r="F6222" i="9" a="1"/>
  <c r="F6193" i="9" a="1"/>
  <c r="F6281" i="9" a="1"/>
  <c r="F6251" i="9" a="1"/>
  <c r="E1193" i="5" a="1"/>
  <c r="E796" i="5" a="1"/>
  <c r="E16" i="5" a="1"/>
  <c r="F6165" i="9" a="1"/>
  <c r="F6020" i="9" a="1"/>
  <c r="F6368" i="9" a="1"/>
  <c r="F6338" i="9" a="1"/>
  <c r="E1766" i="5" a="1"/>
  <c r="F6397" i="9" l="1"/>
  <c r="D6398" i="9"/>
  <c r="C6399" i="9"/>
  <c r="F6368" i="9"/>
  <c r="C6370" i="9"/>
  <c r="D6369" i="9"/>
  <c r="F6338" i="9"/>
  <c r="D6339" i="9"/>
  <c r="C6340" i="9"/>
  <c r="F6310" i="9"/>
  <c r="C6312" i="9"/>
  <c r="D6311" i="9"/>
  <c r="F6281" i="9"/>
  <c r="D6282" i="9"/>
  <c r="C6283" i="9"/>
  <c r="F6251" i="9"/>
  <c r="D6252" i="9"/>
  <c r="C6253" i="9"/>
  <c r="F6222" i="9"/>
  <c r="D6223" i="9"/>
  <c r="C6224" i="9"/>
  <c r="F6193" i="9"/>
  <c r="D6194" i="9"/>
  <c r="C6195" i="9"/>
  <c r="F6165" i="9"/>
  <c r="D6166" i="9"/>
  <c r="C6167" i="9"/>
  <c r="F6136" i="9"/>
  <c r="D6137" i="9"/>
  <c r="C6138" i="9"/>
  <c r="F6106" i="9"/>
  <c r="D6107" i="9"/>
  <c r="C6108" i="9"/>
  <c r="F6078" i="9"/>
  <c r="C6080" i="9"/>
  <c r="D6079" i="9"/>
  <c r="F6048" i="9"/>
  <c r="D6049" i="9"/>
  <c r="C6050" i="9"/>
  <c r="F6020" i="9"/>
  <c r="D6021" i="9"/>
  <c r="C6022" i="9"/>
  <c r="F11" i="9"/>
  <c r="D12" i="9"/>
  <c r="C13" i="9"/>
  <c r="W11" i="9"/>
  <c r="T11" i="9"/>
  <c r="V11" i="9"/>
  <c r="U11" i="9"/>
  <c r="S1193" i="5"/>
  <c r="S796" i="5"/>
  <c r="S16" i="5"/>
  <c r="S7" i="5"/>
  <c r="U1766" i="5"/>
  <c r="E1766" i="5"/>
  <c r="T1766" i="5"/>
  <c r="S1766" i="5"/>
  <c r="R1766" i="5"/>
  <c r="D1767" i="5"/>
  <c r="C1768" i="5"/>
  <c r="U1193" i="5"/>
  <c r="E1193" i="5"/>
  <c r="T1193" i="5"/>
  <c r="R1193" i="5"/>
  <c r="D1194" i="5"/>
  <c r="C1195" i="5"/>
  <c r="R796" i="5"/>
  <c r="U796" i="5"/>
  <c r="T796" i="5"/>
  <c r="E796" i="5"/>
  <c r="D797" i="5"/>
  <c r="C798" i="5"/>
  <c r="U7" i="5"/>
  <c r="T7" i="5"/>
  <c r="R7" i="5"/>
  <c r="E16" i="5"/>
  <c r="D17" i="5"/>
  <c r="C18" i="5"/>
  <c r="E7" i="5"/>
  <c r="D8" i="5"/>
  <c r="F6398" i="9" a="1"/>
  <c r="F6369" i="9" a="1"/>
  <c r="E17" i="5" a="1"/>
  <c r="E1194" i="5" a="1"/>
  <c r="E8" i="5" a="1"/>
  <c r="F6311" i="9" a="1"/>
  <c r="F6282" i="9" a="1"/>
  <c r="F6252" i="9" a="1"/>
  <c r="E797" i="5" a="1"/>
  <c r="F6339" i="9" a="1"/>
  <c r="F6194" i="9" a="1"/>
  <c r="F12" i="9" a="1"/>
  <c r="F6166" i="9" a="1"/>
  <c r="F6137" i="9" a="1"/>
  <c r="F6223" i="9" a="1"/>
  <c r="F6049" i="9" a="1"/>
  <c r="F6021" i="9" a="1"/>
  <c r="F6079" i="9" a="1"/>
  <c r="F6107" i="9" a="1"/>
  <c r="E1767" i="5" a="1"/>
  <c r="F6398" i="9" l="1"/>
  <c r="C6400" i="9"/>
  <c r="D6399" i="9"/>
  <c r="F6369" i="9"/>
  <c r="D6370" i="9"/>
  <c r="C6371" i="9"/>
  <c r="F6339" i="9"/>
  <c r="D6340" i="9"/>
  <c r="C6341" i="9"/>
  <c r="F6311" i="9"/>
  <c r="D6312" i="9"/>
  <c r="C6313" i="9"/>
  <c r="F6282" i="9"/>
  <c r="D6283" i="9"/>
  <c r="C6284" i="9"/>
  <c r="F6252" i="9"/>
  <c r="D6253" i="9"/>
  <c r="C6254" i="9"/>
  <c r="F6223" i="9"/>
  <c r="D6224" i="9"/>
  <c r="C6225" i="9"/>
  <c r="F6194" i="9"/>
  <c r="D6195" i="9"/>
  <c r="C6196" i="9"/>
  <c r="F6166" i="9"/>
  <c r="D6167" i="9"/>
  <c r="C6168" i="9"/>
  <c r="F6137" i="9"/>
  <c r="D6138" i="9"/>
  <c r="C6139" i="9"/>
  <c r="F6107" i="9"/>
  <c r="D6108" i="9"/>
  <c r="C6109" i="9"/>
  <c r="F6079" i="9"/>
  <c r="D6080" i="9"/>
  <c r="C6081" i="9"/>
  <c r="F6049" i="9"/>
  <c r="D6050" i="9"/>
  <c r="C6051" i="9"/>
  <c r="F6021" i="9"/>
  <c r="D6022" i="9"/>
  <c r="C6023" i="9"/>
  <c r="F12" i="9"/>
  <c r="D13" i="9"/>
  <c r="C14" i="9"/>
  <c r="W12" i="9"/>
  <c r="V12" i="9"/>
  <c r="T12" i="9"/>
  <c r="U12" i="9"/>
  <c r="S1194" i="5"/>
  <c r="S797" i="5"/>
  <c r="S17" i="5"/>
  <c r="S8" i="5"/>
  <c r="U1767" i="5"/>
  <c r="E1767" i="5"/>
  <c r="T1767" i="5"/>
  <c r="S1767" i="5"/>
  <c r="R1767" i="5"/>
  <c r="D1768" i="5"/>
  <c r="C1769" i="5"/>
  <c r="U1194" i="5"/>
  <c r="E1194" i="5"/>
  <c r="T1194" i="5"/>
  <c r="R1194" i="5"/>
  <c r="C1196" i="5"/>
  <c r="D1195" i="5"/>
  <c r="U797" i="5"/>
  <c r="T797" i="5"/>
  <c r="R797" i="5"/>
  <c r="E797" i="5"/>
  <c r="D798" i="5"/>
  <c r="C799" i="5"/>
  <c r="U8" i="5"/>
  <c r="T8" i="5"/>
  <c r="R8" i="5"/>
  <c r="E17" i="5"/>
  <c r="D18" i="5"/>
  <c r="C19" i="5"/>
  <c r="E8" i="5"/>
  <c r="D9" i="5"/>
  <c r="F6399" i="9" a="1"/>
  <c r="F6253" i="9" a="1"/>
  <c r="F6340" i="9" a="1"/>
  <c r="E18" i="5" a="1"/>
  <c r="F6167" i="9" a="1"/>
  <c r="F6195" i="9" a="1"/>
  <c r="F6108" i="9" a="1"/>
  <c r="F6080" i="9" a="1"/>
  <c r="F6224" i="9" a="1"/>
  <c r="F13" i="9" a="1"/>
  <c r="F6050" i="9" a="1"/>
  <c r="F6370" i="9" a="1"/>
  <c r="E1195" i="5" a="1"/>
  <c r="E9" i="5" a="1"/>
  <c r="E1768" i="5" a="1"/>
  <c r="E798" i="5" a="1"/>
  <c r="F6312" i="9" a="1"/>
  <c r="F6138" i="9" a="1"/>
  <c r="F6283" i="9" a="1"/>
  <c r="F6022" i="9" a="1"/>
  <c r="F6399" i="9" l="1"/>
  <c r="D6400" i="9"/>
  <c r="C6401" i="9"/>
  <c r="F6370" i="9"/>
  <c r="D6371" i="9"/>
  <c r="C6372" i="9"/>
  <c r="F6340" i="9"/>
  <c r="D6341" i="9"/>
  <c r="C6342" i="9"/>
  <c r="F6312" i="9"/>
  <c r="C6314" i="9"/>
  <c r="D6313" i="9"/>
  <c r="F6283" i="9"/>
  <c r="D6284" i="9"/>
  <c r="C6285" i="9"/>
  <c r="F6253" i="9"/>
  <c r="D6254" i="9"/>
  <c r="C6255" i="9"/>
  <c r="F6224" i="9"/>
  <c r="D6225" i="9"/>
  <c r="C6226" i="9"/>
  <c r="F6195" i="9"/>
  <c r="D6196" i="9"/>
  <c r="C6197" i="9"/>
  <c r="F6167" i="9"/>
  <c r="D6168" i="9"/>
  <c r="C6169" i="9"/>
  <c r="F6138" i="9"/>
  <c r="D6139" i="9"/>
  <c r="C6140" i="9"/>
  <c r="F6108" i="9"/>
  <c r="D6109" i="9"/>
  <c r="C6110" i="9"/>
  <c r="F6080" i="9"/>
  <c r="C6082" i="9"/>
  <c r="D6081" i="9"/>
  <c r="F6050" i="9"/>
  <c r="D6051" i="9"/>
  <c r="C6052" i="9"/>
  <c r="F6022" i="9"/>
  <c r="D6023" i="9"/>
  <c r="C6024" i="9"/>
  <c r="F13" i="9"/>
  <c r="D14" i="9"/>
  <c r="C15" i="9"/>
  <c r="W2" i="9"/>
  <c r="W13" i="9"/>
  <c r="V13" i="9"/>
  <c r="T13" i="9"/>
  <c r="U13" i="9"/>
  <c r="S1195" i="5"/>
  <c r="S798" i="5"/>
  <c r="S9" i="5"/>
  <c r="U1768" i="5"/>
  <c r="E1768" i="5"/>
  <c r="T1768" i="5"/>
  <c r="S1768" i="5"/>
  <c r="R1768" i="5"/>
  <c r="D1769" i="5"/>
  <c r="C1770" i="5"/>
  <c r="U1195" i="5"/>
  <c r="E1195" i="5"/>
  <c r="T1195" i="5"/>
  <c r="R1195" i="5"/>
  <c r="C1197" i="5"/>
  <c r="D1196" i="5"/>
  <c r="U798" i="5"/>
  <c r="T798" i="5"/>
  <c r="R798" i="5"/>
  <c r="E798" i="5"/>
  <c r="D799" i="5"/>
  <c r="C800" i="5"/>
  <c r="U9" i="5"/>
  <c r="T9" i="5"/>
  <c r="R9" i="5"/>
  <c r="E18" i="5"/>
  <c r="D19" i="5"/>
  <c r="C20" i="5"/>
  <c r="E9" i="5"/>
  <c r="D10" i="5"/>
  <c r="F6400" i="9" a="1"/>
  <c r="F14" i="9" a="1"/>
  <c r="F6371" i="9" a="1"/>
  <c r="E1769" i="5" a="1"/>
  <c r="F6225" i="9" a="1"/>
  <c r="F6196" i="9" a="1"/>
  <c r="F6109" i="9" a="1"/>
  <c r="F6139" i="9" a="1"/>
  <c r="E19" i="5" a="1"/>
  <c r="F6254" i="9" a="1"/>
  <c r="F6168" i="9" a="1"/>
  <c r="F6051" i="9" a="1"/>
  <c r="E799" i="5" a="1"/>
  <c r="F6023" i="9" a="1"/>
  <c r="F6341" i="9" a="1"/>
  <c r="E10" i="5" a="1"/>
  <c r="F6284" i="9" a="1"/>
  <c r="F6313" i="9" a="1"/>
  <c r="F6081" i="9" a="1"/>
  <c r="E1196" i="5" a="1"/>
  <c r="F6400" i="9" l="1"/>
  <c r="C6402" i="9"/>
  <c r="D6401" i="9"/>
  <c r="F6371" i="9"/>
  <c r="C6373" i="9"/>
  <c r="D6372" i="9"/>
  <c r="F6341" i="9"/>
  <c r="D6342" i="9"/>
  <c r="C6343" i="9"/>
  <c r="F6313" i="9"/>
  <c r="D6314" i="9"/>
  <c r="C6315" i="9"/>
  <c r="F6284" i="9"/>
  <c r="D6285" i="9"/>
  <c r="C6286" i="9"/>
  <c r="F6254" i="9"/>
  <c r="D6255" i="9"/>
  <c r="C6256" i="9"/>
  <c r="F6225" i="9"/>
  <c r="D6226" i="9"/>
  <c r="C6227" i="9"/>
  <c r="F6196" i="9"/>
  <c r="D6197" i="9"/>
  <c r="C6198" i="9"/>
  <c r="F6168" i="9"/>
  <c r="D6169" i="9"/>
  <c r="C6170" i="9"/>
  <c r="F6139" i="9"/>
  <c r="D6140" i="9"/>
  <c r="C6141" i="9"/>
  <c r="F6109" i="9"/>
  <c r="D6110" i="9"/>
  <c r="C6111" i="9"/>
  <c r="F6081" i="9"/>
  <c r="C6083" i="9"/>
  <c r="D6082" i="9"/>
  <c r="F6051" i="9"/>
  <c r="D6052" i="9"/>
  <c r="C6053" i="9"/>
  <c r="F6023" i="9"/>
  <c r="D6024" i="9"/>
  <c r="C6025" i="9"/>
  <c r="F14" i="9"/>
  <c r="D15" i="9"/>
  <c r="C16" i="9"/>
  <c r="S1196" i="5"/>
  <c r="S799" i="5"/>
  <c r="S10" i="5"/>
  <c r="U1769" i="5"/>
  <c r="E1769" i="5"/>
  <c r="S1769" i="5"/>
  <c r="T1769" i="5"/>
  <c r="R1769" i="5"/>
  <c r="D1770" i="5"/>
  <c r="C1771" i="5"/>
  <c r="U1196" i="5"/>
  <c r="E1196" i="5"/>
  <c r="T1196" i="5"/>
  <c r="R1196" i="5"/>
  <c r="D1197" i="5"/>
  <c r="C1198" i="5"/>
  <c r="U799" i="5"/>
  <c r="T799" i="5"/>
  <c r="R799" i="5"/>
  <c r="E799" i="5"/>
  <c r="D800" i="5"/>
  <c r="C801" i="5"/>
  <c r="U10" i="5"/>
  <c r="T10" i="5"/>
  <c r="R10" i="5"/>
  <c r="E19" i="5"/>
  <c r="D20" i="5"/>
  <c r="C21" i="5"/>
  <c r="E10" i="5"/>
  <c r="D11" i="5"/>
  <c r="F6255" i="9" a="1"/>
  <c r="F6342" i="9" a="1"/>
  <c r="F15" i="9" a="1"/>
  <c r="F6314" i="9" a="1"/>
  <c r="F6285" i="9" a="1"/>
  <c r="F6140" i="9" a="1"/>
  <c r="F6226" i="9" a="1"/>
  <c r="F6197" i="9" a="1"/>
  <c r="F6082" i="9" a="1"/>
  <c r="F6169" i="9" a="1"/>
  <c r="F6024" i="9" a="1"/>
  <c r="E1770" i="5" a="1"/>
  <c r="E20" i="5" a="1"/>
  <c r="F6401" i="9" a="1"/>
  <c r="F6110" i="9" a="1"/>
  <c r="E1197" i="5" a="1"/>
  <c r="F6052" i="9" a="1"/>
  <c r="E11" i="5" a="1"/>
  <c r="F6372" i="9" a="1"/>
  <c r="E800" i="5" a="1"/>
  <c r="F6401" i="9" l="1"/>
  <c r="D6402" i="9"/>
  <c r="C6403" i="9"/>
  <c r="F6372" i="9"/>
  <c r="D6373" i="9"/>
  <c r="C6374" i="9"/>
  <c r="F6342" i="9"/>
  <c r="D6343" i="9"/>
  <c r="C6344" i="9"/>
  <c r="F6314" i="9"/>
  <c r="C6316" i="9"/>
  <c r="D6315" i="9"/>
  <c r="F6285" i="9"/>
  <c r="D6286" i="9"/>
  <c r="C6287" i="9"/>
  <c r="F6255" i="9"/>
  <c r="D6256" i="9"/>
  <c r="C6257" i="9"/>
  <c r="F6226" i="9"/>
  <c r="D6227" i="9"/>
  <c r="C6228" i="9"/>
  <c r="F6197" i="9"/>
  <c r="D6198" i="9"/>
  <c r="C6199" i="9"/>
  <c r="F6169" i="9"/>
  <c r="D6170" i="9"/>
  <c r="C6171" i="9"/>
  <c r="F6140" i="9"/>
  <c r="D6141" i="9"/>
  <c r="C6142" i="9"/>
  <c r="F6110" i="9"/>
  <c r="D6111" i="9"/>
  <c r="C6112" i="9"/>
  <c r="F6082" i="9"/>
  <c r="C6084" i="9"/>
  <c r="D6083" i="9"/>
  <c r="F6052" i="9"/>
  <c r="D6053" i="9"/>
  <c r="C6054" i="9"/>
  <c r="F6024" i="9"/>
  <c r="D6025" i="9"/>
  <c r="C6026" i="9"/>
  <c r="F15" i="9"/>
  <c r="D16" i="9"/>
  <c r="C17" i="9"/>
  <c r="U15" i="9"/>
  <c r="S800" i="5"/>
  <c r="S11" i="5"/>
  <c r="U1770" i="5"/>
  <c r="E1770" i="5"/>
  <c r="S1770" i="5"/>
  <c r="T1770" i="5"/>
  <c r="R1770" i="5"/>
  <c r="D1771" i="5"/>
  <c r="C1772" i="5"/>
  <c r="E1197" i="5"/>
  <c r="D1198" i="5"/>
  <c r="C1199" i="5"/>
  <c r="U800" i="5"/>
  <c r="T800" i="5"/>
  <c r="R800" i="5"/>
  <c r="E800" i="5"/>
  <c r="D801" i="5"/>
  <c r="C802" i="5"/>
  <c r="U11" i="5"/>
  <c r="T11" i="5"/>
  <c r="R11" i="5"/>
  <c r="E20" i="5"/>
  <c r="D21" i="5"/>
  <c r="C22" i="5"/>
  <c r="E11" i="5"/>
  <c r="D12" i="5"/>
  <c r="D13" i="5"/>
  <c r="E1198" i="5" a="1"/>
  <c r="F6402" i="9" a="1"/>
  <c r="E21" i="5" a="1"/>
  <c r="F6343" i="9" a="1"/>
  <c r="F16" i="9" a="1"/>
  <c r="F6170" i="9" a="1"/>
  <c r="F6111" i="9" a="1"/>
  <c r="F6083" i="9" a="1"/>
  <c r="F6053" i="9" a="1"/>
  <c r="F6315" i="9" a="1"/>
  <c r="E12" i="5" a="1"/>
  <c r="F6286" i="9" a="1"/>
  <c r="E13" i="5" a="1"/>
  <c r="F6227" i="9" a="1"/>
  <c r="F6141" i="9" a="1"/>
  <c r="F6256" i="9" a="1"/>
  <c r="E801" i="5" a="1"/>
  <c r="F6198" i="9" a="1"/>
  <c r="F6373" i="9" a="1"/>
  <c r="F6025" i="9" a="1"/>
  <c r="E1771" i="5" a="1"/>
  <c r="F6402" i="9" l="1"/>
  <c r="D6403" i="9"/>
  <c r="C6404" i="9"/>
  <c r="F6373" i="9"/>
  <c r="D6374" i="9"/>
  <c r="C6375" i="9"/>
  <c r="F6343" i="9"/>
  <c r="D6344" i="9"/>
  <c r="C6345" i="9"/>
  <c r="F6315" i="9"/>
  <c r="D6316" i="9"/>
  <c r="C6317" i="9"/>
  <c r="F6286" i="9"/>
  <c r="D6287" i="9"/>
  <c r="C6288" i="9"/>
  <c r="F6256" i="9"/>
  <c r="D6257" i="9"/>
  <c r="C6258" i="9"/>
  <c r="F6227" i="9"/>
  <c r="D6228" i="9"/>
  <c r="C6229" i="9"/>
  <c r="F6198" i="9"/>
  <c r="D6199" i="9"/>
  <c r="C6200" i="9"/>
  <c r="F6170" i="9"/>
  <c r="D6171" i="9"/>
  <c r="C6172" i="9"/>
  <c r="F6141" i="9"/>
  <c r="D6142" i="9"/>
  <c r="C6143" i="9"/>
  <c r="F6111" i="9"/>
  <c r="D6112" i="9"/>
  <c r="C6113" i="9"/>
  <c r="F6083" i="9"/>
  <c r="D6084" i="9"/>
  <c r="C6085" i="9"/>
  <c r="F6053" i="9"/>
  <c r="D6054" i="9"/>
  <c r="C6055" i="9"/>
  <c r="F6025" i="9"/>
  <c r="D6026" i="9"/>
  <c r="C6027" i="9"/>
  <c r="F16" i="9"/>
  <c r="D17" i="9"/>
  <c r="C18" i="9"/>
  <c r="U16" i="9"/>
  <c r="S1198" i="5"/>
  <c r="S801" i="5"/>
  <c r="S12" i="5"/>
  <c r="S13" i="5"/>
  <c r="U1771" i="5"/>
  <c r="E1771" i="5"/>
  <c r="T1771" i="5"/>
  <c r="S1771" i="5"/>
  <c r="R1771" i="5"/>
  <c r="D1772" i="5"/>
  <c r="C1773" i="5"/>
  <c r="E1198" i="5"/>
  <c r="D1199" i="5"/>
  <c r="C1200" i="5"/>
  <c r="U801" i="5"/>
  <c r="T801" i="5"/>
  <c r="R801" i="5"/>
  <c r="E801" i="5"/>
  <c r="D802" i="5"/>
  <c r="C803" i="5"/>
  <c r="U12" i="5"/>
  <c r="T12" i="5"/>
  <c r="R12" i="5"/>
  <c r="U13" i="5"/>
  <c r="R13" i="5"/>
  <c r="T13" i="5"/>
  <c r="E21" i="5"/>
  <c r="D22" i="5"/>
  <c r="C23" i="5"/>
  <c r="E13" i="5"/>
  <c r="E12" i="5"/>
  <c r="F17" i="9" a="1"/>
  <c r="F6228" i="9" a="1"/>
  <c r="F6054" i="9" a="1"/>
  <c r="F6257" i="9" a="1"/>
  <c r="F6316" i="9" a="1"/>
  <c r="F6112" i="9" a="1"/>
  <c r="F6344" i="9" a="1"/>
  <c r="F6171" i="9" a="1"/>
  <c r="E1772" i="5" a="1"/>
  <c r="F6287" i="9" a="1"/>
  <c r="F6142" i="9" a="1"/>
  <c r="F6199" i="9" a="1"/>
  <c r="E1199" i="5" a="1"/>
  <c r="F6026" i="9" a="1"/>
  <c r="F6084" i="9" a="1"/>
  <c r="F6403" i="9" a="1"/>
  <c r="E22" i="5" a="1"/>
  <c r="E802" i="5" a="1"/>
  <c r="F6374" i="9" a="1"/>
  <c r="F6403" i="9" l="1"/>
  <c r="C6405" i="9"/>
  <c r="D6404" i="9"/>
  <c r="F6374" i="9"/>
  <c r="D6375" i="9"/>
  <c r="C6376" i="9"/>
  <c r="F6344" i="9"/>
  <c r="D6345" i="9"/>
  <c r="C6346" i="9"/>
  <c r="F6316" i="9"/>
  <c r="C6318" i="9"/>
  <c r="D6317" i="9"/>
  <c r="F6287" i="9"/>
  <c r="D6288" i="9"/>
  <c r="C6289" i="9"/>
  <c r="F6257" i="9"/>
  <c r="D6258" i="9"/>
  <c r="C6259" i="9"/>
  <c r="F6228" i="9"/>
  <c r="D6229" i="9"/>
  <c r="C6230" i="9"/>
  <c r="F6199" i="9"/>
  <c r="D6200" i="9"/>
  <c r="C6201" i="9"/>
  <c r="F6171" i="9"/>
  <c r="D6172" i="9"/>
  <c r="C6173" i="9"/>
  <c r="F6142" i="9"/>
  <c r="C6144" i="9"/>
  <c r="D6143" i="9"/>
  <c r="F6112" i="9"/>
  <c r="D6113" i="9"/>
  <c r="C6114" i="9"/>
  <c r="F6084" i="9"/>
  <c r="D6085" i="9"/>
  <c r="C6086" i="9"/>
  <c r="F6054" i="9"/>
  <c r="D6055" i="9"/>
  <c r="C6056" i="9"/>
  <c r="F6026" i="9"/>
  <c r="D6027" i="9"/>
  <c r="C6028" i="9"/>
  <c r="F17" i="9"/>
  <c r="D18" i="9"/>
  <c r="C19" i="9"/>
  <c r="U17" i="9"/>
  <c r="S1199" i="5"/>
  <c r="S802" i="5"/>
  <c r="U1772" i="5"/>
  <c r="E1772" i="5"/>
  <c r="T1772" i="5"/>
  <c r="S1772" i="5"/>
  <c r="R1772" i="5"/>
  <c r="D1773" i="5"/>
  <c r="C1774" i="5"/>
  <c r="E1199" i="5"/>
  <c r="D1200" i="5"/>
  <c r="C1201" i="5"/>
  <c r="U802" i="5"/>
  <c r="T802" i="5"/>
  <c r="R802" i="5"/>
  <c r="E802" i="5"/>
  <c r="D803" i="5"/>
  <c r="C804" i="5"/>
  <c r="E22" i="5"/>
  <c r="D23" i="5"/>
  <c r="C24" i="5"/>
  <c r="F6258" i="9" a="1"/>
  <c r="E1773" i="5" a="1"/>
  <c r="F6345" i="9" a="1"/>
  <c r="F6404" i="9" a="1"/>
  <c r="F6085" i="9" a="1"/>
  <c r="F6027" i="9" a="1"/>
  <c r="F6113" i="9" a="1"/>
  <c r="F6143" i="9" a="1"/>
  <c r="E803" i="5" a="1"/>
  <c r="F6229" i="9" a="1"/>
  <c r="F6055" i="9" a="1"/>
  <c r="F6172" i="9" a="1"/>
  <c r="F6288" i="9" a="1"/>
  <c r="F6317" i="9" a="1"/>
  <c r="F6375" i="9" a="1"/>
  <c r="E1200" i="5" a="1"/>
  <c r="E23" i="5" a="1"/>
  <c r="F18" i="9" a="1"/>
  <c r="F6200" i="9" a="1"/>
  <c r="F6404" i="9" l="1"/>
  <c r="D6405" i="9"/>
  <c r="C6406" i="9"/>
  <c r="F6375" i="9"/>
  <c r="D6376" i="9"/>
  <c r="C6377" i="9"/>
  <c r="F6345" i="9"/>
  <c r="D6346" i="9"/>
  <c r="C6347" i="9"/>
  <c r="F6317" i="9"/>
  <c r="D6318" i="9"/>
  <c r="C6319" i="9"/>
  <c r="F6288" i="9"/>
  <c r="D6289" i="9"/>
  <c r="C6290" i="9"/>
  <c r="F6258" i="9"/>
  <c r="D6259" i="9"/>
  <c r="C6260" i="9"/>
  <c r="F6229" i="9"/>
  <c r="D6230" i="9"/>
  <c r="C6231" i="9"/>
  <c r="F6200" i="9"/>
  <c r="D6201" i="9"/>
  <c r="C6202" i="9"/>
  <c r="F6172" i="9"/>
  <c r="D6173" i="9"/>
  <c r="C6174" i="9"/>
  <c r="F6143" i="9"/>
  <c r="D6144" i="9"/>
  <c r="C6145" i="9"/>
  <c r="F6113" i="9"/>
  <c r="D6114" i="9"/>
  <c r="C6115" i="9"/>
  <c r="F6085" i="9"/>
  <c r="C6087" i="9"/>
  <c r="D6086" i="9"/>
  <c r="F6055" i="9"/>
  <c r="D6056" i="9"/>
  <c r="C6057" i="9"/>
  <c r="F6027" i="9"/>
  <c r="D6028" i="9"/>
  <c r="C6029" i="9"/>
  <c r="D19" i="9"/>
  <c r="C20" i="9"/>
  <c r="F18" i="9"/>
  <c r="S1200" i="5"/>
  <c r="E1773" i="5"/>
  <c r="D1774" i="5"/>
  <c r="C1775" i="5"/>
  <c r="E1200" i="5"/>
  <c r="D1201" i="5"/>
  <c r="C1202" i="5"/>
  <c r="E803" i="5"/>
  <c r="D804" i="5"/>
  <c r="C805" i="5"/>
  <c r="E23" i="5"/>
  <c r="D24" i="5"/>
  <c r="C25" i="5"/>
  <c r="F6114" i="9" a="1"/>
  <c r="F6376" i="9" a="1"/>
  <c r="F6086" i="9" a="1"/>
  <c r="F6173" i="9" a="1"/>
  <c r="E804" i="5" a="1"/>
  <c r="F19" i="9" a="1"/>
  <c r="F6028" i="9" a="1"/>
  <c r="F6144" i="9" a="1"/>
  <c r="F6056" i="9" a="1"/>
  <c r="F6346" i="9" a="1"/>
  <c r="E1201" i="5" a="1"/>
  <c r="F6318" i="9" a="1"/>
  <c r="F6405" i="9" a="1"/>
  <c r="E1774" i="5" a="1"/>
  <c r="F6230" i="9" a="1"/>
  <c r="E24" i="5" a="1"/>
  <c r="F6201" i="9" a="1"/>
  <c r="F6289" i="9" a="1"/>
  <c r="F6259" i="9" a="1"/>
  <c r="F6405" i="9" l="1"/>
  <c r="C6407" i="9"/>
  <c r="D6406" i="9"/>
  <c r="F6376" i="9"/>
  <c r="D6377" i="9"/>
  <c r="C6378" i="9"/>
  <c r="F6346" i="9"/>
  <c r="D6347" i="9"/>
  <c r="C6348" i="9"/>
  <c r="F6318" i="9"/>
  <c r="C6320" i="9"/>
  <c r="D6319" i="9"/>
  <c r="F6289" i="9"/>
  <c r="D6290" i="9"/>
  <c r="C6291" i="9"/>
  <c r="F6259" i="9"/>
  <c r="D6260" i="9"/>
  <c r="C6261" i="9"/>
  <c r="F6230" i="9"/>
  <c r="D6231" i="9"/>
  <c r="C6232" i="9"/>
  <c r="F6201" i="9"/>
  <c r="D6202" i="9"/>
  <c r="C6203" i="9"/>
  <c r="F6173" i="9"/>
  <c r="D6174" i="9"/>
  <c r="C6175" i="9"/>
  <c r="F6144" i="9"/>
  <c r="D6145" i="9"/>
  <c r="C6146" i="9"/>
  <c r="F6114" i="9"/>
  <c r="D6115" i="9"/>
  <c r="C6116" i="9"/>
  <c r="F6086" i="9"/>
  <c r="D6087" i="9"/>
  <c r="C6088" i="9"/>
  <c r="F6056" i="9"/>
  <c r="D6057" i="9"/>
  <c r="C6058" i="9"/>
  <c r="F6028" i="9"/>
  <c r="D6029" i="9"/>
  <c r="C6030" i="9"/>
  <c r="F19" i="9"/>
  <c r="D20" i="9"/>
  <c r="C21" i="9"/>
  <c r="S804" i="5"/>
  <c r="E1774" i="5"/>
  <c r="D1775" i="5"/>
  <c r="C1776" i="5"/>
  <c r="E1201" i="5"/>
  <c r="D1202" i="5"/>
  <c r="C1203" i="5"/>
  <c r="E804" i="5"/>
  <c r="D805" i="5"/>
  <c r="C806" i="5"/>
  <c r="E24" i="5"/>
  <c r="D25" i="5"/>
  <c r="C26" i="5"/>
  <c r="F6115" i="9" a="1"/>
  <c r="F6087" i="9" a="1"/>
  <c r="F6057" i="9" a="1"/>
  <c r="F6145" i="9" a="1"/>
  <c r="E1202" i="5" a="1"/>
  <c r="F20" i="9" a="1"/>
  <c r="F6406" i="9" a="1"/>
  <c r="E805" i="5" a="1"/>
  <c r="F6029" i="9" a="1"/>
  <c r="E25" i="5" a="1"/>
  <c r="F6347" i="9" a="1"/>
  <c r="E1775" i="5" a="1"/>
  <c r="F6290" i="9" a="1"/>
  <c r="F6231" i="9" a="1"/>
  <c r="F6319" i="9" a="1"/>
  <c r="F6174" i="9" a="1"/>
  <c r="F6260" i="9" a="1"/>
  <c r="F6202" i="9" a="1"/>
  <c r="F6377" i="9" a="1"/>
  <c r="F6406" i="9" l="1"/>
  <c r="D6407" i="9"/>
  <c r="C6408" i="9"/>
  <c r="F6377" i="9"/>
  <c r="D6378" i="9"/>
  <c r="C6379" i="9"/>
  <c r="F6347" i="9"/>
  <c r="D6348" i="9"/>
  <c r="C6349" i="9"/>
  <c r="F6319" i="9"/>
  <c r="D6320" i="9"/>
  <c r="C6321" i="9"/>
  <c r="F6290" i="9"/>
  <c r="D6291" i="9"/>
  <c r="C6292" i="9"/>
  <c r="F6260" i="9"/>
  <c r="D6261" i="9"/>
  <c r="C6262" i="9"/>
  <c r="F6231" i="9"/>
  <c r="D6232" i="9"/>
  <c r="C6233" i="9"/>
  <c r="F6202" i="9"/>
  <c r="D6203" i="9"/>
  <c r="C6204" i="9"/>
  <c r="F6174" i="9"/>
  <c r="D6175" i="9"/>
  <c r="C6176" i="9"/>
  <c r="F6145" i="9"/>
  <c r="D6146" i="9"/>
  <c r="C6147" i="9"/>
  <c r="F6115" i="9"/>
  <c r="D6116" i="9"/>
  <c r="C6117" i="9"/>
  <c r="F6087" i="9"/>
  <c r="C6089" i="9"/>
  <c r="D6088" i="9"/>
  <c r="F6057" i="9"/>
  <c r="D6058" i="9"/>
  <c r="C6059" i="9"/>
  <c r="F6029" i="9"/>
  <c r="D6030" i="9"/>
  <c r="C6031" i="9"/>
  <c r="F20" i="9"/>
  <c r="D21" i="9"/>
  <c r="C22" i="9"/>
  <c r="S805" i="5"/>
  <c r="E1775" i="5"/>
  <c r="D1776" i="5"/>
  <c r="C1777" i="5"/>
  <c r="E1202" i="5"/>
  <c r="D1203" i="5"/>
  <c r="C1204" i="5"/>
  <c r="E805" i="5"/>
  <c r="D806" i="5"/>
  <c r="C807" i="5"/>
  <c r="E25" i="5"/>
  <c r="D26" i="5"/>
  <c r="C27" i="5"/>
  <c r="F6116" i="9" a="1"/>
  <c r="F6088" i="9" a="1"/>
  <c r="F6058" i="9" a="1"/>
  <c r="F6146" i="9" a="1"/>
  <c r="E1776" i="5" a="1"/>
  <c r="F21" i="9" a="1"/>
  <c r="E806" i="5" a="1"/>
  <c r="F6348" i="9" a="1"/>
  <c r="E1203" i="5" a="1"/>
  <c r="F6291" i="9" a="1"/>
  <c r="F6378" i="9" a="1"/>
  <c r="F6232" i="9" a="1"/>
  <c r="F6320" i="9" a="1"/>
  <c r="F6175" i="9" a="1"/>
  <c r="F6261" i="9" a="1"/>
  <c r="F6203" i="9" a="1"/>
  <c r="F6407" i="9" a="1"/>
  <c r="E26" i="5" a="1"/>
  <c r="F6030" i="9" a="1"/>
  <c r="F6407" i="9" l="1"/>
  <c r="C6409" i="9"/>
  <c r="D6408" i="9"/>
  <c r="F6378" i="9"/>
  <c r="D6379" i="9"/>
  <c r="C6380" i="9"/>
  <c r="F6348" i="9"/>
  <c r="D6349" i="9"/>
  <c r="C6350" i="9"/>
  <c r="F6320" i="9"/>
  <c r="C6322" i="9"/>
  <c r="D6321" i="9"/>
  <c r="F6291" i="9"/>
  <c r="D6292" i="9"/>
  <c r="C6293" i="9"/>
  <c r="F6261" i="9"/>
  <c r="D6262" i="9"/>
  <c r="C6263" i="9"/>
  <c r="F6232" i="9"/>
  <c r="D6233" i="9"/>
  <c r="C6234" i="9"/>
  <c r="F6203" i="9"/>
  <c r="D6204" i="9"/>
  <c r="C6205" i="9"/>
  <c r="F6175" i="9"/>
  <c r="D6176" i="9"/>
  <c r="C6177" i="9"/>
  <c r="F6146" i="9"/>
  <c r="D6147" i="9"/>
  <c r="C6148" i="9"/>
  <c r="F6116" i="9"/>
  <c r="D6117" i="9"/>
  <c r="C6118" i="9"/>
  <c r="F6088" i="9"/>
  <c r="D6089" i="9"/>
  <c r="C6090" i="9"/>
  <c r="F6058" i="9"/>
  <c r="D6059" i="9"/>
  <c r="C6060" i="9"/>
  <c r="F6030" i="9"/>
  <c r="D6031" i="9"/>
  <c r="C6032" i="9"/>
  <c r="F21" i="9"/>
  <c r="C23" i="9"/>
  <c r="D22" i="9"/>
  <c r="S806" i="5"/>
  <c r="E1776" i="5"/>
  <c r="D1777" i="5"/>
  <c r="C1778" i="5"/>
  <c r="E1203" i="5"/>
  <c r="D1204" i="5"/>
  <c r="C1205" i="5"/>
  <c r="E806" i="5"/>
  <c r="D807" i="5"/>
  <c r="C808" i="5"/>
  <c r="U15" i="5"/>
  <c r="T15" i="5"/>
  <c r="R15" i="5"/>
  <c r="E26" i="5"/>
  <c r="D27" i="5"/>
  <c r="C28" i="5"/>
  <c r="E807" i="5" a="1"/>
  <c r="F6147" i="9" a="1"/>
  <c r="F6292" i="9" a="1"/>
  <c r="F6117" i="9" a="1"/>
  <c r="F6176" i="9" a="1"/>
  <c r="F6204" i="9" a="1"/>
  <c r="F6379" i="9" a="1"/>
  <c r="F22" i="9" a="1"/>
  <c r="F6349" i="9" a="1"/>
  <c r="F6408" i="9" a="1"/>
  <c r="F6059" i="9" a="1"/>
  <c r="F6031" i="9" a="1"/>
  <c r="E1777" i="5" a="1"/>
  <c r="F6089" i="9" a="1"/>
  <c r="F6262" i="9" a="1"/>
  <c r="E27" i="5" a="1"/>
  <c r="F6233" i="9" a="1"/>
  <c r="F6321" i="9" a="1"/>
  <c r="E1204" i="5" a="1"/>
  <c r="F6408" i="9" l="1"/>
  <c r="C6410" i="9"/>
  <c r="D6409" i="9"/>
  <c r="F6379" i="9"/>
  <c r="D6380" i="9"/>
  <c r="C6381" i="9"/>
  <c r="F6349" i="9"/>
  <c r="D6350" i="9"/>
  <c r="C6351" i="9"/>
  <c r="F6321" i="9"/>
  <c r="D6322" i="9"/>
  <c r="C6323" i="9"/>
  <c r="F6292" i="9"/>
  <c r="D6293" i="9"/>
  <c r="C6294" i="9"/>
  <c r="F6262" i="9"/>
  <c r="D6263" i="9"/>
  <c r="C6264" i="9"/>
  <c r="F6233" i="9"/>
  <c r="D6234" i="9"/>
  <c r="C6235" i="9"/>
  <c r="F6204" i="9"/>
  <c r="D6205" i="9"/>
  <c r="C6206" i="9"/>
  <c r="F6176" i="9"/>
  <c r="D6177" i="9"/>
  <c r="C6178" i="9"/>
  <c r="F6147" i="9"/>
  <c r="D6148" i="9"/>
  <c r="C6149" i="9"/>
  <c r="F6117" i="9"/>
  <c r="D6118" i="9"/>
  <c r="C6119" i="9"/>
  <c r="F6089" i="9"/>
  <c r="D6090" i="9"/>
  <c r="C6091" i="9"/>
  <c r="F6059" i="9"/>
  <c r="D6060" i="9"/>
  <c r="C6061" i="9"/>
  <c r="F6031" i="9"/>
  <c r="D6032" i="9"/>
  <c r="C6033" i="9"/>
  <c r="F22" i="9"/>
  <c r="D23" i="9"/>
  <c r="C24" i="9"/>
  <c r="E1777" i="5"/>
  <c r="D1778" i="5"/>
  <c r="C1779" i="5"/>
  <c r="E1204" i="5"/>
  <c r="D1205" i="5"/>
  <c r="C1206" i="5"/>
  <c r="E807" i="5"/>
  <c r="D808" i="5"/>
  <c r="C809" i="5"/>
  <c r="U16" i="5"/>
  <c r="T16" i="5"/>
  <c r="R16" i="5"/>
  <c r="E27" i="5"/>
  <c r="D28" i="5"/>
  <c r="C29" i="5"/>
  <c r="F6409" i="9" a="1"/>
  <c r="E1205" i="5" a="1"/>
  <c r="F23" i="9" a="1"/>
  <c r="F6234" i="9" a="1"/>
  <c r="E1778" i="5" a="1"/>
  <c r="F6293" i="9" a="1"/>
  <c r="F6380" i="9" a="1"/>
  <c r="F6148" i="9" a="1"/>
  <c r="F6205" i="9" a="1"/>
  <c r="F6322" i="9" a="1"/>
  <c r="F6177" i="9" a="1"/>
  <c r="F6060" i="9" a="1"/>
  <c r="E808" i="5" a="1"/>
  <c r="F6350" i="9" a="1"/>
  <c r="F6090" i="9" a="1"/>
  <c r="F6263" i="9" a="1"/>
  <c r="F6032" i="9" a="1"/>
  <c r="E28" i="5" a="1"/>
  <c r="F6118" i="9" a="1"/>
  <c r="F6409" i="9" l="1"/>
  <c r="D6410" i="9"/>
  <c r="C6411" i="9"/>
  <c r="F6380" i="9"/>
  <c r="D6381" i="9"/>
  <c r="C6382" i="9"/>
  <c r="F6350" i="9"/>
  <c r="D6351" i="9"/>
  <c r="C6352" i="9"/>
  <c r="F6322" i="9"/>
  <c r="C6324" i="9"/>
  <c r="D6323" i="9"/>
  <c r="F6293" i="9"/>
  <c r="D6294" i="9"/>
  <c r="C6295" i="9"/>
  <c r="F6263" i="9"/>
  <c r="D6264" i="9"/>
  <c r="C6265" i="9"/>
  <c r="F6234" i="9"/>
  <c r="D6235" i="9"/>
  <c r="C6236" i="9"/>
  <c r="F6205" i="9"/>
  <c r="D6206" i="9"/>
  <c r="C6207" i="9"/>
  <c r="F6177" i="9"/>
  <c r="D6178" i="9"/>
  <c r="C6179" i="9"/>
  <c r="F6148" i="9"/>
  <c r="D6149" i="9"/>
  <c r="C6150" i="9"/>
  <c r="F6118" i="9"/>
  <c r="D6119" i="9"/>
  <c r="C6120" i="9"/>
  <c r="F6090" i="9"/>
  <c r="D6091" i="9"/>
  <c r="C6092" i="9"/>
  <c r="F6060" i="9"/>
  <c r="D6061" i="9"/>
  <c r="C6062" i="9"/>
  <c r="F6032" i="9"/>
  <c r="D6033" i="9"/>
  <c r="C6034" i="9"/>
  <c r="F23" i="9"/>
  <c r="D24" i="9"/>
  <c r="C25" i="9"/>
  <c r="E1778" i="5"/>
  <c r="D1779" i="5"/>
  <c r="C1780" i="5"/>
  <c r="E1205" i="5"/>
  <c r="D1206" i="5"/>
  <c r="C1207" i="5"/>
  <c r="E808" i="5"/>
  <c r="D809" i="5"/>
  <c r="C810" i="5"/>
  <c r="U17" i="5"/>
  <c r="T17" i="5"/>
  <c r="R17" i="5"/>
  <c r="E28" i="5"/>
  <c r="D29" i="5"/>
  <c r="C30" i="5"/>
  <c r="F6410" i="9" a="1"/>
  <c r="E1779" i="5" a="1"/>
  <c r="E809" i="5" a="1"/>
  <c r="F6235" i="9" a="1"/>
  <c r="F6091" i="9" a="1"/>
  <c r="F6294" i="9" a="1"/>
  <c r="F6264" i="9" a="1"/>
  <c r="F24" i="9" a="1"/>
  <c r="E1206" i="5" a="1"/>
  <c r="F6033" i="9" a="1"/>
  <c r="F6323" i="9" a="1"/>
  <c r="F6178" i="9" a="1"/>
  <c r="F6061" i="9" a="1"/>
  <c r="F6119" i="9" a="1"/>
  <c r="F6351" i="9" a="1"/>
  <c r="F6206" i="9" a="1"/>
  <c r="F6381" i="9" a="1"/>
  <c r="E29" i="5" a="1"/>
  <c r="F6149" i="9" a="1"/>
  <c r="F6410" i="9" l="1"/>
  <c r="C6412" i="9"/>
  <c r="D6411" i="9"/>
  <c r="F6381" i="9"/>
  <c r="D6382" i="9"/>
  <c r="C6383" i="9"/>
  <c r="F6351" i="9"/>
  <c r="D6352" i="9"/>
  <c r="C6353" i="9"/>
  <c r="F6323" i="9"/>
  <c r="C6325" i="9"/>
  <c r="D6324" i="9"/>
  <c r="F6294" i="9"/>
  <c r="D6295" i="9"/>
  <c r="C6296" i="9"/>
  <c r="F6264" i="9"/>
  <c r="D6265" i="9"/>
  <c r="C6266" i="9"/>
  <c r="F6235" i="9"/>
  <c r="D6236" i="9"/>
  <c r="C6237" i="9"/>
  <c r="F6206" i="9"/>
  <c r="D6207" i="9"/>
  <c r="C6208" i="9"/>
  <c r="F6178" i="9"/>
  <c r="D6179" i="9"/>
  <c r="C6180" i="9"/>
  <c r="F6149" i="9"/>
  <c r="C6151" i="9"/>
  <c r="D6150" i="9"/>
  <c r="F6119" i="9"/>
  <c r="D6120" i="9"/>
  <c r="C6121" i="9"/>
  <c r="F6091" i="9"/>
  <c r="C6093" i="9"/>
  <c r="D6092" i="9"/>
  <c r="F6061" i="9"/>
  <c r="D6062" i="9"/>
  <c r="C6063" i="9"/>
  <c r="F6033" i="9"/>
  <c r="D6034" i="9"/>
  <c r="C6035" i="9"/>
  <c r="F24" i="9"/>
  <c r="D25" i="9"/>
  <c r="C26" i="9"/>
  <c r="E1779" i="5"/>
  <c r="D1780" i="5"/>
  <c r="C1781" i="5"/>
  <c r="E1206" i="5"/>
  <c r="D1207" i="5"/>
  <c r="C1208" i="5"/>
  <c r="E809" i="5"/>
  <c r="D810" i="5"/>
  <c r="C811" i="5"/>
  <c r="E29" i="5"/>
  <c r="D30" i="5"/>
  <c r="C31" i="5"/>
  <c r="E30" i="5" a="1"/>
  <c r="F6062" i="9" a="1"/>
  <c r="F6034" i="9" a="1"/>
  <c r="F6120" i="9" a="1"/>
  <c r="F6324" i="9" a="1"/>
  <c r="F6179" i="9" a="1"/>
  <c r="F6382" i="9" a="1"/>
  <c r="E810" i="5" a="1"/>
  <c r="F6411" i="9" a="1"/>
  <c r="F6265" i="9" a="1"/>
  <c r="E1207" i="5" a="1"/>
  <c r="E1780" i="5" a="1"/>
  <c r="F6207" i="9" a="1"/>
  <c r="F6352" i="9" a="1"/>
  <c r="F6092" i="9" a="1"/>
  <c r="F6295" i="9" a="1"/>
  <c r="F6150" i="9" a="1"/>
  <c r="F6236" i="9" a="1"/>
  <c r="F25" i="9" a="1"/>
  <c r="F6411" i="9" l="1"/>
  <c r="D6412" i="9"/>
  <c r="C6413" i="9"/>
  <c r="F6382" i="9"/>
  <c r="C6384" i="9"/>
  <c r="D6384" i="9" s="1"/>
  <c r="D6383" i="9"/>
  <c r="F6352" i="9"/>
  <c r="D6353" i="9"/>
  <c r="C6354" i="9"/>
  <c r="F6324" i="9"/>
  <c r="D6325" i="9"/>
  <c r="C6326" i="9"/>
  <c r="D6326" i="9" s="1"/>
  <c r="F6295" i="9"/>
  <c r="D6296" i="9"/>
  <c r="C6297" i="9"/>
  <c r="D6297" i="9" s="1"/>
  <c r="F6265" i="9"/>
  <c r="D6266" i="9"/>
  <c r="C6267" i="9"/>
  <c r="F6236" i="9"/>
  <c r="D6237" i="9"/>
  <c r="C6238" i="9"/>
  <c r="F6207" i="9"/>
  <c r="D6208" i="9"/>
  <c r="C6209" i="9"/>
  <c r="F6179" i="9"/>
  <c r="D6180" i="9"/>
  <c r="C6181" i="9"/>
  <c r="D6181" i="9" s="1"/>
  <c r="F6150" i="9"/>
  <c r="D6151" i="9"/>
  <c r="C6152" i="9"/>
  <c r="D6152" i="9" s="1"/>
  <c r="F6120" i="9"/>
  <c r="D6121" i="9"/>
  <c r="C6122" i="9"/>
  <c r="F6092" i="9"/>
  <c r="D6093" i="9"/>
  <c r="C6094" i="9"/>
  <c r="D6094" i="9" s="1"/>
  <c r="F6062" i="9"/>
  <c r="D6063" i="9"/>
  <c r="C6064" i="9"/>
  <c r="F6034" i="9"/>
  <c r="D6035" i="9"/>
  <c r="C6036" i="9"/>
  <c r="D6036" i="9" s="1"/>
  <c r="F25" i="9"/>
  <c r="D26" i="9"/>
  <c r="C27" i="9"/>
  <c r="E1780" i="5"/>
  <c r="D1781" i="5"/>
  <c r="C1782" i="5"/>
  <c r="E1207" i="5"/>
  <c r="D1208" i="5"/>
  <c r="C1209" i="5"/>
  <c r="E810" i="5"/>
  <c r="D811" i="5"/>
  <c r="C812" i="5"/>
  <c r="E30" i="5"/>
  <c r="D31" i="5"/>
  <c r="C32" i="5"/>
  <c r="D32" i="5" s="1"/>
  <c r="F6121" i="9" a="1"/>
  <c r="F6093" i="9" a="1"/>
  <c r="F6036" i="9" a="1"/>
  <c r="F6151" i="9" a="1"/>
  <c r="F6383" i="9" a="1"/>
  <c r="F6063" i="9" a="1"/>
  <c r="F6035" i="9" a="1"/>
  <c r="E1208" i="5" a="1"/>
  <c r="F6094" i="9" a="1"/>
  <c r="F6208" i="9" a="1"/>
  <c r="F6353" i="9" a="1"/>
  <c r="F6384" i="9" a="1"/>
  <c r="F6297" i="9" a="1"/>
  <c r="E32" i="5" a="1"/>
  <c r="F6296" i="9" a="1"/>
  <c r="E1781" i="5" a="1"/>
  <c r="F6412" i="9" a="1"/>
  <c r="F6326" i="9" a="1"/>
  <c r="E811" i="5" a="1"/>
  <c r="F6180" i="9" a="1"/>
  <c r="F6325" i="9" a="1"/>
  <c r="F6266" i="9" a="1"/>
  <c r="F6237" i="9" a="1"/>
  <c r="F26" i="9" a="1"/>
  <c r="F6152" i="9" a="1"/>
  <c r="F6181" i="9" a="1"/>
  <c r="E31" i="5" a="1"/>
  <c r="D6413" i="9" l="1"/>
  <c r="C6414" i="9"/>
  <c r="F6412" i="9"/>
  <c r="F6383" i="9"/>
  <c r="F6384" i="9"/>
  <c r="F6353" i="9"/>
  <c r="D6354" i="9"/>
  <c r="C6355" i="9"/>
  <c r="D6355" i="9" s="1"/>
  <c r="F6326" i="9"/>
  <c r="F6325" i="9"/>
  <c r="F6296" i="9"/>
  <c r="F6297" i="9"/>
  <c r="F6266" i="9"/>
  <c r="D6267" i="9"/>
  <c r="C6268" i="9"/>
  <c r="D6268" i="9" s="1"/>
  <c r="F6237" i="9"/>
  <c r="D6238" i="9"/>
  <c r="C6239" i="9"/>
  <c r="D6239" i="9" s="1"/>
  <c r="F6208" i="9"/>
  <c r="D6209" i="9"/>
  <c r="C6210" i="9"/>
  <c r="D6210" i="9" s="1"/>
  <c r="F6181" i="9"/>
  <c r="F6180" i="9"/>
  <c r="F6152" i="9"/>
  <c r="F6151" i="9"/>
  <c r="F6121" i="9"/>
  <c r="C6123" i="9"/>
  <c r="D6123" i="9" s="1"/>
  <c r="D6122" i="9"/>
  <c r="F6094" i="9"/>
  <c r="F6093" i="9"/>
  <c r="F6063" i="9"/>
  <c r="D6064" i="9"/>
  <c r="C6065" i="9"/>
  <c r="D6065" i="9" s="1"/>
  <c r="F6036" i="9"/>
  <c r="F6035" i="9"/>
  <c r="F26" i="9"/>
  <c r="D27" i="9"/>
  <c r="C28" i="9"/>
  <c r="W15" i="9"/>
  <c r="T15" i="9"/>
  <c r="V15" i="9"/>
  <c r="E1781" i="5"/>
  <c r="D1782" i="5"/>
  <c r="C1783" i="5"/>
  <c r="E1208" i="5"/>
  <c r="D1209" i="5"/>
  <c r="C1210" i="5"/>
  <c r="E811" i="5"/>
  <c r="D812" i="5"/>
  <c r="C813" i="5"/>
  <c r="E32" i="5"/>
  <c r="E31" i="5"/>
  <c r="F6413" i="9" a="1"/>
  <c r="F27" i="9" a="1"/>
  <c r="F6123" i="9" a="1"/>
  <c r="F6122" i="9" a="1"/>
  <c r="E1782" i="5" a="1"/>
  <c r="F6268" i="9" a="1"/>
  <c r="E1209" i="5" a="1"/>
  <c r="F6267" i="9" a="1"/>
  <c r="F6210" i="9" a="1"/>
  <c r="F6355" i="9" a="1"/>
  <c r="F6209" i="9" a="1"/>
  <c r="F6238" i="9" a="1"/>
  <c r="E812" i="5" a="1"/>
  <c r="F6065" i="9" a="1"/>
  <c r="F6354" i="9" a="1"/>
  <c r="F6239" i="9" a="1"/>
  <c r="F6064" i="9" a="1"/>
  <c r="F6413" i="9" l="1"/>
  <c r="D6414" i="9"/>
  <c r="C6415" i="9"/>
  <c r="F6355" i="9"/>
  <c r="F6354" i="9"/>
  <c r="F6268" i="9"/>
  <c r="F6267" i="9"/>
  <c r="F6239" i="9"/>
  <c r="F6238" i="9"/>
  <c r="F6210" i="9"/>
  <c r="F6209" i="9"/>
  <c r="F6122" i="9"/>
  <c r="F6123" i="9"/>
  <c r="F6065" i="9"/>
  <c r="F6064" i="9"/>
  <c r="F27" i="9"/>
  <c r="D28" i="9"/>
  <c r="C29" i="9"/>
  <c r="W16" i="9"/>
  <c r="V16" i="9"/>
  <c r="T16" i="9"/>
  <c r="E1782" i="5"/>
  <c r="D1783" i="5"/>
  <c r="C1784" i="5"/>
  <c r="E1209" i="5"/>
  <c r="U1198" i="5"/>
  <c r="T1198" i="5"/>
  <c r="R1198" i="5"/>
  <c r="D1210" i="5"/>
  <c r="C1211" i="5"/>
  <c r="E812" i="5"/>
  <c r="D813" i="5"/>
  <c r="C814" i="5"/>
  <c r="E1783" i="5" a="1"/>
  <c r="E813" i="5" a="1"/>
  <c r="F6414" i="9" a="1"/>
  <c r="E1210" i="5" a="1"/>
  <c r="F28" i="9" a="1"/>
  <c r="F6414" i="9" l="1"/>
  <c r="C6416" i="9"/>
  <c r="D6415" i="9"/>
  <c r="F28" i="9"/>
  <c r="D29" i="9"/>
  <c r="C30" i="9"/>
  <c r="W17" i="9"/>
  <c r="T17" i="9"/>
  <c r="V17" i="9"/>
  <c r="E1783" i="5"/>
  <c r="D1784" i="5"/>
  <c r="C1785" i="5"/>
  <c r="E1210" i="5"/>
  <c r="U1199" i="5"/>
  <c r="T1199" i="5"/>
  <c r="R1199" i="5"/>
  <c r="D1211" i="5"/>
  <c r="C1212" i="5"/>
  <c r="E813" i="5"/>
  <c r="D814" i="5"/>
  <c r="C815" i="5"/>
  <c r="E1211" i="5" a="1"/>
  <c r="E1784" i="5" a="1"/>
  <c r="E814" i="5" a="1"/>
  <c r="F6415" i="9" a="1"/>
  <c r="F29" i="9" a="1"/>
  <c r="F6415" i="9" l="1"/>
  <c r="D6416" i="9"/>
  <c r="C6417" i="9"/>
  <c r="F29" i="9"/>
  <c r="D30" i="9"/>
  <c r="C31" i="9"/>
  <c r="E1784" i="5"/>
  <c r="D1785" i="5"/>
  <c r="C1786" i="5"/>
  <c r="E1211" i="5"/>
  <c r="U1200" i="5"/>
  <c r="T1200" i="5"/>
  <c r="R1200" i="5"/>
  <c r="D1212" i="5"/>
  <c r="C1213" i="5"/>
  <c r="E814" i="5"/>
  <c r="D815" i="5"/>
  <c r="C816" i="5"/>
  <c r="E815" i="5" a="1"/>
  <c r="E1212" i="5" a="1"/>
  <c r="F6416" i="9" a="1"/>
  <c r="F30" i="9" a="1"/>
  <c r="E1785" i="5" a="1"/>
  <c r="F6416" i="9" l="1"/>
  <c r="C6418" i="9"/>
  <c r="D6417" i="9"/>
  <c r="F30" i="9"/>
  <c r="D31" i="9"/>
  <c r="C32" i="9"/>
  <c r="E1785" i="5"/>
  <c r="U1774" i="5"/>
  <c r="T1774" i="5"/>
  <c r="S1774" i="5"/>
  <c r="R1774" i="5"/>
  <c r="D1786" i="5"/>
  <c r="C1787" i="5"/>
  <c r="E1212" i="5"/>
  <c r="D1213" i="5"/>
  <c r="C1214" i="5"/>
  <c r="U804" i="5"/>
  <c r="T804" i="5"/>
  <c r="R804" i="5"/>
  <c r="E815" i="5"/>
  <c r="D816" i="5"/>
  <c r="C817" i="5"/>
  <c r="E816" i="5" a="1"/>
  <c r="F6417" i="9" a="1"/>
  <c r="E1213" i="5" a="1"/>
  <c r="E1786" i="5" a="1"/>
  <c r="F31" i="9" a="1"/>
  <c r="F6417" i="9" l="1"/>
  <c r="C6419" i="9"/>
  <c r="D6418" i="9"/>
  <c r="F31" i="9"/>
  <c r="D32" i="9"/>
  <c r="C33" i="9"/>
  <c r="E1786" i="5"/>
  <c r="U1775" i="5"/>
  <c r="T1775" i="5"/>
  <c r="S1775" i="5"/>
  <c r="R1775" i="5"/>
  <c r="D1787" i="5"/>
  <c r="C1788" i="5"/>
  <c r="E1213" i="5"/>
  <c r="D1214" i="5"/>
  <c r="C1215" i="5"/>
  <c r="D1215" i="5" s="1"/>
  <c r="U805" i="5"/>
  <c r="T805" i="5"/>
  <c r="R805" i="5"/>
  <c r="E816" i="5"/>
  <c r="D817" i="5"/>
  <c r="C818" i="5"/>
  <c r="E1214" i="5" a="1"/>
  <c r="E817" i="5" a="1"/>
  <c r="E1787" i="5" a="1"/>
  <c r="E1215" i="5" a="1"/>
  <c r="F6418" i="9" a="1"/>
  <c r="F32" i="9" a="1"/>
  <c r="F6418" i="9" l="1"/>
  <c r="D6419" i="9"/>
  <c r="C6420" i="9"/>
  <c r="F32" i="9"/>
  <c r="D33" i="9"/>
  <c r="C34" i="9"/>
  <c r="E1787" i="5"/>
  <c r="U1776" i="5"/>
  <c r="S1776" i="5"/>
  <c r="T1776" i="5"/>
  <c r="R1776" i="5"/>
  <c r="D1788" i="5"/>
  <c r="C1789" i="5"/>
  <c r="E1215" i="5"/>
  <c r="E1214" i="5"/>
  <c r="U806" i="5"/>
  <c r="T806" i="5"/>
  <c r="R806" i="5"/>
  <c r="E817" i="5"/>
  <c r="D818" i="5"/>
  <c r="C819" i="5"/>
  <c r="E818" i="5" a="1"/>
  <c r="F6419" i="9" a="1"/>
  <c r="F33" i="9" a="1"/>
  <c r="E1788" i="5" a="1"/>
  <c r="F6419" i="9" l="1"/>
  <c r="D6420" i="9"/>
  <c r="C6421" i="9"/>
  <c r="F33" i="9"/>
  <c r="D34" i="9"/>
  <c r="C35" i="9"/>
  <c r="E1788" i="5"/>
  <c r="D1789" i="5"/>
  <c r="C1790" i="5"/>
  <c r="E818" i="5"/>
  <c r="D819" i="5"/>
  <c r="C820" i="5"/>
  <c r="F6420" i="9" a="1"/>
  <c r="E819" i="5" a="1"/>
  <c r="F34" i="9" a="1"/>
  <c r="E1789" i="5" a="1"/>
  <c r="F6420" i="9" l="1"/>
  <c r="C6422" i="9"/>
  <c r="D6421" i="9"/>
  <c r="F34" i="9"/>
  <c r="D35" i="9"/>
  <c r="C36" i="9"/>
  <c r="E1789" i="5"/>
  <c r="D1790" i="5"/>
  <c r="C1791" i="5"/>
  <c r="D1791" i="5" s="1"/>
  <c r="E819" i="5"/>
  <c r="D820" i="5"/>
  <c r="C821" i="5"/>
  <c r="D821" i="5" s="1"/>
  <c r="F6421" i="9" a="1"/>
  <c r="E820" i="5" a="1"/>
  <c r="E821" i="5" a="1"/>
  <c r="E1791" i="5" a="1"/>
  <c r="E1790" i="5" a="1"/>
  <c r="F35" i="9" a="1"/>
  <c r="F6421" i="9" l="1"/>
  <c r="D6422" i="9"/>
  <c r="C6423" i="9"/>
  <c r="F35" i="9"/>
  <c r="D36" i="9"/>
  <c r="C37" i="9"/>
  <c r="E1791" i="5"/>
  <c r="E1790" i="5"/>
  <c r="E821" i="5"/>
  <c r="E820" i="5"/>
  <c r="F36" i="9" a="1"/>
  <c r="F6422" i="9" a="1"/>
  <c r="F6422" i="9" l="1"/>
  <c r="C6424" i="9"/>
  <c r="D6423" i="9"/>
  <c r="F36" i="9"/>
  <c r="D37" i="9"/>
  <c r="C38" i="9"/>
  <c r="F6423" i="9" a="1"/>
  <c r="F37" i="9" a="1"/>
  <c r="F6423" i="9" l="1"/>
  <c r="D6424" i="9"/>
  <c r="C6425" i="9"/>
  <c r="F37" i="9"/>
  <c r="C39" i="9"/>
  <c r="D38" i="9"/>
  <c r="F38" i="9" a="1"/>
  <c r="F6424" i="9" a="1"/>
  <c r="F6424" i="9" l="1"/>
  <c r="C6426" i="9"/>
  <c r="D6425" i="9"/>
  <c r="F38" i="9"/>
  <c r="D39" i="9"/>
  <c r="C40" i="9"/>
  <c r="F39" i="9" a="1"/>
  <c r="F6425" i="9" a="1"/>
  <c r="F6425" i="9" l="1"/>
  <c r="D6426" i="9"/>
  <c r="C6427" i="9"/>
  <c r="F39" i="9"/>
  <c r="D40" i="9"/>
  <c r="C41" i="9"/>
  <c r="F6426" i="9" a="1"/>
  <c r="F40" i="9" a="1"/>
  <c r="F6426" i="9" l="1"/>
  <c r="D6427" i="9"/>
  <c r="C6428" i="9"/>
  <c r="F40" i="9"/>
  <c r="D41" i="9"/>
  <c r="C42" i="9"/>
  <c r="F6427" i="9" a="1"/>
  <c r="F41" i="9" a="1"/>
  <c r="F6427" i="9" l="1"/>
  <c r="D6428" i="9"/>
  <c r="C6429" i="9"/>
  <c r="F41" i="9"/>
  <c r="D42" i="9"/>
  <c r="C43" i="9"/>
  <c r="F6428" i="9" a="1"/>
  <c r="F42" i="9" a="1"/>
  <c r="F6428" i="9" l="1"/>
  <c r="C6430" i="9"/>
  <c r="D6429" i="9"/>
  <c r="F42" i="9"/>
  <c r="C44" i="9"/>
  <c r="D43" i="9"/>
  <c r="F43" i="9" a="1"/>
  <c r="F6429" i="9" a="1"/>
  <c r="F6429" i="9" l="1"/>
  <c r="D6430" i="9"/>
  <c r="C6431" i="9"/>
  <c r="F43" i="9"/>
  <c r="D44" i="9"/>
  <c r="C45" i="9"/>
  <c r="F6430" i="9" a="1"/>
  <c r="F44" i="9" a="1"/>
  <c r="F6430" i="9" l="1"/>
  <c r="C6432" i="9"/>
  <c r="D6431" i="9"/>
  <c r="F44" i="9"/>
  <c r="D45" i="9"/>
  <c r="C46" i="9"/>
  <c r="F6431" i="9" a="1"/>
  <c r="F45" i="9" a="1"/>
  <c r="F6431" i="9" l="1"/>
  <c r="D6432" i="9"/>
  <c r="C6433" i="9"/>
  <c r="F45" i="9"/>
  <c r="C47" i="9"/>
  <c r="D46" i="9"/>
  <c r="F46" i="9" a="1"/>
  <c r="F6432" i="9" a="1"/>
  <c r="F6432" i="9" l="1"/>
  <c r="C6434" i="9"/>
  <c r="D6433" i="9"/>
  <c r="F46" i="9"/>
  <c r="D47" i="9"/>
  <c r="C48" i="9"/>
  <c r="F6433" i="9" a="1"/>
  <c r="F47" i="9" a="1"/>
  <c r="F6433" i="9" l="1"/>
  <c r="C6435" i="9"/>
  <c r="D6434" i="9"/>
  <c r="F47" i="9"/>
  <c r="D48" i="9"/>
  <c r="C49" i="9"/>
  <c r="F48" i="9" a="1"/>
  <c r="F6434" i="9" a="1"/>
  <c r="F6434" i="9" l="1"/>
  <c r="C6436" i="9"/>
  <c r="D6435" i="9"/>
  <c r="F48" i="9"/>
  <c r="D49" i="9"/>
  <c r="C50" i="9"/>
  <c r="F6435" i="9" a="1"/>
  <c r="F49" i="9" a="1"/>
  <c r="F6435" i="9" l="1"/>
  <c r="D6436" i="9"/>
  <c r="C6437" i="9"/>
  <c r="F49" i="9"/>
  <c r="D50" i="9"/>
  <c r="C51" i="9"/>
  <c r="F50" i="9" a="1"/>
  <c r="F6436" i="9" a="1"/>
  <c r="F6436" i="9" l="1"/>
  <c r="D6437" i="9"/>
  <c r="C6438" i="9"/>
  <c r="D6438" i="9" s="1"/>
  <c r="F50" i="9"/>
  <c r="D51" i="9"/>
  <c r="C52" i="9"/>
  <c r="F6438" i="9" a="1"/>
  <c r="F51" i="9" a="1"/>
  <c r="F6437" i="9" a="1"/>
  <c r="F6438" i="9" l="1"/>
  <c r="F6437" i="9"/>
  <c r="F51" i="9"/>
  <c r="D52" i="9"/>
  <c r="C53" i="9"/>
  <c r="F52" i="9" a="1"/>
  <c r="F52" i="9" l="1"/>
  <c r="D53" i="9"/>
  <c r="C54" i="9"/>
  <c r="F53" i="9" a="1"/>
  <c r="F53" i="9" l="1"/>
  <c r="D54" i="9"/>
  <c r="C55" i="9"/>
  <c r="F54" i="9" a="1"/>
  <c r="F54" i="9" l="1"/>
  <c r="D55" i="9"/>
  <c r="C56" i="9"/>
  <c r="F55" i="9" a="1"/>
  <c r="F55" i="9" l="1"/>
  <c r="C57" i="9"/>
  <c r="D56" i="9"/>
  <c r="F56" i="9" a="1"/>
  <c r="F56" i="9" l="1"/>
  <c r="C58" i="9"/>
  <c r="D57" i="9"/>
  <c r="F57" i="9" a="1"/>
  <c r="F57" i="9" l="1"/>
  <c r="D58" i="9"/>
  <c r="C59" i="9"/>
  <c r="F58" i="9" a="1"/>
  <c r="F58" i="9" l="1"/>
  <c r="C60" i="9"/>
  <c r="D59" i="9"/>
  <c r="F59" i="9" a="1"/>
  <c r="F59" i="9" l="1"/>
  <c r="C61" i="9"/>
  <c r="D60" i="9"/>
  <c r="F60" i="9" a="1"/>
  <c r="F60" i="9" l="1"/>
  <c r="D61" i="9"/>
  <c r="C62" i="9"/>
  <c r="F61" i="9" a="1"/>
  <c r="F61" i="9" l="1"/>
  <c r="C63" i="9"/>
  <c r="D62" i="9"/>
  <c r="F62" i="9" a="1"/>
  <c r="F62" i="9" l="1"/>
  <c r="D63" i="9"/>
  <c r="C64" i="9"/>
  <c r="F63" i="9" a="1"/>
  <c r="F63" i="9" l="1"/>
  <c r="C65" i="9"/>
  <c r="D64" i="9"/>
  <c r="F64" i="9" a="1"/>
  <c r="F64" i="9" l="1"/>
  <c r="C66" i="9"/>
  <c r="D65" i="9"/>
  <c r="F65" i="9" a="1"/>
  <c r="F65" i="9" l="1"/>
  <c r="D66" i="9"/>
  <c r="C67" i="9"/>
  <c r="F66" i="9" a="1"/>
  <c r="F66" i="9" l="1"/>
  <c r="C68" i="9"/>
  <c r="D67" i="9"/>
  <c r="F67" i="9" a="1"/>
  <c r="F67" i="9" l="1"/>
  <c r="D68" i="9"/>
  <c r="C69" i="9"/>
  <c r="F68" i="9" a="1"/>
  <c r="F68" i="9" l="1"/>
  <c r="C70" i="9"/>
  <c r="D69" i="9"/>
  <c r="F69" i="9" a="1"/>
  <c r="F69" i="9" l="1"/>
  <c r="D70" i="9"/>
  <c r="C71" i="9"/>
  <c r="F70" i="9" a="1"/>
  <c r="F70" i="9" l="1"/>
  <c r="D71" i="9"/>
  <c r="C72" i="9"/>
  <c r="F71" i="9" a="1"/>
  <c r="F71" i="9" l="1"/>
  <c r="D72" i="9"/>
  <c r="C73" i="9"/>
  <c r="F72" i="9" a="1"/>
  <c r="F72" i="9" l="1"/>
  <c r="D73" i="9"/>
  <c r="C74" i="9"/>
  <c r="F73" i="9" a="1"/>
  <c r="F73" i="9" l="1"/>
  <c r="D74" i="9"/>
  <c r="C75" i="9"/>
  <c r="F74" i="9" a="1"/>
  <c r="F74" i="9" l="1"/>
  <c r="D75" i="9"/>
  <c r="C76" i="9"/>
  <c r="F75" i="9" a="1"/>
  <c r="F75" i="9" l="1"/>
  <c r="D76" i="9"/>
  <c r="C77" i="9"/>
  <c r="F76" i="9" a="1"/>
  <c r="F76" i="9" l="1"/>
  <c r="D77" i="9"/>
  <c r="C78" i="9"/>
  <c r="F77" i="9" a="1"/>
  <c r="F77" i="9" l="1"/>
  <c r="D78" i="9"/>
  <c r="C79" i="9"/>
  <c r="F78" i="9" a="1"/>
  <c r="F78" i="9" l="1"/>
  <c r="D79" i="9"/>
  <c r="C80" i="9"/>
  <c r="F79" i="9" a="1"/>
  <c r="F79" i="9" l="1"/>
  <c r="D80" i="9"/>
  <c r="C81" i="9"/>
  <c r="F80" i="9" a="1"/>
  <c r="F80" i="9" l="1"/>
  <c r="D81" i="9"/>
  <c r="C82" i="9"/>
  <c r="F81" i="9" a="1"/>
  <c r="F81" i="9" l="1"/>
  <c r="D82" i="9"/>
  <c r="C83" i="9"/>
  <c r="F82" i="9" a="1"/>
  <c r="F82" i="9" l="1"/>
  <c r="D83" i="9"/>
  <c r="C84" i="9"/>
  <c r="F83" i="9" a="1"/>
  <c r="F83" i="9" l="1"/>
  <c r="D84" i="9"/>
  <c r="C85" i="9"/>
  <c r="F84" i="9" a="1"/>
  <c r="F84" i="9" l="1"/>
  <c r="D85" i="9"/>
  <c r="C86" i="9"/>
  <c r="F85" i="9" a="1"/>
  <c r="F85" i="9" l="1"/>
  <c r="D86" i="9"/>
  <c r="C87" i="9"/>
  <c r="F86" i="9" a="1"/>
  <c r="F86" i="9" l="1"/>
  <c r="D87" i="9"/>
  <c r="C88" i="9"/>
  <c r="F87" i="9" a="1"/>
  <c r="F87" i="9" l="1"/>
  <c r="D88" i="9"/>
  <c r="C89" i="9"/>
  <c r="F88" i="9" a="1"/>
  <c r="F88" i="9" l="1"/>
  <c r="D89" i="9"/>
  <c r="C90" i="9"/>
  <c r="F89" i="9" a="1"/>
  <c r="F89" i="9" l="1"/>
  <c r="D90" i="9"/>
  <c r="C91" i="9"/>
  <c r="F90" i="9" a="1"/>
  <c r="F90" i="9" l="1"/>
  <c r="D91" i="9"/>
  <c r="C92" i="9"/>
  <c r="F91" i="9" a="1"/>
  <c r="F91" i="9" l="1"/>
  <c r="D92" i="9"/>
  <c r="C93" i="9"/>
  <c r="F92" i="9" a="1"/>
  <c r="F92" i="9" l="1"/>
  <c r="D93" i="9"/>
  <c r="C94" i="9"/>
  <c r="F93" i="9" a="1"/>
  <c r="F93" i="9" l="1"/>
  <c r="D94" i="9"/>
  <c r="C95" i="9"/>
  <c r="F94" i="9" a="1"/>
  <c r="F94" i="9" l="1"/>
  <c r="D95" i="9"/>
  <c r="C96" i="9"/>
  <c r="F95" i="9" a="1"/>
  <c r="F95" i="9" l="1"/>
  <c r="D96" i="9"/>
  <c r="C97" i="9"/>
  <c r="F96" i="9" a="1"/>
  <c r="F96" i="9" l="1"/>
  <c r="D97" i="9"/>
  <c r="C98" i="9"/>
  <c r="F97" i="9" a="1"/>
  <c r="F97" i="9" l="1"/>
  <c r="D98" i="9"/>
  <c r="C99" i="9"/>
  <c r="F98" i="9" a="1"/>
  <c r="F98" i="9" l="1"/>
  <c r="D99" i="9"/>
  <c r="C100" i="9"/>
  <c r="F99" i="9" a="1"/>
  <c r="F99" i="9" l="1"/>
  <c r="D100" i="9"/>
  <c r="C101" i="9"/>
  <c r="F100" i="9" a="1"/>
  <c r="F100" i="9" l="1"/>
  <c r="D101" i="9"/>
  <c r="C102" i="9"/>
  <c r="F101" i="9" a="1"/>
  <c r="F101" i="9" l="1"/>
  <c r="D102" i="9"/>
  <c r="C103" i="9"/>
  <c r="F102" i="9" a="1"/>
  <c r="F102" i="9" l="1"/>
  <c r="D103" i="9"/>
  <c r="C104" i="9"/>
  <c r="F103" i="9" a="1"/>
  <c r="F103" i="9" l="1"/>
  <c r="D104" i="9"/>
  <c r="C105" i="9"/>
  <c r="F104" i="9" a="1"/>
  <c r="F104" i="9" l="1"/>
  <c r="D105" i="9"/>
  <c r="C106" i="9"/>
  <c r="F105" i="9" a="1"/>
  <c r="F105" i="9" l="1"/>
  <c r="D106" i="9"/>
  <c r="C107" i="9"/>
  <c r="F106" i="9" a="1"/>
  <c r="F106" i="9" l="1"/>
  <c r="D107" i="9"/>
  <c r="C108" i="9"/>
  <c r="F107" i="9" a="1"/>
  <c r="F107" i="9" l="1"/>
  <c r="D108" i="9"/>
  <c r="C109" i="9"/>
  <c r="F108" i="9" a="1"/>
  <c r="F108" i="9" l="1"/>
  <c r="D109" i="9"/>
  <c r="C110" i="9"/>
  <c r="F109" i="9" a="1"/>
  <c r="F109" i="9" l="1"/>
  <c r="D110" i="9"/>
  <c r="C111" i="9"/>
  <c r="F110" i="9" a="1"/>
  <c r="F110" i="9" l="1"/>
  <c r="C112" i="9"/>
  <c r="D111" i="9"/>
  <c r="F111" i="9" a="1"/>
  <c r="F111" i="9" l="1"/>
  <c r="D112" i="9"/>
  <c r="C113" i="9"/>
  <c r="F112" i="9" a="1"/>
  <c r="F112" i="9" l="1"/>
  <c r="C114" i="9"/>
  <c r="D113" i="9"/>
  <c r="F113" i="9" a="1"/>
  <c r="F113" i="9" l="1"/>
  <c r="D114" i="9"/>
  <c r="C115" i="9"/>
  <c r="F114" i="9" a="1"/>
  <c r="F114" i="9" l="1"/>
  <c r="D115" i="9"/>
  <c r="C116" i="9"/>
  <c r="F115" i="9" a="1"/>
  <c r="F115" i="9" l="1"/>
  <c r="C117" i="9"/>
  <c r="D116" i="9"/>
  <c r="F116" i="9" a="1"/>
  <c r="F116" i="9" l="1"/>
  <c r="D117" i="9"/>
  <c r="C118" i="9"/>
  <c r="F117" i="9" a="1"/>
  <c r="F117" i="9" l="1"/>
  <c r="C119" i="9"/>
  <c r="D118" i="9"/>
  <c r="F118" i="9" a="1"/>
  <c r="F118" i="9" l="1"/>
  <c r="D119" i="9"/>
  <c r="C120" i="9"/>
  <c r="F119" i="9" a="1"/>
  <c r="F119" i="9" l="1"/>
  <c r="C121" i="9"/>
  <c r="D120" i="9"/>
  <c r="F120" i="9" a="1"/>
  <c r="F120" i="9" l="1"/>
  <c r="D121" i="9"/>
  <c r="C122" i="9"/>
  <c r="F121" i="9" a="1"/>
  <c r="F121" i="9" l="1"/>
  <c r="D122" i="9"/>
  <c r="C123" i="9"/>
  <c r="F122" i="9" a="1"/>
  <c r="F122" i="9" l="1"/>
  <c r="D123" i="9"/>
  <c r="C124" i="9"/>
  <c r="F123" i="9" a="1"/>
  <c r="F123" i="9" l="1"/>
  <c r="C125" i="9"/>
  <c r="D124" i="9"/>
  <c r="F124" i="9" a="1"/>
  <c r="F124" i="9" l="1"/>
  <c r="C126" i="9"/>
  <c r="D125" i="9"/>
  <c r="F125" i="9" a="1"/>
  <c r="F125" i="9" l="1"/>
  <c r="C127" i="9"/>
  <c r="D126" i="9"/>
  <c r="F126" i="9" a="1"/>
  <c r="F126" i="9" l="1"/>
  <c r="C128" i="9"/>
  <c r="D127" i="9"/>
  <c r="F127" i="9" a="1"/>
  <c r="F127" i="9" l="1"/>
  <c r="C129" i="9"/>
  <c r="D128" i="9"/>
  <c r="F128" i="9" a="1"/>
  <c r="F128" i="9" l="1"/>
  <c r="C130" i="9"/>
  <c r="D129" i="9"/>
  <c r="F129" i="9" a="1"/>
  <c r="F129" i="9" l="1"/>
  <c r="C131" i="9"/>
  <c r="D130" i="9"/>
  <c r="F130" i="9" a="1"/>
  <c r="F130" i="9" l="1"/>
  <c r="C132" i="9"/>
  <c r="D131" i="9"/>
  <c r="F131" i="9" a="1"/>
  <c r="F131" i="9" l="1"/>
  <c r="C133" i="9"/>
  <c r="D132" i="9"/>
  <c r="F132" i="9" a="1"/>
  <c r="F132" i="9" l="1"/>
  <c r="C134" i="9"/>
  <c r="D133" i="9"/>
  <c r="F133" i="9" a="1"/>
  <c r="F133" i="9" l="1"/>
  <c r="C135" i="9"/>
  <c r="D134" i="9"/>
  <c r="F134" i="9" a="1"/>
  <c r="F134" i="9" l="1"/>
  <c r="C136" i="9"/>
  <c r="D135" i="9"/>
  <c r="F135" i="9" a="1"/>
  <c r="F135" i="9" l="1"/>
  <c r="C137" i="9"/>
  <c r="D136" i="9"/>
  <c r="F136" i="9" a="1"/>
  <c r="F136" i="9" l="1"/>
  <c r="C138" i="9"/>
  <c r="D137" i="9"/>
  <c r="F137" i="9" a="1"/>
  <c r="F137" i="9" l="1"/>
  <c r="C139" i="9"/>
  <c r="D138" i="9"/>
  <c r="F138" i="9" a="1"/>
  <c r="F138" i="9" l="1"/>
  <c r="C140" i="9"/>
  <c r="D139" i="9"/>
  <c r="F139" i="9" a="1"/>
  <c r="F139" i="9" l="1"/>
  <c r="D140" i="9"/>
  <c r="C141" i="9"/>
  <c r="F140" i="9" a="1"/>
  <c r="F140" i="9" l="1"/>
  <c r="D141" i="9"/>
  <c r="C142" i="9"/>
  <c r="F141" i="9" a="1"/>
  <c r="F141" i="9" l="1"/>
  <c r="D142" i="9"/>
  <c r="C143" i="9"/>
  <c r="F142" i="9" a="1"/>
  <c r="F142" i="9" l="1"/>
  <c r="D143" i="9"/>
  <c r="C144" i="9"/>
  <c r="F143" i="9" a="1"/>
  <c r="F143" i="9" l="1"/>
  <c r="D144" i="9"/>
  <c r="C145" i="9"/>
  <c r="F144" i="9" a="1"/>
  <c r="F144" i="9" l="1"/>
  <c r="D145" i="9"/>
  <c r="C146" i="9"/>
  <c r="F145" i="9" a="1"/>
  <c r="F145" i="9" l="1"/>
  <c r="D146" i="9"/>
  <c r="C147" i="9"/>
  <c r="F146" i="9" a="1"/>
  <c r="F146" i="9" l="1"/>
  <c r="D147" i="9"/>
  <c r="C148" i="9"/>
  <c r="F147" i="9" a="1"/>
  <c r="F147" i="9" l="1"/>
  <c r="C149" i="9"/>
  <c r="D148" i="9"/>
  <c r="F148" i="9" a="1"/>
  <c r="F148" i="9" l="1"/>
  <c r="D149" i="9"/>
  <c r="C150" i="9"/>
  <c r="F149" i="9" a="1"/>
  <c r="F149" i="9" l="1"/>
  <c r="D150" i="9"/>
  <c r="C151" i="9"/>
  <c r="F150" i="9" a="1"/>
  <c r="F150" i="9" l="1"/>
  <c r="D151" i="9"/>
  <c r="C152" i="9"/>
  <c r="F151" i="9" a="1"/>
  <c r="F151" i="9" l="1"/>
  <c r="D152" i="9"/>
  <c r="C153" i="9"/>
  <c r="F152" i="9" a="1"/>
  <c r="F152" i="9" l="1"/>
  <c r="D153" i="9"/>
  <c r="C154" i="9"/>
  <c r="F153" i="9" a="1"/>
  <c r="F153" i="9" l="1"/>
  <c r="D154" i="9"/>
  <c r="C155" i="9"/>
  <c r="F154" i="9" a="1"/>
  <c r="F154" i="9" l="1"/>
  <c r="D155" i="9"/>
  <c r="C156" i="9"/>
  <c r="F155" i="9" a="1"/>
  <c r="F155" i="9" l="1"/>
  <c r="D156" i="9"/>
  <c r="C157" i="9"/>
  <c r="F156" i="9" a="1"/>
  <c r="F156" i="9" l="1"/>
  <c r="C158" i="9"/>
  <c r="D157" i="9"/>
  <c r="F157" i="9" a="1"/>
  <c r="F157" i="9" l="1"/>
  <c r="D158" i="9"/>
  <c r="C159" i="9"/>
  <c r="F158" i="9" a="1"/>
  <c r="F158" i="9" l="1"/>
  <c r="D159" i="9"/>
  <c r="C160" i="9"/>
  <c r="F159" i="9" a="1"/>
  <c r="F159" i="9" l="1"/>
  <c r="D160" i="9"/>
  <c r="C161" i="9"/>
  <c r="F160" i="9" a="1"/>
  <c r="F160" i="9" l="1"/>
  <c r="D161" i="9"/>
  <c r="C162" i="9"/>
  <c r="F161" i="9" a="1"/>
  <c r="F161" i="9" l="1"/>
  <c r="D162" i="9"/>
  <c r="C163" i="9"/>
  <c r="F162" i="9" a="1"/>
  <c r="F162" i="9" l="1"/>
  <c r="C164" i="9"/>
  <c r="D163" i="9"/>
  <c r="F163" i="9" a="1"/>
  <c r="F163" i="9" l="1"/>
  <c r="C165" i="9"/>
  <c r="D164" i="9"/>
  <c r="F164" i="9" a="1"/>
  <c r="F164" i="9" l="1"/>
  <c r="C166" i="9"/>
  <c r="D165" i="9"/>
  <c r="F165" i="9" a="1"/>
  <c r="F165" i="9" l="1"/>
  <c r="C167" i="9"/>
  <c r="D166" i="9"/>
  <c r="F166" i="9" a="1"/>
  <c r="F166" i="9" l="1"/>
  <c r="D167" i="9"/>
  <c r="C168" i="9"/>
  <c r="F167" i="9" a="1"/>
  <c r="F167" i="9" l="1"/>
  <c r="C169" i="9"/>
  <c r="D168" i="9"/>
  <c r="F168" i="9" a="1"/>
  <c r="F168" i="9" l="1"/>
  <c r="C170" i="9"/>
  <c r="D169" i="9"/>
  <c r="F169" i="9" a="1"/>
  <c r="F169" i="9" l="1"/>
  <c r="C171" i="9"/>
  <c r="D170" i="9"/>
  <c r="F170" i="9" a="1"/>
  <c r="F170" i="9" l="1"/>
  <c r="D171" i="9"/>
  <c r="C172" i="9"/>
  <c r="F171" i="9" a="1"/>
  <c r="F171" i="9" l="1"/>
  <c r="C173" i="9"/>
  <c r="D172" i="9"/>
  <c r="F172" i="9" a="1"/>
  <c r="F172" i="9" l="1"/>
  <c r="D173" i="9"/>
  <c r="C174" i="9"/>
  <c r="F173" i="9" a="1"/>
  <c r="F173" i="9" l="1"/>
  <c r="C175" i="9"/>
  <c r="D174" i="9"/>
  <c r="F174" i="9" a="1"/>
  <c r="F174" i="9" l="1"/>
  <c r="D175" i="9"/>
  <c r="C176" i="9"/>
  <c r="F175" i="9" a="1"/>
  <c r="F175" i="9" l="1"/>
  <c r="D176" i="9"/>
  <c r="C177" i="9"/>
  <c r="F176" i="9" a="1"/>
  <c r="F176" i="9" l="1"/>
  <c r="C178" i="9"/>
  <c r="D177" i="9"/>
  <c r="F177" i="9" a="1"/>
  <c r="F177" i="9" l="1"/>
  <c r="C179" i="9"/>
  <c r="D178" i="9"/>
  <c r="F178" i="9" a="1"/>
  <c r="F178" i="9" l="1"/>
  <c r="C180" i="9"/>
  <c r="D179" i="9"/>
  <c r="F179" i="9" a="1"/>
  <c r="F179" i="9" l="1"/>
  <c r="C181" i="9"/>
  <c r="D180" i="9"/>
  <c r="F180" i="9" a="1"/>
  <c r="F180" i="9" l="1"/>
  <c r="D181" i="9"/>
  <c r="C182" i="9"/>
  <c r="F181" i="9" a="1"/>
  <c r="F181" i="9" l="1"/>
  <c r="D182" i="9"/>
  <c r="C183" i="9"/>
  <c r="F182" i="9" a="1"/>
  <c r="F182" i="9" l="1"/>
  <c r="D183" i="9"/>
  <c r="C184" i="9"/>
  <c r="F183" i="9" a="1"/>
  <c r="F183" i="9" l="1"/>
  <c r="D184" i="9"/>
  <c r="C185" i="9"/>
  <c r="F184" i="9" a="1"/>
  <c r="F184" i="9" l="1"/>
  <c r="D185" i="9"/>
  <c r="C186" i="9"/>
  <c r="F185" i="9" a="1"/>
  <c r="F185" i="9" l="1"/>
  <c r="C187" i="9"/>
  <c r="D186" i="9"/>
  <c r="F186" i="9" a="1"/>
  <c r="F186" i="9" l="1"/>
  <c r="C188" i="9"/>
  <c r="D187" i="9"/>
  <c r="F187" i="9" a="1"/>
  <c r="F187" i="9" l="1"/>
  <c r="D188" i="9"/>
  <c r="C189" i="9"/>
  <c r="F188" i="9" a="1"/>
  <c r="F188" i="9" l="1"/>
  <c r="D189" i="9"/>
  <c r="C190" i="9"/>
  <c r="F189" i="9" a="1"/>
  <c r="F189" i="9" l="1"/>
  <c r="D190" i="9"/>
  <c r="C191" i="9"/>
  <c r="F190" i="9" a="1"/>
  <c r="F190" i="9" l="1"/>
  <c r="C192" i="9"/>
  <c r="D191" i="9"/>
  <c r="F191" i="9" a="1"/>
  <c r="F191" i="9" l="1"/>
  <c r="D192" i="9"/>
  <c r="C193" i="9"/>
  <c r="F192" i="9" a="1"/>
  <c r="F192" i="9" l="1"/>
  <c r="C194" i="9"/>
  <c r="D193" i="9"/>
  <c r="F193" i="9" a="1"/>
  <c r="F193" i="9" l="1"/>
  <c r="D194" i="9"/>
  <c r="C195" i="9"/>
  <c r="F194" i="9" a="1"/>
  <c r="F194" i="9" l="1"/>
  <c r="D195" i="9"/>
  <c r="C196" i="9"/>
  <c r="F195" i="9" a="1"/>
  <c r="F195" i="9" l="1"/>
  <c r="C197" i="9"/>
  <c r="D196" i="9"/>
  <c r="F196" i="9" a="1"/>
  <c r="F196" i="9" l="1"/>
  <c r="D197" i="9"/>
  <c r="C198" i="9"/>
  <c r="F197" i="9" a="1"/>
  <c r="F197" i="9" l="1"/>
  <c r="C199" i="9"/>
  <c r="D198" i="9"/>
  <c r="F198" i="9" a="1"/>
  <c r="F198" i="9" l="1"/>
  <c r="C200" i="9"/>
  <c r="D199" i="9"/>
  <c r="F199" i="9" a="1"/>
  <c r="F199" i="9" l="1"/>
  <c r="D200" i="9"/>
  <c r="C201" i="9"/>
  <c r="F200" i="9" a="1"/>
  <c r="F200" i="9" l="1"/>
  <c r="C202" i="9"/>
  <c r="D201" i="9"/>
  <c r="F201" i="9" a="1"/>
  <c r="F201" i="9" l="1"/>
  <c r="D202" i="9"/>
  <c r="C203" i="9"/>
  <c r="F202" i="9" a="1"/>
  <c r="F202" i="9" l="1"/>
  <c r="C204" i="9"/>
  <c r="D203" i="9"/>
  <c r="F203" i="9" a="1"/>
  <c r="F203" i="9" l="1"/>
  <c r="D204" i="9"/>
  <c r="C205" i="9"/>
  <c r="F204" i="9" a="1"/>
  <c r="F204" i="9" l="1"/>
  <c r="C206" i="9"/>
  <c r="D205" i="9"/>
  <c r="F205" i="9" a="1"/>
  <c r="F205" i="9" l="1"/>
  <c r="C207" i="9"/>
  <c r="D206" i="9"/>
  <c r="F206" i="9" a="1"/>
  <c r="F206" i="9" l="1"/>
  <c r="D207" i="9"/>
  <c r="C208" i="9"/>
  <c r="F207" i="9" a="1"/>
  <c r="F207" i="9" l="1"/>
  <c r="C209" i="9"/>
  <c r="D208" i="9"/>
  <c r="F208" i="9" a="1"/>
  <c r="F208" i="9" l="1"/>
  <c r="D209" i="9"/>
  <c r="C210" i="9"/>
  <c r="F209" i="9" a="1"/>
  <c r="F209" i="9" l="1"/>
  <c r="D210" i="9"/>
  <c r="C211" i="9"/>
  <c r="F210" i="9" a="1"/>
  <c r="F210" i="9" l="1"/>
  <c r="D211" i="9"/>
  <c r="C212" i="9"/>
  <c r="F211" i="9" a="1"/>
  <c r="F211" i="9" l="1"/>
  <c r="C213" i="9"/>
  <c r="D212" i="9"/>
  <c r="F212" i="9" a="1"/>
  <c r="F212" i="9" l="1"/>
  <c r="D213" i="9"/>
  <c r="C214" i="9"/>
  <c r="F213" i="9" a="1"/>
  <c r="F213" i="9" l="1"/>
  <c r="C215" i="9"/>
  <c r="D214" i="9"/>
  <c r="F214" i="9" a="1"/>
  <c r="F214" i="9" l="1"/>
  <c r="C216" i="9"/>
  <c r="D215" i="9"/>
  <c r="F215" i="9" a="1"/>
  <c r="F215" i="9" l="1"/>
  <c r="D216" i="9"/>
  <c r="C217" i="9"/>
  <c r="F216" i="9" a="1"/>
  <c r="F216" i="9" l="1"/>
  <c r="D217" i="9"/>
  <c r="C218" i="9"/>
  <c r="F217" i="9" a="1"/>
  <c r="F217" i="9" l="1"/>
  <c r="D218" i="9"/>
  <c r="C219" i="9"/>
  <c r="F218" i="9" a="1"/>
  <c r="F218" i="9" l="1"/>
  <c r="D219" i="9"/>
  <c r="C220" i="9"/>
  <c r="F219" i="9" a="1"/>
  <c r="F219" i="9" l="1"/>
  <c r="C221" i="9"/>
  <c r="D220" i="9"/>
  <c r="F220" i="9" a="1"/>
  <c r="F220" i="9" l="1"/>
  <c r="D221" i="9"/>
  <c r="C222" i="9"/>
  <c r="F221" i="9" a="1"/>
  <c r="F221" i="9" l="1"/>
  <c r="D222" i="9"/>
  <c r="C223" i="9"/>
  <c r="F222" i="9" a="1"/>
  <c r="F222" i="9" l="1"/>
  <c r="C224" i="9"/>
  <c r="D223" i="9"/>
  <c r="F223" i="9" a="1"/>
  <c r="F223" i="9" l="1"/>
  <c r="C225" i="9"/>
  <c r="D224" i="9"/>
  <c r="F224" i="9" a="1"/>
  <c r="F224" i="9" l="1"/>
  <c r="D225" i="9"/>
  <c r="C226" i="9"/>
  <c r="F225" i="9" a="1"/>
  <c r="F225" i="9" l="1"/>
  <c r="D226" i="9"/>
  <c r="C227" i="9"/>
  <c r="F226" i="9" a="1"/>
  <c r="F226" i="9" l="1"/>
  <c r="C228" i="9"/>
  <c r="D227" i="9"/>
  <c r="F227" i="9" a="1"/>
  <c r="F227" i="9" l="1"/>
  <c r="C229" i="9"/>
  <c r="D228" i="9"/>
  <c r="F228" i="9" a="1"/>
  <c r="F228" i="9" l="1"/>
  <c r="C230" i="9"/>
  <c r="D229" i="9"/>
  <c r="F229" i="9" a="1"/>
  <c r="F229" i="9" l="1"/>
  <c r="D230" i="9"/>
  <c r="C231" i="9"/>
  <c r="F230" i="9" a="1"/>
  <c r="F230" i="9" l="1"/>
  <c r="C232" i="9"/>
  <c r="D231" i="9"/>
  <c r="F231" i="9" a="1"/>
  <c r="F231" i="9" l="1"/>
  <c r="C233" i="9"/>
  <c r="D232" i="9"/>
  <c r="F232" i="9" a="1"/>
  <c r="F232" i="9" l="1"/>
  <c r="C234" i="9"/>
  <c r="D233" i="9"/>
  <c r="F233" i="9" a="1"/>
  <c r="F233" i="9" l="1"/>
  <c r="C235" i="9"/>
  <c r="D234" i="9"/>
  <c r="F234" i="9" a="1"/>
  <c r="F234" i="9" l="1"/>
  <c r="D235" i="9"/>
  <c r="C236" i="9"/>
  <c r="F235" i="9" a="1"/>
  <c r="F235" i="9" l="1"/>
  <c r="D236" i="9"/>
  <c r="C237" i="9"/>
  <c r="F236" i="9" a="1"/>
  <c r="F236" i="9" l="1"/>
  <c r="D237" i="9"/>
  <c r="C238" i="9"/>
  <c r="F237" i="9" a="1"/>
  <c r="F237" i="9" l="1"/>
  <c r="D238" i="9"/>
  <c r="C239" i="9"/>
  <c r="F238" i="9" a="1"/>
  <c r="F238" i="9" l="1"/>
  <c r="C240" i="9"/>
  <c r="D239" i="9"/>
  <c r="F239" i="9" a="1"/>
  <c r="F239" i="9" l="1"/>
  <c r="D240" i="9"/>
  <c r="C241" i="9"/>
  <c r="F240" i="9" a="1"/>
  <c r="F240" i="9" l="1"/>
  <c r="D241" i="9"/>
  <c r="C242" i="9"/>
  <c r="F241" i="9" a="1"/>
  <c r="F241" i="9" l="1"/>
  <c r="D242" i="9"/>
  <c r="C243" i="9"/>
  <c r="F242" i="9" a="1"/>
  <c r="F242" i="9" l="1"/>
  <c r="D243" i="9"/>
  <c r="C244" i="9"/>
  <c r="F243" i="9" a="1"/>
  <c r="F243" i="9" l="1"/>
  <c r="D244" i="9"/>
  <c r="C245" i="9"/>
  <c r="F244" i="9" a="1"/>
  <c r="F244" i="9" l="1"/>
  <c r="D245" i="9"/>
  <c r="C246" i="9"/>
  <c r="F245" i="9" a="1"/>
  <c r="F245" i="9" l="1"/>
  <c r="D246" i="9"/>
  <c r="C247" i="9"/>
  <c r="F246" i="9" a="1"/>
  <c r="F246" i="9" l="1"/>
  <c r="D247" i="9"/>
  <c r="C248" i="9"/>
  <c r="F247" i="9" a="1"/>
  <c r="F247" i="9" l="1"/>
  <c r="D248" i="9"/>
  <c r="C249" i="9"/>
  <c r="F248" i="9" a="1"/>
  <c r="F248" i="9" l="1"/>
  <c r="D249" i="9"/>
  <c r="C250" i="9"/>
  <c r="F249" i="9" a="1"/>
  <c r="F249" i="9" l="1"/>
  <c r="D250" i="9"/>
  <c r="C251" i="9"/>
  <c r="F250" i="9" a="1"/>
  <c r="F250" i="9" l="1"/>
  <c r="D251" i="9"/>
  <c r="C252" i="9"/>
  <c r="F251" i="9" a="1"/>
  <c r="F251" i="9" l="1"/>
  <c r="D252" i="9"/>
  <c r="C253" i="9"/>
  <c r="F252" i="9" a="1"/>
  <c r="F252" i="9" l="1"/>
  <c r="D253" i="9"/>
  <c r="C254" i="9"/>
  <c r="F253" i="9" a="1"/>
  <c r="F253" i="9" l="1"/>
  <c r="D254" i="9"/>
  <c r="C255" i="9"/>
  <c r="F254" i="9" a="1"/>
  <c r="F254" i="9" l="1"/>
  <c r="D255" i="9"/>
  <c r="C256" i="9"/>
  <c r="F255" i="9" a="1"/>
  <c r="F255" i="9" l="1"/>
  <c r="D256" i="9"/>
  <c r="C257" i="9"/>
  <c r="F256" i="9" a="1"/>
  <c r="F256" i="9" l="1"/>
  <c r="D257" i="9"/>
  <c r="C258" i="9"/>
  <c r="F257" i="9" a="1"/>
  <c r="F257" i="9" l="1"/>
  <c r="D258" i="9"/>
  <c r="C259" i="9"/>
  <c r="F258" i="9" a="1"/>
  <c r="F258" i="9" l="1"/>
  <c r="D259" i="9"/>
  <c r="C260" i="9"/>
  <c r="F259" i="9" a="1"/>
  <c r="F259" i="9" l="1"/>
  <c r="C261" i="9"/>
  <c r="D260" i="9"/>
  <c r="F260" i="9" a="1"/>
  <c r="F260" i="9" l="1"/>
  <c r="C262" i="9"/>
  <c r="D261" i="9"/>
  <c r="F261" i="9" a="1"/>
  <c r="F261" i="9" l="1"/>
  <c r="C263" i="9"/>
  <c r="D262" i="9"/>
  <c r="F262" i="9" a="1"/>
  <c r="F262" i="9" l="1"/>
  <c r="C264" i="9"/>
  <c r="D263" i="9"/>
  <c r="F263" i="9" a="1"/>
  <c r="F263" i="9" l="1"/>
  <c r="C265" i="9"/>
  <c r="D264" i="9"/>
  <c r="F264" i="9" a="1"/>
  <c r="F264" i="9" l="1"/>
  <c r="D265" i="9"/>
  <c r="C266" i="9"/>
  <c r="F265" i="9" a="1"/>
  <c r="F265" i="9" l="1"/>
  <c r="C267" i="9"/>
  <c r="D266" i="9"/>
  <c r="F266" i="9" a="1"/>
  <c r="F266" i="9" l="1"/>
  <c r="C268" i="9"/>
  <c r="D267" i="9"/>
  <c r="F267" i="9" a="1"/>
  <c r="F267" i="9" l="1"/>
  <c r="C269" i="9"/>
  <c r="D268" i="9"/>
  <c r="F268" i="9" a="1"/>
  <c r="F268" i="9" l="1"/>
  <c r="C270" i="9"/>
  <c r="D269" i="9"/>
  <c r="F269" i="9" a="1"/>
  <c r="F269" i="9" l="1"/>
  <c r="C271" i="9"/>
  <c r="D270" i="9"/>
  <c r="F270" i="9" a="1"/>
  <c r="F270" i="9" l="1"/>
  <c r="C272" i="9"/>
  <c r="D271" i="9"/>
  <c r="F271" i="9" a="1"/>
  <c r="F271" i="9" l="1"/>
  <c r="C273" i="9"/>
  <c r="D272" i="9"/>
  <c r="F272" i="9" a="1"/>
  <c r="F272" i="9" l="1"/>
  <c r="C274" i="9"/>
  <c r="D273" i="9"/>
  <c r="F273" i="9" a="1"/>
  <c r="F273" i="9" l="1"/>
  <c r="C275" i="9"/>
  <c r="D274" i="9"/>
  <c r="F274" i="9" a="1"/>
  <c r="F274" i="9" l="1"/>
  <c r="C276" i="9"/>
  <c r="D275" i="9"/>
  <c r="F275" i="9" a="1"/>
  <c r="F275" i="9" l="1"/>
  <c r="D276" i="9"/>
  <c r="C277" i="9"/>
  <c r="F276" i="9" a="1"/>
  <c r="F276" i="9" l="1"/>
  <c r="D277" i="9"/>
  <c r="C278" i="9"/>
  <c r="F277" i="9" a="1"/>
  <c r="F277" i="9" l="1"/>
  <c r="D278" i="9"/>
  <c r="C279" i="9"/>
  <c r="F278" i="9" a="1"/>
  <c r="F278" i="9" l="1"/>
  <c r="D279" i="9"/>
  <c r="C280" i="9"/>
  <c r="F279" i="9" a="1"/>
  <c r="F279" i="9" l="1"/>
  <c r="D280" i="9"/>
  <c r="C281" i="9"/>
  <c r="F280" i="9" a="1"/>
  <c r="F280" i="9" l="1"/>
  <c r="C282" i="9"/>
  <c r="D281" i="9"/>
  <c r="F281" i="9" a="1"/>
  <c r="F281" i="9" l="1"/>
  <c r="D282" i="9"/>
  <c r="C283" i="9"/>
  <c r="F282" i="9" a="1"/>
  <c r="F282" i="9" l="1"/>
  <c r="C284" i="9"/>
  <c r="D283" i="9"/>
  <c r="F283" i="9" a="1"/>
  <c r="F283" i="9" l="1"/>
  <c r="C285" i="9"/>
  <c r="D284" i="9"/>
  <c r="F284" i="9" a="1"/>
  <c r="F284" i="9" l="1"/>
  <c r="C286" i="9"/>
  <c r="D285" i="9"/>
  <c r="F285" i="9" a="1"/>
  <c r="F285" i="9" l="1"/>
  <c r="C287" i="9"/>
  <c r="D286" i="9"/>
  <c r="F286" i="9" a="1"/>
  <c r="F286" i="9" l="1"/>
  <c r="C288" i="9"/>
  <c r="D287" i="9"/>
  <c r="F287" i="9" a="1"/>
  <c r="F287" i="9" l="1"/>
  <c r="C289" i="9"/>
  <c r="D288" i="9"/>
  <c r="F288" i="9" a="1"/>
  <c r="F288" i="9" l="1"/>
  <c r="C290" i="9"/>
  <c r="D289" i="9"/>
  <c r="F289" i="9" a="1"/>
  <c r="F289" i="9" l="1"/>
  <c r="C291" i="9"/>
  <c r="D290" i="9"/>
  <c r="F290" i="9" a="1"/>
  <c r="F290" i="9" l="1"/>
  <c r="C292" i="9"/>
  <c r="D291" i="9"/>
  <c r="F291" i="9" a="1"/>
  <c r="F291" i="9" l="1"/>
  <c r="C293" i="9"/>
  <c r="D292" i="9"/>
  <c r="F292" i="9" a="1"/>
  <c r="F292" i="9" l="1"/>
  <c r="C294" i="9"/>
  <c r="D293" i="9"/>
  <c r="F293" i="9" a="1"/>
  <c r="F293" i="9" l="1"/>
  <c r="C295" i="9"/>
  <c r="D294" i="9"/>
  <c r="F294" i="9" a="1"/>
  <c r="F294" i="9" l="1"/>
  <c r="C296" i="9"/>
  <c r="D295" i="9"/>
  <c r="F295" i="9" a="1"/>
  <c r="F295" i="9" l="1"/>
  <c r="C297" i="9"/>
  <c r="D296" i="9"/>
  <c r="F296" i="9" a="1"/>
  <c r="F296" i="9" l="1"/>
  <c r="C298" i="9"/>
  <c r="D297" i="9"/>
  <c r="F297" i="9" a="1"/>
  <c r="F297" i="9" l="1"/>
  <c r="C299" i="9"/>
  <c r="D298" i="9"/>
  <c r="F298" i="9" a="1"/>
  <c r="F298" i="9" l="1"/>
  <c r="C300" i="9"/>
  <c r="D299" i="9"/>
  <c r="F299" i="9" a="1"/>
  <c r="F299" i="9" l="1"/>
  <c r="C301" i="9"/>
  <c r="D300" i="9"/>
  <c r="F300" i="9" a="1"/>
  <c r="F300" i="9" l="1"/>
  <c r="C302" i="9"/>
  <c r="D301" i="9"/>
  <c r="F301" i="9" a="1"/>
  <c r="F301" i="9" l="1"/>
  <c r="C303" i="9"/>
  <c r="D302" i="9"/>
  <c r="F302" i="9" a="1"/>
  <c r="F302" i="9" l="1"/>
  <c r="C304" i="9"/>
  <c r="D303" i="9"/>
  <c r="F303" i="9" a="1"/>
  <c r="F303" i="9" l="1"/>
  <c r="C305" i="9"/>
  <c r="D304" i="9"/>
  <c r="F304" i="9" a="1"/>
  <c r="F304" i="9" l="1"/>
  <c r="C306" i="9"/>
  <c r="D305" i="9"/>
  <c r="F305" i="9" a="1"/>
  <c r="F305" i="9" l="1"/>
  <c r="C307" i="9"/>
  <c r="D306" i="9"/>
  <c r="F306" i="9" a="1"/>
  <c r="F306" i="9" l="1"/>
  <c r="C308" i="9"/>
  <c r="D307" i="9"/>
  <c r="F307" i="9" a="1"/>
  <c r="F307" i="9" l="1"/>
  <c r="C309" i="9"/>
  <c r="D308" i="9"/>
  <c r="F308" i="9" a="1"/>
  <c r="F308" i="9" l="1"/>
  <c r="C310" i="9"/>
  <c r="D309" i="9"/>
  <c r="F309" i="9" a="1"/>
  <c r="F309" i="9" l="1"/>
  <c r="C311" i="9"/>
  <c r="D310" i="9"/>
  <c r="F310" i="9" a="1"/>
  <c r="F310" i="9" l="1"/>
  <c r="C312" i="9"/>
  <c r="D311" i="9"/>
  <c r="F311" i="9" a="1"/>
  <c r="F311" i="9" l="1"/>
  <c r="C313" i="9"/>
  <c r="D312" i="9"/>
  <c r="F312" i="9" a="1"/>
  <c r="F312" i="9" l="1"/>
  <c r="C314" i="9"/>
  <c r="D313" i="9"/>
  <c r="F313" i="9" a="1"/>
  <c r="F313" i="9" l="1"/>
  <c r="C315" i="9"/>
  <c r="D314" i="9"/>
  <c r="F314" i="9" a="1"/>
  <c r="F314" i="9" l="1"/>
  <c r="C316" i="9"/>
  <c r="D315" i="9"/>
  <c r="F315" i="9" a="1"/>
  <c r="F315" i="9" l="1"/>
  <c r="C317" i="9"/>
  <c r="D316" i="9"/>
  <c r="F316" i="9" a="1"/>
  <c r="F316" i="9" l="1"/>
  <c r="C318" i="9"/>
  <c r="D317" i="9"/>
  <c r="F317" i="9" a="1"/>
  <c r="F317" i="9" l="1"/>
  <c r="C319" i="9"/>
  <c r="D318" i="9"/>
  <c r="F318" i="9" a="1"/>
  <c r="F318" i="9" l="1"/>
  <c r="C320" i="9"/>
  <c r="D319" i="9"/>
  <c r="F319" i="9" a="1"/>
  <c r="F319" i="9" l="1"/>
  <c r="C321" i="9"/>
  <c r="D320" i="9"/>
  <c r="F320" i="9" a="1"/>
  <c r="F320" i="9" l="1"/>
  <c r="C322" i="9"/>
  <c r="D321" i="9"/>
  <c r="F321" i="9" a="1"/>
  <c r="F321" i="9" l="1"/>
  <c r="C323" i="9"/>
  <c r="D322" i="9"/>
  <c r="F322" i="9" a="1"/>
  <c r="F322" i="9" l="1"/>
  <c r="C324" i="9"/>
  <c r="D323" i="9"/>
  <c r="F323" i="9" a="1"/>
  <c r="F323" i="9" l="1"/>
  <c r="C325" i="9"/>
  <c r="D324" i="9"/>
  <c r="F324" i="9" a="1"/>
  <c r="F324" i="9" l="1"/>
  <c r="C326" i="9"/>
  <c r="D325" i="9"/>
  <c r="F325" i="9" a="1"/>
  <c r="F325" i="9" l="1"/>
  <c r="D326" i="9"/>
  <c r="C327" i="9"/>
  <c r="F326" i="9" a="1"/>
  <c r="F326" i="9" l="1"/>
  <c r="C328" i="9"/>
  <c r="D327" i="9"/>
  <c r="F327" i="9" a="1"/>
  <c r="F327" i="9" l="1"/>
  <c r="C329" i="9"/>
  <c r="D328" i="9"/>
  <c r="F328" i="9" a="1"/>
  <c r="F328" i="9" l="1"/>
  <c r="C330" i="9"/>
  <c r="D329" i="9"/>
  <c r="F329" i="9" a="1"/>
  <c r="F329" i="9" l="1"/>
  <c r="C331" i="9"/>
  <c r="D330" i="9"/>
  <c r="F330" i="9" a="1"/>
  <c r="F330" i="9" l="1"/>
  <c r="C332" i="9"/>
  <c r="D331" i="9"/>
  <c r="F331" i="9" a="1"/>
  <c r="F331" i="9" l="1"/>
  <c r="C333" i="9"/>
  <c r="D332" i="9"/>
  <c r="F332" i="9" a="1"/>
  <c r="F332" i="9" l="1"/>
  <c r="D333" i="9"/>
  <c r="C334" i="9"/>
  <c r="F333" i="9" a="1"/>
  <c r="F333" i="9" l="1"/>
  <c r="C335" i="9"/>
  <c r="D334" i="9"/>
  <c r="F334" i="9" a="1"/>
  <c r="F334" i="9" l="1"/>
  <c r="C336" i="9"/>
  <c r="D335" i="9"/>
  <c r="F335" i="9" a="1"/>
  <c r="F335" i="9" l="1"/>
  <c r="C337" i="9"/>
  <c r="D336" i="9"/>
  <c r="F336" i="9" a="1"/>
  <c r="F336" i="9" l="1"/>
  <c r="C338" i="9"/>
  <c r="D337" i="9"/>
  <c r="F337" i="9" a="1"/>
  <c r="F337" i="9" l="1"/>
  <c r="C339" i="9"/>
  <c r="D338" i="9"/>
  <c r="F338" i="9" a="1"/>
  <c r="F338" i="9" l="1"/>
  <c r="C340" i="9"/>
  <c r="D339" i="9"/>
  <c r="F339" i="9" a="1"/>
  <c r="F339" i="9" l="1"/>
  <c r="C341" i="9"/>
  <c r="D340" i="9"/>
  <c r="F340" i="9" a="1"/>
  <c r="F340" i="9" l="1"/>
  <c r="C342" i="9"/>
  <c r="D341" i="9"/>
  <c r="F341" i="9" a="1"/>
  <c r="F341" i="9" l="1"/>
  <c r="C343" i="9"/>
  <c r="D342" i="9"/>
  <c r="F342" i="9" a="1"/>
  <c r="F342" i="9" l="1"/>
  <c r="C344" i="9"/>
  <c r="D343" i="9"/>
  <c r="F343" i="9" a="1"/>
  <c r="F343" i="9" l="1"/>
  <c r="C345" i="9"/>
  <c r="D344" i="9"/>
  <c r="F344" i="9" a="1"/>
  <c r="F344" i="9" l="1"/>
  <c r="C346" i="9"/>
  <c r="D345" i="9"/>
  <c r="F345" i="9" a="1"/>
  <c r="F345" i="9" l="1"/>
  <c r="D346" i="9"/>
  <c r="C347" i="9"/>
  <c r="F346" i="9" a="1"/>
  <c r="F346" i="9" l="1"/>
  <c r="D347" i="9"/>
  <c r="C348" i="9"/>
  <c r="F347" i="9" a="1"/>
  <c r="F347" i="9" l="1"/>
  <c r="D348" i="9"/>
  <c r="C349" i="9"/>
  <c r="F348" i="9" a="1"/>
  <c r="F348" i="9" l="1"/>
  <c r="C350" i="9"/>
  <c r="D349" i="9"/>
  <c r="F349" i="9" a="1"/>
  <c r="F349" i="9" l="1"/>
  <c r="C351" i="9"/>
  <c r="D350" i="9"/>
  <c r="F350" i="9" a="1"/>
  <c r="F350" i="9" l="1"/>
  <c r="C352" i="9"/>
  <c r="D351" i="9"/>
  <c r="F351" i="9" a="1"/>
  <c r="F351" i="9" l="1"/>
  <c r="C353" i="9"/>
  <c r="D352" i="9"/>
  <c r="F352" i="9" a="1"/>
  <c r="F352" i="9" l="1"/>
  <c r="C354" i="9"/>
  <c r="D353" i="9"/>
  <c r="F353" i="9" a="1"/>
  <c r="F353" i="9" l="1"/>
  <c r="D354" i="9"/>
  <c r="C355" i="9"/>
  <c r="F354" i="9" a="1"/>
  <c r="F354" i="9" l="1"/>
  <c r="C356" i="9"/>
  <c r="D355" i="9"/>
  <c r="F355" i="9" a="1"/>
  <c r="F355" i="9" l="1"/>
  <c r="C357" i="9"/>
  <c r="D356" i="9"/>
  <c r="F356" i="9" a="1"/>
  <c r="F356" i="9" l="1"/>
  <c r="C358" i="9"/>
  <c r="D357" i="9"/>
  <c r="F357" i="9" a="1"/>
  <c r="F357" i="9" l="1"/>
  <c r="C359" i="9"/>
  <c r="D358" i="9"/>
  <c r="F358" i="9" a="1"/>
  <c r="F358" i="9" l="1"/>
  <c r="D359" i="9"/>
  <c r="C360" i="9"/>
  <c r="F359" i="9" a="1"/>
  <c r="F359" i="9" l="1"/>
  <c r="C361" i="9"/>
  <c r="D360" i="9"/>
  <c r="F360" i="9" a="1"/>
  <c r="F360" i="9" l="1"/>
  <c r="D361" i="9"/>
  <c r="C362" i="9"/>
  <c r="F361" i="9" a="1"/>
  <c r="F361" i="9" l="1"/>
  <c r="D362" i="9"/>
  <c r="C363" i="9"/>
  <c r="F362" i="9" a="1"/>
  <c r="F362" i="9" l="1"/>
  <c r="D363" i="9"/>
  <c r="C364" i="9"/>
  <c r="F363" i="9" a="1"/>
  <c r="F363" i="9" l="1"/>
  <c r="D364" i="9"/>
  <c r="C365" i="9"/>
  <c r="F364" i="9" a="1"/>
  <c r="F364" i="9" l="1"/>
  <c r="D365" i="9"/>
  <c r="C366" i="9"/>
  <c r="F365" i="9" a="1"/>
  <c r="F365" i="9" l="1"/>
  <c r="D366" i="9"/>
  <c r="C367" i="9"/>
  <c r="F366" i="9" a="1"/>
  <c r="F366" i="9" l="1"/>
  <c r="D367" i="9"/>
  <c r="C368" i="9"/>
  <c r="F367" i="9" a="1"/>
  <c r="F367" i="9" l="1"/>
  <c r="D368" i="9"/>
  <c r="C369" i="9"/>
  <c r="F368" i="9" a="1"/>
  <c r="F368" i="9" l="1"/>
  <c r="D369" i="9"/>
  <c r="C370" i="9"/>
  <c r="F369" i="9" a="1"/>
  <c r="F369" i="9" l="1"/>
  <c r="D370" i="9"/>
  <c r="C371" i="9"/>
  <c r="F370" i="9" a="1"/>
  <c r="F370" i="9" l="1"/>
  <c r="D371" i="9"/>
  <c r="C372" i="9"/>
  <c r="F371" i="9" a="1"/>
  <c r="F371" i="9" l="1"/>
  <c r="D372" i="9"/>
  <c r="C373" i="9"/>
  <c r="F372" i="9" a="1"/>
  <c r="F372" i="9" l="1"/>
  <c r="D373" i="9"/>
  <c r="C374" i="9"/>
  <c r="F373" i="9" a="1"/>
  <c r="F373" i="9" l="1"/>
  <c r="D374" i="9"/>
  <c r="C375" i="9"/>
  <c r="F374" i="9" a="1"/>
  <c r="F374" i="9" l="1"/>
  <c r="D375" i="9"/>
  <c r="C376" i="9"/>
  <c r="F375" i="9" a="1"/>
  <c r="F375" i="9" l="1"/>
  <c r="D376" i="9"/>
  <c r="C377" i="9"/>
  <c r="F376" i="9" a="1"/>
  <c r="F376" i="9" l="1"/>
  <c r="D377" i="9"/>
  <c r="C378" i="9"/>
  <c r="F377" i="9" a="1"/>
  <c r="F377" i="9" l="1"/>
  <c r="D378" i="9"/>
  <c r="C379" i="9"/>
  <c r="F378" i="9" a="1"/>
  <c r="F378" i="9" l="1"/>
  <c r="C380" i="9"/>
  <c r="D379" i="9"/>
  <c r="F379" i="9" a="1"/>
  <c r="F379" i="9" l="1"/>
  <c r="D380" i="9"/>
  <c r="C381" i="9"/>
  <c r="F380" i="9" a="1"/>
  <c r="F380" i="9" l="1"/>
  <c r="D381" i="9"/>
  <c r="C382" i="9"/>
  <c r="F381" i="9" a="1"/>
  <c r="F381" i="9" l="1"/>
  <c r="D382" i="9"/>
  <c r="C383" i="9"/>
  <c r="F382" i="9" a="1"/>
  <c r="F382" i="9" l="1"/>
  <c r="D383" i="9"/>
  <c r="C384" i="9"/>
  <c r="F383" i="9" a="1"/>
  <c r="F383" i="9" l="1"/>
  <c r="D384" i="9"/>
  <c r="C385" i="9"/>
  <c r="F384" i="9" a="1"/>
  <c r="F384" i="9" l="1"/>
  <c r="D385" i="9"/>
  <c r="C386" i="9"/>
  <c r="F385" i="9" a="1"/>
  <c r="F385" i="9" l="1"/>
  <c r="D386" i="9"/>
  <c r="C387" i="9"/>
  <c r="F386" i="9" a="1"/>
  <c r="F386" i="9" l="1"/>
  <c r="D387" i="9"/>
  <c r="C388" i="9"/>
  <c r="F387" i="9" a="1"/>
  <c r="F387" i="9" l="1"/>
  <c r="D388" i="9"/>
  <c r="C389" i="9"/>
  <c r="F388" i="9" a="1"/>
  <c r="F388" i="9" l="1"/>
  <c r="D389" i="9"/>
  <c r="C390" i="9"/>
  <c r="F389" i="9" a="1"/>
  <c r="F389" i="9" l="1"/>
  <c r="D390" i="9"/>
  <c r="C391" i="9"/>
  <c r="F390" i="9" a="1"/>
  <c r="F390" i="9" l="1"/>
  <c r="D391" i="9"/>
  <c r="C392" i="9"/>
  <c r="F391" i="9" a="1"/>
  <c r="F391" i="9" l="1"/>
  <c r="D392" i="9"/>
  <c r="C393" i="9"/>
  <c r="F392" i="9" a="1"/>
  <c r="F392" i="9" l="1"/>
  <c r="D393" i="9"/>
  <c r="C394" i="9"/>
  <c r="F393" i="9" a="1"/>
  <c r="F393" i="9" l="1"/>
  <c r="C395" i="9"/>
  <c r="D394" i="9"/>
  <c r="F394" i="9" a="1"/>
  <c r="F394" i="9" l="1"/>
  <c r="C396" i="9"/>
  <c r="D395" i="9"/>
  <c r="F395" i="9" a="1"/>
  <c r="F395" i="9" l="1"/>
  <c r="D396" i="9"/>
  <c r="C397" i="9"/>
  <c r="F396" i="9" a="1"/>
  <c r="F396" i="9" l="1"/>
  <c r="D397" i="9"/>
  <c r="C398" i="9"/>
  <c r="F397" i="9" a="1"/>
  <c r="F397" i="9" l="1"/>
  <c r="C399" i="9"/>
  <c r="D398" i="9"/>
  <c r="F398" i="9" a="1"/>
  <c r="F398" i="9" l="1"/>
  <c r="C400" i="9"/>
  <c r="D399" i="9"/>
  <c r="F399" i="9" a="1"/>
  <c r="F399" i="9" l="1"/>
  <c r="D400" i="9"/>
  <c r="C401" i="9"/>
  <c r="D401" i="9" s="1"/>
  <c r="F400" i="9" a="1"/>
  <c r="F401" i="9" a="1"/>
  <c r="F401" i="9" l="1"/>
  <c r="F400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<sst xmlns="http://schemas.openxmlformats.org/spreadsheetml/2006/main" count="32198" uniqueCount="1379">
  <si>
    <t>Corp_Aaa_x</t>
  </si>
  <si>
    <t>Corp_Aa_x</t>
  </si>
  <si>
    <t>Corp_A_x</t>
  </si>
  <si>
    <t>Corp_Baa_x</t>
  </si>
  <si>
    <t>TB_3Month_x</t>
  </si>
  <si>
    <t>TB_1Year_x</t>
  </si>
  <si>
    <t>TB_5Year_x</t>
  </si>
  <si>
    <t>CS_Aaa_3mon_x</t>
  </si>
  <si>
    <t>CS_Aa_3mon_x</t>
  </si>
  <si>
    <t>CS_A_3mon_x</t>
  </si>
  <si>
    <t>CS_Baa_3mon_x</t>
  </si>
  <si>
    <t>CS_Agg_3month_x</t>
  </si>
  <si>
    <t>CS_Aaa_1year_x</t>
  </si>
  <si>
    <t>CS_Aa_1year_x</t>
  </si>
  <si>
    <t>CS_A_1year_x</t>
  </si>
  <si>
    <t>CS_Baa_1year_x</t>
  </si>
  <si>
    <t>CS_Agg_1year_x</t>
  </si>
  <si>
    <t>CS_Aaa_5year_x</t>
  </si>
  <si>
    <t>CS_Aa_5year_x</t>
  </si>
  <si>
    <t>CS_A_5year_x</t>
  </si>
  <si>
    <t>CS_Baa_5year_x</t>
  </si>
  <si>
    <t>CS_Agg_5year_x</t>
  </si>
  <si>
    <t>Econ_CPI_x</t>
  </si>
  <si>
    <t>Econ_CPI_change_x</t>
  </si>
  <si>
    <t>Econ_UNRATE_x</t>
  </si>
  <si>
    <t>Econ_UNRATE_change_x</t>
  </si>
  <si>
    <t>Econ_INDPRO_x</t>
  </si>
  <si>
    <t>Econ_INDPRO_change_x</t>
  </si>
  <si>
    <t>Econ_DSPIC96_x</t>
  </si>
  <si>
    <t>Econ_DSPIC96_change_x</t>
  </si>
  <si>
    <t>Econ_PCE_x</t>
  </si>
  <si>
    <t>Econ_PCE_change_x</t>
  </si>
  <si>
    <t>Corp_Aaa_y</t>
  </si>
  <si>
    <t>Corp_Aa_y</t>
  </si>
  <si>
    <t>Corp_A_y</t>
  </si>
  <si>
    <t>Corp_Baa_y</t>
  </si>
  <si>
    <t>TB_3Month_y</t>
  </si>
  <si>
    <t>TB_1Year_y</t>
  </si>
  <si>
    <t>TB_5Year_y</t>
  </si>
  <si>
    <t>CS_Aaa_3mon_y</t>
  </si>
  <si>
    <t>CS_Aa_3mon_y</t>
  </si>
  <si>
    <t>CS_A_3mon_y</t>
  </si>
  <si>
    <t>CS_Baa_3mon_y</t>
  </si>
  <si>
    <t>CS_Agg_3month_y</t>
  </si>
  <si>
    <t>CS_Aaa_1year_y</t>
  </si>
  <si>
    <t>CS_Aa_1year_y</t>
  </si>
  <si>
    <t>CS_A_1year_y</t>
  </si>
  <si>
    <t>CS_Baa_1year_y</t>
  </si>
  <si>
    <t>CS_Agg_1year_y</t>
  </si>
  <si>
    <t>CS_Aaa_5year_y</t>
  </si>
  <si>
    <t>CS_Aa_5year_y</t>
  </si>
  <si>
    <t>CS_A_5year_y</t>
  </si>
  <si>
    <t>CS_Baa_5year_y</t>
  </si>
  <si>
    <t>CS_Agg_5year_y</t>
  </si>
  <si>
    <t>Econ_CPI_y</t>
  </si>
  <si>
    <t>Econ_CPI_change_y</t>
  </si>
  <si>
    <t>Econ_UNRATE_y</t>
  </si>
  <si>
    <t>Econ_UNRATE_change_y</t>
  </si>
  <si>
    <t>Econ_INDPRO_y</t>
  </si>
  <si>
    <t>Econ_INDPRO_change_y</t>
  </si>
  <si>
    <t>Econ_DSPIC96_y</t>
  </si>
  <si>
    <t>Econ_DSPIC96_change_y</t>
  </si>
  <si>
    <t>Econ_PCE_y</t>
  </si>
  <si>
    <t>Econ_PCE_change_y</t>
  </si>
  <si>
    <t>Notes:</t>
  </si>
  <si>
    <t>matrix result of p-values that x causes y. p-value of &lt; 0.05 (%5 significance) reject the null and conclude that x causes y</t>
  </si>
  <si>
    <t>mean</t>
  </si>
  <si>
    <t>stddev</t>
  </si>
  <si>
    <t>min</t>
  </si>
  <si>
    <t>max</t>
  </si>
  <si>
    <t>Corp_Aaa</t>
  </si>
  <si>
    <t>Corp_Aa</t>
  </si>
  <si>
    <t>Corp_A</t>
  </si>
  <si>
    <t>Corp_Baa</t>
  </si>
  <si>
    <t>TB_3Month</t>
  </si>
  <si>
    <t>TB_1Year</t>
  </si>
  <si>
    <t>TB_5Year</t>
  </si>
  <si>
    <t>CS_Aaa_3mon</t>
  </si>
  <si>
    <t>CS_Aa_3mon</t>
  </si>
  <si>
    <t>CS_A_3mon</t>
  </si>
  <si>
    <t>CS_Baa_3mon</t>
  </si>
  <si>
    <t>CS_Agg_3month</t>
  </si>
  <si>
    <t>CS_Aaa_1year</t>
  </si>
  <si>
    <t>CS_Aa_1year</t>
  </si>
  <si>
    <t>CS_A_1year</t>
  </si>
  <si>
    <t>CS_Baa_1year</t>
  </si>
  <si>
    <t>CS_Agg_1year</t>
  </si>
  <si>
    <t>CS_Aaa_5year</t>
  </si>
  <si>
    <t>CS_Aa_5year</t>
  </si>
  <si>
    <t>CS_A_5year</t>
  </si>
  <si>
    <t>CS_Baa_5year</t>
  </si>
  <si>
    <t>CS_Agg_5year</t>
  </si>
  <si>
    <t>Econ_CPI</t>
  </si>
  <si>
    <t>Econ_CPI_change</t>
  </si>
  <si>
    <t>Econ_UNRATE</t>
  </si>
  <si>
    <t>Econ_UNRATE_change</t>
  </si>
  <si>
    <t>Econ_INDPRO</t>
  </si>
  <si>
    <t>Econ_INDPRO_change</t>
  </si>
  <si>
    <t>Econ_DSPIC96</t>
  </si>
  <si>
    <t>Econ_DSPIC96_change</t>
  </si>
  <si>
    <t>Econ_PCE</t>
  </si>
  <si>
    <t>Econ_PCE_change</t>
  </si>
  <si>
    <t>AR(1)</t>
  </si>
  <si>
    <t>SP500_change</t>
  </si>
  <si>
    <t>RMRF</t>
  </si>
  <si>
    <t>spread.period</t>
  </si>
  <si>
    <t>const.coef</t>
  </si>
  <si>
    <t>ar(1).coef</t>
  </si>
  <si>
    <t>CS-Aaa-3MO</t>
  </si>
  <si>
    <t>CS-Aa-3MO</t>
  </si>
  <si>
    <t>CS-A-3MO</t>
  </si>
  <si>
    <t>CS-Baa-3MO</t>
  </si>
  <si>
    <t>CS-Agg-3MO</t>
  </si>
  <si>
    <t>CS-Aaa-1YR</t>
  </si>
  <si>
    <t>CS-Aa-1YR</t>
  </si>
  <si>
    <t>CS-A-1YR</t>
  </si>
  <si>
    <t>CS-Baa-1YR</t>
  </si>
  <si>
    <t>CS-Agg-1YR</t>
  </si>
  <si>
    <t>CS-Aaa-5YR</t>
  </si>
  <si>
    <t>CS-Aa-5YR</t>
  </si>
  <si>
    <t>CS-A-5YR</t>
  </si>
  <si>
    <t>CS-Baa-5YR</t>
  </si>
  <si>
    <t>CS-Agg-5YR</t>
  </si>
  <si>
    <t>CS-Aaa-3MO-delta</t>
  </si>
  <si>
    <t>CS-Aa-3MO-delta</t>
  </si>
  <si>
    <t>CS-A-3MO-delta</t>
  </si>
  <si>
    <t>CS-Baa-3MO-delta</t>
  </si>
  <si>
    <t>CS-Agg-3MO-delta</t>
  </si>
  <si>
    <t>CS-Aaa-1YR-delta</t>
  </si>
  <si>
    <t>CS-Aa-1YR-delta</t>
  </si>
  <si>
    <t>CS-A-1YR-delta</t>
  </si>
  <si>
    <t>CS-Baa-1YR-delta</t>
  </si>
  <si>
    <t>CS-Agg-1YR-delta</t>
  </si>
  <si>
    <t>CS-Aaa-5YR-delta</t>
  </si>
  <si>
    <t>CS-Aa-5YR-delta</t>
  </si>
  <si>
    <t>CS-A-5YR-delta</t>
  </si>
  <si>
    <t>CS-Baa-5YR-delta</t>
  </si>
  <si>
    <t>CS-Agg-5YR-delta</t>
  </si>
  <si>
    <t>TB-3MO-TY-delta</t>
  </si>
  <si>
    <t>TB-1YR-TY-delta</t>
  </si>
  <si>
    <t>TB-5YR-TY-delta</t>
  </si>
  <si>
    <t>TB-3MO-TY</t>
  </si>
  <si>
    <t>TB-1YR-TY</t>
  </si>
  <si>
    <t>TB-5YR-TY</t>
  </si>
  <si>
    <t>Corp-Aaa_Corp</t>
  </si>
  <si>
    <t>Corp-Aa_Corp</t>
  </si>
  <si>
    <t>Corp-A_Corp</t>
  </si>
  <si>
    <t>Corp-Baa_Corp</t>
  </si>
  <si>
    <t>Corp-Agg_Corp</t>
  </si>
  <si>
    <t>Econ-UNRATE</t>
  </si>
  <si>
    <t>Econ-DSPIC96</t>
  </si>
  <si>
    <t>Econ-CPIAUCSL</t>
  </si>
  <si>
    <t>Econ-INDPRO</t>
  </si>
  <si>
    <t>Econ-PCE</t>
  </si>
  <si>
    <t>Market-SP500</t>
  </si>
  <si>
    <t>Market-SP500-change</t>
  </si>
  <si>
    <t>Market-RMRF</t>
  </si>
  <si>
    <t>Econ-UNRATE-delta</t>
  </si>
  <si>
    <t>Econ-DSPIC96-delta</t>
  </si>
  <si>
    <t>Econ-CPIAUCSL-delta</t>
  </si>
  <si>
    <t>Econ-INDPRO-delta</t>
  </si>
  <si>
    <t>Econ-PCE-delta</t>
  </si>
  <si>
    <t>Market-SP500-delta</t>
  </si>
  <si>
    <t>count</t>
  </si>
  <si>
    <t>std</t>
  </si>
  <si>
    <t>actual</t>
  </si>
  <si>
    <t>delta actual</t>
  </si>
  <si>
    <t>27/7/2020 at 17:15</t>
  </si>
  <si>
    <t>27/7/2020 at 17:28</t>
  </si>
  <si>
    <t>column</t>
  </si>
  <si>
    <t>ar(1)</t>
  </si>
  <si>
    <t>obs</t>
  </si>
  <si>
    <t>id</t>
  </si>
  <si>
    <t>desc</t>
  </si>
  <si>
    <t>name</t>
  </si>
  <si>
    <t>∆ with alt+j</t>
  </si>
  <si>
    <t>Table in Document</t>
  </si>
  <si>
    <t>Econ-CPILFESL</t>
  </si>
  <si>
    <t>28/7/2020 at 17:16</t>
  </si>
  <si>
    <t>O5:X36</t>
  </si>
  <si>
    <t>Z5:AI36</t>
  </si>
  <si>
    <t>symbol</t>
  </si>
  <si>
    <t>ref table</t>
  </si>
  <si>
    <t>Corp-Aaa_Corp_x</t>
  </si>
  <si>
    <t>Corp-Aa_Corp_x</t>
  </si>
  <si>
    <t>Corp-A_Corp_x</t>
  </si>
  <si>
    <t>Corp-Baa_Corp_x</t>
  </si>
  <si>
    <t>TB-3MO-TY_x</t>
  </si>
  <si>
    <t>TB-1YR-TY_x</t>
  </si>
  <si>
    <t>TB-5YR-TY_x</t>
  </si>
  <si>
    <t>Econ-UNRATE_x</t>
  </si>
  <si>
    <t>Econ-DSPIC96_x</t>
  </si>
  <si>
    <t>Econ-CPIAUCSL_x</t>
  </si>
  <si>
    <t>Econ-CPILFESL_x</t>
  </si>
  <si>
    <t>Econ-INDPRO_x</t>
  </si>
  <si>
    <t>Econ-PCE_x</t>
  </si>
  <si>
    <t>Market-SP500_x</t>
  </si>
  <si>
    <t>Market-SP500-change_x</t>
  </si>
  <si>
    <t>Market-RMRF_x</t>
  </si>
  <si>
    <t>CS-Aaa-3MO_x</t>
  </si>
  <si>
    <t>CS-Aa-3MO_x</t>
  </si>
  <si>
    <t>CS-A-3MO_x</t>
  </si>
  <si>
    <t>CS-Baa-3MO_x</t>
  </si>
  <si>
    <t>CS-Aaa-1YR_x</t>
  </si>
  <si>
    <t>CS-Aa-1YR_x</t>
  </si>
  <si>
    <t>CS-A-1YR_x</t>
  </si>
  <si>
    <t>CS-Baa-1YR_x</t>
  </si>
  <si>
    <t>CS-Aaa-5YR_x</t>
  </si>
  <si>
    <t>CS-Aa-5YR_x</t>
  </si>
  <si>
    <t>CS-A-5YR_x</t>
  </si>
  <si>
    <t>CS-Baa-5YR_x</t>
  </si>
  <si>
    <t>Corp-Aaa_Corp_y</t>
  </si>
  <si>
    <t>Corp-Aa_Corp_y</t>
  </si>
  <si>
    <t>Corp-A_Corp_y</t>
  </si>
  <si>
    <t>Corp-Baa_Corp_y</t>
  </si>
  <si>
    <t>TB-3MO-TY_y</t>
  </si>
  <si>
    <t>TB-1YR-TY_y</t>
  </si>
  <si>
    <t>TB-5YR-TY_y</t>
  </si>
  <si>
    <t>Econ-UNRATE_y</t>
  </si>
  <si>
    <t>Econ-DSPIC96_y</t>
  </si>
  <si>
    <t>Econ-CPIAUCSL_y</t>
  </si>
  <si>
    <t>Econ-CPILFESL_y</t>
  </si>
  <si>
    <t>Econ-INDPRO_y</t>
  </si>
  <si>
    <t>Econ-PCE_y</t>
  </si>
  <si>
    <t>Market-SP500_y</t>
  </si>
  <si>
    <t>Market-SP500-change_y</t>
  </si>
  <si>
    <t>Market-RMRF_y</t>
  </si>
  <si>
    <t>CS-Aaa-3MO_y</t>
  </si>
  <si>
    <t>CS-Aa-3MO_y</t>
  </si>
  <si>
    <t>CS-A-3MO_y</t>
  </si>
  <si>
    <t>CS-Baa-3MO_y</t>
  </si>
  <si>
    <t>CS-Aaa-1YR_y</t>
  </si>
  <si>
    <t>CS-Aa-1YR_y</t>
  </si>
  <si>
    <t>CS-A-1YR_y</t>
  </si>
  <si>
    <t>CS-Baa-1YR_y</t>
  </si>
  <si>
    <t>CS-Aaa-5YR_y</t>
  </si>
  <si>
    <t>CS-Aa-5YR_y</t>
  </si>
  <si>
    <t>CS-A-5YR_y</t>
  </si>
  <si>
    <t>CS-Baa-5YR_y</t>
  </si>
  <si>
    <t>significance</t>
  </si>
  <si>
    <t>* significant at 1%. ** significant at 5%</t>
  </si>
  <si>
    <t>Test Statistic</t>
  </si>
  <si>
    <t>p-value</t>
  </si>
  <si>
    <t>#Lags Used</t>
  </si>
  <si>
    <t>Number of Observations Used</t>
  </si>
  <si>
    <t xml:space="preserve"> CS-Aaa-3MO</t>
  </si>
  <si>
    <t>Critical Value (1%)</t>
  </si>
  <si>
    <t>Critical Value (5%)</t>
  </si>
  <si>
    <t>Critical Value (10%)</t>
  </si>
  <si>
    <t>Stationarity</t>
  </si>
  <si>
    <t>Summary</t>
  </si>
  <si>
    <t xml:space="preserve"> Series is Stationary</t>
  </si>
  <si>
    <t>dtype</t>
  </si>
  <si>
    <t xml:space="preserve"> object</t>
  </si>
  <si>
    <t xml:space="preserve"> CS-Aa-3MO</t>
  </si>
  <si>
    <t xml:space="preserve"> CS-A-3MO</t>
  </si>
  <si>
    <t xml:space="preserve"> CS-Baa-3MO</t>
  </si>
  <si>
    <t xml:space="preserve"> CS-Aaa-1YR</t>
  </si>
  <si>
    <t xml:space="preserve"> CS-Aa-1YR</t>
  </si>
  <si>
    <t xml:space="preserve"> CS-A-1YR</t>
  </si>
  <si>
    <t xml:space="preserve"> CS-Baa-1YR</t>
  </si>
  <si>
    <t xml:space="preserve"> CS-Aaa-5YR</t>
  </si>
  <si>
    <t xml:space="preserve"> CS-Aa-5YR</t>
  </si>
  <si>
    <t xml:space="preserve"> CS-A-5YR</t>
  </si>
  <si>
    <t xml:space="preserve"> CS-Baa-5YR</t>
  </si>
  <si>
    <t>signif</t>
  </si>
  <si>
    <t>---------- start ----------</t>
  </si>
  <si>
    <t>---------- done ----------</t>
  </si>
  <si>
    <t xml:space="preserve"> TB-3MO-TY</t>
  </si>
  <si>
    <t xml:space="preserve"> TB-1YR-TY</t>
  </si>
  <si>
    <t xml:space="preserve"> TB-5YR-TY</t>
  </si>
  <si>
    <t>a3:a14</t>
  </si>
  <si>
    <t>---------- Augmented Dickey-Fuller Test on 'CS-Aaa-3MO' regression ct auto_lag AIC ----------</t>
  </si>
  <si>
    <t xml:space="preserve"> p-value 0.1923. Null Hypothesis Weak evidence ...</t>
  </si>
  <si>
    <t xml:space="preserve"> Series is Non-stationary</t>
  </si>
  <si>
    <t>---------- Augmented Dickey-Fuller Test on 'CS-Aa-3MO' regression ct auto_lag AIC ----------</t>
  </si>
  <si>
    <t xml:space="preserve"> p-value 0.0222. Null Hypothesis Rejecting</t>
  </si>
  <si>
    <t>---------- Augmented Dickey-Fuller Test on 'CS-A-3MO' regression ct auto_lag AIC ----------</t>
  </si>
  <si>
    <t xml:space="preserve"> p-value 0.0379. Null Hypothesis Rejecting</t>
  </si>
  <si>
    <t>---------- Augmented Dickey-Fuller Test on 'CS-Baa-3MO' regression ct auto_lag AIC ----------</t>
  </si>
  <si>
    <t xml:space="preserve"> p-value 0.2343. Null Hypothesis Weak evidence ...</t>
  </si>
  <si>
    <t>---------- Augmented Dickey-Fuller Test on 'CS-Aaa-1YR' regression ct auto_lag AIC ----------</t>
  </si>
  <si>
    <t xml:space="preserve"> p-value 0.1685. Null Hypothesis Weak evidence ...</t>
  </si>
  <si>
    <t>---------- Augmented Dickey-Fuller Test on 'CS-Aa-1YR' regression ct auto_lag AIC ----------</t>
  </si>
  <si>
    <t xml:space="preserve"> p-value 0.0606. Null Hypothesis Weak evidence ...</t>
  </si>
  <si>
    <t>---------- Augmented Dickey-Fuller Test on 'CS-A-1YR' regression ct auto_lag AIC ----------</t>
  </si>
  <si>
    <t xml:space="preserve"> p-value 0.0966. Null Hypothesis Weak evidence ...</t>
  </si>
  <si>
    <t>---------- Augmented Dickey-Fuller Test on 'CS-Baa-1YR' regression ct auto_lag AIC ----------</t>
  </si>
  <si>
    <t xml:space="preserve"> p-value 0.4206. Null Hypothesis Weak evidence ...</t>
  </si>
  <si>
    <t>---------- Augmented Dickey-Fuller Test on 'CS-Aaa-5YR' regression ct auto_lag AIC ----------</t>
  </si>
  <si>
    <t xml:space="preserve"> p-value 0.0179. Null Hypothesis Rejecting</t>
  </si>
  <si>
    <t>---------- Augmented Dickey-Fuller Test on 'CS-Aa-5YR' regression ct auto_lag AIC ----------</t>
  </si>
  <si>
    <t xml:space="preserve"> p-value 0.208. Null Hypothesis Weak evidence r...</t>
  </si>
  <si>
    <t>---------- Augmented Dickey-Fuller Test on 'CS-A-5YR' regression ct auto_lag AIC ----------</t>
  </si>
  <si>
    <t xml:space="preserve"> p-value 0.1602. Null Hypothesis Weak evidence ...</t>
  </si>
  <si>
    <t>---------- Augmented Dickey-Fuller Test on 'CS-Baa-5YR' regression ct auto_lag AIC ----------</t>
  </si>
  <si>
    <t xml:space="preserve"> p-value 0.1484. Null Hypothesis Weak evidence ...</t>
  </si>
  <si>
    <t xml:space="preserve"> p-value 0.0222. Null Hypothesis Weak evidence ...</t>
  </si>
  <si>
    <t xml:space="preserve"> p-value 0.0379. Null Hypothesis Weak evidence ...</t>
  </si>
  <si>
    <t xml:space="preserve"> p-value 0.0179. Null Hypothesis Weak evidence ...</t>
  </si>
  <si>
    <t>---------- Augmented Dickey-Fuller Test on 'TB-3MO-TY' regression ct auto_lag AIC ----------</t>
  </si>
  <si>
    <t xml:space="preserve"> p-value 0.0594. Null Hypothesis Weak evidence ...</t>
  </si>
  <si>
    <t>---------- Augmented Dickey-Fuller Test on 'TB-1YR-TY' regression ct auto_lag AIC ----------</t>
  </si>
  <si>
    <t xml:space="preserve"> p-value 0.0114. Null Hypothesis Rejecting</t>
  </si>
  <si>
    <t>---------- Augmented Dickey-Fuller Test on 'TB-5YR-TY' regression ct auto_lag AIC ----------</t>
  </si>
  <si>
    <t xml:space="preserve"> p-value 0.0954. Null Hypothesis Weak evidence ...</t>
  </si>
  <si>
    <t xml:space="preserve"> p-value 0.0114. Null Hypothesis Weak evidence ...</t>
  </si>
  <si>
    <t>Take first diff (and dropna) of each series</t>
  </si>
  <si>
    <t>---------- start - first diff ----------</t>
  </si>
  <si>
    <t xml:space="preserve"> p-value 0.0. Null Hypothesis Rejecting</t>
  </si>
  <si>
    <t xml:space="preserve"> p-value 0.003. Null Hypothesis Rejecting</t>
  </si>
  <si>
    <t xml:space="preserve"> p-value 0.0026. Null Hypothesis Rejecting</t>
  </si>
  <si>
    <t>a792:a803</t>
  </si>
  <si>
    <t xml:space="preserve"> p-value 0.3448. Null Hypothesis Weak evidence ...</t>
  </si>
  <si>
    <t xml:space="preserve"> p-value 0.0662. Null Hypothesis Weak evidence ...</t>
  </si>
  <si>
    <t xml:space="preserve"> p-value 0.0522. Null Hypothesis Weak evidence ...</t>
  </si>
  <si>
    <t xml:space="preserve"> p-value 0.2555. Null Hypothesis Weak evidence ...</t>
  </si>
  <si>
    <t xml:space="preserve"> p-value 0.5844. Null Hypothesis Weak evidence ...</t>
  </si>
  <si>
    <t xml:space="preserve"> p-value 0.0001. Null Hypothesis Rejecting</t>
  </si>
  <si>
    <t xml:space="preserve"> p-value 0.0103. Null Hypothesis Rejecting</t>
  </si>
  <si>
    <t xml:space="preserve"> p-value 0.0002. Null Hypothesis Rejecting</t>
  </si>
  <si>
    <t xml:space="preserve"> p-value 0.1573. Null Hypothesis Weak evidence ...</t>
  </si>
  <si>
    <t xml:space="preserve"> p-value 0.0051. Null Hypothesis Rejecting</t>
  </si>
  <si>
    <t xml:space="preserve"> p-value 0.0103. Null Hypothesis Weak evidence ...</t>
  </si>
  <si>
    <t xml:space="preserve"> p-value 0.0155. Null Hypothesis Rejecting</t>
  </si>
  <si>
    <t xml:space="preserve"> p-value 0.6283. Null Hypothesis Weak evidence ...</t>
  </si>
  <si>
    <t xml:space="preserve"> p-value 0.3879. Null Hypothesis Weak evidence ...</t>
  </si>
  <si>
    <t xml:space="preserve"> p-value 0.0155. Null Hypothesis Weak evidence ...</t>
  </si>
  <si>
    <t>---------- Augmented Dickey-Fuller Test on 'Corp-Aaa_Corp' regression ct auto_lag AIC ----------</t>
  </si>
  <si>
    <t xml:space="preserve"> Corp-Aaa_Corp</t>
  </si>
  <si>
    <t xml:space="preserve"> p-value 0.1773. Null Hypothesis Weak evidence ...</t>
  </si>
  <si>
    <t>---------- Augmented Dickey-Fuller Test on 'Corp-Aa_Corp' regression ct auto_lag AIC ----------</t>
  </si>
  <si>
    <t xml:space="preserve"> Corp-Aa_Corp</t>
  </si>
  <si>
    <t xml:space="preserve"> p-value 0.1163. Null Hypothesis Weak evidence ...</t>
  </si>
  <si>
    <t>---------- Augmented Dickey-Fuller Test on 'Corp-A_Corp' regression ct auto_lag AIC ----------</t>
  </si>
  <si>
    <t xml:space="preserve"> Corp-A_Corp</t>
  </si>
  <si>
    <t xml:space="preserve"> p-value 0.0989. Null Hypothesis Weak evidence ...</t>
  </si>
  <si>
    <t>---------- Augmented Dickey-Fuller Test on 'Corp-Baa_Corp' regression ct auto_lag AIC ----------</t>
  </si>
  <si>
    <t xml:space="preserve"> Corp-Baa_Corp</t>
  </si>
  <si>
    <t xml:space="preserve"> p-value 0.2111. Null Hypothesis Weak evidence ...</t>
  </si>
  <si>
    <t>a1186:a1197</t>
  </si>
  <si>
    <r>
      <t xml:space="preserve">---------- start </t>
    </r>
    <r>
      <rPr>
        <sz val="12"/>
        <color rgb="FF6A9955"/>
        <rFont val="Menlo"/>
        <family val="2"/>
      </rPr>
      <t>2020-08-23</t>
    </r>
    <r>
      <rPr>
        <sz val="12"/>
        <color rgb="FFD4D4D4"/>
        <rFont val="Menlo"/>
        <family val="2"/>
      </rPr>
      <t xml:space="preserve"> </t>
    </r>
    <r>
      <rPr>
        <sz val="12"/>
        <color rgb="FF6A9955"/>
        <rFont val="Menlo"/>
        <family val="2"/>
      </rPr>
      <t>14:39</t>
    </r>
    <r>
      <rPr>
        <sz val="12"/>
        <color rgb="FFD4D4D4"/>
        <rFont val="Menlo"/>
        <family val="2"/>
      </rPr>
      <t xml:space="preserve"> ----------</t>
    </r>
  </si>
  <si>
    <t>---------- start 2020-08-23 14</t>
  </si>
  <si>
    <t>50 first diff ----------</t>
  </si>
  <si>
    <t>---------- Augmented Dickey-Fuller Test on 'CS-Aaa-3MO' regression ct auto_lag t-stat ----------</t>
  </si>
  <si>
    <t>---------- Augmented Dickey-Fuller Test on 'CS-Aa-3MO' regression ct auto_lag t-stat ----------</t>
  </si>
  <si>
    <t>---------- Augmented Dickey-Fuller Test on 'CS-A-3MO' regression ct auto_lag t-stat ----------</t>
  </si>
  <si>
    <t>---------- Augmented Dickey-Fuller Test on 'CS-Baa-3MO' regression ct auto_lag t-stat ----------</t>
  </si>
  <si>
    <t>---------- Augmented Dickey-Fuller Test on 'CS-Aaa-1YR' regression ct auto_lag t-stat ----------</t>
  </si>
  <si>
    <t>---------- Augmented Dickey-Fuller Test on 'CS-Aa-1YR' regression ct auto_lag t-stat ----------</t>
  </si>
  <si>
    <t>---------- Augmented Dickey-Fuller Test on 'CS-A-1YR' regression ct auto_lag t-stat ----------</t>
  </si>
  <si>
    <t>---------- Augmented Dickey-Fuller Test on 'CS-Baa-1YR' regression ct auto_lag t-stat ----------</t>
  </si>
  <si>
    <t>---------- Augmented Dickey-Fuller Test on 'CS-Aaa-5YR' regression ct auto_lag t-stat ----------</t>
  </si>
  <si>
    <t>---------- Augmented Dickey-Fuller Test on 'CS-Aa-5YR' regression ct auto_lag t-stat ----------</t>
  </si>
  <si>
    <t xml:space="preserve"> p-value 0.0048. Null Hypothesis Rejecting</t>
  </si>
  <si>
    <t>---------- Augmented Dickey-Fuller Test on 'CS-A-5YR' regression ct auto_lag t-stat ----------</t>
  </si>
  <si>
    <t xml:space="preserve"> p-value 0.0073. Null Hypothesis Rejecting</t>
  </si>
  <si>
    <t>---------- Augmented Dickey-Fuller Test on 'CS-Baa-5YR' regression ct auto_lag t-stat ----------</t>
  </si>
  <si>
    <t xml:space="preserve"> p-value 0.0058. Null Hypothesis Rejecting</t>
  </si>
  <si>
    <t>---------- Augmented Dickey-Fuller Test on 'TB-3MO-TY' regression ct auto_lag t-stat ----------</t>
  </si>
  <si>
    <t xml:space="preserve"> p-value 0.8153. Null Hypothesis Weak evidence ...</t>
  </si>
  <si>
    <t>---------- Augmented Dickey-Fuller Test on 'TB-1YR-TY' regression ct auto_lag t-stat ----------</t>
  </si>
  <si>
    <t xml:space="preserve"> p-value 0.1025. Null Hypothesis Weak evidence ...</t>
  </si>
  <si>
    <t>---------- Augmented Dickey-Fuller Test on 'TB-5YR-TY' regression ct auto_lag t-stat ----------</t>
  </si>
  <si>
    <t xml:space="preserve"> p-value 0.0871. Null Hypothesis Weak evidence ...</t>
  </si>
  <si>
    <t>---------- Augmented Dickey-Fuller Test on 'Corp-Aaa_Corp' regression ct auto_lag t-stat ----------</t>
  </si>
  <si>
    <t>---------- Augmented Dickey-Fuller Test on 'Corp-Aa_Corp' regression ct auto_lag t-stat ----------</t>
  </si>
  <si>
    <t>---------- Augmented Dickey-Fuller Test on 'Corp-A_Corp' regression ct auto_lag t-stat ----------</t>
  </si>
  <si>
    <t>---------- Augmented Dickey-Fuller Test on 'Corp-Baa_Corp' regression ct auto_lag t-stat ----------</t>
  </si>
  <si>
    <t># start='2009-01-31' first diff</t>
  </si>
  <si>
    <t># TB - 3 month, 1 and 5 year not stationary</t>
  </si>
  <si>
    <t># CS-3MO</t>
  </si>
  <si>
    <t>#   CS-Aaa-3MO. stationary at 1% lags 3</t>
  </si>
  <si>
    <t>#   CS-Aa-3MO. stationary at 1% lags 3</t>
  </si>
  <si>
    <t>#   CS-A-3MO. stationary at 1% lags 3</t>
  </si>
  <si>
    <t>#   CS-Baa-3MO. stationary at 5% lags 8</t>
  </si>
  <si>
    <t># CS-1YR</t>
  </si>
  <si>
    <t>#   CS-Aaa-1YR. stationary at 1% lags 1</t>
  </si>
  <si>
    <t>#   CS-Aa-1YR. stationary at 1% lags 0 ??</t>
  </si>
  <si>
    <t>#   CS-A-1YR. stationary at 1% lags 3</t>
  </si>
  <si>
    <t>#   CS-Baa-1YR. stationary at 1% lags 3</t>
  </si>
  <si>
    <t># CS-5YR</t>
  </si>
  <si>
    <t>#   CS-Aaa-5YR. stationary at 1% lags 6</t>
  </si>
  <si>
    <t>#   CS-Aa-5YR. stationary at 1% lags 13</t>
  </si>
  <si>
    <t>#   CS-A-5YR. stationary at 1% lags 13</t>
  </si>
  <si>
    <t>#   CS-Baa-5YR. stationary at 1% lags 13</t>
  </si>
  <si>
    <t>CS-Aaa-3MO lag: 3</t>
  </si>
  <si>
    <t>ARIMA optimal ARIMA BIC</t>
  </si>
  <si>
    <t>CS-Aa-3MO lag: 1</t>
  </si>
  <si>
    <t>CS-A-3MO lag: 1</t>
  </si>
  <si>
    <t>CS-Baa-3MO lag: 5</t>
  </si>
  <si>
    <t>VAR optimal BIC</t>
  </si>
  <si>
    <t>CS-A-3MO lag: 2</t>
  </si>
  <si>
    <t>CS-Baa-3MO lag: 3</t>
  </si>
  <si>
    <t>VAR optimal AIC</t>
  </si>
  <si>
    <t>*** significant at 1%. ** significant at 5%</t>
  </si>
  <si>
    <t>series</t>
  </si>
  <si>
    <t>p d q</t>
  </si>
  <si>
    <t>bic</t>
  </si>
  <si>
    <t>mse</t>
  </si>
  <si>
    <t>determine best ic. start date: 1990-01-31</t>
  </si>
  <si>
    <t>determine best ic. start date: 2009-01-31</t>
  </si>
  <si>
    <t>AIC</t>
  </si>
  <si>
    <t>BIC</t>
  </si>
  <si>
    <t>HQIC</t>
  </si>
  <si>
    <t>Column1</t>
  </si>
  <si>
    <t>Column2</t>
  </si>
  <si>
    <t>jb</t>
  </si>
  <si>
    <t>dw</t>
  </si>
  <si>
    <t>rmse</t>
  </si>
  <si>
    <t>p</t>
  </si>
  <si>
    <t>d</t>
  </si>
  <si>
    <t>q</t>
  </si>
  <si>
    <t>mape</t>
  </si>
  <si>
    <t>FORMATTED</t>
  </si>
  <si>
    <t>aic</t>
  </si>
  <si>
    <t>hqic</t>
  </si>
  <si>
    <t>ARIMA models</t>
  </si>
  <si>
    <t>ARIMA-CS-V1 with 'c'</t>
  </si>
  <si>
    <t>ARIMA-CS-V1 with 'ct'</t>
  </si>
  <si>
    <t>ARIMA-CS-V2 with 'c'</t>
  </si>
  <si>
    <t>cs</t>
  </si>
  <si>
    <t>order</t>
  </si>
  <si>
    <t>jb_pvalue</t>
  </si>
  <si>
    <t>dw_res</t>
  </si>
  <si>
    <t>(3,</t>
  </si>
  <si>
    <t>1,</t>
  </si>
  <si>
    <t>(1,</t>
  </si>
  <si>
    <t>(2,</t>
  </si>
  <si>
    <t>2)</t>
  </si>
  <si>
    <t>(4,</t>
  </si>
  <si>
    <t>5)</t>
  </si>
  <si>
    <t>6)</t>
  </si>
  <si>
    <t>ARIMA-CS-V2-X-Econ with 'c'</t>
  </si>
  <si>
    <t>ARIMA-CS-V2-X-Market with 'c'</t>
  </si>
  <si>
    <t>ARIMA-CS-V2-X-TB with 'c'</t>
  </si>
  <si>
    <t>llf</t>
  </si>
  <si>
    <t>log likelihood</t>
  </si>
  <si>
    <t>3)</t>
  </si>
  <si>
    <t>4)</t>
  </si>
  <si>
    <t>trend</t>
  </si>
  <si>
    <t>c</t>
  </si>
  <si>
    <t>0,1,0</t>
  </si>
  <si>
    <t>0,1,1</t>
  </si>
  <si>
    <t>0,1,2</t>
  </si>
  <si>
    <t>0,1,3</t>
  </si>
  <si>
    <t>0,1,4</t>
  </si>
  <si>
    <t>0,1,5</t>
  </si>
  <si>
    <t>0,1,6</t>
  </si>
  <si>
    <t>0,1,7</t>
  </si>
  <si>
    <t>1,1,0</t>
  </si>
  <si>
    <t>1,1,1</t>
  </si>
  <si>
    <t>1,1,2</t>
  </si>
  <si>
    <t>1,1,3</t>
  </si>
  <si>
    <t>1,1,4</t>
  </si>
  <si>
    <t>1,1,5</t>
  </si>
  <si>
    <t>1,1,6</t>
  </si>
  <si>
    <t>1,1,7</t>
  </si>
  <si>
    <t>2,1,0</t>
  </si>
  <si>
    <t>2,1,1</t>
  </si>
  <si>
    <t>2,1,2</t>
  </si>
  <si>
    <t>2,1,3</t>
  </si>
  <si>
    <t>2,1,4</t>
  </si>
  <si>
    <t>2,1,5</t>
  </si>
  <si>
    <t>2,1,6</t>
  </si>
  <si>
    <t>2,1,7</t>
  </si>
  <si>
    <t>3,1,0</t>
  </si>
  <si>
    <t>3,1,1</t>
  </si>
  <si>
    <t>3,1,2</t>
  </si>
  <si>
    <t>3,1,3</t>
  </si>
  <si>
    <t>3,1,4</t>
  </si>
  <si>
    <t>3,1,5</t>
  </si>
  <si>
    <t>3,1,6</t>
  </si>
  <si>
    <t>3,1,7</t>
  </si>
  <si>
    <t>4,1,0</t>
  </si>
  <si>
    <t>4,1,1</t>
  </si>
  <si>
    <t>4,1,2</t>
  </si>
  <si>
    <t>4,1,3</t>
  </si>
  <si>
    <t>4,1,4</t>
  </si>
  <si>
    <t>4,1,5</t>
  </si>
  <si>
    <t>4,1,6</t>
  </si>
  <si>
    <t>4,1,7</t>
  </si>
  <si>
    <t>exog</t>
  </si>
  <si>
    <t>---------- Augmented Dickey-Fuller Test on 'CS-Aaa-3MO' regression nc auto_lag BIC ----------</t>
  </si>
  <si>
    <t>---------- Augmented Dickey-Fuller Test on 'CS-Aa-3MO' regression nc auto_lag BIC ----------</t>
  </si>
  <si>
    <t>---------- Augmented Dickey-Fuller Test on 'CS-A-3MO' regression nc auto_lag BIC ----------</t>
  </si>
  <si>
    <t>---------- Augmented Dickey-Fuller Test on 'CS-Baa-3MO' regression nc auto_lag BIC ----------</t>
  </si>
  <si>
    <t>---------- Augmented Dickey-Fuller Test on 'CS-Aaa-1YR' regression nc auto_lag BIC ----------</t>
  </si>
  <si>
    <t>---------- Augmented Dickey-Fuller Test on 'CS-Aa-1YR' regression nc auto_lag BIC ----------</t>
  </si>
  <si>
    <t>---------- Augmented Dickey-Fuller Test on 'CS-A-1YR' regression nc auto_lag BIC ----------</t>
  </si>
  <si>
    <t>---------- Augmented Dickey-Fuller Test on 'CS-Baa-1YR' regression nc auto_lag BIC ----------</t>
  </si>
  <si>
    <t>---------- Augmented Dickey-Fuller Test on 'CS-Aaa-5YR' regression nc auto_lag BIC ----------</t>
  </si>
  <si>
    <t>---------- Augmented Dickey-Fuller Test on 'CS-Aa-5YR' regression nc auto_lag BIC ----------</t>
  </si>
  <si>
    <t>---------- Augmented Dickey-Fuller Test on 'CS-A-5YR' regression nc auto_lag BIC ----------</t>
  </si>
  <si>
    <t>---------- Augmented Dickey-Fuller Test on 'CS-Baa-5YR' regression nc auto_lag BIC ----------</t>
  </si>
  <si>
    <t>---------- Augmented Dickey-Fuller Test on 'CS-Price-Aaa-3MO' regression nc auto_lag BIC ----------</t>
  </si>
  <si>
    <t>---------- Augmented Dickey-Fuller Test on 'CS-Price-Aa-3MO' regression nc auto_lag BIC ----------</t>
  </si>
  <si>
    <t>---------- Augmented Dickey-Fuller Test on 'CS-Price-A-3MO' regression nc auto_lag BIC ----------</t>
  </si>
  <si>
    <t>---------- Augmented Dickey-Fuller Test on 'CS-Price-Baa-3MO' regression nc auto_lag BIC ----------</t>
  </si>
  <si>
    <t>---------- Augmented Dickey-Fuller Test on 'CS-Price-Aaa-1YR' regression nc auto_lag BIC ----------</t>
  </si>
  <si>
    <t>---------- Augmented Dickey-Fuller Test on 'CS-Price-Aa-1YR' regression nc auto_lag BIC ----------</t>
  </si>
  <si>
    <t>---------- Augmented Dickey-Fuller Test on 'CS-Price-A-1YR' regression nc auto_lag BIC ----------</t>
  </si>
  <si>
    <t>---------- Augmented Dickey-Fuller Test on 'CS-Price-Baa-1YR' regression nc auto_lag BIC ----------</t>
  </si>
  <si>
    <t>---------- Augmented Dickey-Fuller Test on 'CS-Price-Aaa-5YR' regression nc auto_lag BIC ----------</t>
  </si>
  <si>
    <t>---------- Augmented Dickey-Fuller Test on 'CS-Price-Aa-5YR' regression nc auto_lag BIC ----------</t>
  </si>
  <si>
    <t>---------- Augmented Dickey-Fuller Test on 'CS-Price-A-5YR' regression nc auto_lag BIC ----------</t>
  </si>
  <si>
    <t>---------- Augmented Dickey-Fuller Test on 'CS-Price-Baa-5YR' regression nc auto_lag BIC ----------</t>
  </si>
  <si>
    <t>---------- Augmented Dickey-Fuller Test on 'CS-Aaa-3MO-diff' regression nc auto_lag BIC ----------</t>
  </si>
  <si>
    <t>---------- Augmented Dickey-Fuller Test on 'CS-Aa-3MO-diff' regression nc auto_lag BIC ----------</t>
  </si>
  <si>
    <t>---------- Augmented Dickey-Fuller Test on 'CS-A-3MO-diff' regression nc auto_lag BIC ----------</t>
  </si>
  <si>
    <t>---------- Augmented Dickey-Fuller Test on 'CS-Baa-3MO-diff' regression nc auto_lag BIC ----------</t>
  </si>
  <si>
    <t>---------- Augmented Dickey-Fuller Test on 'CS-Price-Aaa-3MO-diff' regression nc auto_lag BIC ----------</t>
  </si>
  <si>
    <t>---------- Augmented Dickey-Fuller Test on 'CS-Price-Aa-3MO-diff' regression nc auto_lag BIC ----------</t>
  </si>
  <si>
    <t>---------- Augmented Dickey-Fuller Test on 'CS-Price-A-3MO-diff' regression nc auto_lag BIC ----------</t>
  </si>
  <si>
    <t>---------- Augmented Dickey-Fuller Test on 'CS-Price-Baa-3MO-diff' regression nc auto_lag BIC ----------</t>
  </si>
  <si>
    <t>---------- Augmented Dickey-Fuller Test on 'CS-Price-Aaa-1YR-diff' regression nc auto_lag BIC ----------</t>
  </si>
  <si>
    <t>---------- Augmented Dickey-Fuller Test on 'CS-Price-Aa-1YR-diff' regression nc auto_lag BIC ----------</t>
  </si>
  <si>
    <t>---------- Augmented Dickey-Fuller Test on 'CS-Price-A-1YR-diff' regression nc auto_lag BIC ----------</t>
  </si>
  <si>
    <t>---------- Augmented Dickey-Fuller Test on 'CS-Price-Baa-1YR-diff' regression nc auto_lag BIC ----------</t>
  </si>
  <si>
    <t>---------- Augmented Dickey-Fuller Test on 'CS-Price-Aaa-5YR-diff' regression nc auto_lag BIC ----------</t>
  </si>
  <si>
    <t>---------- Augmented Dickey-Fuller Test on 'CS-Price-Aa-5YR-diff' regression nc auto_lag BIC ----------</t>
  </si>
  <si>
    <t>---------- Augmented Dickey-Fuller Test on 'CS-Price-A-5YR-diff' regression nc auto_lag BIC ----------</t>
  </si>
  <si>
    <t>---------- Augmented Dickey-Fuller Test on 'CS-Price-Baa-5YR-diff' regression nc auto_lag BIC ----------</t>
  </si>
  <si>
    <t>---------- Augmented Dickey-Fuller Test on 'Corp-Aaa_Corp' regression nc auto_lag BIC ----------</t>
  </si>
  <si>
    <t>---------- Augmented Dickey-Fuller Test on 'Corp-Aa_Corp' regression nc auto_lag BIC ----------</t>
  </si>
  <si>
    <t>---------- Augmented Dickey-Fuller Test on 'Corp-A_Corp' regression nc auto_lag BIC ----------</t>
  </si>
  <si>
    <t>---------- Augmented Dickey-Fuller Test on 'Corp-Baa_Corp' regression nc auto_lag BIC ----------</t>
  </si>
  <si>
    <t>---------- Augmented Dickey-Fuller Test on 'TB-3MO-TY' regression nc auto_lag BIC ----------</t>
  </si>
  <si>
    <t>---------- Augmented Dickey-Fuller Test on 'TB-1YR-TY' regression nc auto_lag BIC ----------</t>
  </si>
  <si>
    <t>---------- Augmented Dickey-Fuller Test on 'TB-5YR-TY' regression nc auto_lag BIC ----------</t>
  </si>
  <si>
    <t>---------- Augmented Dickey-Fuller Test on 'TB-3MO-TY-diff' regression nc auto_lag BIC ----------</t>
  </si>
  <si>
    <t>---------- Augmented Dickey-Fuller Test on 'TB-1YR-TY-diff' regression nc auto_lag BIC ----------</t>
  </si>
  <si>
    <t>---------- Augmented Dickey-Fuller Test on 'TB-5YR-TY-diff' regression nc auto_lag BIC ----------</t>
  </si>
  <si>
    <t>---------- Augmented Dickey-Fuller Test on 'CS-Aaa-3MO' regression c auto_lag BIC ----------</t>
  </si>
  <si>
    <t>---------- Augmented Dickey-Fuller Test on 'CS-Aa-3MO' regression c auto_lag BIC ----------</t>
  </si>
  <si>
    <t>---------- Augmented Dickey-Fuller Test on 'CS-A-3MO' regression c auto_lag BIC ----------</t>
  </si>
  <si>
    <t>---------- Augmented Dickey-Fuller Test on 'CS-Baa-3MO' regression c auto_lag BIC ----------</t>
  </si>
  <si>
    <t>---------- Augmented Dickey-Fuller Test on 'CS-Aaa-1YR' regression c auto_lag BIC ----------</t>
  </si>
  <si>
    <t>---------- Augmented Dickey-Fuller Test on 'CS-Aa-1YR' regression c auto_lag BIC ----------</t>
  </si>
  <si>
    <t>---------- Augmented Dickey-Fuller Test on 'CS-A-1YR' regression c auto_lag BIC ----------</t>
  </si>
  <si>
    <t>---------- Augmented Dickey-Fuller Test on 'CS-Baa-1YR' regression c auto_lag BIC ----------</t>
  </si>
  <si>
    <t>---------- Augmented Dickey-Fuller Test on 'CS-Aaa-5YR' regression c auto_lag BIC ----------</t>
  </si>
  <si>
    <t>---------- Augmented Dickey-Fuller Test on 'CS-Aa-5YR' regression c auto_lag BIC ----------</t>
  </si>
  <si>
    <t>---------- Augmented Dickey-Fuller Test on 'CS-A-5YR' regression c auto_lag BIC ----------</t>
  </si>
  <si>
    <t>---------- Augmented Dickey-Fuller Test on 'CS-Baa-5YR' regression c auto_lag BIC ----------</t>
  </si>
  <si>
    <t>---------- Augmented Dickey-Fuller Test on 'CS-Price-Aaa-3MO' regression c auto_lag BIC ----------</t>
  </si>
  <si>
    <t>---------- Augmented Dickey-Fuller Test on 'CS-Price-Aa-3MO' regression c auto_lag BIC ----------</t>
  </si>
  <si>
    <t>---------- Augmented Dickey-Fuller Test on 'CS-Price-A-3MO' regression c auto_lag BIC ----------</t>
  </si>
  <si>
    <t>---------- Augmented Dickey-Fuller Test on 'CS-Price-Baa-3MO' regression c auto_lag BIC ----------</t>
  </si>
  <si>
    <t>---------- Augmented Dickey-Fuller Test on 'CS-Price-Aaa-1YR' regression c auto_lag BIC ----------</t>
  </si>
  <si>
    <t>---------- Augmented Dickey-Fuller Test on 'CS-Price-Aa-1YR' regression c auto_lag BIC ----------</t>
  </si>
  <si>
    <t>---------- Augmented Dickey-Fuller Test on 'CS-Price-A-1YR' regression c auto_lag BIC ----------</t>
  </si>
  <si>
    <t>---------- Augmented Dickey-Fuller Test on 'CS-Price-Baa-1YR' regression c auto_lag BIC ----------</t>
  </si>
  <si>
    <t>---------- Augmented Dickey-Fuller Test on 'CS-Price-Aaa-5YR' regression c auto_lag BIC ----------</t>
  </si>
  <si>
    <t>---------- Augmented Dickey-Fuller Test on 'CS-Price-Aa-5YR' regression c auto_lag BIC ----------</t>
  </si>
  <si>
    <t>---------- Augmented Dickey-Fuller Test on 'CS-Price-A-5YR' regression c auto_lag BIC ----------</t>
  </si>
  <si>
    <t>---------- Augmented Dickey-Fuller Test on 'CS-Price-Baa-5YR' regression c auto_lag BIC ----------</t>
  </si>
  <si>
    <t>---------- Augmented Dickey-Fuller Test on 'CS-Aaa-3MO-diff' regression c auto_lag BIC ----------</t>
  </si>
  <si>
    <t>---------- Augmented Dickey-Fuller Test on 'CS-Aa-3MO-diff' regression c auto_lag BIC ----------</t>
  </si>
  <si>
    <t>---------- Augmented Dickey-Fuller Test on 'CS-A-3MO-diff' regression c auto_lag BIC ----------</t>
  </si>
  <si>
    <t>---------- Augmented Dickey-Fuller Test on 'CS-Baa-3MO-diff' regression c auto_lag BIC ----------</t>
  </si>
  <si>
    <t>---------- Augmented Dickey-Fuller Test on 'CS-Price-Aaa-3MO-diff' regression c auto_lag BIC ----------</t>
  </si>
  <si>
    <t>---------- Augmented Dickey-Fuller Test on 'CS-Price-Aa-3MO-diff' regression c auto_lag BIC ----------</t>
  </si>
  <si>
    <t>---------- Augmented Dickey-Fuller Test on 'CS-Price-A-3MO-diff' regression c auto_lag BIC ----------</t>
  </si>
  <si>
    <t>---------- Augmented Dickey-Fuller Test on 'CS-Price-Baa-3MO-diff' regression c auto_lag BIC ----------</t>
  </si>
  <si>
    <t>---------- Augmented Dickey-Fuller Test on 'CS-Price-Aaa-1YR-diff' regression c auto_lag BIC ----------</t>
  </si>
  <si>
    <t>---------- Augmented Dickey-Fuller Test on 'CS-Price-Aa-1YR-diff' regression c auto_lag BIC ----------</t>
  </si>
  <si>
    <t>---------- Augmented Dickey-Fuller Test on 'CS-Price-A-1YR-diff' regression c auto_lag BIC ----------</t>
  </si>
  <si>
    <t>---------- Augmented Dickey-Fuller Test on 'CS-Price-Baa-1YR-diff' regression c auto_lag BIC ----------</t>
  </si>
  <si>
    <t>---------- Augmented Dickey-Fuller Test on 'CS-Price-Aaa-5YR-diff' regression c auto_lag BIC ----------</t>
  </si>
  <si>
    <t>---------- Augmented Dickey-Fuller Test on 'CS-Price-Aa-5YR-diff' regression c auto_lag BIC ----------</t>
  </si>
  <si>
    <t>---------- Augmented Dickey-Fuller Test on 'CS-Price-A-5YR-diff' regression c auto_lag BIC ----------</t>
  </si>
  <si>
    <t>---------- Augmented Dickey-Fuller Test on 'CS-Price-Baa-5YR-diff' regression c auto_lag BIC ----------</t>
  </si>
  <si>
    <t>---------- Augmented Dickey-Fuller Test on 'Corp-Aaa_Corp' regression c auto_lag BIC ----------</t>
  </si>
  <si>
    <t>---------- Augmented Dickey-Fuller Test on 'Corp-Aa_Corp' regression c auto_lag BIC ----------</t>
  </si>
  <si>
    <t>---------- Augmented Dickey-Fuller Test on 'Corp-A_Corp' regression c auto_lag BIC ----------</t>
  </si>
  <si>
    <t>---------- Augmented Dickey-Fuller Test on 'Corp-Baa_Corp' regression c auto_lag BIC ----------</t>
  </si>
  <si>
    <t>---------- Augmented Dickey-Fuller Test on 'TB-3MO-TY' regression c auto_lag BIC ----------</t>
  </si>
  <si>
    <t>---------- Augmented Dickey-Fuller Test on 'TB-1YR-TY' regression c auto_lag BIC ----------</t>
  </si>
  <si>
    <t>---------- Augmented Dickey-Fuller Test on 'TB-5YR-TY' regression c auto_lag BIC ----------</t>
  </si>
  <si>
    <t>---------- Augmented Dickey-Fuller Test on 'TB-3MO-TY-diff' regression c auto_lag BIC ----------</t>
  </si>
  <si>
    <t>---------- Augmented Dickey-Fuller Test on 'TB-1YR-TY-diff' regression c auto_lag BIC ----------</t>
  </si>
  <si>
    <t>---------- Augmented Dickey-Fuller Test on 'TB-5YR-TY-diff' regression c auto_lag BIC ----------</t>
  </si>
  <si>
    <t>---------- Augmented Dickey-Fuller Test on 'CS-Aaa-3MO' regression ct auto_lag BIC ----------</t>
  </si>
  <si>
    <t>---------- Augmented Dickey-Fuller Test on 'CS-Aa-3MO' regression ct auto_lag BIC ----------</t>
  </si>
  <si>
    <t>---------- Augmented Dickey-Fuller Test on 'CS-A-3MO' regression ct auto_lag BIC ----------</t>
  </si>
  <si>
    <t>---------- Augmented Dickey-Fuller Test on 'CS-Baa-3MO' regression ct auto_lag BIC ----------</t>
  </si>
  <si>
    <t>---------- Augmented Dickey-Fuller Test on 'CS-Aaa-1YR' regression ct auto_lag BIC ----------</t>
  </si>
  <si>
    <t>---------- Augmented Dickey-Fuller Test on 'CS-Aa-1YR' regression ct auto_lag BIC ----------</t>
  </si>
  <si>
    <t>---------- Augmented Dickey-Fuller Test on 'CS-A-1YR' regression ct auto_lag BIC ----------</t>
  </si>
  <si>
    <t>---------- Augmented Dickey-Fuller Test on 'CS-Baa-1YR' regression ct auto_lag BIC ----------</t>
  </si>
  <si>
    <t>---------- Augmented Dickey-Fuller Test on 'CS-Aaa-5YR' regression ct auto_lag BIC ----------</t>
  </si>
  <si>
    <t>---------- Augmented Dickey-Fuller Test on 'CS-Aa-5YR' regression ct auto_lag BIC ----------</t>
  </si>
  <si>
    <t>---------- Augmented Dickey-Fuller Test on 'CS-A-5YR' regression ct auto_lag BIC ----------</t>
  </si>
  <si>
    <t>---------- Augmented Dickey-Fuller Test on 'CS-Baa-5YR' regression ct auto_lag BIC ----------</t>
  </si>
  <si>
    <t>---------- Augmented Dickey-Fuller Test on 'CS-Price-Aaa-3MO' regression ct auto_lag BIC ----------</t>
  </si>
  <si>
    <t>---------- Augmented Dickey-Fuller Test on 'CS-Price-Aa-3MO' regression ct auto_lag BIC ----------</t>
  </si>
  <si>
    <t>---------- Augmented Dickey-Fuller Test on 'CS-Price-A-3MO' regression ct auto_lag BIC ----------</t>
  </si>
  <si>
    <t>---------- Augmented Dickey-Fuller Test on 'CS-Price-Baa-3MO' regression ct auto_lag BIC ----------</t>
  </si>
  <si>
    <t>---------- Augmented Dickey-Fuller Test on 'CS-Price-Aaa-1YR' regression ct auto_lag BIC ----------</t>
  </si>
  <si>
    <t>---------- Augmented Dickey-Fuller Test on 'CS-Price-Aa-1YR' regression ct auto_lag BIC ----------</t>
  </si>
  <si>
    <t>---------- Augmented Dickey-Fuller Test on 'CS-Price-A-1YR' regression ct auto_lag BIC ----------</t>
  </si>
  <si>
    <t>---------- Augmented Dickey-Fuller Test on 'CS-Price-Baa-1YR' regression ct auto_lag BIC ----------</t>
  </si>
  <si>
    <t>---------- Augmented Dickey-Fuller Test on 'CS-Price-Aaa-5YR' regression ct auto_lag BIC ----------</t>
  </si>
  <si>
    <t>---------- Augmented Dickey-Fuller Test on 'CS-Price-Aa-5YR' regression ct auto_lag BIC ----------</t>
  </si>
  <si>
    <t>---------- Augmented Dickey-Fuller Test on 'CS-Price-A-5YR' regression ct auto_lag BIC ----------</t>
  </si>
  <si>
    <t>---------- Augmented Dickey-Fuller Test on 'CS-Price-Baa-5YR' regression ct auto_lag BIC ----------</t>
  </si>
  <si>
    <t>---------- Augmented Dickey-Fuller Test on 'CS-Aaa-3MO-diff' regression ct auto_lag BIC ----------</t>
  </si>
  <si>
    <t>---------- Augmented Dickey-Fuller Test on 'CS-Aa-3MO-diff' regression ct auto_lag BIC ----------</t>
  </si>
  <si>
    <t>---------- Augmented Dickey-Fuller Test on 'CS-A-3MO-diff' regression ct auto_lag BIC ----------</t>
  </si>
  <si>
    <t>---------- Augmented Dickey-Fuller Test on 'CS-Baa-3MO-diff' regression ct auto_lag BIC ----------</t>
  </si>
  <si>
    <t>---------- Augmented Dickey-Fuller Test on 'CS-Price-Aaa-3MO-diff' regression ct auto_lag BIC ----------</t>
  </si>
  <si>
    <t>---------- Augmented Dickey-Fuller Test on 'CS-Price-Aa-3MO-diff' regression ct auto_lag BIC ----------</t>
  </si>
  <si>
    <t>---------- Augmented Dickey-Fuller Test on 'CS-Price-A-3MO-diff' regression ct auto_lag BIC ----------</t>
  </si>
  <si>
    <t>---------- Augmented Dickey-Fuller Test on 'CS-Price-Baa-3MO-diff' regression ct auto_lag BIC ----------</t>
  </si>
  <si>
    <t>---------- Augmented Dickey-Fuller Test on 'CS-Price-Aaa-1YR-diff' regression ct auto_lag BIC ----------</t>
  </si>
  <si>
    <t>---------- Augmented Dickey-Fuller Test on 'CS-Price-Aa-1YR-diff' regression ct auto_lag BIC ----------</t>
  </si>
  <si>
    <t>---------- Augmented Dickey-Fuller Test on 'CS-Price-A-1YR-diff' regression ct auto_lag BIC ----------</t>
  </si>
  <si>
    <t>---------- Augmented Dickey-Fuller Test on 'CS-Price-Baa-1YR-diff' regression ct auto_lag BIC ----------</t>
  </si>
  <si>
    <t>---------- Augmented Dickey-Fuller Test on 'CS-Price-Aaa-5YR-diff' regression ct auto_lag BIC ----------</t>
  </si>
  <si>
    <t>---------- Augmented Dickey-Fuller Test on 'CS-Price-Aa-5YR-diff' regression ct auto_lag BIC ----------</t>
  </si>
  <si>
    <t>---------- Augmented Dickey-Fuller Test on 'CS-Price-A-5YR-diff' regression ct auto_lag BIC ----------</t>
  </si>
  <si>
    <t>---------- Augmented Dickey-Fuller Test on 'CS-Price-Baa-5YR-diff' regression ct auto_lag BIC ----------</t>
  </si>
  <si>
    <t>---------- Augmented Dickey-Fuller Test on 'Corp-Aaa_Corp' regression ct auto_lag BIC ----------</t>
  </si>
  <si>
    <t>---------- Augmented Dickey-Fuller Test on 'Corp-Aa_Corp' regression ct auto_lag BIC ----------</t>
  </si>
  <si>
    <t>---------- Augmented Dickey-Fuller Test on 'Corp-A_Corp' regression ct auto_lag BIC ----------</t>
  </si>
  <si>
    <t>---------- Augmented Dickey-Fuller Test on 'Corp-Baa_Corp' regression ct auto_lag BIC ----------</t>
  </si>
  <si>
    <t>---------- Augmented Dickey-Fuller Test on 'TB-3MO-TY' regression ct auto_lag BIC ----------</t>
  </si>
  <si>
    <t>---------- Augmented Dickey-Fuller Test on 'TB-1YR-TY' regression ct auto_lag BIC ----------</t>
  </si>
  <si>
    <t>---------- Augmented Dickey-Fuller Test on 'TB-5YR-TY' regression ct auto_lag BIC ----------</t>
  </si>
  <si>
    <t>---------- Augmented Dickey-Fuller Test on 'TB-3MO-TY-diff' regression ct auto_lag BIC ----------</t>
  </si>
  <si>
    <t>---------- Augmented Dickey-Fuller Test on 'TB-1YR-TY-diff' regression ct auto_lag BIC ----------</t>
  </si>
  <si>
    <t>---------- Augmented Dickey-Fuller Test on 'TB-5YR-TY-diff' regression ct auto_lag BIC ----------</t>
  </si>
  <si>
    <t>---------- Augmented Dickey-Fuller Test on 'CS-Aaa-3MO' regression ctt auto_lag BIC ----------</t>
  </si>
  <si>
    <t>---------- Augmented Dickey-Fuller Test on 'CS-Aa-3MO' regression ctt auto_lag BIC ----------</t>
  </si>
  <si>
    <t>---------- Augmented Dickey-Fuller Test on 'CS-A-3MO' regression ctt auto_lag BIC ----------</t>
  </si>
  <si>
    <t>---------- Augmented Dickey-Fuller Test on 'CS-Baa-3MO' regression ctt auto_lag BIC ----------</t>
  </si>
  <si>
    <t>---------- Augmented Dickey-Fuller Test on 'CS-Aaa-1YR' regression ctt auto_lag BIC ----------</t>
  </si>
  <si>
    <t>---------- Augmented Dickey-Fuller Test on 'CS-Aa-1YR' regression ctt auto_lag BIC ----------</t>
  </si>
  <si>
    <t>---------- Augmented Dickey-Fuller Test on 'CS-A-1YR' regression ctt auto_lag BIC ----------</t>
  </si>
  <si>
    <t>---------- Augmented Dickey-Fuller Test on 'CS-Baa-1YR' regression ctt auto_lag BIC ----------</t>
  </si>
  <si>
    <t>---------- Augmented Dickey-Fuller Test on 'CS-Aaa-5YR' regression ctt auto_lag BIC ----------</t>
  </si>
  <si>
    <t>---------- Augmented Dickey-Fuller Test on 'CS-Aa-5YR' regression ctt auto_lag BIC ----------</t>
  </si>
  <si>
    <t>---------- Augmented Dickey-Fuller Test on 'CS-A-5YR' regression ctt auto_lag BIC ----------</t>
  </si>
  <si>
    <t>---------- Augmented Dickey-Fuller Test on 'CS-Baa-5YR' regression ctt auto_lag BIC ----------</t>
  </si>
  <si>
    <t>---------- Augmented Dickey-Fuller Test on 'CS-Price-Aaa-3MO' regression ctt auto_lag BIC ----------</t>
  </si>
  <si>
    <t>---------- Augmented Dickey-Fuller Test on 'CS-Price-Aa-3MO' regression ctt auto_lag BIC ----------</t>
  </si>
  <si>
    <t>---------- Augmented Dickey-Fuller Test on 'CS-Price-A-3MO' regression ctt auto_lag BIC ----------</t>
  </si>
  <si>
    <t>---------- Augmented Dickey-Fuller Test on 'CS-Price-Baa-3MO' regression ctt auto_lag BIC ----------</t>
  </si>
  <si>
    <t>---------- Augmented Dickey-Fuller Test on 'CS-Price-Aaa-1YR' regression ctt auto_lag BIC ----------</t>
  </si>
  <si>
    <t>---------- Augmented Dickey-Fuller Test on 'CS-Price-Aa-1YR' regression ctt auto_lag BIC ----------</t>
  </si>
  <si>
    <t>---------- Augmented Dickey-Fuller Test on 'CS-Price-A-1YR' regression ctt auto_lag BIC ----------</t>
  </si>
  <si>
    <t>---------- Augmented Dickey-Fuller Test on 'CS-Price-Baa-1YR' regression ctt auto_lag BIC ----------</t>
  </si>
  <si>
    <t>---------- Augmented Dickey-Fuller Test on 'CS-Price-Aaa-5YR' regression ctt auto_lag BIC ----------</t>
  </si>
  <si>
    <t>---------- Augmented Dickey-Fuller Test on 'CS-Price-Aa-5YR' regression ctt auto_lag BIC ----------</t>
  </si>
  <si>
    <t>---------- Augmented Dickey-Fuller Test on 'CS-Price-A-5YR' regression ctt auto_lag BIC ----------</t>
  </si>
  <si>
    <t>---------- Augmented Dickey-Fuller Test on 'CS-Price-Baa-5YR' regression ctt auto_lag BIC ----------</t>
  </si>
  <si>
    <t>---------- Augmented Dickey-Fuller Test on 'CS-Aaa-3MO-diff' regression ctt auto_lag BIC ----------</t>
  </si>
  <si>
    <t>---------- Augmented Dickey-Fuller Test on 'CS-Aa-3MO-diff' regression ctt auto_lag BIC ----------</t>
  </si>
  <si>
    <t>---------- Augmented Dickey-Fuller Test on 'CS-A-3MO-diff' regression ctt auto_lag BIC ----------</t>
  </si>
  <si>
    <t>---------- Augmented Dickey-Fuller Test on 'CS-Baa-3MO-diff' regression ctt auto_lag BIC ----------</t>
  </si>
  <si>
    <t>---------- Augmented Dickey-Fuller Test on 'CS-Price-Aaa-3MO-diff' regression ctt auto_lag BIC ----------</t>
  </si>
  <si>
    <t>---------- Augmented Dickey-Fuller Test on 'CS-Price-Aa-3MO-diff' regression ctt auto_lag BIC ----------</t>
  </si>
  <si>
    <t>---------- Augmented Dickey-Fuller Test on 'CS-Price-A-3MO-diff' regression ctt auto_lag BIC ----------</t>
  </si>
  <si>
    <t>---------- Augmented Dickey-Fuller Test on 'CS-Price-Baa-3MO-diff' regression ctt auto_lag BIC ----------</t>
  </si>
  <si>
    <t>---------- Augmented Dickey-Fuller Test on 'CS-Price-Aaa-1YR-diff' regression ctt auto_lag BIC ----------</t>
  </si>
  <si>
    <t>---------- Augmented Dickey-Fuller Test on 'CS-Price-Aa-1YR-diff' regression ctt auto_lag BIC ----------</t>
  </si>
  <si>
    <t>---------- Augmented Dickey-Fuller Test on 'CS-Price-A-1YR-diff' regression ctt auto_lag BIC ----------</t>
  </si>
  <si>
    <t>---------- Augmented Dickey-Fuller Test on 'CS-Price-Baa-1YR-diff' regression ctt auto_lag BIC ----------</t>
  </si>
  <si>
    <t>---------- Augmented Dickey-Fuller Test on 'CS-Price-Aaa-5YR-diff' regression ctt auto_lag BIC ----------</t>
  </si>
  <si>
    <t>---------- Augmented Dickey-Fuller Test on 'CS-Price-Aa-5YR-diff' regression ctt auto_lag BIC ----------</t>
  </si>
  <si>
    <t>---------- Augmented Dickey-Fuller Test on 'CS-Price-A-5YR-diff' regression ctt auto_lag BIC ----------</t>
  </si>
  <si>
    <t>---------- Augmented Dickey-Fuller Test on 'CS-Price-Baa-5YR-diff' regression ctt auto_lag BIC ----------</t>
  </si>
  <si>
    <t>---------- Augmented Dickey-Fuller Test on 'Corp-Aaa_Corp' regression ctt auto_lag BIC ----------</t>
  </si>
  <si>
    <t>---------- Augmented Dickey-Fuller Test on 'Corp-Aa_Corp' regression ctt auto_lag BIC ----------</t>
  </si>
  <si>
    <t>---------- Augmented Dickey-Fuller Test on 'Corp-A_Corp' regression ctt auto_lag BIC ----------</t>
  </si>
  <si>
    <t>---------- Augmented Dickey-Fuller Test on 'Corp-Baa_Corp' regression ctt auto_lag BIC ----------</t>
  </si>
  <si>
    <t>---------- Augmented Dickey-Fuller Test on 'TB-3MO-TY' regression ctt auto_lag BIC ----------</t>
  </si>
  <si>
    <t>---------- Augmented Dickey-Fuller Test on 'TB-1YR-TY' regression ctt auto_lag BIC ----------</t>
  </si>
  <si>
    <t>---------- Augmented Dickey-Fuller Test on 'TB-5YR-TY' regression ctt auto_lag BIC ----------</t>
  </si>
  <si>
    <t>---------- Augmented Dickey-Fuller Test on 'TB-3MO-TY-diff' regression ctt auto_lag BIC ----------</t>
  </si>
  <si>
    <t>---------- Augmented Dickey-Fuller Test on 'TB-1YR-TY-diff' regression ctt auto_lag BIC ----------</t>
  </si>
  <si>
    <t>---------- Augmented Dickey-Fuller Test on 'TB-5YR-TY-diff' regression ctt auto_lag BIC ----------</t>
  </si>
  <si>
    <t>autolag</t>
  </si>
  <si>
    <t>c-t-t</t>
  </si>
  <si>
    <t>Stationarity p-value</t>
  </si>
  <si>
    <t xml:space="preserve"> nc</t>
  </si>
  <si>
    <t>Series is Non-stationary. Null Hypothesis Weak...</t>
  </si>
  <si>
    <t>CS-Price-Aaa-3MO</t>
  </si>
  <si>
    <t>CS-Price-A-3MO</t>
  </si>
  <si>
    <t>CS-Price-Baa-3MO</t>
  </si>
  <si>
    <t>CS-Price-Aaa-1YR</t>
  </si>
  <si>
    <t>CS-Price-A-1YR</t>
  </si>
  <si>
    <t>CS-Price-Baa-1YR</t>
  </si>
  <si>
    <t>CS-Price-Aaa-5YR</t>
  </si>
  <si>
    <t>CS-Price-A-5YR</t>
  </si>
  <si>
    <t>CS-Price-Baa-5YR</t>
  </si>
  <si>
    <t>Series is Stationary. Null Hypothesis Rejecting</t>
  </si>
  <si>
    <t>CS-Aa-3MO-diff</t>
  </si>
  <si>
    <t>CS-Price-Aa-3MO-diff</t>
  </si>
  <si>
    <t>CS-Price-Aa-1YR-diff</t>
  </si>
  <si>
    <t>CS-Price-Aa-5YR-diff</t>
  </si>
  <si>
    <t>TB-3MO-TY-diff</t>
  </si>
  <si>
    <t>TB-1YR-TY-diff</t>
  </si>
  <si>
    <t>TB-5YR-TY-diff</t>
  </si>
  <si>
    <t xml:space="preserve"> ct</t>
  </si>
  <si>
    <t>ctt</t>
  </si>
  <si>
    <t>CS-Price-Aa-3MO</t>
  </si>
  <si>
    <t>CS-Price-Aa-1YR</t>
  </si>
  <si>
    <t>CS-Price-Aa-5YR</t>
  </si>
  <si>
    <t>CS-Aaa-3MO-diff</t>
  </si>
  <si>
    <t>CS-A-3MO-diff</t>
  </si>
  <si>
    <t>CS-Baa-3MO-diff</t>
  </si>
  <si>
    <t>CS-Price-Aaa-3MO-diff</t>
  </si>
  <si>
    <t>CS-Price-A-3MO-diff</t>
  </si>
  <si>
    <t>CS-Price-Baa-3MO-diff</t>
  </si>
  <si>
    <t>CS-Price-Aaa-1YR-diff</t>
  </si>
  <si>
    <t>CS-Price-A-1YR-diff</t>
  </si>
  <si>
    <t>CS-Price-Baa-1YR-diff</t>
  </si>
  <si>
    <t>CS-Price-Aaa-5YR-diff</t>
  </si>
  <si>
    <t>CS-Price-A-5YR-diff</t>
  </si>
  <si>
    <t>CS-Price-Baa-5YR-diff</t>
  </si>
  <si>
    <t>a3:a15</t>
  </si>
  <si>
    <t>---------- start 2020-09-13 20</t>
  </si>
  <si>
    <t>36 ----------</t>
  </si>
  <si>
    <t>Market-RMRF-diff</t>
  </si>
  <si>
    <t>Market-SP500-diff</t>
  </si>
  <si>
    <t>Econ-UNRATE-diff</t>
  </si>
  <si>
    <t>Econ-DSPIC96-diff</t>
  </si>
  <si>
    <t>Econ-CPIAUCSL-diff</t>
  </si>
  <si>
    <t>Econ-CPILFESL-diff</t>
  </si>
  <si>
    <t>Econ-INDPRO-diff</t>
  </si>
  <si>
    <t>Econ-PCE-diff</t>
  </si>
  <si>
    <t>Market-SP500-pc-delta</t>
  </si>
  <si>
    <t>Date</t>
  </si>
  <si>
    <t>CS-Aaa-1YR-diff</t>
  </si>
  <si>
    <t>CS-Aa-1YR-diff</t>
  </si>
  <si>
    <t>CS-A-1YR-diff</t>
  </si>
  <si>
    <t>CS-Baa-1YR-diff</t>
  </si>
  <si>
    <t>CS-Aaa-5YR-diff</t>
  </si>
  <si>
    <t>CS-Aa-5YR-diff</t>
  </si>
  <si>
    <t>CS-A-5YR-diff</t>
  </si>
  <si>
    <t>CS-Baa-5YR-diff</t>
  </si>
  <si>
    <t>CS-DCF-Aaa-3MO</t>
  </si>
  <si>
    <t>CS-DCF-Aa-3MO</t>
  </si>
  <si>
    <t>CS-DCF-A-3MO</t>
  </si>
  <si>
    <t>CS-DCF-Baa-3MO</t>
  </si>
  <si>
    <t>CS-DCF-Aaa-1YR</t>
  </si>
  <si>
    <t>CS-DCF-Aa-1YR</t>
  </si>
  <si>
    <t>CS-DCF-A-1YR</t>
  </si>
  <si>
    <t>CS-DCF-Baa-1YR</t>
  </si>
  <si>
    <t>CS-DCF-Aaa-5YR</t>
  </si>
  <si>
    <t>CS-DCF-Aa-5YR</t>
  </si>
  <si>
    <t>CS-DCF-A-5YR</t>
  </si>
  <si>
    <t>CS-DCF-Baa-5YR</t>
  </si>
  <si>
    <t>CS-DCF-Aaa-3MO-diff</t>
  </si>
  <si>
    <t>CS-DCF-Aa-3MO-diff</t>
  </si>
  <si>
    <t>CS-DCF-A-3MO-diff</t>
  </si>
  <si>
    <t>CS-DCF-Baa-3MO-diff</t>
  </si>
  <si>
    <t>CS-DCF-Aaa-1YR-diff</t>
  </si>
  <si>
    <t>CS-DCF-Aa-1YR-diff</t>
  </si>
  <si>
    <t>CS-DCF-A-1YR-diff</t>
  </si>
  <si>
    <t>CS-DCF-Baa-1YR-diff</t>
  </si>
  <si>
    <t>CS-DCF-Aaa-5YR-diff</t>
  </si>
  <si>
    <t>CS-DCF-Aa-5YR-diff</t>
  </si>
  <si>
    <t>CS-DCF-A-5YR-diff</t>
  </si>
  <si>
    <t>CS-DCF-Baa-5YR-diff</t>
  </si>
  <si>
    <t>---------- Augmented Dickey-Fuller Test on 'CS-DCF-Aaa-3MO' regression nc auto_lag BIC ----------</t>
  </si>
  <si>
    <t>---------- Augmented Dickey-Fuller Test on 'CS-DCF-Aa-3MO' regression nc auto_lag BIC ----------</t>
  </si>
  <si>
    <t>---------- Augmented Dickey-Fuller Test on 'CS-DCF-A-3MO' regression nc auto_lag BIC ----------</t>
  </si>
  <si>
    <t>---------- Augmented Dickey-Fuller Test on 'CS-DCF-Baa-3MO' regression nc auto_lag BIC ----------</t>
  </si>
  <si>
    <t>---------- Augmented Dickey-Fuller Test on 'CS-DCF-Aaa-1YR' regression nc auto_lag BIC ----------</t>
  </si>
  <si>
    <t>---------- Augmented Dickey-Fuller Test on 'CS-DCF-Aa-1YR' regression nc auto_lag BIC ----------</t>
  </si>
  <si>
    <t>---------- Augmented Dickey-Fuller Test on 'CS-DCF-A-1YR' regression nc auto_lag BIC ----------</t>
  </si>
  <si>
    <t>---------- Augmented Dickey-Fuller Test on 'CS-DCF-Baa-1YR' regression nc auto_lag BIC ----------</t>
  </si>
  <si>
    <t>---------- Augmented Dickey-Fuller Test on 'CS-DCF-Aaa-5YR' regression nc auto_lag BIC ----------</t>
  </si>
  <si>
    <t>---------- Augmented Dickey-Fuller Test on 'CS-DCF-Aa-5YR' regression nc auto_lag BIC ----------</t>
  </si>
  <si>
    <t>---------- Augmented Dickey-Fuller Test on 'CS-DCF-A-5YR' regression nc auto_lag BIC ----------</t>
  </si>
  <si>
    <t>---------- Augmented Dickey-Fuller Test on 'CS-DCF-Baa-5YR' regression nc auto_lag BIC ----------</t>
  </si>
  <si>
    <t>---------- Augmented Dickey-Fuller Test on 'CS-Aaa-1YR-diff' regression nc auto_lag BIC ----------</t>
  </si>
  <si>
    <t>---------- Augmented Dickey-Fuller Test on 'CS-Aa-1YR-diff' regression nc auto_lag BIC ----------</t>
  </si>
  <si>
    <t>---------- Augmented Dickey-Fuller Test on 'CS-A-1YR-diff' regression nc auto_lag BIC ----------</t>
  </si>
  <si>
    <t>---------- Augmented Dickey-Fuller Test on 'CS-Baa-1YR-diff' regression nc auto_lag BIC ----------</t>
  </si>
  <si>
    <t>---------- Augmented Dickey-Fuller Test on 'CS-Aaa-5YR-diff' regression nc auto_lag BIC ----------</t>
  </si>
  <si>
    <t>---------- Augmented Dickey-Fuller Test on 'CS-Aa-5YR-diff' regression nc auto_lag BIC ----------</t>
  </si>
  <si>
    <t>---------- Augmented Dickey-Fuller Test on 'CS-A-5YR-diff' regression nc auto_lag BIC ----------</t>
  </si>
  <si>
    <t>---------- Augmented Dickey-Fuller Test on 'CS-Baa-5YR-diff' regression nc auto_lag BIC ----------</t>
  </si>
  <si>
    <t>---------- Augmented Dickey-Fuller Test on 'CS-DCF-Aaa-3MO-diff' regression nc auto_lag BIC ----------</t>
  </si>
  <si>
    <t>---------- Augmented Dickey-Fuller Test on 'CS-DCF-Aa-3MO-diff' regression nc auto_lag BIC ----------</t>
  </si>
  <si>
    <t>---------- Augmented Dickey-Fuller Test on 'CS-DCF-A-3MO-diff' regression nc auto_lag BIC ----------</t>
  </si>
  <si>
    <t>---------- Augmented Dickey-Fuller Test on 'CS-DCF-Baa-3MO-diff' regression nc auto_lag BIC ----------</t>
  </si>
  <si>
    <t>---------- Augmented Dickey-Fuller Test on 'CS-DCF-Aaa-1YR-diff' regression nc auto_lag BIC ----------</t>
  </si>
  <si>
    <t>---------- Augmented Dickey-Fuller Test on 'CS-DCF-Aa-1YR-diff' regression nc auto_lag BIC ----------</t>
  </si>
  <si>
    <t>---------- Augmented Dickey-Fuller Test on 'CS-DCF-A-1YR-diff' regression nc auto_lag BIC ----------</t>
  </si>
  <si>
    <t>---------- Augmented Dickey-Fuller Test on 'CS-DCF-Baa-1YR-diff' regression nc auto_lag BIC ----------</t>
  </si>
  <si>
    <t>---------- Augmented Dickey-Fuller Test on 'CS-DCF-Aaa-5YR-diff' regression nc auto_lag BIC ----------</t>
  </si>
  <si>
    <t>---------- Augmented Dickey-Fuller Test on 'CS-DCF-Aa-5YR-diff' regression nc auto_lag BIC ----------</t>
  </si>
  <si>
    <t>---------- Augmented Dickey-Fuller Test on 'CS-DCF-A-5YR-diff' regression nc auto_lag BIC ----------</t>
  </si>
  <si>
    <t>---------- Augmented Dickey-Fuller Test on 'CS-DCF-Baa-5YR-diff' regression nc auto_lag BIC ----------</t>
  </si>
  <si>
    <t>---------- Augmented Dickey-Fuller Test on 'CS-DCF-Aaa-3MO' regression c auto_lag BIC ----------</t>
  </si>
  <si>
    <t>---------- Augmented Dickey-Fuller Test on 'CS-DCF-Aa-3MO' regression c auto_lag BIC ----------</t>
  </si>
  <si>
    <t>---------- Augmented Dickey-Fuller Test on 'CS-DCF-A-3MO' regression c auto_lag BIC ----------</t>
  </si>
  <si>
    <t>---------- Augmented Dickey-Fuller Test on 'CS-DCF-Baa-3MO' regression c auto_lag BIC ----------</t>
  </si>
  <si>
    <t>---------- Augmented Dickey-Fuller Test on 'CS-DCF-Aaa-1YR' regression c auto_lag BIC ----------</t>
  </si>
  <si>
    <t>---------- Augmented Dickey-Fuller Test on 'CS-DCF-Aa-1YR' regression c auto_lag BIC ----------</t>
  </si>
  <si>
    <t>---------- Augmented Dickey-Fuller Test on 'CS-DCF-A-1YR' regression c auto_lag BIC ----------</t>
  </si>
  <si>
    <t>---------- Augmented Dickey-Fuller Test on 'CS-DCF-Baa-1YR' regression c auto_lag BIC ----------</t>
  </si>
  <si>
    <t>---------- Augmented Dickey-Fuller Test on 'CS-DCF-Aaa-5YR' regression c auto_lag BIC ----------</t>
  </si>
  <si>
    <t>---------- Augmented Dickey-Fuller Test on 'CS-DCF-Aa-5YR' regression c auto_lag BIC ----------</t>
  </si>
  <si>
    <t>---------- Augmented Dickey-Fuller Test on 'CS-DCF-A-5YR' regression c auto_lag BIC ----------</t>
  </si>
  <si>
    <t>---------- Augmented Dickey-Fuller Test on 'CS-DCF-Baa-5YR' regression c auto_lag BIC ----------</t>
  </si>
  <si>
    <t>---------- Augmented Dickey-Fuller Test on 'CS-Aaa-1YR-diff' regression c auto_lag BIC ----------</t>
  </si>
  <si>
    <t>---------- Augmented Dickey-Fuller Test on 'CS-Aa-1YR-diff' regression c auto_lag BIC ----------</t>
  </si>
  <si>
    <t>---------- Augmented Dickey-Fuller Test on 'CS-A-1YR-diff' regression c auto_lag BIC ----------</t>
  </si>
  <si>
    <t>---------- Augmented Dickey-Fuller Test on 'CS-Baa-1YR-diff' regression c auto_lag BIC ----------</t>
  </si>
  <si>
    <t>---------- Augmented Dickey-Fuller Test on 'CS-Aaa-5YR-diff' regression c auto_lag BIC ----------</t>
  </si>
  <si>
    <t>---------- Augmented Dickey-Fuller Test on 'CS-Aa-5YR-diff' regression c auto_lag BIC ----------</t>
  </si>
  <si>
    <t>---------- Augmented Dickey-Fuller Test on 'CS-A-5YR-diff' regression c auto_lag BIC ----------</t>
  </si>
  <si>
    <t>---------- Augmented Dickey-Fuller Test on 'CS-Baa-5YR-diff' regression c auto_lag BIC ----------</t>
  </si>
  <si>
    <t>---------- Augmented Dickey-Fuller Test on 'CS-DCF-Aaa-3MO-diff' regression c auto_lag BIC ----------</t>
  </si>
  <si>
    <t>---------- Augmented Dickey-Fuller Test on 'CS-DCF-Aa-3MO-diff' regression c auto_lag BIC ----------</t>
  </si>
  <si>
    <t>---------- Augmented Dickey-Fuller Test on 'CS-DCF-A-3MO-diff' regression c auto_lag BIC ----------</t>
  </si>
  <si>
    <t>---------- Augmented Dickey-Fuller Test on 'CS-DCF-Baa-3MO-diff' regression c auto_lag BIC ----------</t>
  </si>
  <si>
    <t>---------- Augmented Dickey-Fuller Test on 'CS-DCF-Aaa-1YR-diff' regression c auto_lag BIC ----------</t>
  </si>
  <si>
    <t>---------- Augmented Dickey-Fuller Test on 'CS-DCF-Aa-1YR-diff' regression c auto_lag BIC ----------</t>
  </si>
  <si>
    <t>---------- Augmented Dickey-Fuller Test on 'CS-DCF-A-1YR-diff' regression c auto_lag BIC ----------</t>
  </si>
  <si>
    <t>---------- Augmented Dickey-Fuller Test on 'CS-DCF-Baa-1YR-diff' regression c auto_lag BIC ----------</t>
  </si>
  <si>
    <t>---------- Augmented Dickey-Fuller Test on 'CS-DCF-Aaa-5YR-diff' regression c auto_lag BIC ----------</t>
  </si>
  <si>
    <t>---------- Augmented Dickey-Fuller Test on 'CS-DCF-Aa-5YR-diff' regression c auto_lag BIC ----------</t>
  </si>
  <si>
    <t>---------- Augmented Dickey-Fuller Test on 'CS-DCF-A-5YR-diff' regression c auto_lag BIC ----------</t>
  </si>
  <si>
    <t>---------- Augmented Dickey-Fuller Test on 'CS-DCF-Baa-5YR-diff' regression c auto_lag BIC ----------</t>
  </si>
  <si>
    <t>---------- Augmented Dickey-Fuller Test on 'CS-DCF-Aaa-3MO' regression ct auto_lag BIC ----------</t>
  </si>
  <si>
    <t>---------- Augmented Dickey-Fuller Test on 'CS-DCF-Aa-3MO' regression ct auto_lag BIC ----------</t>
  </si>
  <si>
    <t>---------- Augmented Dickey-Fuller Test on 'CS-DCF-A-3MO' regression ct auto_lag BIC ----------</t>
  </si>
  <si>
    <t>---------- Augmented Dickey-Fuller Test on 'CS-DCF-Baa-3MO' regression ct auto_lag BIC ----------</t>
  </si>
  <si>
    <t>---------- Augmented Dickey-Fuller Test on 'CS-DCF-Aaa-1YR' regression ct auto_lag BIC ----------</t>
  </si>
  <si>
    <t>---------- Augmented Dickey-Fuller Test on 'CS-DCF-Aa-1YR' regression ct auto_lag BIC ----------</t>
  </si>
  <si>
    <t>---------- Augmented Dickey-Fuller Test on 'CS-DCF-A-1YR' regression ct auto_lag BIC ----------</t>
  </si>
  <si>
    <t>---------- Augmented Dickey-Fuller Test on 'CS-DCF-Baa-1YR' regression ct auto_lag BIC ----------</t>
  </si>
  <si>
    <t>---------- Augmented Dickey-Fuller Test on 'CS-DCF-Aaa-5YR' regression ct auto_lag BIC ----------</t>
  </si>
  <si>
    <t>---------- Augmented Dickey-Fuller Test on 'CS-DCF-Aa-5YR' regression ct auto_lag BIC ----------</t>
  </si>
  <si>
    <t>---------- Augmented Dickey-Fuller Test on 'CS-DCF-A-5YR' regression ct auto_lag BIC ----------</t>
  </si>
  <si>
    <t>---------- Augmented Dickey-Fuller Test on 'CS-DCF-Baa-5YR' regression ct auto_lag BIC ----------</t>
  </si>
  <si>
    <t>---------- Augmented Dickey-Fuller Test on 'CS-Aaa-1YR-diff' regression ct auto_lag BIC ----------</t>
  </si>
  <si>
    <t>---------- Augmented Dickey-Fuller Test on 'CS-Aa-1YR-diff' regression ct auto_lag BIC ----------</t>
  </si>
  <si>
    <t>---------- Augmented Dickey-Fuller Test on 'CS-A-1YR-diff' regression ct auto_lag BIC ----------</t>
  </si>
  <si>
    <t>---------- Augmented Dickey-Fuller Test on 'CS-Baa-1YR-diff' regression ct auto_lag BIC ----------</t>
  </si>
  <si>
    <t>---------- Augmented Dickey-Fuller Test on 'CS-Aaa-5YR-diff' regression ct auto_lag BIC ----------</t>
  </si>
  <si>
    <t>---------- Augmented Dickey-Fuller Test on 'CS-Aa-5YR-diff' regression ct auto_lag BIC ----------</t>
  </si>
  <si>
    <t>---------- Augmented Dickey-Fuller Test on 'CS-A-5YR-diff' regression ct auto_lag BIC ----------</t>
  </si>
  <si>
    <t>---------- Augmented Dickey-Fuller Test on 'CS-Baa-5YR-diff' regression ct auto_lag BIC ----------</t>
  </si>
  <si>
    <t>---------- Augmented Dickey-Fuller Test on 'CS-DCF-Aaa-3MO-diff' regression ct auto_lag BIC ----------</t>
  </si>
  <si>
    <t>---------- Augmented Dickey-Fuller Test on 'CS-DCF-Aa-3MO-diff' regression ct auto_lag BIC ----------</t>
  </si>
  <si>
    <t>---------- Augmented Dickey-Fuller Test on 'CS-DCF-A-3MO-diff' regression ct auto_lag BIC ----------</t>
  </si>
  <si>
    <t>---------- Augmented Dickey-Fuller Test on 'CS-DCF-Baa-3MO-diff' regression ct auto_lag BIC ----------</t>
  </si>
  <si>
    <t>---------- Augmented Dickey-Fuller Test on 'CS-DCF-Aaa-1YR-diff' regression ct auto_lag BIC ----------</t>
  </si>
  <si>
    <t>---------- Augmented Dickey-Fuller Test on 'CS-DCF-Aa-1YR-diff' regression ct auto_lag BIC ----------</t>
  </si>
  <si>
    <t>---------- Augmented Dickey-Fuller Test on 'CS-DCF-A-1YR-diff' regression ct auto_lag BIC ----------</t>
  </si>
  <si>
    <t>---------- Augmented Dickey-Fuller Test on 'CS-DCF-Baa-1YR-diff' regression ct auto_lag BIC ----------</t>
  </si>
  <si>
    <t>---------- Augmented Dickey-Fuller Test on 'CS-DCF-Aaa-5YR-diff' regression ct auto_lag BIC ----------</t>
  </si>
  <si>
    <t>---------- Augmented Dickey-Fuller Test on 'CS-DCF-Aa-5YR-diff' regression ct auto_lag BIC ----------</t>
  </si>
  <si>
    <t>---------- Augmented Dickey-Fuller Test on 'CS-DCF-A-5YR-diff' regression ct auto_lag BIC ----------</t>
  </si>
  <si>
    <t>---------- Augmented Dickey-Fuller Test on 'CS-DCF-Baa-5YR-diff' regression ct auto_lag BIC ----------</t>
  </si>
  <si>
    <t>---------- Augmented Dickey-Fuller Test on 'CS-DCF-Aaa-3MO' regression ctt auto_lag BIC ----------</t>
  </si>
  <si>
    <t>---------- Augmented Dickey-Fuller Test on 'CS-DCF-Aa-3MO' regression ctt auto_lag BIC ----------</t>
  </si>
  <si>
    <t>---------- Augmented Dickey-Fuller Test on 'CS-DCF-A-3MO' regression ctt auto_lag BIC ----------</t>
  </si>
  <si>
    <t>---------- Augmented Dickey-Fuller Test on 'CS-DCF-Baa-3MO' regression ctt auto_lag BIC ----------</t>
  </si>
  <si>
    <t>---------- Augmented Dickey-Fuller Test on 'CS-DCF-Aaa-1YR' regression ctt auto_lag BIC ----------</t>
  </si>
  <si>
    <t>---------- Augmented Dickey-Fuller Test on 'CS-DCF-Aa-1YR' regression ctt auto_lag BIC ----------</t>
  </si>
  <si>
    <t>---------- Augmented Dickey-Fuller Test on 'CS-DCF-A-1YR' regression ctt auto_lag BIC ----------</t>
  </si>
  <si>
    <t>---------- Augmented Dickey-Fuller Test on 'CS-DCF-Baa-1YR' regression ctt auto_lag BIC ----------</t>
  </si>
  <si>
    <t>---------- Augmented Dickey-Fuller Test on 'CS-DCF-Aaa-5YR' regression ctt auto_lag BIC ----------</t>
  </si>
  <si>
    <t>---------- Augmented Dickey-Fuller Test on 'CS-DCF-Aa-5YR' regression ctt auto_lag BIC ----------</t>
  </si>
  <si>
    <t>---------- Augmented Dickey-Fuller Test on 'CS-DCF-A-5YR' regression ctt auto_lag BIC ----------</t>
  </si>
  <si>
    <t>---------- Augmented Dickey-Fuller Test on 'CS-DCF-Baa-5YR' regression ctt auto_lag BIC ----------</t>
  </si>
  <si>
    <t>---------- Augmented Dickey-Fuller Test on 'CS-Aaa-1YR-diff' regression ctt auto_lag BIC ----------</t>
  </si>
  <si>
    <t>---------- Augmented Dickey-Fuller Test on 'CS-Aa-1YR-diff' regression ctt auto_lag BIC ----------</t>
  </si>
  <si>
    <t>---------- Augmented Dickey-Fuller Test on 'CS-A-1YR-diff' regression ctt auto_lag BIC ----------</t>
  </si>
  <si>
    <t>---------- Augmented Dickey-Fuller Test on 'CS-Baa-1YR-diff' regression ctt auto_lag BIC ----------</t>
  </si>
  <si>
    <t>---------- Augmented Dickey-Fuller Test on 'CS-Aaa-5YR-diff' regression ctt auto_lag BIC ----------</t>
  </si>
  <si>
    <t>---------- Augmented Dickey-Fuller Test on 'CS-Aa-5YR-diff' regression ctt auto_lag BIC ----------</t>
  </si>
  <si>
    <t>---------- Augmented Dickey-Fuller Test on 'CS-A-5YR-diff' regression ctt auto_lag BIC ----------</t>
  </si>
  <si>
    <t>---------- Augmented Dickey-Fuller Test on 'CS-Baa-5YR-diff' regression ctt auto_lag BIC ----------</t>
  </si>
  <si>
    <t>---------- Augmented Dickey-Fuller Test on 'CS-DCF-Aaa-3MO-diff' regression ctt auto_lag BIC ----------</t>
  </si>
  <si>
    <t>---------- Augmented Dickey-Fuller Test on 'CS-DCF-Aa-3MO-diff' regression ctt auto_lag BIC ----------</t>
  </si>
  <si>
    <t>---------- Augmented Dickey-Fuller Test on 'CS-DCF-A-3MO-diff' regression ctt auto_lag BIC ----------</t>
  </si>
  <si>
    <t>---------- Augmented Dickey-Fuller Test on 'CS-DCF-Baa-3MO-diff' regression ctt auto_lag BIC ----------</t>
  </si>
  <si>
    <t>---------- Augmented Dickey-Fuller Test on 'CS-DCF-Aaa-1YR-diff' regression ctt auto_lag BIC ----------</t>
  </si>
  <si>
    <t>---------- Augmented Dickey-Fuller Test on 'CS-DCF-Aa-1YR-diff' regression ctt auto_lag BIC ----------</t>
  </si>
  <si>
    <t>---------- Augmented Dickey-Fuller Test on 'CS-DCF-A-1YR-diff' regression ctt auto_lag BIC ----------</t>
  </si>
  <si>
    <t>---------- Augmented Dickey-Fuller Test on 'CS-DCF-Baa-1YR-diff' regression ctt auto_lag BIC ----------</t>
  </si>
  <si>
    <t>---------- Augmented Dickey-Fuller Test on 'CS-DCF-Aaa-5YR-diff' regression ctt auto_lag BIC ----------</t>
  </si>
  <si>
    <t>---------- Augmented Dickey-Fuller Test on 'CS-DCF-Aa-5YR-diff' regression ctt auto_lag BIC ----------</t>
  </si>
  <si>
    <t>---------- Augmented Dickey-Fuller Test on 'CS-DCF-A-5YR-diff' regression ctt auto_lag BIC ----------</t>
  </si>
  <si>
    <t>---------- Augmented Dickey-Fuller Test on 'CS-DCF-Baa-5YR-diff' regression ctt auto_lag BIC ----------</t>
  </si>
  <si>
    <t>---------- start 2020-09-15 15</t>
  </si>
  <si>
    <t>40 ----------</t>
  </si>
  <si>
    <t>a6006:a6018</t>
  </si>
  <si>
    <t>a6008:a6020</t>
  </si>
  <si>
    <t>ct</t>
  </si>
  <si>
    <t>pp-result</t>
  </si>
  <si>
    <t>kpss-result</t>
  </si>
  <si>
    <t>adf-result</t>
  </si>
  <si>
    <t>pp-pvalue</t>
  </si>
  <si>
    <t>kpss-pvalue</t>
  </si>
  <si>
    <t>adf-pvalue</t>
  </si>
  <si>
    <t>regression</t>
  </si>
  <si>
    <t>ic</t>
  </si>
  <si>
    <t>corp, tb, cs, econ, market</t>
  </si>
  <si>
    <t>nb_summary_stats.ipynb as at sept 16th</t>
  </si>
  <si>
    <t>adf, kpss and pp from arch</t>
  </si>
  <si>
    <t>adf and kpss from statsmodel</t>
  </si>
  <si>
    <t>nb_summary_stats.ipynb as at sept 20th</t>
  </si>
  <si>
    <t>Aaa</t>
  </si>
  <si>
    <t>Aa</t>
  </si>
  <si>
    <t>A</t>
  </si>
  <si>
    <t>Baa</t>
  </si>
  <si>
    <t>minlag</t>
  </si>
  <si>
    <t>pvalue</t>
  </si>
  <si>
    <t>tstat</t>
  </si>
  <si>
    <t>None</t>
  </si>
  <si>
    <t>as at Sept 21</t>
  </si>
  <si>
    <t>Base Model</t>
  </si>
  <si>
    <t>Base Model + Exog Market RMRF</t>
  </si>
  <si>
    <t>Base Model + Exog UNRATE</t>
  </si>
  <si>
    <t>JB</t>
  </si>
  <si>
    <t>DW</t>
  </si>
  <si>
    <t>MSE</t>
  </si>
  <si>
    <t>RMSE</t>
  </si>
  <si>
    <t>MAPE</t>
  </si>
  <si>
    <t>Series</t>
  </si>
  <si>
    <t>AR(p) (MA(q)</t>
  </si>
  <si>
    <t>Table 5 Base Model prediction results based on AR and MA</t>
  </si>
  <si>
    <t>Mean</t>
  </si>
  <si>
    <t>Significance</t>
  </si>
  <si>
    <t>Base Model + Exog Real Disposable Personal Income DSPIC96</t>
  </si>
  <si>
    <t>Base Model + Exog Consumer Price Index for All Urban Consumers CPIAUCSL</t>
  </si>
  <si>
    <t>Base Model + Exog Consumer Price Index for All Urban Consumers CPILFESL</t>
  </si>
  <si>
    <t>Base Model + Exog Industrial Production Index INDPRO</t>
  </si>
  <si>
    <t>Base Model + Exog Personal Consumption Expenditures PCE</t>
  </si>
  <si>
    <t>Min Lag</t>
  </si>
  <si>
    <t>reject Ho. Stationary at 0.05</t>
  </si>
  <si>
    <t xml:space="preserve">CS-Aaa-3MO </t>
  </si>
  <si>
    <t xml:space="preserve">CS-Aa-3MO </t>
  </si>
  <si>
    <t xml:space="preserve">CS-A-3MO </t>
  </si>
  <si>
    <t xml:space="preserve">CS-Baa-3MO </t>
  </si>
  <si>
    <t xml:space="preserve">CS-Aaa-1YR </t>
  </si>
  <si>
    <t xml:space="preserve">CS-Aa-1YR </t>
  </si>
  <si>
    <t xml:space="preserve">CS-A-1YR </t>
  </si>
  <si>
    <t xml:space="preserve">CS-Baa-1YR </t>
  </si>
  <si>
    <t xml:space="preserve">CS-Aaa-5YR </t>
  </si>
  <si>
    <t xml:space="preserve">CS-Aa-5YR </t>
  </si>
  <si>
    <t xml:space="preserve">CS-A-5YR </t>
  </si>
  <si>
    <t xml:space="preserve">CS-Baa-5YR </t>
  </si>
  <si>
    <t>Bayesian information criterion</t>
  </si>
  <si>
    <t>CS-Aaa-3MO-diff_x</t>
  </si>
  <si>
    <t>CS-Aa-3MO-diff_x</t>
  </si>
  <si>
    <t>CS-A-3MO-diff_x</t>
  </si>
  <si>
    <t>CS-Baa-3MO-diff_x</t>
  </si>
  <si>
    <t>CS-Aaa-1YR-diff_x</t>
  </si>
  <si>
    <t>CS-Aa-1YR-diff_x</t>
  </si>
  <si>
    <t>CS-A-1YR-diff_x</t>
  </si>
  <si>
    <t>CS-Baa-1YR-diff_x</t>
  </si>
  <si>
    <t>CS-Aaa-5YR-diff_x</t>
  </si>
  <si>
    <t>CS-Aa-5YR-diff_x</t>
  </si>
  <si>
    <t>CS-A-5YR-diff_x</t>
  </si>
  <si>
    <t>CS-Baa-5YR-diff_x</t>
  </si>
  <si>
    <t>TB-3MO-TY-diff_x</t>
  </si>
  <si>
    <t>TB-1YR-TY-diff_x</t>
  </si>
  <si>
    <t>TB-5YR-TY-diff_x</t>
  </si>
  <si>
    <t>Market-RMRF-diff_x</t>
  </si>
  <si>
    <t>Market-SP500-diff_x</t>
  </si>
  <si>
    <t>Econ-UNRATE-diff_x</t>
  </si>
  <si>
    <t>Econ-DSPIC96-diff_x</t>
  </si>
  <si>
    <t>Econ-CPIAUCSL-diff_x</t>
  </si>
  <si>
    <t>Econ-CPILFESL-diff_x</t>
  </si>
  <si>
    <t>Econ-INDPRO-diff_x</t>
  </si>
  <si>
    <t>Econ-PCE-diff_x</t>
  </si>
  <si>
    <t>Market-SP500-pc-delta_x</t>
  </si>
  <si>
    <t>CS-Aaa-3MO-diff_y</t>
  </si>
  <si>
    <t>CS-Aa-3MO-diff_y</t>
  </si>
  <si>
    <t>CS-A-3MO-diff_y</t>
  </si>
  <si>
    <t>CS-Baa-3MO-diff_y</t>
  </si>
  <si>
    <t>CS-Aaa-1YR-diff_y</t>
  </si>
  <si>
    <t>CS-Aa-1YR-diff_y</t>
  </si>
  <si>
    <t>CS-A-1YR-diff_y</t>
  </si>
  <si>
    <t>CS-Baa-1YR-diff_y</t>
  </si>
  <si>
    <t>CS-Aaa-5YR-diff_y</t>
  </si>
  <si>
    <t>CS-Aa-5YR-diff_y</t>
  </si>
  <si>
    <t>CS-A-5YR-diff_y</t>
  </si>
  <si>
    <t>CS-Baa-5YR-diff_y</t>
  </si>
  <si>
    <t>TB-3MO-TY-diff_y</t>
  </si>
  <si>
    <t>TB-1YR-TY-diff_y</t>
  </si>
  <si>
    <t>TB-5YR-TY-diff_y</t>
  </si>
  <si>
    <t>Market-RMRF-diff_y</t>
  </si>
  <si>
    <t>Market-SP500-diff_y</t>
  </si>
  <si>
    <t>Econ-UNRATE-diff_y</t>
  </si>
  <si>
    <t>Econ-DSPIC96-diff_y</t>
  </si>
  <si>
    <t>Econ-CPIAUCSL-diff_y</t>
  </si>
  <si>
    <t>Econ-CPILFESL-diff_y</t>
  </si>
  <si>
    <t>Econ-INDPRO-diff_y</t>
  </si>
  <si>
    <t>Econ-PCE-diff_y</t>
  </si>
  <si>
    <t>Market-SP500-pc-delta_y</t>
  </si>
  <si>
    <t>==============================================================================</t>
  </si>
  <si>
    <t>------------------------------------------------------------------------------</t>
  </si>
  <si>
    <t>===================================================================================</t>
  </si>
  <si>
    <t>SARIMAX</t>
  </si>
  <si>
    <t>Results</t>
  </si>
  <si>
    <t>Dep.</t>
  </si>
  <si>
    <t>Variable:</t>
  </si>
  <si>
    <t>No.</t>
  </si>
  <si>
    <t>Observations:</t>
  </si>
  <si>
    <t>Model:</t>
  </si>
  <si>
    <t>ARIMA(3,</t>
  </si>
  <si>
    <t>Log</t>
  </si>
  <si>
    <t>Likelihood</t>
  </si>
  <si>
    <t>Date:</t>
  </si>
  <si>
    <t>Wed,</t>
  </si>
  <si>
    <t>Oct</t>
  </si>
  <si>
    <t>Time:</t>
  </si>
  <si>
    <t>Sample:</t>
  </si>
  <si>
    <t>01-31-2009</t>
  </si>
  <si>
    <t>=-</t>
  </si>
  <si>
    <t>7-31-2019</t>
  </si>
  <si>
    <t>Covariance</t>
  </si>
  <si>
    <t>Type:</t>
  </si>
  <si>
    <t>opg</t>
  </si>
  <si>
    <t>coef</t>
  </si>
  <si>
    <t>err</t>
  </si>
  <si>
    <t>z</t>
  </si>
  <si>
    <t>P&gt;|z|</t>
  </si>
  <si>
    <t>[0.025</t>
  </si>
  <si>
    <t>0.975]</t>
  </si>
  <si>
    <t>ar.L1</t>
  </si>
  <si>
    <t>ar.L2</t>
  </si>
  <si>
    <t>ar.L3</t>
  </si>
  <si>
    <t>ma.L1</t>
  </si>
  <si>
    <t>ma.L2</t>
  </si>
  <si>
    <t>ma.L3</t>
  </si>
  <si>
    <t>sigma2</t>
  </si>
  <si>
    <t>Ljung-Box</t>
  </si>
  <si>
    <t>(Q):</t>
  </si>
  <si>
    <t>Jarque-Bera</t>
  </si>
  <si>
    <t>(JB):</t>
  </si>
  <si>
    <t>Prob(Q):</t>
  </si>
  <si>
    <t>Prob(JB):</t>
  </si>
  <si>
    <t>Heteroskedasticity</t>
  </si>
  <si>
    <t>(H):</t>
  </si>
  <si>
    <t>Skew:</t>
  </si>
  <si>
    <t>Prob(H)</t>
  </si>
  <si>
    <t>(two-sided):</t>
  </si>
  <si>
    <t>Kurtosis:</t>
  </si>
  <si>
    <t>Warnings:</t>
  </si>
  <si>
    <t>[1]</t>
  </si>
  <si>
    <t>matrix</t>
  </si>
  <si>
    <t>calculated</t>
  </si>
  <si>
    <t>using</t>
  </si>
  <si>
    <t>the</t>
  </si>
  <si>
    <t>outer</t>
  </si>
  <si>
    <t>product</t>
  </si>
  <si>
    <t>of</t>
  </si>
  <si>
    <t>gradients</t>
  </si>
  <si>
    <t>(complex-step).</t>
  </si>
  <si>
    <t>ARIMA(4,</t>
  </si>
  <si>
    <t>ar.L4</t>
  </si>
  <si>
    <t>ARIMA(1,</t>
  </si>
  <si>
    <t>1)</t>
  </si>
  <si>
    <t>std err</t>
  </si>
  <si>
    <t>t-stat</t>
  </si>
  <si>
    <t>ARIMA(2,</t>
  </si>
  <si>
    <t>0)</t>
  </si>
  <si>
    <t>====================================================================================</t>
  </si>
  <si>
    <t>------------------------------------------------------------------------------------</t>
  </si>
  <si>
    <t>DSPIC96</t>
  </si>
  <si>
    <t>=====================================================================================</t>
  </si>
  <si>
    <t>-------------------------------------------------------------------------------------</t>
  </si>
  <si>
    <t>Log Likelihood</t>
  </si>
  <si>
    <t>**0.012</t>
  </si>
  <si>
    <t>**0.041</t>
  </si>
  <si>
    <t>*0.008</t>
  </si>
  <si>
    <t>(0.827)</t>
  </si>
  <si>
    <t>(-3.71)</t>
  </si>
  <si>
    <t>(5.769)</t>
  </si>
  <si>
    <t>*0</t>
  </si>
  <si>
    <t>(1.017)</t>
  </si>
  <si>
    <t>(-2.423)</t>
  </si>
  <si>
    <t>(8.179)</t>
  </si>
  <si>
    <t>**0.015</t>
  </si>
  <si>
    <t>(3.758)</t>
  </si>
  <si>
    <t>(5.225)</t>
  </si>
  <si>
    <t>(15.327)</t>
  </si>
  <si>
    <t>(-7.249)</t>
  </si>
  <si>
    <t>(0.743)</t>
  </si>
  <si>
    <t>(9.297)</t>
  </si>
  <si>
    <t>(-6.676)</t>
  </si>
  <si>
    <t>(-11.011)</t>
  </si>
  <si>
    <t>(0.987)</t>
  </si>
  <si>
    <t>(2.526)</t>
  </si>
  <si>
    <t>(2.932)</t>
  </si>
  <si>
    <t>(6.287)</t>
  </si>
  <si>
    <t>*0.003</t>
  </si>
  <si>
    <t>(2.046)</t>
  </si>
  <si>
    <t>(2.647)</t>
  </si>
  <si>
    <t>(2.262)</t>
  </si>
  <si>
    <t>(4.99)</t>
  </si>
  <si>
    <t>**0.024</t>
  </si>
  <si>
    <t>(3.172)</t>
  </si>
  <si>
    <t>(-0.983)</t>
  </si>
  <si>
    <t>(3.605)</t>
  </si>
  <si>
    <t>*0.002</t>
  </si>
  <si>
    <t>(1.521)</t>
  </si>
  <si>
    <t>(4.168)</t>
  </si>
  <si>
    <t>(2.559)</t>
  </si>
  <si>
    <t>(1.794)</t>
  </si>
  <si>
    <t>(1.497)</t>
  </si>
  <si>
    <t>(5.787)</t>
  </si>
  <si>
    <t>(2.019)</t>
  </si>
  <si>
    <t>(1.336)</t>
  </si>
  <si>
    <t>**0.043</t>
  </si>
  <si>
    <t>(2.659)</t>
  </si>
  <si>
    <t>(7.397)</t>
  </si>
  <si>
    <t>(-0.738)</t>
  </si>
  <si>
    <t>(1.448)</t>
  </si>
  <si>
    <t>(10.888)</t>
  </si>
  <si>
    <t>(-3.465)</t>
  </si>
  <si>
    <t>*0.001</t>
  </si>
  <si>
    <t>(-1.655)</t>
  </si>
  <si>
    <t>(-0.335)</t>
  </si>
  <si>
    <t xml:space="preserve">coef </t>
  </si>
  <si>
    <t>(-0.385)</t>
  </si>
  <si>
    <t>(-4.282)</t>
  </si>
  <si>
    <t>(6.789)</t>
  </si>
  <si>
    <t>(-0.116)</t>
  </si>
  <si>
    <t>(-2.974)</t>
  </si>
  <si>
    <t>(9.103)</t>
  </si>
  <si>
    <t>(0.845)</t>
  </si>
  <si>
    <t>(5.084)</t>
  </si>
  <si>
    <t>(13.159)</t>
  </si>
  <si>
    <t>(-6.264)</t>
  </si>
  <si>
    <t>(-0.483)</t>
  </si>
  <si>
    <t>(9.133)</t>
  </si>
  <si>
    <t>(-6.544)</t>
  </si>
  <si>
    <t>(-10.973)</t>
  </si>
  <si>
    <t>(0.427)</t>
  </si>
  <si>
    <t>(2.586)</t>
  </si>
  <si>
    <t>(0.432)</t>
  </si>
  <si>
    <t>(4.801)</t>
  </si>
  <si>
    <t>(0.018)</t>
  </si>
  <si>
    <t>(2.601)</t>
  </si>
  <si>
    <t>(0.201)</t>
  </si>
  <si>
    <t>(4.73)</t>
  </si>
  <si>
    <t>(-1.789)</t>
  </si>
  <si>
    <t>(3.95)</t>
  </si>
  <si>
    <t>(-0.215)</t>
  </si>
  <si>
    <t>(4.179)</t>
  </si>
  <si>
    <t>(2.33)</t>
  </si>
  <si>
    <t>(2.294)</t>
  </si>
  <si>
    <t>(0.323)</t>
  </si>
  <si>
    <t>(5.441)</t>
  </si>
  <si>
    <t>(1.622)</t>
  </si>
  <si>
    <t>(1.824)</t>
  </si>
  <si>
    <t>(0.087)</t>
  </si>
  <si>
    <t>(6.619)</t>
  </si>
  <si>
    <t>(-1.071)</t>
  </si>
  <si>
    <t>(2.006)</t>
  </si>
  <si>
    <t>UNRATE</t>
  </si>
  <si>
    <t>*0.009</t>
  </si>
  <si>
    <t>**0.02</t>
  </si>
  <si>
    <t>**0.022</t>
  </si>
  <si>
    <t>**0.045</t>
  </si>
  <si>
    <t>(-1.47)</t>
  </si>
  <si>
    <t>(-4.555)</t>
  </si>
  <si>
    <t>(6.379)</t>
  </si>
  <si>
    <t>(-1.823)</t>
  </si>
  <si>
    <t>(-3.55)</t>
  </si>
  <si>
    <t>(9.438)</t>
  </si>
  <si>
    <t>(-0.367)</t>
  </si>
  <si>
    <t>(3.845)</t>
  </si>
  <si>
    <t>(8.277)</t>
  </si>
  <si>
    <t>(-5.379)</t>
  </si>
  <si>
    <t>(0.219)</t>
  </si>
  <si>
    <t>(0.575)</t>
  </si>
  <si>
    <t>(-0.245)</t>
  </si>
  <si>
    <t>(-0.811)</t>
  </si>
  <si>
    <t>(0.183)</t>
  </si>
  <si>
    <t>(2.484)</t>
  </si>
  <si>
    <t>**0.013</t>
  </si>
  <si>
    <t>(0.628)</t>
  </si>
  <si>
    <t>(4.058)</t>
  </si>
  <si>
    <t>(0.723)</t>
  </si>
  <si>
    <t>(2.398)</t>
  </si>
  <si>
    <t>**0.016</t>
  </si>
  <si>
    <t>(0.551)</t>
  </si>
  <si>
    <t>(4.351)</t>
  </si>
  <si>
    <t>(0.776)</t>
  </si>
  <si>
    <t>(0.623)</t>
  </si>
  <si>
    <t>(0.871)</t>
  </si>
  <si>
    <t>(0.997)</t>
  </si>
  <si>
    <t>(3.854)</t>
  </si>
  <si>
    <t>(2.338)</t>
  </si>
  <si>
    <t>(2.806)</t>
  </si>
  <si>
    <t>**0.019</t>
  </si>
  <si>
    <t>*0.005</t>
  </si>
  <si>
    <t>(0.639)</t>
  </si>
  <si>
    <t>(4.864)</t>
  </si>
  <si>
    <t>(1.584)</t>
  </si>
  <si>
    <t>(1.988)</t>
  </si>
  <si>
    <t>**0.047</t>
  </si>
  <si>
    <t>(0.496)</t>
  </si>
  <si>
    <t>(4.932)</t>
  </si>
  <si>
    <t>(-0.783)</t>
  </si>
  <si>
    <t>(1.665)</t>
  </si>
  <si>
    <t>======================================================================================</t>
  </si>
  <si>
    <t>--------------------------------------------------------------------------------------</t>
  </si>
  <si>
    <t>(-0.048)</t>
  </si>
  <si>
    <t>(-3.794)</t>
  </si>
  <si>
    <t>(5.499)</t>
  </si>
  <si>
    <t>(0.199)</t>
  </si>
  <si>
    <t>(-2.921)</t>
  </si>
  <si>
    <t>(7.861)</t>
  </si>
  <si>
    <t>(-0.768)</t>
  </si>
  <si>
    <t>(5.574)</t>
  </si>
  <si>
    <t>(11.556)</t>
  </si>
  <si>
    <t>(-6.715)</t>
  </si>
  <si>
    <t>(-1.77)</t>
  </si>
  <si>
    <t>(8.636)</t>
  </si>
  <si>
    <t>(-6.36)</t>
  </si>
  <si>
    <t>(-10.333)</t>
  </si>
  <si>
    <t>(-2.321)</t>
  </si>
  <si>
    <t>(2.651)</t>
  </si>
  <si>
    <t>(-1.848)</t>
  </si>
  <si>
    <t>(5.174)</t>
  </si>
  <si>
    <t>(-2.506)</t>
  </si>
  <si>
    <t>(2.698)</t>
  </si>
  <si>
    <t>*0.007</t>
  </si>
  <si>
    <t>(-2.581)</t>
  </si>
  <si>
    <t>(4.857)</t>
  </si>
  <si>
    <t>(-1.287)</t>
  </si>
  <si>
    <t>(-1.361)</t>
  </si>
  <si>
    <t>(2.95)</t>
  </si>
  <si>
    <t>(-1.724)</t>
  </si>
  <si>
    <t>(3.873)</t>
  </si>
  <si>
    <t>(2.704)</t>
  </si>
  <si>
    <t>(2.426)</t>
  </si>
  <si>
    <t>(-1.21)</t>
  </si>
  <si>
    <t>(5.3)</t>
  </si>
  <si>
    <t>(1.636)</t>
  </si>
  <si>
    <t>(1.778)</t>
  </si>
  <si>
    <t>(-0.741)</t>
  </si>
  <si>
    <t>(6.203)</t>
  </si>
  <si>
    <t>(-0.646)</t>
  </si>
  <si>
    <t>(1.66)</t>
  </si>
  <si>
    <t>CPIAUCSL</t>
  </si>
  <si>
    <t>Fri,</t>
  </si>
  <si>
    <t>(0.606)</t>
  </si>
  <si>
    <t>(-3.898)</t>
  </si>
  <si>
    <t>(6.918)</t>
  </si>
  <si>
    <t>(0.828)</t>
  </si>
  <si>
    <t>(-2.862)</t>
  </si>
  <si>
    <t>(9.958)</t>
  </si>
  <si>
    <t>*0.004</t>
  </si>
  <si>
    <t>(1.394)</t>
  </si>
  <si>
    <t>(4.664)</t>
  </si>
  <si>
    <t>(14.135)</t>
  </si>
  <si>
    <t>(-6.11)</t>
  </si>
  <si>
    <t>(0.215)</t>
  </si>
  <si>
    <t>(9.518)</t>
  </si>
  <si>
    <t>(-6.739)</t>
  </si>
  <si>
    <t>(-11.137)</t>
  </si>
  <si>
    <t>CPILFESL</t>
  </si>
  <si>
    <t>(0.273)</t>
  </si>
  <si>
    <t>(2.49)</t>
  </si>
  <si>
    <t>(1.324)</t>
  </si>
  <si>
    <t>(5.072)</t>
  </si>
  <si>
    <t>(0.045)</t>
  </si>
  <si>
    <t>(2.648)</t>
  </si>
  <si>
    <t>(0.767)</t>
  </si>
  <si>
    <t>(4.71)</t>
  </si>
  <si>
    <t>(1.728)</t>
  </si>
  <si>
    <t>(-1.376)</t>
  </si>
  <si>
    <t>(3.489)</t>
  </si>
  <si>
    <t>(0.207)</t>
  </si>
  <si>
    <t>(4.304)</t>
  </si>
  <si>
    <t>(2.167)</t>
  </si>
  <si>
    <t>(2.322)</t>
  </si>
  <si>
    <t>**0.03</t>
  </si>
  <si>
    <t>(5.638)</t>
  </si>
  <si>
    <t>(1.708)</t>
  </si>
  <si>
    <t>(1.922)</t>
  </si>
  <si>
    <t>(1.399)</t>
  </si>
  <si>
    <t>(7.248)</t>
  </si>
  <si>
    <t>(-1.241)</t>
  </si>
  <si>
    <t>(2.093)</t>
  </si>
  <si>
    <t>**0.036</t>
  </si>
  <si>
    <t>(0.154)</t>
  </si>
  <si>
    <t>(-4.184)</t>
  </si>
  <si>
    <t>(6.693)</t>
  </si>
  <si>
    <t>(-0.495)</t>
  </si>
  <si>
    <t>(-2.608)</t>
  </si>
  <si>
    <t>(9.082)</t>
  </si>
  <si>
    <t>(-1.541)</t>
  </si>
  <si>
    <t>(4.904)</t>
  </si>
  <si>
    <t>(10.413)</t>
  </si>
  <si>
    <t>(-5.778)</t>
  </si>
  <si>
    <t>(1.426)</t>
  </si>
  <si>
    <t>(9.533)</t>
  </si>
  <si>
    <t>(-6.418)</t>
  </si>
  <si>
    <t>(-10.751)</t>
  </si>
  <si>
    <t>(0.082)</t>
  </si>
  <si>
    <t>(2.563)</t>
  </si>
  <si>
    <t>(5.037)</t>
  </si>
  <si>
    <t>(0.617)</t>
  </si>
  <si>
    <t>(2.702)</t>
  </si>
  <si>
    <t>(-0.055)</t>
  </si>
  <si>
    <t>(4.739)</t>
  </si>
  <si>
    <t>(-1.292)</t>
  </si>
  <si>
    <t>(-2.138)</t>
  </si>
  <si>
    <t>(4.33)</t>
  </si>
  <si>
    <t>**0.033</t>
  </si>
  <si>
    <t>(1.091)</t>
  </si>
  <si>
    <t>(4.3)</t>
  </si>
  <si>
    <t>(2.284)</t>
  </si>
  <si>
    <t>(2.566)</t>
  </si>
  <si>
    <t>(0.2)</t>
  </si>
  <si>
    <t>(5.41)</t>
  </si>
  <si>
    <t>(1.591)</t>
  </si>
  <si>
    <t>(1.936)</t>
  </si>
  <si>
    <t>(-1.27)</t>
  </si>
  <si>
    <t>(6.36)</t>
  </si>
  <si>
    <t>(-1.158)</t>
  </si>
  <si>
    <t>(2.281)</t>
  </si>
  <si>
    <t>**0.023</t>
  </si>
  <si>
    <t>INDPRO</t>
  </si>
  <si>
    <t>=================================================================================</t>
  </si>
  <si>
    <t>---------------------------------------------------------------------------------</t>
  </si>
  <si>
    <t>(-0.808)</t>
  </si>
  <si>
    <t>(-3.918)</t>
  </si>
  <si>
    <t>(6.05)</t>
  </si>
  <si>
    <t>(-0.454)</t>
  </si>
  <si>
    <t>(-2.802)</t>
  </si>
  <si>
    <t>(8.705)</t>
  </si>
  <si>
    <t>(-0.642)</t>
  </si>
  <si>
    <t>(5.275)</t>
  </si>
  <si>
    <t>(12.061)</t>
  </si>
  <si>
    <t>(-6.502)</t>
  </si>
  <si>
    <t>(-1.096)</t>
  </si>
  <si>
    <t>(3.887)</t>
  </si>
  <si>
    <t>(-1.993)</t>
  </si>
  <si>
    <t>(-3.924)</t>
  </si>
  <si>
    <t>(3.593)</t>
  </si>
  <si>
    <t>**0.046</t>
  </si>
  <si>
    <t>(0.261)</t>
  </si>
  <si>
    <t>(2.585)</t>
  </si>
  <si>
    <t>(0.475)</t>
  </si>
  <si>
    <t>(5.559)</t>
  </si>
  <si>
    <t>(-1.221)</t>
  </si>
  <si>
    <t>(2.734)</t>
  </si>
  <si>
    <t>*0.006</t>
  </si>
  <si>
    <t>(-0.435)</t>
  </si>
  <si>
    <t>(4.729)</t>
  </si>
  <si>
    <t>(0.172)</t>
  </si>
  <si>
    <t>(-1.879)</t>
  </si>
  <si>
    <t>(3.934)</t>
  </si>
  <si>
    <t>(-0.989)</t>
  </si>
  <si>
    <t>(3.4)</t>
  </si>
  <si>
    <t>(2.274)</t>
  </si>
  <si>
    <t>(2.759)</t>
  </si>
  <si>
    <t>(-3.301)</t>
  </si>
  <si>
    <t>(0.16)</t>
  </si>
  <si>
    <t>(5.6)</t>
  </si>
  <si>
    <t>(1.623)</t>
  </si>
  <si>
    <t>(1.955)</t>
  </si>
  <si>
    <t>(-2.002)</t>
  </si>
  <si>
    <t>(0.419)</t>
  </si>
  <si>
    <t>(6.854)</t>
  </si>
  <si>
    <t>(-1.073)</t>
  </si>
  <si>
    <t>(2.028)</t>
  </si>
  <si>
    <t>(-0.534)</t>
  </si>
  <si>
    <t>PCE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</si>
</sst>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_(* #,##0.0000_);_(* \(#,##0.0000\);_(* &quot;-&quot;??_);_(@_)"/>
    <numFmt numFmtId="166" formatCode="_(* #,##0.00000_);_(* \(#,##0.00000\);_(* &quot;-&quot;??_);_(@_)"/>
    <numFmt numFmtId="169" formatCode="0.000"/>
  </numFmts>
  <fonts count="6">
    <font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569CD6"/>
      <name val="Menlo"/>
      <family val="2"/>
    </font>
    <font>
      <sz val="12"/>
      <color rgb="FF6A9955"/>
      <name val="Menlo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9" fontId="0" fillId="0" borderId="0" xfId="0" applyNumberFormat="1"/>
    <xf numFmtId="0" fontId="0" fillId="0" borderId="0" xfId="0" applyAlignment="1">
      <alignment horizontal="left"/>
    </xf>
    <xf numFmtId="11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 applyAlignment="1">
      <alignment horizontal="right"/>
    </xf>
    <xf numFmtId="49" fontId="0" fillId="0" borderId="0" xfId="0" quotePrefix="1" applyNumberFormat="1" applyAlignment="1">
      <alignment horizontal="right"/>
    </xf>
    <xf numFmtId="14" fontId="0" fillId="0" borderId="0" xfId="0" applyNumberFormat="1"/>
    <xf numFmtId="165" fontId="0" fillId="0" borderId="0" xfId="1" applyNumberFormat="1" applyFont="1"/>
    <xf numFmtId="166" fontId="0" fillId="0" borderId="0" xfId="1" applyNumberFormat="1" applyFont="1"/>
    <xf numFmtId="0" fontId="0" fillId="0" borderId="0" xfId="0" applyAlignment="1"/>
    <xf numFmtId="164" fontId="0" fillId="0" borderId="0" xfId="1" applyNumberFormat="1" applyFont="1"/>
    <xf numFmtId="21" fontId="0" fillId="0" borderId="0" xfId="0" applyNumberFormat="1"/>
    <xf numFmtId="169" fontId="0" fillId="0" borderId="0" xfId="0" applyNumberFormat="1" applyAlignment="1">
      <alignment horizontal="right"/>
    </xf>
    <xf numFmtId="21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DF9D97-4F23-DF41-A40A-B64B1EEC9D2A}" name="Table3" displayName="Table3" ref="A23:E35" totalsRowShown="0" headerRowDxfId="0">
  <autoFilter ref="A23:E35" xr:uid="{E85BAA30-BB2B-E242-B364-291FBB8CD8C3}"/>
  <tableColumns count="5">
    <tableColumn id="1" xr3:uid="{E89F725A-B589-3F49-9D16-A952A91D06B6}" name="Column1"/>
    <tableColumn id="2" xr3:uid="{B9994AAA-9294-9F43-A5D4-4909D484EFB8}" name="Column2"/>
    <tableColumn id="3" xr3:uid="{337BC83B-4A52-CB40-8BEE-588C57A9DE46}" name="AIC"/>
    <tableColumn id="4" xr3:uid="{3F4F7CBE-4CA9-E04A-9DF4-1EFE9AB67291}" name="BIC"/>
    <tableColumn id="5" xr3:uid="{E3FB4BBF-7EE4-334C-84B4-1D5BE2E8E065}" name="HQI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CE33-DD3E-B843-A2CA-2B1E7A230A6F}">
  <dimension ref="A1:N81"/>
  <sheetViews>
    <sheetView workbookViewId="0">
      <selection activeCell="A3" sqref="A3"/>
    </sheetView>
  </sheetViews>
  <sheetFormatPr baseColWidth="10" defaultRowHeight="16"/>
  <cols>
    <col min="1" max="1" width="35" bestFit="1" customWidth="1"/>
    <col min="2" max="2" width="10.83203125" customWidth="1"/>
    <col min="10" max="10" width="20.1640625" bestFit="1" customWidth="1"/>
  </cols>
  <sheetData>
    <row r="1" spans="1:14">
      <c r="A1" t="s">
        <v>908</v>
      </c>
    </row>
    <row r="3" spans="1:14">
      <c r="A3" t="s">
        <v>912</v>
      </c>
      <c r="B3" s="4"/>
      <c r="E3" s="4"/>
    </row>
    <row r="4" spans="1:14">
      <c r="B4" s="4"/>
      <c r="E4" s="4"/>
    </row>
    <row r="5" spans="1:14">
      <c r="A5" s="9" t="s">
        <v>396</v>
      </c>
      <c r="B5" s="6" t="s">
        <v>171</v>
      </c>
      <c r="C5" s="6" t="s">
        <v>66</v>
      </c>
      <c r="D5" s="6" t="s">
        <v>67</v>
      </c>
      <c r="E5" s="6" t="s">
        <v>68</v>
      </c>
      <c r="F5" s="6" t="s">
        <v>69</v>
      </c>
      <c r="G5" s="6" t="s">
        <v>102</v>
      </c>
      <c r="H5" s="6"/>
      <c r="J5" s="4" t="s">
        <v>169</v>
      </c>
      <c r="K5" s="4" t="s">
        <v>106</v>
      </c>
      <c r="L5" t="s">
        <v>170</v>
      </c>
    </row>
    <row r="6" spans="1:14">
      <c r="A6" s="9" t="s">
        <v>146</v>
      </c>
      <c r="B6">
        <v>355</v>
      </c>
      <c r="C6" s="7">
        <v>5.4415310000000003</v>
      </c>
      <c r="D6" s="7">
        <v>1.9770490000000001</v>
      </c>
      <c r="E6" s="7">
        <v>2.3350050000000002</v>
      </c>
      <c r="F6" s="7">
        <v>10.127357999999999</v>
      </c>
      <c r="G6" s="7" cm="1">
        <f t="array" ref="G6:G81">VLOOKUP(A6:A81,J:L,3,FALSE)</f>
        <v>0.99465300000000001</v>
      </c>
      <c r="H6" s="7"/>
      <c r="I6" s="5">
        <v>0</v>
      </c>
      <c r="J6" t="s">
        <v>144</v>
      </c>
      <c r="K6">
        <v>5.4771109999999998</v>
      </c>
      <c r="L6">
        <v>0.99276799999999998</v>
      </c>
      <c r="N6" t="s">
        <v>913</v>
      </c>
    </row>
    <row r="7" spans="1:14">
      <c r="A7" s="9" t="s">
        <v>145</v>
      </c>
      <c r="B7">
        <v>355</v>
      </c>
      <c r="C7" s="7">
        <v>5.0590000000000002</v>
      </c>
      <c r="D7" s="7">
        <v>2.124374</v>
      </c>
      <c r="E7" s="7">
        <v>1.776138</v>
      </c>
      <c r="F7" s="7">
        <v>10.719521</v>
      </c>
      <c r="G7" s="7">
        <v>0.99671200000000004</v>
      </c>
      <c r="H7" s="7"/>
      <c r="I7" s="5">
        <v>1</v>
      </c>
      <c r="J7" t="s">
        <v>145</v>
      </c>
      <c r="K7">
        <v>6.0710980000000001</v>
      </c>
      <c r="L7">
        <v>0.99671200000000004</v>
      </c>
      <c r="N7" t="s">
        <v>914</v>
      </c>
    </row>
    <row r="8" spans="1:14">
      <c r="A8" s="9" t="s">
        <v>144</v>
      </c>
      <c r="B8">
        <v>355</v>
      </c>
      <c r="C8" s="7">
        <v>5.0614410000000003</v>
      </c>
      <c r="D8" s="7">
        <v>1.978173</v>
      </c>
      <c r="E8" s="7">
        <v>1.822678</v>
      </c>
      <c r="F8" s="7">
        <v>9.8193800000000007</v>
      </c>
      <c r="G8" s="7">
        <v>0.99276799999999998</v>
      </c>
      <c r="H8" s="7"/>
      <c r="I8" s="5">
        <v>2</v>
      </c>
      <c r="J8" t="s">
        <v>146</v>
      </c>
      <c r="K8">
        <v>5.8473620000000004</v>
      </c>
      <c r="L8">
        <v>0.99465300000000001</v>
      </c>
      <c r="N8" t="s">
        <v>915</v>
      </c>
    </row>
    <row r="9" spans="1:14">
      <c r="A9" s="9" t="s">
        <v>147</v>
      </c>
      <c r="B9">
        <v>355</v>
      </c>
      <c r="C9" s="7">
        <v>6.1168769999999997</v>
      </c>
      <c r="D9" s="7">
        <v>1.954296</v>
      </c>
      <c r="E9" s="7">
        <v>3.0766849999999999</v>
      </c>
      <c r="F9" s="7">
        <v>10.833318</v>
      </c>
      <c r="G9" s="7">
        <v>0.99307599999999996</v>
      </c>
      <c r="H9" s="7"/>
      <c r="I9" s="5">
        <v>3</v>
      </c>
      <c r="J9" t="s">
        <v>147</v>
      </c>
      <c r="K9">
        <v>6.4053069999999996</v>
      </c>
      <c r="L9">
        <v>0.99307599999999996</v>
      </c>
      <c r="N9" t="s">
        <v>916</v>
      </c>
    </row>
    <row r="10" spans="1:14">
      <c r="A10" s="9" t="s">
        <v>115</v>
      </c>
      <c r="B10">
        <v>355</v>
      </c>
      <c r="C10" s="7">
        <v>2.3907970000000001</v>
      </c>
      <c r="D10" s="7">
        <v>1.184963</v>
      </c>
      <c r="E10" s="7">
        <v>0.42099999999999999</v>
      </c>
      <c r="F10" s="7">
        <v>7.774</v>
      </c>
      <c r="G10" s="7">
        <v>0.98012900000000003</v>
      </c>
      <c r="H10" s="7"/>
      <c r="I10" s="5">
        <v>4</v>
      </c>
      <c r="J10" t="s">
        <v>141</v>
      </c>
      <c r="K10">
        <v>4.3468330000000002</v>
      </c>
      <c r="L10">
        <v>0.99750499999999998</v>
      </c>
    </row>
    <row r="11" spans="1:14">
      <c r="A11" s="9" t="s">
        <v>737</v>
      </c>
      <c r="B11">
        <v>355</v>
      </c>
      <c r="C11" s="7">
        <v>-1.423E-3</v>
      </c>
      <c r="D11" s="7">
        <v>0.23653399999999999</v>
      </c>
      <c r="E11" s="7">
        <v>-0.82</v>
      </c>
      <c r="F11" s="7">
        <v>2.0579999999999998</v>
      </c>
      <c r="G11" s="7">
        <v>0.241176</v>
      </c>
      <c r="H11" s="7"/>
      <c r="I11" s="5">
        <v>5</v>
      </c>
      <c r="J11" t="s">
        <v>142</v>
      </c>
      <c r="K11">
        <v>4.3796030000000004</v>
      </c>
      <c r="L11">
        <v>0.99720799999999998</v>
      </c>
    </row>
    <row r="12" spans="1:14">
      <c r="A12" s="9" t="s">
        <v>110</v>
      </c>
      <c r="B12">
        <v>355</v>
      </c>
      <c r="C12" s="7">
        <v>2.6556989999999998</v>
      </c>
      <c r="D12" s="7">
        <v>1.2508280000000001</v>
      </c>
      <c r="E12" s="7">
        <v>0.27100000000000002</v>
      </c>
      <c r="F12" s="7">
        <v>8.6539999999999999</v>
      </c>
      <c r="G12" s="7">
        <v>0.97106199999999998</v>
      </c>
      <c r="H12" s="7"/>
      <c r="I12" s="5">
        <v>6</v>
      </c>
      <c r="J12" t="s">
        <v>143</v>
      </c>
      <c r="K12">
        <v>4.5509250000000003</v>
      </c>
      <c r="L12">
        <v>0.99467899999999998</v>
      </c>
    </row>
    <row r="13" spans="1:14">
      <c r="A13" s="9" t="s">
        <v>711</v>
      </c>
      <c r="B13">
        <v>355</v>
      </c>
      <c r="C13" s="7">
        <v>-1.5349999999999999E-3</v>
      </c>
      <c r="D13" s="7">
        <v>0.30610999999999999</v>
      </c>
      <c r="E13" s="7">
        <v>-1.45</v>
      </c>
      <c r="F13" s="7">
        <v>2.468</v>
      </c>
      <c r="G13" s="7">
        <v>0.15093000000000001</v>
      </c>
      <c r="H13" s="7"/>
      <c r="I13" s="5">
        <v>7</v>
      </c>
      <c r="J13" t="s">
        <v>149</v>
      </c>
      <c r="K13">
        <v>5.1505989999999997</v>
      </c>
      <c r="L13">
        <v>0.99492000000000003</v>
      </c>
    </row>
    <row r="14" spans="1:14">
      <c r="A14" s="9" t="s">
        <v>120</v>
      </c>
      <c r="B14">
        <v>355</v>
      </c>
      <c r="C14" s="7">
        <v>1.4636420000000001</v>
      </c>
      <c r="D14" s="7">
        <v>0.83571899999999999</v>
      </c>
      <c r="E14" s="7">
        <v>0.65400000000000003</v>
      </c>
      <c r="F14" s="7">
        <v>6.4480000000000004</v>
      </c>
      <c r="G14" s="7">
        <v>0.965831</v>
      </c>
      <c r="H14" s="7"/>
      <c r="I14" s="5">
        <v>8</v>
      </c>
      <c r="J14" t="s">
        <v>150</v>
      </c>
      <c r="K14" s="3">
        <v>10506.347983</v>
      </c>
      <c r="L14">
        <v>0.99978800000000001</v>
      </c>
    </row>
    <row r="15" spans="1:14">
      <c r="A15" s="9" t="s">
        <v>741</v>
      </c>
      <c r="B15">
        <v>355</v>
      </c>
      <c r="C15" s="7">
        <v>-6.8999999999999997E-4</v>
      </c>
      <c r="D15" s="7">
        <v>0.211565</v>
      </c>
      <c r="E15" s="7">
        <v>-1.0309999999999999</v>
      </c>
      <c r="F15" s="7">
        <v>1.788</v>
      </c>
      <c r="G15" s="7">
        <v>0.28677000000000002</v>
      </c>
      <c r="H15" s="7"/>
      <c r="I15" s="5">
        <v>9</v>
      </c>
      <c r="J15" t="s">
        <v>151</v>
      </c>
      <c r="K15">
        <v>192.174341</v>
      </c>
      <c r="L15">
        <v>0.99995100000000003</v>
      </c>
    </row>
    <row r="16" spans="1:14">
      <c r="A16" s="9" t="s">
        <v>114</v>
      </c>
      <c r="B16">
        <v>355</v>
      </c>
      <c r="C16" s="7">
        <v>2.008273</v>
      </c>
      <c r="D16" s="7">
        <v>1.0016419999999999</v>
      </c>
      <c r="E16" s="7">
        <v>0.20100000000000001</v>
      </c>
      <c r="F16" s="7">
        <v>6.27</v>
      </c>
      <c r="G16" s="7">
        <v>0.97512399999999999</v>
      </c>
      <c r="H16" s="7"/>
      <c r="I16" s="5">
        <v>10</v>
      </c>
      <c r="J16" t="s">
        <v>177</v>
      </c>
      <c r="K16" s="3">
        <v>198.45085900000001</v>
      </c>
      <c r="L16">
        <v>0.99998100000000001</v>
      </c>
    </row>
    <row r="17" spans="1:12">
      <c r="A17" s="9" t="s">
        <v>736</v>
      </c>
      <c r="B17">
        <v>355</v>
      </c>
      <c r="C17" s="7">
        <v>-1.645E-3</v>
      </c>
      <c r="D17" s="7">
        <v>0.23771999999999999</v>
      </c>
      <c r="E17" s="7">
        <v>-1.3480000000000001</v>
      </c>
      <c r="F17" s="7">
        <v>1.694</v>
      </c>
      <c r="G17" s="7">
        <v>4.2519000000000001E-2</v>
      </c>
      <c r="H17" s="7"/>
      <c r="I17" s="5">
        <v>11</v>
      </c>
      <c r="J17" t="s">
        <v>152</v>
      </c>
      <c r="K17">
        <v>87.235118999999997</v>
      </c>
      <c r="L17">
        <v>0.99963800000000003</v>
      </c>
    </row>
    <row r="18" spans="1:12">
      <c r="A18" s="9" t="s">
        <v>109</v>
      </c>
      <c r="B18">
        <v>355</v>
      </c>
      <c r="C18" s="7">
        <v>2.2731750000000002</v>
      </c>
      <c r="D18" s="7">
        <v>1.089826</v>
      </c>
      <c r="E18" s="7">
        <v>0.06</v>
      </c>
      <c r="F18" s="7">
        <v>7.15</v>
      </c>
      <c r="G18" s="7">
        <v>0.96314299999999997</v>
      </c>
      <c r="H18" s="7"/>
      <c r="I18" s="5">
        <v>12</v>
      </c>
      <c r="J18" t="s">
        <v>153</v>
      </c>
      <c r="K18" s="3">
        <v>8461.0777990000006</v>
      </c>
      <c r="L18">
        <v>1</v>
      </c>
    </row>
    <row r="19" spans="1:12">
      <c r="A19" s="9" t="s">
        <v>698</v>
      </c>
      <c r="B19">
        <v>355</v>
      </c>
      <c r="C19" s="7">
        <v>-1.758E-3</v>
      </c>
      <c r="D19" s="7">
        <v>0.310361</v>
      </c>
      <c r="E19" s="7">
        <v>-1.639</v>
      </c>
      <c r="F19" s="7">
        <v>2.1040000000000001</v>
      </c>
      <c r="G19" s="7">
        <v>-3.1649999999999998E-3</v>
      </c>
      <c r="H19" s="7"/>
      <c r="I19" s="5">
        <v>13</v>
      </c>
      <c r="J19" t="s">
        <v>154</v>
      </c>
      <c r="K19" s="3">
        <v>1557.2383339999999</v>
      </c>
      <c r="L19">
        <v>0.99889499999999998</v>
      </c>
    </row>
    <row r="20" spans="1:12">
      <c r="A20" s="9" t="s">
        <v>119</v>
      </c>
      <c r="B20">
        <v>355</v>
      </c>
      <c r="C20" s="7">
        <v>1.081118</v>
      </c>
      <c r="D20" s="7">
        <v>0.63405900000000004</v>
      </c>
      <c r="E20" s="7">
        <v>0.20899999999999999</v>
      </c>
      <c r="F20" s="7">
        <v>5.0229999999999997</v>
      </c>
      <c r="G20" s="7">
        <v>0.95545000000000002</v>
      </c>
      <c r="H20" s="7"/>
      <c r="I20" s="5">
        <v>14</v>
      </c>
      <c r="J20" t="s">
        <v>155</v>
      </c>
      <c r="K20">
        <v>0.70232000000000006</v>
      </c>
      <c r="L20">
        <v>1.9484999999999999E-2</v>
      </c>
    </row>
    <row r="21" spans="1:12">
      <c r="A21" s="9" t="s">
        <v>740</v>
      </c>
      <c r="B21">
        <v>355</v>
      </c>
      <c r="C21" s="7">
        <v>-9.1299999999999997E-4</v>
      </c>
      <c r="D21" s="7">
        <v>0.20646</v>
      </c>
      <c r="E21" s="7">
        <v>-1.3979999999999999</v>
      </c>
      <c r="F21" s="7">
        <v>1.4239999999999999</v>
      </c>
      <c r="G21" s="7">
        <v>5.6214E-2</v>
      </c>
      <c r="H21" s="7"/>
      <c r="I21" s="5">
        <v>15</v>
      </c>
      <c r="J21" t="s">
        <v>156</v>
      </c>
      <c r="K21">
        <v>-2.0892360000000001</v>
      </c>
      <c r="L21">
        <v>0.23263200000000001</v>
      </c>
    </row>
    <row r="22" spans="1:12">
      <c r="A22" s="9" t="s">
        <v>113</v>
      </c>
      <c r="B22">
        <v>355</v>
      </c>
      <c r="C22" s="7">
        <v>2.01071</v>
      </c>
      <c r="D22" s="7">
        <v>0.94554400000000005</v>
      </c>
      <c r="E22" s="7">
        <v>0.14899999999999999</v>
      </c>
      <c r="F22" s="7">
        <v>5.7290000000000001</v>
      </c>
      <c r="G22" s="7">
        <v>0.96496300000000002</v>
      </c>
      <c r="H22" s="7"/>
      <c r="I22" s="5">
        <v>16</v>
      </c>
      <c r="J22" t="s">
        <v>108</v>
      </c>
      <c r="K22">
        <v>2.138029</v>
      </c>
      <c r="L22">
        <v>0.95452199999999998</v>
      </c>
    </row>
    <row r="23" spans="1:12">
      <c r="A23" s="9" t="s">
        <v>735</v>
      </c>
      <c r="B23">
        <v>355</v>
      </c>
      <c r="C23" s="7">
        <v>-1.645E-3</v>
      </c>
      <c r="D23" s="7">
        <v>0.23771999999999999</v>
      </c>
      <c r="E23" s="7">
        <v>-1.3480000000000001</v>
      </c>
      <c r="F23" s="7">
        <v>1.694</v>
      </c>
      <c r="G23" s="7">
        <v>4.2519000000000001E-2</v>
      </c>
      <c r="H23" s="7"/>
      <c r="I23" s="5">
        <v>17</v>
      </c>
      <c r="J23" t="s">
        <v>109</v>
      </c>
      <c r="K23">
        <v>2.189867</v>
      </c>
      <c r="L23">
        <v>0.96314299999999997</v>
      </c>
    </row>
    <row r="24" spans="1:12">
      <c r="A24" s="9" t="s">
        <v>108</v>
      </c>
      <c r="B24">
        <v>355</v>
      </c>
      <c r="C24" s="7">
        <v>2.2756110000000001</v>
      </c>
      <c r="D24" s="7">
        <v>1.0377730000000001</v>
      </c>
      <c r="E24" s="7">
        <v>-2.3E-2</v>
      </c>
      <c r="F24" s="7">
        <v>6.609</v>
      </c>
      <c r="G24" s="7">
        <v>0.95452199999999998</v>
      </c>
      <c r="H24" s="7"/>
      <c r="I24" s="5">
        <v>18</v>
      </c>
      <c r="J24" t="s">
        <v>110</v>
      </c>
      <c r="K24">
        <v>2.4233769999999999</v>
      </c>
      <c r="L24">
        <v>0.97106199999999998</v>
      </c>
    </row>
    <row r="25" spans="1:12">
      <c r="A25" s="9" t="s">
        <v>710</v>
      </c>
      <c r="B25">
        <v>355</v>
      </c>
      <c r="C25" s="7">
        <v>-1.758E-3</v>
      </c>
      <c r="D25" s="7">
        <v>0.310361</v>
      </c>
      <c r="E25" s="7">
        <v>-1.639</v>
      </c>
      <c r="F25" s="7">
        <v>2.1040000000000001</v>
      </c>
      <c r="G25" s="7">
        <v>-3.1649999999999998E-3</v>
      </c>
      <c r="H25" s="7"/>
      <c r="I25" s="5">
        <v>19</v>
      </c>
      <c r="J25" t="s">
        <v>111</v>
      </c>
      <c r="K25">
        <v>3.04379</v>
      </c>
      <c r="L25">
        <v>0.97473200000000004</v>
      </c>
    </row>
    <row r="26" spans="1:12">
      <c r="A26" s="9" t="s">
        <v>118</v>
      </c>
      <c r="B26">
        <v>355</v>
      </c>
      <c r="C26" s="7">
        <v>1.083555</v>
      </c>
      <c r="D26" s="7">
        <v>0.51378800000000002</v>
      </c>
      <c r="E26" s="7">
        <v>0.52400000000000002</v>
      </c>
      <c r="F26" s="7">
        <v>4.4359999999999999</v>
      </c>
      <c r="G26" s="7">
        <v>0.92057199999999995</v>
      </c>
      <c r="H26" s="7"/>
      <c r="I26" s="5">
        <v>20</v>
      </c>
      <c r="J26" t="s">
        <v>113</v>
      </c>
      <c r="K26">
        <v>1.871524</v>
      </c>
      <c r="L26">
        <v>0.96496300000000002</v>
      </c>
    </row>
    <row r="27" spans="1:12">
      <c r="A27" s="9" t="s">
        <v>739</v>
      </c>
      <c r="B27">
        <v>355</v>
      </c>
      <c r="C27" s="7">
        <v>-9.1299999999999997E-4</v>
      </c>
      <c r="D27" s="7">
        <v>0.20646</v>
      </c>
      <c r="E27" s="7">
        <v>-1.3979999999999999</v>
      </c>
      <c r="F27" s="7">
        <v>1.4239999999999999</v>
      </c>
      <c r="G27" s="7">
        <v>5.6214E-2</v>
      </c>
      <c r="H27" s="7"/>
      <c r="I27" s="5">
        <v>21</v>
      </c>
      <c r="J27" t="s">
        <v>114</v>
      </c>
      <c r="K27">
        <v>1.93876</v>
      </c>
      <c r="L27">
        <v>0.97512399999999999</v>
      </c>
    </row>
    <row r="28" spans="1:12">
      <c r="A28" s="9" t="s">
        <v>116</v>
      </c>
      <c r="B28">
        <v>355</v>
      </c>
      <c r="C28" s="7">
        <v>3.0661489999999998</v>
      </c>
      <c r="D28" s="7">
        <v>1.4085540000000001</v>
      </c>
      <c r="E28" s="7">
        <v>0.78800000000000003</v>
      </c>
      <c r="F28" s="7">
        <v>9.0030000000000001</v>
      </c>
      <c r="G28" s="7">
        <v>0.97920700000000005</v>
      </c>
      <c r="H28" s="7"/>
      <c r="I28" s="5">
        <v>22</v>
      </c>
      <c r="J28" t="s">
        <v>115</v>
      </c>
      <c r="K28">
        <v>2.130652</v>
      </c>
      <c r="L28">
        <v>0.98012900000000003</v>
      </c>
    </row>
    <row r="29" spans="1:12">
      <c r="A29" s="9" t="s">
        <v>738</v>
      </c>
      <c r="B29">
        <v>355</v>
      </c>
      <c r="C29" s="7">
        <v>-1.366E-3</v>
      </c>
      <c r="D29" s="7">
        <v>0.28537400000000002</v>
      </c>
      <c r="E29" s="7">
        <v>-0.88900000000000001</v>
      </c>
      <c r="F29" s="7">
        <v>2.964</v>
      </c>
      <c r="G29" s="7">
        <v>0.24388099999999999</v>
      </c>
      <c r="H29" s="7"/>
      <c r="I29" s="5">
        <v>23</v>
      </c>
      <c r="J29" t="s">
        <v>116</v>
      </c>
      <c r="K29">
        <v>2.7843040000000001</v>
      </c>
      <c r="L29">
        <v>0.97920700000000005</v>
      </c>
    </row>
    <row r="30" spans="1:12">
      <c r="A30" s="9" t="s">
        <v>111</v>
      </c>
      <c r="B30">
        <v>355</v>
      </c>
      <c r="C30" s="7">
        <v>3.331051</v>
      </c>
      <c r="D30" s="7">
        <v>1.460164</v>
      </c>
      <c r="E30" s="7">
        <v>0.58799999999999997</v>
      </c>
      <c r="F30" s="7">
        <v>9.8930000000000007</v>
      </c>
      <c r="G30" s="7">
        <v>0.97473200000000004</v>
      </c>
      <c r="H30" s="7"/>
      <c r="I30" s="5">
        <v>24</v>
      </c>
      <c r="J30" t="s">
        <v>118</v>
      </c>
      <c r="K30">
        <v>1.073499</v>
      </c>
      <c r="L30">
        <v>0.92057199999999995</v>
      </c>
    </row>
    <row r="31" spans="1:12">
      <c r="A31" s="9" t="s">
        <v>712</v>
      </c>
      <c r="B31">
        <v>355</v>
      </c>
      <c r="C31" s="7">
        <v>-1.4790000000000001E-3</v>
      </c>
      <c r="D31" s="7">
        <v>0.33161299999999999</v>
      </c>
      <c r="E31" s="7">
        <v>-0.89900000000000002</v>
      </c>
      <c r="F31" s="7">
        <v>2.984</v>
      </c>
      <c r="G31" s="7">
        <v>0.21149899999999999</v>
      </c>
      <c r="H31" s="7"/>
      <c r="I31" s="5">
        <v>25</v>
      </c>
      <c r="J31" t="s">
        <v>119</v>
      </c>
      <c r="K31">
        <v>1.1337120000000001</v>
      </c>
      <c r="L31">
        <v>0.95545000000000002</v>
      </c>
    </row>
    <row r="32" spans="1:12">
      <c r="A32" s="9" t="s">
        <v>121</v>
      </c>
      <c r="B32">
        <v>355</v>
      </c>
      <c r="C32" s="7">
        <v>2.1389939999999998</v>
      </c>
      <c r="D32" s="7">
        <v>1.0456570000000001</v>
      </c>
      <c r="E32" s="7">
        <v>0.92</v>
      </c>
      <c r="F32" s="7">
        <v>7.9729999999999999</v>
      </c>
      <c r="G32" s="7">
        <v>0.96454600000000001</v>
      </c>
      <c r="H32" s="7"/>
      <c r="I32" s="5">
        <v>26</v>
      </c>
      <c r="J32" t="s">
        <v>120</v>
      </c>
      <c r="K32">
        <v>1.4191149999999999</v>
      </c>
      <c r="L32">
        <v>0.965831</v>
      </c>
    </row>
    <row r="33" spans="1:12">
      <c r="A33" s="9" t="s">
        <v>742</v>
      </c>
      <c r="B33">
        <v>355</v>
      </c>
      <c r="C33" s="7">
        <v>-6.3400000000000001E-4</v>
      </c>
      <c r="D33" s="7">
        <v>0.27044299999999999</v>
      </c>
      <c r="E33" s="7">
        <v>-1.319</v>
      </c>
      <c r="F33" s="7">
        <v>2.7040000000000002</v>
      </c>
      <c r="G33" s="7">
        <v>0.303369</v>
      </c>
      <c r="H33" s="7"/>
      <c r="I33" s="5">
        <v>27</v>
      </c>
      <c r="J33" t="s">
        <v>121</v>
      </c>
      <c r="K33">
        <v>2.0762659999999999</v>
      </c>
      <c r="L33">
        <v>0.96454600000000001</v>
      </c>
    </row>
    <row r="34" spans="1:12">
      <c r="A34" s="9" t="s">
        <v>749</v>
      </c>
      <c r="B34">
        <v>355</v>
      </c>
      <c r="C34" s="7">
        <v>972.21561199999996</v>
      </c>
      <c r="D34" s="7">
        <v>13.308196000000001</v>
      </c>
      <c r="E34" s="7">
        <v>914.07787599999995</v>
      </c>
      <c r="F34" s="7">
        <v>994.97129099999995</v>
      </c>
      <c r="G34" s="7">
        <v>0.98091799999999996</v>
      </c>
      <c r="H34" s="7"/>
      <c r="I34" s="5">
        <v>28</v>
      </c>
      <c r="J34" t="s">
        <v>743</v>
      </c>
      <c r="K34">
        <v>993.63296800000001</v>
      </c>
      <c r="L34">
        <v>0.95548699999999998</v>
      </c>
    </row>
    <row r="35" spans="1:12">
      <c r="A35" s="9" t="s">
        <v>761</v>
      </c>
      <c r="B35">
        <v>355</v>
      </c>
      <c r="C35">
        <v>1.6646999999999999E-2</v>
      </c>
      <c r="D35">
        <v>2.6088360000000002</v>
      </c>
      <c r="E35">
        <v>-21.950184</v>
      </c>
      <c r="F35">
        <v>8.4674230000000001</v>
      </c>
      <c r="G35" s="7">
        <v>0.22819500000000001</v>
      </c>
      <c r="H35" s="7"/>
      <c r="I35" s="5">
        <v>29</v>
      </c>
      <c r="J35" t="s">
        <v>744</v>
      </c>
      <c r="K35">
        <v>993.47666200000003</v>
      </c>
      <c r="L35">
        <v>0.96361799999999997</v>
      </c>
    </row>
    <row r="36" spans="1:12">
      <c r="A36" s="9" t="s">
        <v>745</v>
      </c>
      <c r="B36">
        <v>355</v>
      </c>
      <c r="C36" s="7">
        <v>992.10982000000001</v>
      </c>
      <c r="D36" s="7">
        <v>3.6341450000000002</v>
      </c>
      <c r="E36" s="7">
        <v>975.13811499999997</v>
      </c>
      <c r="F36" s="7">
        <v>999.17941499999995</v>
      </c>
      <c r="G36" s="7">
        <v>0.97163999999999995</v>
      </c>
      <c r="H36" s="7"/>
      <c r="I36" s="5">
        <v>30</v>
      </c>
      <c r="J36" t="s">
        <v>745</v>
      </c>
      <c r="K36">
        <v>992.80511999999999</v>
      </c>
      <c r="L36">
        <v>0.97163999999999995</v>
      </c>
    </row>
    <row r="37" spans="1:12">
      <c r="A37" s="9" t="s">
        <v>757</v>
      </c>
      <c r="B37">
        <v>355</v>
      </c>
      <c r="C37">
        <v>4.5919999999999997E-3</v>
      </c>
      <c r="D37">
        <v>0.88214199999999998</v>
      </c>
      <c r="E37">
        <v>-6.9252840000000004</v>
      </c>
      <c r="F37">
        <v>3.9958559999999999</v>
      </c>
      <c r="G37" s="7">
        <v>0.1429</v>
      </c>
      <c r="H37" s="7"/>
      <c r="I37" s="5">
        <v>31</v>
      </c>
      <c r="J37" t="s">
        <v>746</v>
      </c>
      <c r="K37">
        <v>991.00136399999997</v>
      </c>
      <c r="L37">
        <v>0.97529699999999997</v>
      </c>
    </row>
    <row r="38" spans="1:12">
      <c r="A38" s="9" t="s">
        <v>753</v>
      </c>
      <c r="B38">
        <v>355</v>
      </c>
      <c r="C38" s="7">
        <v>917.73944300000005</v>
      </c>
      <c r="D38" s="7">
        <v>41.948199000000002</v>
      </c>
      <c r="E38" s="7">
        <v>687.34529399999997</v>
      </c>
      <c r="F38" s="7">
        <v>961.64276600000005</v>
      </c>
      <c r="G38" s="7">
        <v>0.96867999999999999</v>
      </c>
      <c r="H38" s="7"/>
      <c r="I38" s="5">
        <v>32</v>
      </c>
      <c r="J38" t="s">
        <v>747</v>
      </c>
      <c r="K38">
        <v>978.15937099999996</v>
      </c>
      <c r="L38">
        <v>0.96621100000000004</v>
      </c>
    </row>
    <row r="39" spans="1:12">
      <c r="A39" s="9" t="s">
        <v>765</v>
      </c>
      <c r="B39">
        <v>355</v>
      </c>
      <c r="C39">
        <v>3.8148000000000001E-2</v>
      </c>
      <c r="D39">
        <v>10.141276</v>
      </c>
      <c r="E39">
        <v>-79.182875999999993</v>
      </c>
      <c r="F39">
        <v>43.667492000000003</v>
      </c>
      <c r="G39" s="7">
        <v>0.25618299999999999</v>
      </c>
      <c r="H39" s="7"/>
      <c r="I39" s="5">
        <v>33</v>
      </c>
      <c r="J39" t="s">
        <v>748</v>
      </c>
      <c r="K39">
        <v>977.36463700000002</v>
      </c>
      <c r="L39">
        <v>0.97572800000000004</v>
      </c>
    </row>
    <row r="40" spans="1:12">
      <c r="A40" s="9" t="s">
        <v>748</v>
      </c>
      <c r="B40">
        <v>355</v>
      </c>
      <c r="C40" s="7">
        <v>976.54503399999999</v>
      </c>
      <c r="D40" s="7">
        <v>11.395773999999999</v>
      </c>
      <c r="E40" s="7">
        <v>929.62369200000001</v>
      </c>
      <c r="F40" s="7">
        <v>997.59332199999994</v>
      </c>
      <c r="G40" s="7">
        <v>0.97572800000000004</v>
      </c>
      <c r="H40" s="7"/>
      <c r="I40" s="5">
        <v>34</v>
      </c>
      <c r="J40" t="s">
        <v>749</v>
      </c>
      <c r="K40">
        <v>975.28046500000005</v>
      </c>
      <c r="L40">
        <v>0.98091799999999996</v>
      </c>
    </row>
    <row r="41" spans="1:12">
      <c r="A41" s="9" t="s">
        <v>760</v>
      </c>
      <c r="B41">
        <v>355</v>
      </c>
      <c r="C41">
        <v>1.9356000000000002E-2</v>
      </c>
      <c r="D41">
        <v>2.6836760000000002</v>
      </c>
      <c r="E41">
        <v>-18.437306</v>
      </c>
      <c r="F41">
        <v>15.498568000000001</v>
      </c>
      <c r="G41" s="7">
        <v>2.9571E-2</v>
      </c>
      <c r="H41" s="7"/>
      <c r="I41" s="5">
        <v>35</v>
      </c>
      <c r="J41" t="s">
        <v>750</v>
      </c>
      <c r="K41">
        <v>967.93139599999995</v>
      </c>
      <c r="L41">
        <v>0.98019900000000004</v>
      </c>
    </row>
    <row r="42" spans="1:12">
      <c r="A42" s="9" t="s">
        <v>744</v>
      </c>
      <c r="B42">
        <v>355</v>
      </c>
      <c r="C42" s="7">
        <v>993.22723299999996</v>
      </c>
      <c r="D42" s="7">
        <v>3.19123</v>
      </c>
      <c r="E42" s="7">
        <v>979.26982699999996</v>
      </c>
      <c r="F42" s="7">
        <v>999.81807100000003</v>
      </c>
      <c r="G42" s="7">
        <v>0.96361799999999997</v>
      </c>
      <c r="H42" s="7"/>
      <c r="I42" s="5">
        <v>36</v>
      </c>
      <c r="J42" t="s">
        <v>751</v>
      </c>
      <c r="K42">
        <v>938.43672300000003</v>
      </c>
      <c r="L42">
        <v>0.925315</v>
      </c>
    </row>
    <row r="43" spans="1:12">
      <c r="A43" s="9" t="s">
        <v>756</v>
      </c>
      <c r="B43">
        <v>355</v>
      </c>
      <c r="C43">
        <v>5.274E-3</v>
      </c>
      <c r="D43">
        <v>0.90516200000000002</v>
      </c>
      <c r="E43">
        <v>-5.9746889999999997</v>
      </c>
      <c r="F43">
        <v>4.6011990000000003</v>
      </c>
      <c r="G43" s="7">
        <v>-9.8239999999999994E-3</v>
      </c>
      <c r="H43" s="7"/>
      <c r="I43" s="5">
        <v>37</v>
      </c>
      <c r="J43" t="s">
        <v>752</v>
      </c>
      <c r="K43">
        <v>935.27007300000002</v>
      </c>
      <c r="L43">
        <v>0.95800600000000002</v>
      </c>
    </row>
    <row r="44" spans="1:12">
      <c r="A44" s="9" t="s">
        <v>752</v>
      </c>
      <c r="B44">
        <v>355</v>
      </c>
      <c r="C44" s="7">
        <v>938.257744</v>
      </c>
      <c r="D44" s="7">
        <v>33.246143000000004</v>
      </c>
      <c r="E44" s="7">
        <v>745.23540800000001</v>
      </c>
      <c r="F44" s="7">
        <v>987.55122100000006</v>
      </c>
      <c r="G44" s="7">
        <v>0.95800600000000002</v>
      </c>
      <c r="H44" s="7"/>
      <c r="I44" s="5">
        <v>38</v>
      </c>
      <c r="J44" t="s">
        <v>753</v>
      </c>
      <c r="K44">
        <v>920.19512299999997</v>
      </c>
      <c r="L44">
        <v>0.96867999999999999</v>
      </c>
    </row>
    <row r="45" spans="1:12">
      <c r="A45" s="9" t="s">
        <v>764</v>
      </c>
      <c r="B45">
        <v>355</v>
      </c>
      <c r="C45">
        <v>5.1325999999999997E-2</v>
      </c>
      <c r="D45">
        <v>10.610319</v>
      </c>
      <c r="E45">
        <v>-68.025043999999994</v>
      </c>
      <c r="F45">
        <v>74.725761000000006</v>
      </c>
      <c r="G45" s="7">
        <v>3.2058000000000003E-2</v>
      </c>
      <c r="H45" s="7"/>
      <c r="I45" s="5">
        <v>39</v>
      </c>
      <c r="J45" t="s">
        <v>754</v>
      </c>
      <c r="K45">
        <v>885.88227600000005</v>
      </c>
      <c r="L45">
        <v>0.96769300000000003</v>
      </c>
    </row>
    <row r="46" spans="1:12">
      <c r="A46" s="9" t="s">
        <v>747</v>
      </c>
      <c r="B46">
        <v>355</v>
      </c>
      <c r="C46" s="7">
        <v>976.50401099999999</v>
      </c>
      <c r="D46" s="7">
        <v>10.794720999999999</v>
      </c>
      <c r="E46" s="7">
        <v>935.33470799999998</v>
      </c>
      <c r="F46" s="7">
        <v>998.21492599999999</v>
      </c>
      <c r="G46" s="7">
        <v>0.96621100000000004</v>
      </c>
      <c r="H46" s="7"/>
      <c r="I46" s="5">
        <v>40</v>
      </c>
      <c r="J46" t="s">
        <v>710</v>
      </c>
      <c r="K46">
        <v>-1.7719999999999999E-3</v>
      </c>
      <c r="L46">
        <v>-3.1649999999999998E-3</v>
      </c>
    </row>
    <row r="47" spans="1:12">
      <c r="A47" s="9" t="s">
        <v>759</v>
      </c>
      <c r="B47">
        <v>355</v>
      </c>
      <c r="C47">
        <v>8.8109999999999994E-3</v>
      </c>
      <c r="D47">
        <v>2.827601</v>
      </c>
      <c r="E47">
        <v>-26.508254000000001</v>
      </c>
      <c r="F47">
        <v>19.636813</v>
      </c>
      <c r="G47" s="7">
        <v>-4.7593000000000003E-2</v>
      </c>
      <c r="H47" s="7"/>
      <c r="I47" s="5">
        <v>41</v>
      </c>
      <c r="J47" t="s">
        <v>698</v>
      </c>
      <c r="K47">
        <v>-1.7719999999999999E-3</v>
      </c>
      <c r="L47">
        <v>-3.1649999999999998E-3</v>
      </c>
    </row>
    <row r="48" spans="1:12">
      <c r="A48" s="9" t="s">
        <v>743</v>
      </c>
      <c r="B48">
        <v>355</v>
      </c>
      <c r="C48" s="7">
        <v>993.21804899999995</v>
      </c>
      <c r="D48" s="7">
        <v>3.0463110000000002</v>
      </c>
      <c r="E48" s="7">
        <v>980.77456099999995</v>
      </c>
      <c r="F48" s="7">
        <v>1000.069777</v>
      </c>
      <c r="G48" s="7">
        <v>0.95548699999999998</v>
      </c>
      <c r="H48" s="7"/>
      <c r="I48" s="5">
        <v>42</v>
      </c>
      <c r="J48" t="s">
        <v>711</v>
      </c>
      <c r="K48">
        <v>-1.4009999999999999E-3</v>
      </c>
      <c r="L48">
        <v>0.15093000000000001</v>
      </c>
    </row>
    <row r="49" spans="1:12">
      <c r="A49" s="9" t="s">
        <v>755</v>
      </c>
      <c r="B49">
        <v>355</v>
      </c>
      <c r="C49">
        <v>2.5850000000000001E-3</v>
      </c>
      <c r="D49">
        <v>0.92432199999999998</v>
      </c>
      <c r="E49">
        <v>-8.0586090000000006</v>
      </c>
      <c r="F49">
        <v>5.4342269999999999</v>
      </c>
      <c r="G49" s="7">
        <v>-3.3893E-2</v>
      </c>
      <c r="H49" s="7"/>
      <c r="I49" s="5">
        <v>43</v>
      </c>
      <c r="J49" t="s">
        <v>712</v>
      </c>
      <c r="K49">
        <v>-1.343E-3</v>
      </c>
      <c r="L49">
        <v>0.21149899999999999</v>
      </c>
    </row>
    <row r="50" spans="1:12">
      <c r="A50" s="9" t="s">
        <v>751</v>
      </c>
      <c r="B50">
        <v>355</v>
      </c>
      <c r="C50" s="7">
        <v>937.86881800000003</v>
      </c>
      <c r="D50" s="7">
        <v>26.976559999999999</v>
      </c>
      <c r="E50" s="7">
        <v>770.72353799999996</v>
      </c>
      <c r="F50" s="7">
        <v>969.128646</v>
      </c>
      <c r="G50" s="7">
        <v>0.925315</v>
      </c>
      <c r="H50" s="7"/>
      <c r="I50" s="5">
        <v>44</v>
      </c>
      <c r="J50" t="s">
        <v>735</v>
      </c>
      <c r="K50">
        <v>-1.4710000000000001E-3</v>
      </c>
      <c r="L50">
        <v>4.2519000000000001E-2</v>
      </c>
    </row>
    <row r="51" spans="1:12">
      <c r="A51" s="9" t="s">
        <v>763</v>
      </c>
      <c r="B51">
        <v>355</v>
      </c>
      <c r="C51">
        <v>9.4899999999999997E-4</v>
      </c>
      <c r="D51">
        <v>10.269098</v>
      </c>
      <c r="E51">
        <v>-104.558644</v>
      </c>
      <c r="F51">
        <v>76.98021</v>
      </c>
      <c r="G51" s="7">
        <v>-5.1326999999999998E-2</v>
      </c>
      <c r="H51" s="7"/>
      <c r="I51" s="5">
        <v>45</v>
      </c>
      <c r="J51" t="s">
        <v>736</v>
      </c>
      <c r="K51">
        <v>-1.4710000000000001E-3</v>
      </c>
      <c r="L51">
        <v>4.2519000000000001E-2</v>
      </c>
    </row>
    <row r="52" spans="1:12">
      <c r="A52" s="9" t="s">
        <v>750</v>
      </c>
      <c r="B52">
        <v>355</v>
      </c>
      <c r="C52" s="7">
        <v>964.64157899999998</v>
      </c>
      <c r="D52" s="7">
        <v>15.544798999999999</v>
      </c>
      <c r="E52" s="7">
        <v>901.72447799999998</v>
      </c>
      <c r="F52" s="7">
        <v>990.62528099999997</v>
      </c>
      <c r="G52" s="7">
        <v>0.98019900000000004</v>
      </c>
      <c r="H52" s="7"/>
      <c r="I52" s="5">
        <v>46</v>
      </c>
      <c r="J52" t="s">
        <v>737</v>
      </c>
      <c r="K52">
        <v>-1.397E-3</v>
      </c>
      <c r="L52">
        <v>0.241176</v>
      </c>
    </row>
    <row r="53" spans="1:12">
      <c r="A53" s="9" t="s">
        <v>762</v>
      </c>
      <c r="B53">
        <v>355</v>
      </c>
      <c r="C53">
        <v>1.5796000000000001E-2</v>
      </c>
      <c r="D53">
        <v>3.0782409999999998</v>
      </c>
      <c r="E53">
        <v>-30.407636</v>
      </c>
      <c r="F53">
        <v>8.9673390000000008</v>
      </c>
      <c r="G53" s="7">
        <v>0.23657900000000001</v>
      </c>
      <c r="H53" s="7"/>
      <c r="I53" s="5">
        <v>47</v>
      </c>
      <c r="J53" t="s">
        <v>738</v>
      </c>
      <c r="K53">
        <v>-1.421E-3</v>
      </c>
      <c r="L53">
        <v>0.24388099999999999</v>
      </c>
    </row>
    <row r="54" spans="1:12">
      <c r="A54" s="9" t="s">
        <v>746</v>
      </c>
      <c r="B54">
        <v>355</v>
      </c>
      <c r="C54" s="7">
        <v>990.14827600000001</v>
      </c>
      <c r="D54" s="7">
        <v>4.1989270000000003</v>
      </c>
      <c r="E54" s="7">
        <v>971.78999699999997</v>
      </c>
      <c r="F54" s="7">
        <v>998.22320400000001</v>
      </c>
      <c r="G54" s="7">
        <v>0.97529699999999997</v>
      </c>
      <c r="H54" s="7"/>
      <c r="I54" s="5">
        <v>48</v>
      </c>
      <c r="J54" t="s">
        <v>739</v>
      </c>
      <c r="K54">
        <v>-7.0799999999999997E-4</v>
      </c>
      <c r="L54">
        <v>5.6214E-2</v>
      </c>
    </row>
    <row r="55" spans="1:12">
      <c r="A55" s="9" t="s">
        <v>758</v>
      </c>
      <c r="B55">
        <v>355</v>
      </c>
      <c r="C55">
        <v>4.3920000000000001E-3</v>
      </c>
      <c r="D55">
        <v>0.94464099999999995</v>
      </c>
      <c r="E55">
        <v>-8.1621679999999994</v>
      </c>
      <c r="F55">
        <v>2.4498769999999999</v>
      </c>
      <c r="G55" s="7">
        <v>0.203324</v>
      </c>
      <c r="H55" s="7"/>
      <c r="I55" s="5">
        <v>49</v>
      </c>
      <c r="J55" t="s">
        <v>740</v>
      </c>
      <c r="K55">
        <v>-7.0799999999999997E-4</v>
      </c>
      <c r="L55">
        <v>5.6214E-2</v>
      </c>
    </row>
    <row r="56" spans="1:12">
      <c r="A56" s="9" t="s">
        <v>754</v>
      </c>
      <c r="B56">
        <v>355</v>
      </c>
      <c r="C56" s="7">
        <v>882.55734399999994</v>
      </c>
      <c r="D56" s="7">
        <v>49.702207999999999</v>
      </c>
      <c r="E56" s="7">
        <v>631.11570900000004</v>
      </c>
      <c r="F56" s="7">
        <v>946.53471999999999</v>
      </c>
      <c r="G56" s="7">
        <v>0.96769300000000003</v>
      </c>
      <c r="H56" s="7"/>
      <c r="I56" s="5">
        <v>50</v>
      </c>
      <c r="J56" t="s">
        <v>741</v>
      </c>
      <c r="K56">
        <v>-8.5099999999999998E-4</v>
      </c>
      <c r="L56">
        <v>0.28677000000000002</v>
      </c>
    </row>
    <row r="57" spans="1:12">
      <c r="A57" s="9" t="s">
        <v>766</v>
      </c>
      <c r="B57">
        <v>355</v>
      </c>
      <c r="C57">
        <v>3.3713E-2</v>
      </c>
      <c r="D57">
        <v>12.242986999999999</v>
      </c>
      <c r="E57">
        <v>-107.592794</v>
      </c>
      <c r="F57">
        <v>49.627294999999997</v>
      </c>
      <c r="G57" s="7">
        <v>0.27406700000000001</v>
      </c>
      <c r="H57" s="7"/>
      <c r="I57" s="5">
        <v>51</v>
      </c>
      <c r="J57" t="s">
        <v>742</v>
      </c>
      <c r="K57">
        <v>-9.1699999999999995E-4</v>
      </c>
      <c r="L57">
        <v>0.303369</v>
      </c>
    </row>
    <row r="58" spans="1:12">
      <c r="A58" s="9" t="s">
        <v>151</v>
      </c>
      <c r="B58">
        <v>355</v>
      </c>
      <c r="C58" s="7">
        <v>193.00863100000001</v>
      </c>
      <c r="D58" s="7">
        <v>37.246944999999997</v>
      </c>
      <c r="E58" s="7">
        <v>128</v>
      </c>
      <c r="F58" s="7">
        <v>256.29399999999998</v>
      </c>
      <c r="G58" s="7">
        <v>0.99995100000000003</v>
      </c>
      <c r="I58" s="5">
        <v>52</v>
      </c>
      <c r="J58" t="s">
        <v>755</v>
      </c>
      <c r="K58">
        <v>2.6619999999999999E-3</v>
      </c>
      <c r="L58">
        <v>-3.3893E-2</v>
      </c>
    </row>
    <row r="59" spans="1:12">
      <c r="A59" s="9" t="s">
        <v>729</v>
      </c>
      <c r="B59">
        <v>355</v>
      </c>
      <c r="C59">
        <v>0.36280000000000001</v>
      </c>
      <c r="D59">
        <v>0.51314099999999996</v>
      </c>
      <c r="E59">
        <v>-3.8420000000000001</v>
      </c>
      <c r="F59">
        <v>2.7</v>
      </c>
      <c r="G59" s="7">
        <v>0.41450700000000001</v>
      </c>
      <c r="I59" s="5">
        <v>53</v>
      </c>
      <c r="J59" t="s">
        <v>756</v>
      </c>
      <c r="K59">
        <v>5.4060000000000002E-3</v>
      </c>
      <c r="L59">
        <v>-9.8239999999999994E-3</v>
      </c>
    </row>
    <row r="60" spans="1:12">
      <c r="A60" s="9" t="s">
        <v>177</v>
      </c>
      <c r="B60">
        <v>355</v>
      </c>
      <c r="C60" s="7">
        <v>199.14699200000001</v>
      </c>
      <c r="D60" s="7">
        <v>35.666319000000001</v>
      </c>
      <c r="E60" s="7">
        <v>132.69999999999999</v>
      </c>
      <c r="F60" s="7">
        <v>264.18</v>
      </c>
      <c r="G60" s="7">
        <v>0.99998100000000001</v>
      </c>
      <c r="I60" s="5">
        <v>54</v>
      </c>
      <c r="J60" t="s">
        <v>757</v>
      </c>
      <c r="K60">
        <v>4.215E-3</v>
      </c>
      <c r="L60">
        <v>0.1429</v>
      </c>
    </row>
    <row r="61" spans="1:12">
      <c r="A61" s="9" t="s">
        <v>730</v>
      </c>
      <c r="B61">
        <v>355</v>
      </c>
      <c r="C61">
        <v>0.372056</v>
      </c>
      <c r="D61">
        <v>0.16481599999999999</v>
      </c>
      <c r="E61">
        <v>-0.248</v>
      </c>
      <c r="F61">
        <v>0.9</v>
      </c>
      <c r="G61" s="7">
        <v>0.22364999999999999</v>
      </c>
      <c r="I61" s="5">
        <v>55</v>
      </c>
      <c r="J61" t="s">
        <v>758</v>
      </c>
      <c r="K61">
        <v>4.0090000000000004E-3</v>
      </c>
      <c r="L61">
        <v>0.203324</v>
      </c>
    </row>
    <row r="62" spans="1:12">
      <c r="A62" s="9" t="s">
        <v>150</v>
      </c>
      <c r="B62">
        <v>355</v>
      </c>
      <c r="C62" s="7">
        <v>10505.067606000001</v>
      </c>
      <c r="D62" s="7">
        <v>2354.8894369999998</v>
      </c>
      <c r="E62" s="7">
        <v>6770.2</v>
      </c>
      <c r="F62" s="7">
        <v>15021.2</v>
      </c>
      <c r="G62" s="7">
        <v>0.99978800000000001</v>
      </c>
      <c r="I62" s="5">
        <v>56</v>
      </c>
      <c r="J62" t="s">
        <v>759</v>
      </c>
      <c r="K62">
        <v>8.8649999999999996E-3</v>
      </c>
      <c r="L62">
        <v>-4.7593000000000003E-2</v>
      </c>
    </row>
    <row r="63" spans="1:12">
      <c r="A63" s="9" t="s">
        <v>728</v>
      </c>
      <c r="B63">
        <v>355</v>
      </c>
      <c r="C63">
        <v>23.192675999999999</v>
      </c>
      <c r="D63">
        <v>79.653762</v>
      </c>
      <c r="E63">
        <v>-749.5</v>
      </c>
      <c r="F63">
        <v>551.20000000000005</v>
      </c>
      <c r="G63" s="7">
        <v>-0.177316</v>
      </c>
      <c r="I63" s="5">
        <v>57</v>
      </c>
      <c r="J63" t="s">
        <v>760</v>
      </c>
      <c r="K63">
        <v>1.7982999999999999E-2</v>
      </c>
      <c r="L63">
        <v>2.9571E-2</v>
      </c>
    </row>
    <row r="64" spans="1:12">
      <c r="A64" s="9" t="s">
        <v>152</v>
      </c>
      <c r="B64">
        <v>355</v>
      </c>
      <c r="C64" s="7">
        <v>91.133970000000005</v>
      </c>
      <c r="D64" s="7">
        <v>13.825298999999999</v>
      </c>
      <c r="E64" s="7">
        <v>62.119</v>
      </c>
      <c r="F64" s="7">
        <v>110.55159999999999</v>
      </c>
      <c r="G64" s="7">
        <v>0.99963800000000003</v>
      </c>
      <c r="I64" s="5">
        <v>58</v>
      </c>
      <c r="J64" t="s">
        <v>761</v>
      </c>
      <c r="K64">
        <v>1.6375000000000001E-2</v>
      </c>
      <c r="L64">
        <v>0.22819500000000001</v>
      </c>
    </row>
    <row r="65" spans="1:12">
      <c r="A65" s="9" t="s">
        <v>731</v>
      </c>
      <c r="B65">
        <v>355</v>
      </c>
      <c r="C65">
        <v>0.13098000000000001</v>
      </c>
      <c r="D65">
        <v>0.58121699999999998</v>
      </c>
      <c r="E65">
        <v>-4.3686999999999996</v>
      </c>
      <c r="F65">
        <v>1.7824</v>
      </c>
      <c r="G65" s="7">
        <v>0.217469</v>
      </c>
      <c r="I65" s="5">
        <v>59</v>
      </c>
      <c r="J65" t="s">
        <v>762</v>
      </c>
      <c r="K65">
        <v>1.6409E-2</v>
      </c>
      <c r="L65">
        <v>0.23657900000000001</v>
      </c>
    </row>
    <row r="66" spans="1:12">
      <c r="A66" s="9" t="s">
        <v>153</v>
      </c>
      <c r="B66">
        <v>355</v>
      </c>
      <c r="C66" s="7">
        <v>8461.0661970000001</v>
      </c>
      <c r="D66" s="7">
        <v>3127.9150009999998</v>
      </c>
      <c r="E66" s="7">
        <v>3728.2</v>
      </c>
      <c r="F66" s="7">
        <v>14682.4</v>
      </c>
      <c r="G66" s="7">
        <v>1</v>
      </c>
      <c r="I66" s="5">
        <v>60</v>
      </c>
      <c r="J66" t="s">
        <v>763</v>
      </c>
      <c r="K66">
        <v>-9.3999999999999994E-5</v>
      </c>
      <c r="L66">
        <v>-5.1326999999999998E-2</v>
      </c>
    </row>
    <row r="67" spans="1:12">
      <c r="A67" s="9" t="s">
        <v>732</v>
      </c>
      <c r="B67">
        <v>355</v>
      </c>
      <c r="C67">
        <v>30.849858999999999</v>
      </c>
      <c r="D67">
        <v>34.054378999999997</v>
      </c>
      <c r="E67">
        <v>-139.5</v>
      </c>
      <c r="F67">
        <v>195.6</v>
      </c>
      <c r="G67" s="7">
        <v>4.7481000000000002E-2</v>
      </c>
      <c r="I67" s="5">
        <v>61</v>
      </c>
      <c r="J67" t="s">
        <v>764</v>
      </c>
      <c r="K67">
        <v>4.5288000000000002E-2</v>
      </c>
      <c r="L67">
        <v>3.2058000000000003E-2</v>
      </c>
    </row>
    <row r="68" spans="1:12">
      <c r="A68" s="9" t="s">
        <v>149</v>
      </c>
      <c r="B68">
        <v>355</v>
      </c>
      <c r="C68" s="7">
        <v>5.8684510000000003</v>
      </c>
      <c r="D68" s="7">
        <v>1.5866400000000001</v>
      </c>
      <c r="E68" s="7">
        <v>3.6</v>
      </c>
      <c r="F68" s="7">
        <v>10</v>
      </c>
      <c r="G68" s="7">
        <v>0.99492000000000003</v>
      </c>
      <c r="I68" s="5">
        <v>62</v>
      </c>
      <c r="J68" t="s">
        <v>765</v>
      </c>
      <c r="K68">
        <v>4.5775000000000003E-2</v>
      </c>
      <c r="L68">
        <v>0.25618299999999999</v>
      </c>
    </row>
    <row r="69" spans="1:12">
      <c r="A69" s="9" t="s">
        <v>727</v>
      </c>
      <c r="B69">
        <v>355</v>
      </c>
      <c r="C69">
        <v>-4.7889999999999999E-3</v>
      </c>
      <c r="D69">
        <v>0.15384200000000001</v>
      </c>
      <c r="E69">
        <v>-0.5</v>
      </c>
      <c r="F69">
        <v>0.5</v>
      </c>
      <c r="G69" s="7">
        <v>0.126219</v>
      </c>
      <c r="I69" s="5">
        <v>63</v>
      </c>
      <c r="J69" t="s">
        <v>766</v>
      </c>
      <c r="K69">
        <v>4.6804999999999999E-2</v>
      </c>
      <c r="L69">
        <v>0.27406700000000001</v>
      </c>
    </row>
    <row r="70" spans="1:12">
      <c r="A70" s="9" t="s">
        <v>156</v>
      </c>
      <c r="B70">
        <v>355</v>
      </c>
      <c r="C70" s="7">
        <v>-2.0833789999999999</v>
      </c>
      <c r="D70" s="7">
        <v>4.6451659999999997</v>
      </c>
      <c r="E70" s="7">
        <v>-19.6797</v>
      </c>
      <c r="F70" s="7">
        <v>10.7523</v>
      </c>
      <c r="G70" s="7">
        <v>0.23263200000000001</v>
      </c>
      <c r="I70" s="5">
        <v>64</v>
      </c>
      <c r="J70" t="s">
        <v>702</v>
      </c>
      <c r="K70">
        <v>-1.5942000000000001E-2</v>
      </c>
      <c r="L70">
        <v>0.239592</v>
      </c>
    </row>
    <row r="71" spans="1:12">
      <c r="A71" s="9" t="s">
        <v>725</v>
      </c>
      <c r="B71">
        <v>355</v>
      </c>
      <c r="C71">
        <v>3.0401000000000001E-2</v>
      </c>
      <c r="D71">
        <v>5.7622299999999997</v>
      </c>
      <c r="E71">
        <v>-13.561199999999999</v>
      </c>
      <c r="F71">
        <v>20.959299999999999</v>
      </c>
      <c r="G71" s="7">
        <v>-0.47795900000000002</v>
      </c>
      <c r="I71" s="5">
        <v>65</v>
      </c>
      <c r="J71" t="s">
        <v>703</v>
      </c>
      <c r="K71">
        <v>-1.5587999999999999E-2</v>
      </c>
      <c r="L71">
        <v>0.34409600000000001</v>
      </c>
    </row>
    <row r="72" spans="1:12">
      <c r="A72" s="9" t="s">
        <v>154</v>
      </c>
      <c r="B72">
        <v>355</v>
      </c>
      <c r="C72" s="7">
        <v>1252.546227</v>
      </c>
      <c r="D72" s="7">
        <v>648.630989</v>
      </c>
      <c r="E72" s="7">
        <v>304</v>
      </c>
      <c r="F72" s="7">
        <v>2980.3798999999999</v>
      </c>
      <c r="G72" s="7">
        <v>0.99889499999999998</v>
      </c>
      <c r="I72" s="5">
        <v>66</v>
      </c>
      <c r="J72" t="s">
        <v>704</v>
      </c>
      <c r="K72">
        <v>-1.6684000000000001E-2</v>
      </c>
      <c r="L72">
        <v>0.13889399999999999</v>
      </c>
    </row>
    <row r="73" spans="1:12">
      <c r="A73" s="9" t="s">
        <v>155</v>
      </c>
      <c r="B73">
        <v>355</v>
      </c>
      <c r="C73" s="7">
        <v>0.70245199999999997</v>
      </c>
      <c r="D73" s="7">
        <v>4.0966680000000002</v>
      </c>
      <c r="E73" s="7">
        <v>-16.942499999999999</v>
      </c>
      <c r="F73" s="7">
        <v>11.158799999999999</v>
      </c>
      <c r="G73" s="7">
        <v>1.9484999999999999E-2</v>
      </c>
      <c r="I73" s="5">
        <v>67</v>
      </c>
      <c r="J73" t="s">
        <v>725</v>
      </c>
      <c r="K73">
        <v>2.6393E-2</v>
      </c>
      <c r="L73">
        <v>-0.47795900000000002</v>
      </c>
    </row>
    <row r="74" spans="1:12">
      <c r="A74" s="9" t="s">
        <v>726</v>
      </c>
      <c r="B74">
        <v>355</v>
      </c>
      <c r="C74">
        <v>7.3165630000000004</v>
      </c>
      <c r="D74">
        <v>54.177587000000003</v>
      </c>
      <c r="E74">
        <v>-253.31979999999999</v>
      </c>
      <c r="F74">
        <v>197.25</v>
      </c>
      <c r="G74" s="7">
        <v>-6.5141000000000004E-2</v>
      </c>
      <c r="I74" s="5">
        <v>68</v>
      </c>
      <c r="J74" t="s">
        <v>726</v>
      </c>
      <c r="K74">
        <v>7.3281029999999996</v>
      </c>
      <c r="L74">
        <v>-6.5141000000000004E-2</v>
      </c>
    </row>
    <row r="75" spans="1:12">
      <c r="A75" s="9" t="s">
        <v>733</v>
      </c>
      <c r="B75">
        <v>355</v>
      </c>
      <c r="C75">
        <v>7.0239999999999999E-3</v>
      </c>
      <c r="D75">
        <v>4.0967000000000003E-2</v>
      </c>
      <c r="E75">
        <v>-0.16942499999999999</v>
      </c>
      <c r="F75">
        <v>0.11158800000000001</v>
      </c>
      <c r="G75" s="7">
        <v>1.9486E-2</v>
      </c>
      <c r="I75" s="5">
        <v>69</v>
      </c>
      <c r="J75" t="s">
        <v>727</v>
      </c>
      <c r="K75">
        <v>-4.8260000000000004E-3</v>
      </c>
      <c r="L75">
        <v>0.126219</v>
      </c>
    </row>
    <row r="76" spans="1:12">
      <c r="A76" s="9" t="s">
        <v>142</v>
      </c>
      <c r="B76">
        <v>355</v>
      </c>
      <c r="C76" s="7">
        <v>3.050732</v>
      </c>
      <c r="D76" s="7">
        <v>2.3191630000000001</v>
      </c>
      <c r="E76" s="7">
        <v>0.09</v>
      </c>
      <c r="F76" s="7">
        <v>8.58</v>
      </c>
      <c r="G76" s="7">
        <v>0.99720799999999998</v>
      </c>
      <c r="I76" s="5">
        <v>70</v>
      </c>
      <c r="J76" t="s">
        <v>728</v>
      </c>
      <c r="K76">
        <v>23.175263000000001</v>
      </c>
      <c r="L76">
        <v>-0.177316</v>
      </c>
    </row>
    <row r="77" spans="1:12">
      <c r="A77" s="9" t="s">
        <v>703</v>
      </c>
      <c r="B77">
        <v>355</v>
      </c>
      <c r="C77">
        <v>-1.6225E-2</v>
      </c>
      <c r="D77">
        <v>0.21648400000000001</v>
      </c>
      <c r="E77">
        <v>-1.23</v>
      </c>
      <c r="F77">
        <v>0.73</v>
      </c>
      <c r="G77" s="7">
        <v>0.34409600000000001</v>
      </c>
      <c r="I77" s="5">
        <v>71</v>
      </c>
      <c r="J77" t="s">
        <v>729</v>
      </c>
      <c r="K77">
        <v>0.362763</v>
      </c>
      <c r="L77">
        <v>0.41450700000000001</v>
      </c>
    </row>
    <row r="78" spans="1:12">
      <c r="A78" s="9" t="s">
        <v>141</v>
      </c>
      <c r="B78">
        <v>355</v>
      </c>
      <c r="C78" s="7">
        <v>2.7858309999999999</v>
      </c>
      <c r="D78" s="7">
        <v>2.2890769999999998</v>
      </c>
      <c r="E78" s="7">
        <v>0</v>
      </c>
      <c r="F78" s="7">
        <v>8.07</v>
      </c>
      <c r="G78" s="7">
        <v>0.99750499999999998</v>
      </c>
      <c r="I78" s="5">
        <v>72</v>
      </c>
      <c r="J78" t="s">
        <v>730</v>
      </c>
      <c r="K78">
        <v>0.37241999999999997</v>
      </c>
      <c r="L78">
        <v>0.22364999999999999</v>
      </c>
    </row>
    <row r="79" spans="1:12">
      <c r="A79" s="9" t="s">
        <v>702</v>
      </c>
      <c r="B79">
        <v>355</v>
      </c>
      <c r="C79">
        <v>-1.6112999999999999E-2</v>
      </c>
      <c r="D79">
        <v>0.205372</v>
      </c>
      <c r="E79">
        <v>-1.4</v>
      </c>
      <c r="F79">
        <v>0.52</v>
      </c>
      <c r="G79" s="7">
        <v>0.239592</v>
      </c>
      <c r="I79" s="5">
        <v>73</v>
      </c>
      <c r="J79" t="s">
        <v>731</v>
      </c>
      <c r="K79">
        <v>0.13181300000000001</v>
      </c>
      <c r="L79">
        <v>0.217469</v>
      </c>
    </row>
    <row r="80" spans="1:12">
      <c r="A80" s="9" t="s">
        <v>143</v>
      </c>
      <c r="B80">
        <v>355</v>
      </c>
      <c r="C80" s="7">
        <v>3.977887</v>
      </c>
      <c r="D80" s="7">
        <v>2.142299</v>
      </c>
      <c r="E80" s="7">
        <v>0.59</v>
      </c>
      <c r="F80" s="7">
        <v>9.0399999999999991</v>
      </c>
      <c r="G80" s="7">
        <v>0.99467899999999998</v>
      </c>
      <c r="I80" s="5">
        <v>74</v>
      </c>
      <c r="J80" t="s">
        <v>732</v>
      </c>
      <c r="K80">
        <v>30.846147999999999</v>
      </c>
      <c r="L80">
        <v>4.7481000000000002E-2</v>
      </c>
    </row>
    <row r="81" spans="1:12">
      <c r="A81" s="9" t="s">
        <v>704</v>
      </c>
      <c r="B81">
        <v>355</v>
      </c>
      <c r="C81">
        <v>-1.6958000000000001E-2</v>
      </c>
      <c r="D81">
        <v>0.27265499999999998</v>
      </c>
      <c r="E81">
        <v>-0.87</v>
      </c>
      <c r="F81">
        <v>0.92</v>
      </c>
      <c r="G81" s="7">
        <v>0.13889399999999999</v>
      </c>
      <c r="I81" s="5">
        <v>75</v>
      </c>
      <c r="J81" t="s">
        <v>733</v>
      </c>
      <c r="K81">
        <v>7.0229999999999997E-3</v>
      </c>
      <c r="L81">
        <v>1.9486E-2</v>
      </c>
    </row>
  </sheetData>
  <sortState xmlns:xlrd2="http://schemas.microsoft.com/office/spreadsheetml/2017/richdata2" ref="A6:F81">
    <sortCondition ref="A6:A81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E8F5-C98F-CA4A-80D2-C7EB5BF86E83}">
  <dimension ref="A5:F57"/>
  <sheetViews>
    <sheetView workbookViewId="0">
      <selection activeCell="A22" sqref="A22:XFD33"/>
    </sheetView>
  </sheetViews>
  <sheetFormatPr baseColWidth="10" defaultRowHeight="16"/>
  <cols>
    <col min="1" max="1" width="31.1640625" customWidth="1"/>
    <col min="2" max="2" width="11.6640625" customWidth="1"/>
  </cols>
  <sheetData>
    <row r="5" spans="1:6">
      <c r="A5" t="s">
        <v>396</v>
      </c>
      <c r="B5" s="6" t="s">
        <v>171</v>
      </c>
      <c r="C5" s="6" t="s">
        <v>66</v>
      </c>
      <c r="D5" s="6" t="s">
        <v>67</v>
      </c>
      <c r="E5" s="6" t="s">
        <v>68</v>
      </c>
      <c r="F5" s="6" t="s">
        <v>69</v>
      </c>
    </row>
    <row r="6" spans="1:6">
      <c r="A6" t="s">
        <v>144</v>
      </c>
      <c r="B6">
        <v>66</v>
      </c>
      <c r="C6">
        <v>2.943378</v>
      </c>
      <c r="D6">
        <v>0.36237399999999997</v>
      </c>
      <c r="E6">
        <v>2.197085</v>
      </c>
      <c r="F6">
        <v>3.8327689999999999</v>
      </c>
    </row>
    <row r="7" spans="1:6">
      <c r="A7" t="s">
        <v>145</v>
      </c>
      <c r="B7">
        <v>66</v>
      </c>
      <c r="C7">
        <v>2.6419100000000002</v>
      </c>
      <c r="D7">
        <v>0.43867299999999998</v>
      </c>
      <c r="E7">
        <v>1.9811350000000001</v>
      </c>
      <c r="F7">
        <v>3.7058179999999998</v>
      </c>
    </row>
    <row r="8" spans="1:6">
      <c r="A8" t="s">
        <v>146</v>
      </c>
      <c r="B8">
        <v>66</v>
      </c>
      <c r="C8">
        <v>3.0524719999999999</v>
      </c>
      <c r="D8">
        <v>0.40354400000000001</v>
      </c>
      <c r="E8">
        <v>2.4425849999999998</v>
      </c>
      <c r="F8">
        <v>4.0905139999999998</v>
      </c>
    </row>
    <row r="9" spans="1:6">
      <c r="A9" t="s">
        <v>147</v>
      </c>
      <c r="B9">
        <v>66</v>
      </c>
      <c r="C9">
        <v>3.7380580000000001</v>
      </c>
      <c r="D9">
        <v>0.39130500000000001</v>
      </c>
      <c r="E9">
        <v>3.1930369999999999</v>
      </c>
      <c r="F9">
        <v>4.7223129999999998</v>
      </c>
    </row>
    <row r="10" spans="1:6">
      <c r="A10" t="s">
        <v>141</v>
      </c>
      <c r="B10">
        <v>66</v>
      </c>
      <c r="C10">
        <v>0.84940300000000002</v>
      </c>
      <c r="D10">
        <v>0.88294799999999996</v>
      </c>
      <c r="E10">
        <v>0</v>
      </c>
      <c r="F10">
        <v>2.4500000000000002</v>
      </c>
    </row>
    <row r="11" spans="1:6">
      <c r="A11" t="s">
        <v>142</v>
      </c>
      <c r="B11">
        <v>66</v>
      </c>
      <c r="C11">
        <v>1.075448</v>
      </c>
      <c r="D11">
        <v>0.88815500000000003</v>
      </c>
      <c r="E11">
        <v>0.09</v>
      </c>
      <c r="F11">
        <v>2.7</v>
      </c>
    </row>
    <row r="12" spans="1:6">
      <c r="A12" t="s">
        <v>143</v>
      </c>
      <c r="B12">
        <v>66</v>
      </c>
      <c r="C12">
        <v>1.8521639999999999</v>
      </c>
      <c r="D12">
        <v>0.51427500000000004</v>
      </c>
      <c r="E12">
        <v>1.01</v>
      </c>
      <c r="F12">
        <v>2.98</v>
      </c>
    </row>
    <row r="13" spans="1:6">
      <c r="A13" t="s">
        <v>149</v>
      </c>
      <c r="B13">
        <v>66</v>
      </c>
      <c r="C13">
        <v>4.7447759999999999</v>
      </c>
      <c r="D13">
        <v>0.82774300000000001</v>
      </c>
      <c r="E13">
        <v>3.6</v>
      </c>
      <c r="F13">
        <v>6.7</v>
      </c>
    </row>
    <row r="14" spans="1:6">
      <c r="A14" t="s">
        <v>150</v>
      </c>
      <c r="B14">
        <v>66</v>
      </c>
      <c r="C14" s="3">
        <v>13843.270149</v>
      </c>
      <c r="D14">
        <v>672.37850100000003</v>
      </c>
      <c r="E14" s="3">
        <v>12601.1</v>
      </c>
      <c r="F14" s="3">
        <v>15021.2</v>
      </c>
    </row>
    <row r="15" spans="1:6">
      <c r="A15" t="s">
        <v>151</v>
      </c>
      <c r="B15">
        <v>66</v>
      </c>
      <c r="C15">
        <v>243.60559699999999</v>
      </c>
      <c r="D15">
        <v>6.6729159999999998</v>
      </c>
      <c r="E15">
        <v>234.74700000000001</v>
      </c>
      <c r="F15">
        <v>256.29399999999998</v>
      </c>
    </row>
    <row r="16" spans="1:6">
      <c r="A16" t="s">
        <v>177</v>
      </c>
      <c r="B16">
        <v>66</v>
      </c>
      <c r="C16">
        <v>249.41917900000001</v>
      </c>
      <c r="D16">
        <v>8.0894390000000005</v>
      </c>
      <c r="E16">
        <v>236.185</v>
      </c>
      <c r="F16">
        <v>264.18</v>
      </c>
    </row>
    <row r="17" spans="1:6">
      <c r="A17" t="s">
        <v>152</v>
      </c>
      <c r="B17">
        <v>66</v>
      </c>
      <c r="C17">
        <v>105.455203</v>
      </c>
      <c r="D17">
        <v>2.6868889999999999</v>
      </c>
      <c r="E17">
        <v>101.41549999999999</v>
      </c>
      <c r="F17">
        <v>110.55159999999999</v>
      </c>
    </row>
    <row r="18" spans="1:6">
      <c r="A18" t="s">
        <v>153</v>
      </c>
      <c r="B18">
        <v>66</v>
      </c>
      <c r="C18" s="3">
        <v>13047.016417999999</v>
      </c>
      <c r="D18">
        <v>891.86589400000003</v>
      </c>
      <c r="E18" s="3">
        <v>11574.5</v>
      </c>
      <c r="F18" s="3">
        <v>14682.4</v>
      </c>
    </row>
    <row r="19" spans="1:6">
      <c r="A19" t="s">
        <v>154</v>
      </c>
      <c r="B19">
        <v>66</v>
      </c>
      <c r="C19" s="3">
        <v>2338.7067280000001</v>
      </c>
      <c r="D19">
        <v>346.21754900000002</v>
      </c>
      <c r="E19" s="3">
        <v>1859.45</v>
      </c>
      <c r="F19" s="3">
        <v>2980.3798999999999</v>
      </c>
    </row>
    <row r="20" spans="1:6">
      <c r="A20" t="s">
        <v>155</v>
      </c>
      <c r="B20">
        <v>66</v>
      </c>
      <c r="C20">
        <v>0.797736</v>
      </c>
      <c r="D20">
        <v>3.3132549999999998</v>
      </c>
      <c r="E20">
        <v>-9.1776999999999997</v>
      </c>
      <c r="F20">
        <v>8.2982999999999993</v>
      </c>
    </row>
    <row r="21" spans="1:6">
      <c r="A21" t="s">
        <v>156</v>
      </c>
      <c r="B21">
        <v>66</v>
      </c>
      <c r="C21">
        <v>-5.1666999999999998E-2</v>
      </c>
      <c r="D21">
        <v>3.438628</v>
      </c>
      <c r="E21">
        <v>-11.547700000000001</v>
      </c>
      <c r="F21">
        <v>8.2982999999999993</v>
      </c>
    </row>
    <row r="22" spans="1:6">
      <c r="A22" t="s">
        <v>108</v>
      </c>
      <c r="B22">
        <v>66</v>
      </c>
      <c r="C22">
        <v>2.0939549999999998</v>
      </c>
      <c r="D22">
        <v>0.63648000000000005</v>
      </c>
      <c r="E22">
        <v>0.65300000000000002</v>
      </c>
      <c r="F22">
        <v>2.9590000000000001</v>
      </c>
    </row>
    <row r="23" spans="1:6">
      <c r="A23" t="s">
        <v>109</v>
      </c>
      <c r="B23">
        <v>66</v>
      </c>
      <c r="C23">
        <v>1.7924929999999999</v>
      </c>
      <c r="D23">
        <v>0.553504</v>
      </c>
      <c r="E23">
        <v>0.46800000000000003</v>
      </c>
      <c r="F23">
        <v>2.5419999999999998</v>
      </c>
    </row>
    <row r="24" spans="1:6">
      <c r="A24" t="s">
        <v>110</v>
      </c>
      <c r="B24">
        <v>66</v>
      </c>
      <c r="C24">
        <v>2.2030750000000001</v>
      </c>
      <c r="D24">
        <v>0.61143199999999998</v>
      </c>
      <c r="E24">
        <v>0.76200000000000001</v>
      </c>
      <c r="F24">
        <v>3.0259999999999998</v>
      </c>
    </row>
    <row r="25" spans="1:6">
      <c r="A25" t="s">
        <v>111</v>
      </c>
      <c r="B25">
        <v>66</v>
      </c>
      <c r="C25">
        <v>2.8886720000000001</v>
      </c>
      <c r="D25">
        <v>0.73511899999999997</v>
      </c>
      <c r="E25">
        <v>1.359</v>
      </c>
      <c r="F25">
        <v>4.13</v>
      </c>
    </row>
    <row r="26" spans="1:6">
      <c r="A26" t="s">
        <v>113</v>
      </c>
      <c r="B26">
        <v>66</v>
      </c>
      <c r="C26">
        <v>1.86791</v>
      </c>
      <c r="D26">
        <v>0.61699599999999999</v>
      </c>
      <c r="E26">
        <v>0.78100000000000003</v>
      </c>
      <c r="F26">
        <v>2.7749999999999999</v>
      </c>
    </row>
    <row r="27" spans="1:6">
      <c r="A27" t="s">
        <v>114</v>
      </c>
      <c r="B27">
        <v>66</v>
      </c>
      <c r="C27">
        <v>1.5664480000000001</v>
      </c>
      <c r="D27">
        <v>0.52814700000000003</v>
      </c>
      <c r="E27">
        <v>0.60799999999999998</v>
      </c>
      <c r="F27">
        <v>2.2559999999999998</v>
      </c>
    </row>
    <row r="28" spans="1:6">
      <c r="A28" t="s">
        <v>115</v>
      </c>
      <c r="B28">
        <v>66</v>
      </c>
      <c r="C28">
        <v>1.9770300000000001</v>
      </c>
      <c r="D28">
        <v>0.58861699999999995</v>
      </c>
      <c r="E28">
        <v>0.89600000000000002</v>
      </c>
      <c r="F28">
        <v>2.7559999999999998</v>
      </c>
    </row>
    <row r="29" spans="1:6">
      <c r="A29" t="s">
        <v>116</v>
      </c>
      <c r="B29">
        <v>66</v>
      </c>
      <c r="C29">
        <v>2.6626270000000001</v>
      </c>
      <c r="D29">
        <v>0.71505399999999997</v>
      </c>
      <c r="E29">
        <v>1.4630000000000001</v>
      </c>
      <c r="F29">
        <v>3.8570000000000002</v>
      </c>
    </row>
    <row r="30" spans="1:6">
      <c r="A30" t="s">
        <v>118</v>
      </c>
      <c r="B30">
        <v>66</v>
      </c>
      <c r="C30">
        <v>1.091194</v>
      </c>
      <c r="D30">
        <v>0.221195</v>
      </c>
      <c r="E30">
        <v>0.66400000000000003</v>
      </c>
      <c r="F30">
        <v>1.4650000000000001</v>
      </c>
    </row>
    <row r="31" spans="1:6">
      <c r="A31" t="s">
        <v>119</v>
      </c>
      <c r="B31">
        <v>66</v>
      </c>
      <c r="C31">
        <v>0.78973099999999996</v>
      </c>
      <c r="D31">
        <v>0.176041</v>
      </c>
      <c r="E31">
        <v>0.43</v>
      </c>
      <c r="F31">
        <v>1.2989999999999999</v>
      </c>
    </row>
    <row r="32" spans="1:6">
      <c r="A32" t="s">
        <v>120</v>
      </c>
      <c r="B32">
        <v>66</v>
      </c>
      <c r="C32">
        <v>1.200313</v>
      </c>
      <c r="D32">
        <v>0.21148</v>
      </c>
      <c r="E32">
        <v>0.74199999999999999</v>
      </c>
      <c r="F32">
        <v>1.8140000000000001</v>
      </c>
    </row>
    <row r="33" spans="1:6">
      <c r="A33" t="s">
        <v>121</v>
      </c>
      <c r="B33">
        <v>66</v>
      </c>
      <c r="C33">
        <v>1.88591</v>
      </c>
      <c r="D33">
        <v>0.39236799999999999</v>
      </c>
      <c r="E33">
        <v>1.1879999999999999</v>
      </c>
      <c r="F33">
        <v>3.0329999999999999</v>
      </c>
    </row>
    <row r="34" spans="1:6">
      <c r="A34" t="s">
        <v>710</v>
      </c>
      <c r="B34">
        <v>66</v>
      </c>
      <c r="C34">
        <v>-2.7342999999999999E-2</v>
      </c>
      <c r="D34">
        <v>0.12648400000000001</v>
      </c>
      <c r="E34">
        <v>-0.39600000000000002</v>
      </c>
      <c r="F34">
        <v>0.25700000000000001</v>
      </c>
    </row>
    <row r="35" spans="1:6">
      <c r="A35" t="s">
        <v>698</v>
      </c>
      <c r="B35">
        <v>66</v>
      </c>
      <c r="C35">
        <v>-2.7342999999999999E-2</v>
      </c>
      <c r="D35">
        <v>0.12648400000000001</v>
      </c>
      <c r="E35">
        <v>-0.39600000000000002</v>
      </c>
      <c r="F35">
        <v>0.25700000000000001</v>
      </c>
    </row>
    <row r="36" spans="1:6">
      <c r="A36" t="s">
        <v>711</v>
      </c>
      <c r="B36">
        <v>66</v>
      </c>
      <c r="C36">
        <v>-3.0657E-2</v>
      </c>
      <c r="D36">
        <v>0.128358</v>
      </c>
      <c r="E36">
        <v>-0.312</v>
      </c>
      <c r="F36">
        <v>0.28499999999999998</v>
      </c>
    </row>
    <row r="37" spans="1:6">
      <c r="A37" t="s">
        <v>712</v>
      </c>
      <c r="B37">
        <v>66</v>
      </c>
      <c r="C37">
        <v>-3.4820999999999998E-2</v>
      </c>
      <c r="D37">
        <v>0.139154</v>
      </c>
      <c r="E37">
        <v>-0.34100000000000003</v>
      </c>
      <c r="F37">
        <v>0.29099999999999998</v>
      </c>
    </row>
    <row r="38" spans="1:6">
      <c r="A38" t="s">
        <v>735</v>
      </c>
      <c r="B38">
        <v>66</v>
      </c>
      <c r="C38">
        <v>-2.5253999999999999E-2</v>
      </c>
      <c r="D38">
        <v>0.10019599999999999</v>
      </c>
      <c r="E38">
        <v>-0.34599999999999997</v>
      </c>
      <c r="F38">
        <v>0.25700000000000001</v>
      </c>
    </row>
    <row r="39" spans="1:6">
      <c r="A39" t="s">
        <v>736</v>
      </c>
      <c r="B39">
        <v>66</v>
      </c>
      <c r="C39">
        <v>-2.5253999999999999E-2</v>
      </c>
      <c r="D39">
        <v>0.10019599999999999</v>
      </c>
      <c r="E39">
        <v>-0.34599999999999997</v>
      </c>
      <c r="F39">
        <v>0.25700000000000001</v>
      </c>
    </row>
    <row r="40" spans="1:6">
      <c r="A40" t="s">
        <v>737</v>
      </c>
      <c r="B40">
        <v>66</v>
      </c>
      <c r="C40">
        <v>-2.8566999999999999E-2</v>
      </c>
      <c r="D40">
        <v>0.10349999999999999</v>
      </c>
      <c r="E40">
        <v>-0.26200000000000001</v>
      </c>
      <c r="F40">
        <v>0.28499999999999998</v>
      </c>
    </row>
    <row r="41" spans="1:6">
      <c r="A41" t="s">
        <v>738</v>
      </c>
      <c r="B41">
        <v>66</v>
      </c>
      <c r="C41">
        <v>-3.2731000000000003E-2</v>
      </c>
      <c r="D41">
        <v>0.12632199999999999</v>
      </c>
      <c r="E41">
        <v>-0.43099999999999999</v>
      </c>
      <c r="F41">
        <v>0.28699999999999998</v>
      </c>
    </row>
    <row r="42" spans="1:6">
      <c r="A42" t="s">
        <v>739</v>
      </c>
      <c r="B42">
        <v>66</v>
      </c>
      <c r="C42">
        <v>1.3129999999999999E-3</v>
      </c>
      <c r="D42">
        <v>9.2546000000000003E-2</v>
      </c>
      <c r="E42">
        <v>-0.217</v>
      </c>
      <c r="F42">
        <v>0.308</v>
      </c>
    </row>
    <row r="43" spans="1:6">
      <c r="A43" t="s">
        <v>740</v>
      </c>
      <c r="B43">
        <v>66</v>
      </c>
      <c r="C43">
        <v>1.3129999999999999E-3</v>
      </c>
      <c r="D43">
        <v>9.2546000000000003E-2</v>
      </c>
      <c r="E43">
        <v>-0.217</v>
      </c>
      <c r="F43">
        <v>0.308</v>
      </c>
    </row>
    <row r="44" spans="1:6">
      <c r="A44" t="s">
        <v>741</v>
      </c>
      <c r="B44">
        <v>66</v>
      </c>
      <c r="C44">
        <v>-2E-3</v>
      </c>
      <c r="D44">
        <v>0.103769</v>
      </c>
      <c r="E44">
        <v>-0.23</v>
      </c>
      <c r="F44">
        <v>0.31</v>
      </c>
    </row>
    <row r="45" spans="1:6">
      <c r="A45" t="s">
        <v>742</v>
      </c>
      <c r="B45">
        <v>66</v>
      </c>
      <c r="C45">
        <v>-6.1640000000000002E-3</v>
      </c>
      <c r="D45">
        <v>0.14589199999999999</v>
      </c>
      <c r="E45">
        <v>-0.45100000000000001</v>
      </c>
      <c r="F45">
        <v>0.46700000000000003</v>
      </c>
    </row>
    <row r="46" spans="1:6">
      <c r="A46" t="s">
        <v>702</v>
      </c>
      <c r="B46">
        <v>66</v>
      </c>
      <c r="C46">
        <v>0.03</v>
      </c>
      <c r="D46">
        <v>7.7382999999999993E-2</v>
      </c>
      <c r="E46">
        <v>-0.23</v>
      </c>
      <c r="F46">
        <v>0.23</v>
      </c>
    </row>
    <row r="47" spans="1:6">
      <c r="A47" t="s">
        <v>703</v>
      </c>
      <c r="B47">
        <v>66</v>
      </c>
      <c r="C47">
        <v>2.7910000000000001E-2</v>
      </c>
      <c r="D47">
        <v>9.4226000000000004E-2</v>
      </c>
      <c r="E47">
        <v>-0.28999999999999998</v>
      </c>
      <c r="F47">
        <v>0.19</v>
      </c>
    </row>
    <row r="48" spans="1:6">
      <c r="A48" t="s">
        <v>704</v>
      </c>
      <c r="B48">
        <v>66</v>
      </c>
      <c r="C48">
        <v>1.343E-3</v>
      </c>
      <c r="D48">
        <v>0.1812</v>
      </c>
      <c r="E48">
        <v>-0.47</v>
      </c>
      <c r="F48">
        <v>0.52</v>
      </c>
    </row>
    <row r="49" spans="1:6">
      <c r="A49" t="s">
        <v>725</v>
      </c>
      <c r="B49">
        <v>66</v>
      </c>
      <c r="C49">
        <v>-3.8939999999999999E-3</v>
      </c>
      <c r="D49">
        <v>5.2783860000000002</v>
      </c>
      <c r="E49">
        <v>-10.993600000000001</v>
      </c>
      <c r="F49">
        <v>16.966100000000001</v>
      </c>
    </row>
    <row r="50" spans="1:6">
      <c r="A50" t="s">
        <v>726</v>
      </c>
      <c r="B50">
        <v>66</v>
      </c>
      <c r="C50">
        <v>17.072686999999998</v>
      </c>
      <c r="D50">
        <v>81.418047000000001</v>
      </c>
      <c r="E50">
        <v>-253.31979999999999</v>
      </c>
      <c r="F50">
        <v>197.25</v>
      </c>
    </row>
    <row r="51" spans="1:6">
      <c r="A51" t="s">
        <v>727</v>
      </c>
      <c r="B51">
        <v>66</v>
      </c>
      <c r="C51">
        <v>-4.3284000000000003E-2</v>
      </c>
      <c r="D51">
        <v>0.13183400000000001</v>
      </c>
      <c r="E51">
        <v>-0.5</v>
      </c>
      <c r="F51">
        <v>0.2</v>
      </c>
    </row>
    <row r="52" spans="1:6">
      <c r="A52" t="s">
        <v>728</v>
      </c>
      <c r="B52">
        <v>66</v>
      </c>
      <c r="C52">
        <v>37.274627000000002</v>
      </c>
      <c r="D52">
        <v>32.332934000000002</v>
      </c>
      <c r="E52">
        <v>-39.5</v>
      </c>
      <c r="F52">
        <v>140.1</v>
      </c>
    </row>
    <row r="53" spans="1:6">
      <c r="A53" t="s">
        <v>729</v>
      </c>
      <c r="B53">
        <v>66</v>
      </c>
      <c r="C53">
        <v>0.31352200000000002</v>
      </c>
      <c r="D53">
        <v>0.44585000000000002</v>
      </c>
      <c r="E53">
        <v>-1.5049999999999999</v>
      </c>
      <c r="F53">
        <v>1.141</v>
      </c>
    </row>
    <row r="54" spans="1:6">
      <c r="A54" t="s">
        <v>730</v>
      </c>
      <c r="B54">
        <v>66</v>
      </c>
      <c r="C54">
        <v>0.42117900000000003</v>
      </c>
      <c r="D54">
        <v>0.145318</v>
      </c>
      <c r="E54">
        <v>-9.2999999999999999E-2</v>
      </c>
      <c r="F54">
        <v>0.72599999999999998</v>
      </c>
    </row>
    <row r="55" spans="1:6">
      <c r="A55" t="s">
        <v>731</v>
      </c>
      <c r="B55">
        <v>66</v>
      </c>
      <c r="C55">
        <v>0.107448</v>
      </c>
      <c r="D55">
        <v>0.52921600000000002</v>
      </c>
      <c r="E55">
        <v>-0.85840000000000005</v>
      </c>
      <c r="F55">
        <v>1.5785</v>
      </c>
    </row>
    <row r="56" spans="1:6">
      <c r="A56" t="s">
        <v>732</v>
      </c>
      <c r="B56">
        <v>66</v>
      </c>
      <c r="C56">
        <v>47.443283999999998</v>
      </c>
      <c r="D56">
        <v>37.018689000000002</v>
      </c>
      <c r="E56">
        <v>-117.4</v>
      </c>
      <c r="F56">
        <v>138</v>
      </c>
    </row>
    <row r="57" spans="1:6">
      <c r="A57" t="s">
        <v>733</v>
      </c>
      <c r="B57">
        <v>66</v>
      </c>
      <c r="C57">
        <v>7.9769999999999997E-3</v>
      </c>
      <c r="D57">
        <v>3.3133000000000003E-2</v>
      </c>
      <c r="E57">
        <v>-9.1776999999999997E-2</v>
      </c>
      <c r="F57">
        <v>8.2983000000000001E-2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F84B-F013-6840-9B37-5B55E61C7A0F}">
  <dimension ref="A1:R322"/>
  <sheetViews>
    <sheetView workbookViewId="0">
      <selection activeCell="J13" sqref="J13:P15"/>
    </sheetView>
  </sheetViews>
  <sheetFormatPr baseColWidth="10" defaultRowHeight="16"/>
  <cols>
    <col min="11" max="18" width="10.83203125" style="6"/>
  </cols>
  <sheetData>
    <row r="1" spans="1:16">
      <c r="A1" s="4" t="s">
        <v>1006</v>
      </c>
      <c r="B1" t="s">
        <v>1007</v>
      </c>
    </row>
    <row r="2" spans="1:16">
      <c r="A2" s="4" t="s">
        <v>1003</v>
      </c>
    </row>
    <row r="3" spans="1:16">
      <c r="A3" s="4" t="s">
        <v>1008</v>
      </c>
      <c r="B3" t="s">
        <v>1009</v>
      </c>
      <c r="C3" t="s">
        <v>108</v>
      </c>
      <c r="D3" t="s">
        <v>1010</v>
      </c>
      <c r="E3" t="s">
        <v>1011</v>
      </c>
      <c r="F3">
        <v>127</v>
      </c>
    </row>
    <row r="4" spans="1:16">
      <c r="A4" s="4" t="s">
        <v>1012</v>
      </c>
      <c r="B4" t="s">
        <v>1013</v>
      </c>
      <c r="C4" t="s">
        <v>426</v>
      </c>
      <c r="D4" t="s">
        <v>438</v>
      </c>
      <c r="E4" t="s">
        <v>1014</v>
      </c>
      <c r="F4" t="s">
        <v>1015</v>
      </c>
      <c r="G4">
        <v>7.3520000000000003</v>
      </c>
    </row>
    <row r="5" spans="1:16">
      <c r="A5" s="4" t="s">
        <v>1016</v>
      </c>
      <c r="B5" t="s">
        <v>1017</v>
      </c>
      <c r="C5">
        <v>7</v>
      </c>
      <c r="D5" t="s">
        <v>1018</v>
      </c>
      <c r="E5">
        <v>2020</v>
      </c>
      <c r="F5" t="s">
        <v>402</v>
      </c>
      <c r="G5">
        <v>-0.70399999999999996</v>
      </c>
    </row>
    <row r="6" spans="1:16">
      <c r="A6" s="4" t="s">
        <v>1019</v>
      </c>
      <c r="B6" s="21">
        <v>0.83109953703703709</v>
      </c>
      <c r="C6" t="s">
        <v>403</v>
      </c>
      <c r="D6">
        <v>19.149999999999999</v>
      </c>
    </row>
    <row r="7" spans="1:16">
      <c r="A7" s="4" t="s">
        <v>1020</v>
      </c>
      <c r="B7" t="s">
        <v>1021</v>
      </c>
      <c r="C7" t="s">
        <v>404</v>
      </c>
      <c r="D7">
        <v>7.3620000000000001</v>
      </c>
    </row>
    <row r="8" spans="1:16">
      <c r="A8" s="4" t="s">
        <v>1022</v>
      </c>
      <c r="B8" t="s">
        <v>1023</v>
      </c>
    </row>
    <row r="9" spans="1:16">
      <c r="A9" s="4" t="s">
        <v>1024</v>
      </c>
      <c r="B9" t="s">
        <v>1025</v>
      </c>
      <c r="C9" t="s">
        <v>1026</v>
      </c>
    </row>
    <row r="10" spans="1:16">
      <c r="A10" s="4" t="s">
        <v>1003</v>
      </c>
    </row>
    <row r="11" spans="1:16">
      <c r="B11" s="4" t="s">
        <v>1027</v>
      </c>
      <c r="C11" t="s">
        <v>1067</v>
      </c>
      <c r="D11" t="s">
        <v>1029</v>
      </c>
      <c r="E11" t="s">
        <v>1030</v>
      </c>
      <c r="F11" t="s">
        <v>1031</v>
      </c>
      <c r="G11" t="s">
        <v>1032</v>
      </c>
    </row>
    <row r="12" spans="1:16">
      <c r="A12" s="4" t="s">
        <v>1004</v>
      </c>
    </row>
    <row r="13" spans="1:16">
      <c r="A13" s="5" t="s">
        <v>1033</v>
      </c>
      <c r="B13">
        <v>1.72E-2</v>
      </c>
      <c r="C13">
        <v>1.2529999999999999</v>
      </c>
      <c r="D13">
        <v>1.4E-2</v>
      </c>
      <c r="E13">
        <v>0.98899999999999999</v>
      </c>
      <c r="F13">
        <v>-2.4390000000000001</v>
      </c>
      <c r="G13">
        <v>2.4740000000000002</v>
      </c>
      <c r="K13" s="6" t="str" cm="1">
        <f t="array" ref="K13:P13">TRANSPOSE(A13:A18)</f>
        <v>ar.L1</v>
      </c>
      <c r="L13" s="6" t="str">
        <v>ar.L2</v>
      </c>
      <c r="M13" s="6" t="str">
        <v>ar.L3</v>
      </c>
      <c r="N13" s="6" t="str">
        <v>ma.L1</v>
      </c>
      <c r="O13" s="6" t="str">
        <v>ma.L2</v>
      </c>
      <c r="P13" s="6" t="str">
        <v>ma.L3</v>
      </c>
    </row>
    <row r="14" spans="1:16">
      <c r="A14" s="5" t="s">
        <v>1034</v>
      </c>
      <c r="B14">
        <v>9.6699999999999994E-2</v>
      </c>
      <c r="C14">
        <v>0.23599999999999999</v>
      </c>
      <c r="D14">
        <v>0.40899999999999997</v>
      </c>
      <c r="E14">
        <v>0.68200000000000005</v>
      </c>
      <c r="F14">
        <v>-0.36699999999999999</v>
      </c>
      <c r="G14">
        <v>0.56000000000000005</v>
      </c>
      <c r="J14" t="s">
        <v>1027</v>
      </c>
      <c r="K14" s="6" cm="1">
        <f t="array" ref="K14:P14">TRANSPOSE(B13:B18)</f>
        <v>1.72E-2</v>
      </c>
      <c r="L14" s="6">
        <v>9.6699999999999994E-2</v>
      </c>
      <c r="M14" s="6">
        <v>0.19389999999999999</v>
      </c>
      <c r="N14" s="6">
        <v>-0.29780000000000001</v>
      </c>
      <c r="O14" s="6">
        <v>0.36940000000000001</v>
      </c>
      <c r="P14" s="6">
        <v>-0.1464</v>
      </c>
    </row>
    <row r="15" spans="1:16">
      <c r="A15" s="5" t="s">
        <v>1035</v>
      </c>
      <c r="B15">
        <v>0.19389999999999999</v>
      </c>
      <c r="C15">
        <v>0.26200000000000001</v>
      </c>
      <c r="D15">
        <v>0.74099999999999999</v>
      </c>
      <c r="E15">
        <v>0.45900000000000002</v>
      </c>
      <c r="F15">
        <v>-0.31900000000000001</v>
      </c>
      <c r="G15">
        <v>0.70599999999999996</v>
      </c>
      <c r="J15" t="s">
        <v>1068</v>
      </c>
      <c r="K15" s="6" t="str" cm="1">
        <f t="array" ref="K15:P15">TRANSPOSE("("&amp;D13:D18&amp;")")</f>
        <v>(0.014)</v>
      </c>
      <c r="L15" s="6" t="str">
        <v>(0.409)</v>
      </c>
      <c r="M15" s="6" t="str">
        <v>(0.741)</v>
      </c>
      <c r="N15" s="6" t="str">
        <v>(-0.238)</v>
      </c>
      <c r="O15" s="6" t="str">
        <v>(0.74)</v>
      </c>
      <c r="P15" s="6" t="str">
        <v>(-0.213)</v>
      </c>
    </row>
    <row r="16" spans="1:16">
      <c r="A16" s="5" t="s">
        <v>1036</v>
      </c>
      <c r="B16">
        <v>-0.29780000000000001</v>
      </c>
      <c r="C16">
        <v>1.2529999999999999</v>
      </c>
      <c r="D16">
        <v>-0.23799999999999999</v>
      </c>
      <c r="E16">
        <v>0.81200000000000006</v>
      </c>
      <c r="F16">
        <v>-2.754</v>
      </c>
      <c r="G16">
        <v>2.1589999999999998</v>
      </c>
    </row>
    <row r="17" spans="1:11">
      <c r="A17" s="5" t="s">
        <v>1037</v>
      </c>
      <c r="B17">
        <v>0.36940000000000001</v>
      </c>
      <c r="C17">
        <v>0.499</v>
      </c>
      <c r="D17">
        <v>0.74</v>
      </c>
      <c r="E17">
        <v>0.45900000000000002</v>
      </c>
      <c r="F17">
        <v>-0.60799999999999998</v>
      </c>
      <c r="G17">
        <v>1.347</v>
      </c>
    </row>
    <row r="18" spans="1:11">
      <c r="A18" s="5" t="s">
        <v>1038</v>
      </c>
      <c r="B18">
        <v>-0.1464</v>
      </c>
      <c r="C18">
        <v>0.68600000000000005</v>
      </c>
      <c r="D18">
        <v>-0.21299999999999999</v>
      </c>
      <c r="E18">
        <v>0.83099999999999996</v>
      </c>
      <c r="F18">
        <v>-1.4910000000000001</v>
      </c>
      <c r="G18">
        <v>1.1990000000000001</v>
      </c>
    </row>
    <row r="19" spans="1:11">
      <c r="A19" s="4" t="s">
        <v>1039</v>
      </c>
      <c r="B19">
        <v>5.1900000000000002E-2</v>
      </c>
      <c r="C19">
        <v>5.0000000000000001E-3</v>
      </c>
      <c r="D19">
        <v>9.6120000000000001</v>
      </c>
      <c r="E19">
        <v>0</v>
      </c>
      <c r="F19">
        <v>4.1000000000000002E-2</v>
      </c>
      <c r="G19">
        <v>6.2E-2</v>
      </c>
    </row>
    <row r="20" spans="1:11">
      <c r="A20" s="4" t="s">
        <v>1005</v>
      </c>
    </row>
    <row r="21" spans="1:11">
      <c r="A21" s="4" t="s">
        <v>1040</v>
      </c>
      <c r="B21" t="s">
        <v>1041</v>
      </c>
      <c r="C21">
        <v>22.51</v>
      </c>
      <c r="D21" t="s">
        <v>1042</v>
      </c>
      <c r="E21" t="s">
        <v>1043</v>
      </c>
      <c r="F21">
        <v>1255.53</v>
      </c>
    </row>
    <row r="22" spans="1:11">
      <c r="A22" s="4" t="s">
        <v>1044</v>
      </c>
      <c r="B22">
        <v>0.99</v>
      </c>
      <c r="C22" t="s">
        <v>1045</v>
      </c>
      <c r="D22">
        <v>0</v>
      </c>
    </row>
    <row r="23" spans="1:11">
      <c r="A23" s="4" t="s">
        <v>1046</v>
      </c>
      <c r="B23" t="s">
        <v>1047</v>
      </c>
      <c r="C23">
        <v>0.19</v>
      </c>
      <c r="D23" t="s">
        <v>1048</v>
      </c>
      <c r="E23">
        <v>-1.82</v>
      </c>
    </row>
    <row r="24" spans="1:11">
      <c r="A24" s="4" t="s">
        <v>1049</v>
      </c>
      <c r="B24" t="s">
        <v>1050</v>
      </c>
      <c r="C24">
        <v>0</v>
      </c>
      <c r="D24" t="s">
        <v>1051</v>
      </c>
      <c r="E24">
        <v>18.03</v>
      </c>
    </row>
    <row r="25" spans="1:11">
      <c r="A25" s="4" t="s">
        <v>1005</v>
      </c>
    </row>
    <row r="27" spans="1:11">
      <c r="A27" s="4" t="s">
        <v>1052</v>
      </c>
    </row>
    <row r="28" spans="1:11">
      <c r="A28" s="4" t="s">
        <v>1053</v>
      </c>
      <c r="B28" t="s">
        <v>1024</v>
      </c>
      <c r="C28" t="s">
        <v>1054</v>
      </c>
      <c r="D28" t="s">
        <v>1055</v>
      </c>
      <c r="E28" t="s">
        <v>1056</v>
      </c>
      <c r="F28" t="s">
        <v>1057</v>
      </c>
      <c r="G28" t="s">
        <v>1058</v>
      </c>
      <c r="H28" t="s">
        <v>1059</v>
      </c>
      <c r="I28" t="s">
        <v>1060</v>
      </c>
      <c r="J28" t="s">
        <v>1061</v>
      </c>
      <c r="K28" s="6" t="s">
        <v>1062</v>
      </c>
    </row>
    <row r="29" spans="1:11">
      <c r="A29" s="4" t="s">
        <v>1006</v>
      </c>
      <c r="B29" t="s">
        <v>1007</v>
      </c>
    </row>
    <row r="30" spans="1:11">
      <c r="A30" s="4" t="s">
        <v>1003</v>
      </c>
    </row>
    <row r="31" spans="1:11">
      <c r="A31" s="4" t="s">
        <v>1008</v>
      </c>
      <c r="B31" t="s">
        <v>1009</v>
      </c>
      <c r="C31" t="s">
        <v>113</v>
      </c>
      <c r="D31" t="s">
        <v>1010</v>
      </c>
      <c r="E31" t="s">
        <v>1011</v>
      </c>
      <c r="F31">
        <v>127</v>
      </c>
    </row>
    <row r="32" spans="1:11">
      <c r="A32" s="4" t="s">
        <v>1012</v>
      </c>
      <c r="B32" t="s">
        <v>1063</v>
      </c>
      <c r="C32" t="s">
        <v>426</v>
      </c>
      <c r="D32" t="s">
        <v>438</v>
      </c>
      <c r="E32" t="s">
        <v>1014</v>
      </c>
      <c r="F32" t="s">
        <v>1015</v>
      </c>
      <c r="G32">
        <v>20.946999999999999</v>
      </c>
    </row>
    <row r="33" spans="1:17">
      <c r="A33" s="4" t="s">
        <v>1016</v>
      </c>
      <c r="B33" t="s">
        <v>1017</v>
      </c>
      <c r="C33">
        <v>7</v>
      </c>
      <c r="D33" t="s">
        <v>1018</v>
      </c>
      <c r="E33">
        <v>2020</v>
      </c>
      <c r="F33" t="s">
        <v>402</v>
      </c>
      <c r="G33">
        <v>-25.893999999999998</v>
      </c>
    </row>
    <row r="34" spans="1:17">
      <c r="A34" s="4" t="s">
        <v>1019</v>
      </c>
      <c r="B34" s="21">
        <v>0.83112268518518517</v>
      </c>
      <c r="C34" t="s">
        <v>403</v>
      </c>
      <c r="D34">
        <v>-3.2040000000000002</v>
      </c>
    </row>
    <row r="35" spans="1:17">
      <c r="A35" s="4" t="s">
        <v>1020</v>
      </c>
      <c r="B35" t="s">
        <v>1021</v>
      </c>
      <c r="C35" t="s">
        <v>404</v>
      </c>
      <c r="D35">
        <v>-16.675999999999998</v>
      </c>
    </row>
    <row r="36" spans="1:17">
      <c r="A36" s="4" t="s">
        <v>1022</v>
      </c>
      <c r="B36" t="s">
        <v>1023</v>
      </c>
    </row>
    <row r="37" spans="1:17">
      <c r="A37" s="4" t="s">
        <v>1024</v>
      </c>
      <c r="B37" t="s">
        <v>1025</v>
      </c>
      <c r="C37" t="s">
        <v>1026</v>
      </c>
    </row>
    <row r="38" spans="1:17">
      <c r="A38" s="4" t="s">
        <v>1003</v>
      </c>
    </row>
    <row r="39" spans="1:17">
      <c r="A39" s="4" t="s">
        <v>1027</v>
      </c>
      <c r="B39" t="s">
        <v>164</v>
      </c>
      <c r="C39" t="s">
        <v>1028</v>
      </c>
      <c r="D39" t="s">
        <v>1029</v>
      </c>
      <c r="E39" t="s">
        <v>1030</v>
      </c>
      <c r="F39" t="s">
        <v>1031</v>
      </c>
      <c r="G39" t="s">
        <v>1032</v>
      </c>
    </row>
    <row r="40" spans="1:17">
      <c r="A40" s="4" t="s">
        <v>1004</v>
      </c>
    </row>
    <row r="41" spans="1:17">
      <c r="A41" s="5" t="s">
        <v>1033</v>
      </c>
      <c r="B41">
        <v>-1.6128</v>
      </c>
      <c r="C41">
        <v>0.28899999999999998</v>
      </c>
      <c r="D41">
        <v>-5.5720000000000001</v>
      </c>
      <c r="E41">
        <v>0</v>
      </c>
      <c r="F41">
        <v>-2.1800000000000002</v>
      </c>
      <c r="G41">
        <v>-1.0449999999999999</v>
      </c>
      <c r="K41" s="6" t="str" cm="1">
        <f t="array" ref="K41:Q41">TRANSPOSE(A41:A47)</f>
        <v>ar.L1</v>
      </c>
      <c r="L41" s="6" t="str">
        <v>ar.L2</v>
      </c>
      <c r="M41" s="6" t="str">
        <v>ar.L3</v>
      </c>
      <c r="N41" s="6" t="str">
        <v>ar.L4</v>
      </c>
      <c r="O41" s="6" t="str">
        <v>ma.L1</v>
      </c>
      <c r="P41" s="6" t="str">
        <v>ma.L2</v>
      </c>
      <c r="Q41" s="6" t="str">
        <v>ma.L3</v>
      </c>
    </row>
    <row r="42" spans="1:17">
      <c r="A42" s="5" t="s">
        <v>1034</v>
      </c>
      <c r="B42">
        <v>-0.59630000000000005</v>
      </c>
      <c r="C42">
        <v>0.53400000000000003</v>
      </c>
      <c r="D42">
        <v>-1.117</v>
      </c>
      <c r="E42">
        <v>0.26400000000000001</v>
      </c>
      <c r="F42">
        <v>-1.643</v>
      </c>
      <c r="G42">
        <v>0.45</v>
      </c>
      <c r="J42" t="s">
        <v>1027</v>
      </c>
      <c r="K42" s="6" cm="1">
        <f t="array" ref="K42:Q42">TRANSPOSE(B41:B47)</f>
        <v>-1.6128</v>
      </c>
      <c r="L42" s="6">
        <v>-0.59630000000000005</v>
      </c>
      <c r="M42" s="6">
        <v>0.56930000000000003</v>
      </c>
      <c r="N42" s="6">
        <v>0.44879999999999998</v>
      </c>
      <c r="O42" s="6">
        <v>1.4018999999999999</v>
      </c>
      <c r="P42" s="6">
        <v>0.68020000000000003</v>
      </c>
      <c r="Q42" s="6">
        <v>1.44E-2</v>
      </c>
    </row>
    <row r="43" spans="1:17">
      <c r="A43" s="5" t="s">
        <v>1035</v>
      </c>
      <c r="B43">
        <v>0.56930000000000003</v>
      </c>
      <c r="C43">
        <v>0.46600000000000003</v>
      </c>
      <c r="D43">
        <v>1.2210000000000001</v>
      </c>
      <c r="E43">
        <v>0.222</v>
      </c>
      <c r="F43">
        <v>-0.34499999999999997</v>
      </c>
      <c r="G43">
        <v>1.4830000000000001</v>
      </c>
      <c r="J43" t="s">
        <v>1068</v>
      </c>
      <c r="K43" s="6" t="str" cm="1">
        <f t="array" ref="K43:Q43">TRANSPOSE("("&amp;D41:D47&amp;")")</f>
        <v>(-5.572)</v>
      </c>
      <c r="L43" s="6" t="str">
        <v>(-1.117)</v>
      </c>
      <c r="M43" s="6" t="str">
        <v>(1.221)</v>
      </c>
      <c r="N43" s="6" t="str">
        <v>(3.025)</v>
      </c>
      <c r="O43" s="6" t="str">
        <v>(4.207)</v>
      </c>
      <c r="P43" s="6" t="str">
        <v>(1.362)</v>
      </c>
      <c r="Q43" s="6" t="str">
        <v>(0.048)</v>
      </c>
    </row>
    <row r="44" spans="1:17">
      <c r="A44" s="5" t="s">
        <v>1064</v>
      </c>
      <c r="B44">
        <v>0.44879999999999998</v>
      </c>
      <c r="C44">
        <v>0.14799999999999999</v>
      </c>
      <c r="D44">
        <v>3.0249999999999999</v>
      </c>
      <c r="E44">
        <v>2E-3</v>
      </c>
      <c r="F44">
        <v>0.158</v>
      </c>
      <c r="G44">
        <v>0.74</v>
      </c>
    </row>
    <row r="45" spans="1:17">
      <c r="A45" s="5" t="s">
        <v>1036</v>
      </c>
      <c r="B45">
        <v>1.4018999999999999</v>
      </c>
      <c r="C45">
        <v>0.33300000000000002</v>
      </c>
      <c r="D45">
        <v>4.2069999999999999</v>
      </c>
      <c r="E45">
        <v>0</v>
      </c>
      <c r="F45">
        <v>0.749</v>
      </c>
      <c r="G45">
        <v>2.0550000000000002</v>
      </c>
    </row>
    <row r="46" spans="1:17">
      <c r="A46" s="5" t="s">
        <v>1037</v>
      </c>
      <c r="B46">
        <v>0.68020000000000003</v>
      </c>
      <c r="C46">
        <v>0.499</v>
      </c>
      <c r="D46">
        <v>1.3620000000000001</v>
      </c>
      <c r="E46">
        <v>0.17299999999999999</v>
      </c>
      <c r="F46">
        <v>-0.29799999999999999</v>
      </c>
      <c r="G46">
        <v>1.659</v>
      </c>
    </row>
    <row r="47" spans="1:17">
      <c r="A47" s="5" t="s">
        <v>1038</v>
      </c>
      <c r="B47">
        <v>1.44E-2</v>
      </c>
      <c r="C47">
        <v>0.30099999999999999</v>
      </c>
      <c r="D47">
        <v>4.8000000000000001E-2</v>
      </c>
      <c r="E47">
        <v>0.96199999999999997</v>
      </c>
      <c r="F47">
        <v>-0.57599999999999996</v>
      </c>
      <c r="G47">
        <v>0.60499999999999998</v>
      </c>
    </row>
    <row r="48" spans="1:17">
      <c r="A48" s="4" t="s">
        <v>1039</v>
      </c>
      <c r="B48">
        <v>4.2000000000000003E-2</v>
      </c>
      <c r="C48">
        <v>5.0000000000000001E-3</v>
      </c>
      <c r="D48">
        <v>8.3919999999999995</v>
      </c>
      <c r="E48">
        <v>0</v>
      </c>
      <c r="F48">
        <v>3.2000000000000001E-2</v>
      </c>
      <c r="G48">
        <v>5.1999999999999998E-2</v>
      </c>
    </row>
    <row r="49" spans="1:11">
      <c r="A49" s="4" t="s">
        <v>1005</v>
      </c>
    </row>
    <row r="50" spans="1:11">
      <c r="A50" s="4" t="s">
        <v>1040</v>
      </c>
      <c r="B50" t="s">
        <v>1041</v>
      </c>
      <c r="C50">
        <v>25</v>
      </c>
      <c r="D50" t="s">
        <v>1042</v>
      </c>
      <c r="E50" t="s">
        <v>1043</v>
      </c>
      <c r="F50">
        <v>1963.22</v>
      </c>
    </row>
    <row r="51" spans="1:11">
      <c r="A51" s="4" t="s">
        <v>1044</v>
      </c>
      <c r="B51">
        <v>0.97</v>
      </c>
      <c r="C51" t="s">
        <v>1045</v>
      </c>
      <c r="D51">
        <v>0</v>
      </c>
    </row>
    <row r="52" spans="1:11">
      <c r="A52" s="4" t="s">
        <v>1046</v>
      </c>
      <c r="B52" t="s">
        <v>1047</v>
      </c>
      <c r="C52">
        <v>0.15</v>
      </c>
      <c r="D52" t="s">
        <v>1048</v>
      </c>
      <c r="E52">
        <v>-2.25</v>
      </c>
    </row>
    <row r="53" spans="1:11">
      <c r="A53" s="4" t="s">
        <v>1049</v>
      </c>
      <c r="B53" t="s">
        <v>1050</v>
      </c>
      <c r="C53">
        <v>0</v>
      </c>
      <c r="D53" t="s">
        <v>1051</v>
      </c>
      <c r="E53">
        <v>21.81</v>
      </c>
    </row>
    <row r="54" spans="1:11">
      <c r="A54" s="4" t="s">
        <v>1005</v>
      </c>
    </row>
    <row r="56" spans="1:11">
      <c r="A56" s="4" t="s">
        <v>1052</v>
      </c>
    </row>
    <row r="57" spans="1:11">
      <c r="A57" s="4" t="s">
        <v>1053</v>
      </c>
      <c r="B57" t="s">
        <v>1024</v>
      </c>
      <c r="C57" t="s">
        <v>1054</v>
      </c>
      <c r="D57" t="s">
        <v>1055</v>
      </c>
      <c r="E57" t="s">
        <v>1056</v>
      </c>
      <c r="F57" t="s">
        <v>1057</v>
      </c>
      <c r="G57" t="s">
        <v>1058</v>
      </c>
      <c r="H57" t="s">
        <v>1059</v>
      </c>
      <c r="I57" t="s">
        <v>1060</v>
      </c>
      <c r="J57" t="s">
        <v>1061</v>
      </c>
      <c r="K57" s="6" t="s">
        <v>1062</v>
      </c>
    </row>
    <row r="58" spans="1:11">
      <c r="A58" s="4" t="s">
        <v>1006</v>
      </c>
      <c r="B58" t="s">
        <v>1007</v>
      </c>
    </row>
    <row r="59" spans="1:11">
      <c r="A59" s="4" t="s">
        <v>1003</v>
      </c>
    </row>
    <row r="60" spans="1:11">
      <c r="A60" s="4" t="s">
        <v>1008</v>
      </c>
      <c r="B60" t="s">
        <v>1009</v>
      </c>
      <c r="C60" t="s">
        <v>118</v>
      </c>
      <c r="D60" t="s">
        <v>1010</v>
      </c>
      <c r="E60" t="s">
        <v>1011</v>
      </c>
      <c r="F60">
        <v>127</v>
      </c>
    </row>
    <row r="61" spans="1:11">
      <c r="A61" s="4" t="s">
        <v>1012</v>
      </c>
      <c r="B61" t="s">
        <v>1065</v>
      </c>
      <c r="C61" t="s">
        <v>426</v>
      </c>
      <c r="D61" t="s">
        <v>1066</v>
      </c>
      <c r="E61" t="s">
        <v>1014</v>
      </c>
      <c r="F61" t="s">
        <v>1015</v>
      </c>
      <c r="G61">
        <v>27.416</v>
      </c>
    </row>
    <row r="62" spans="1:11">
      <c r="A62" s="4" t="s">
        <v>1016</v>
      </c>
      <c r="B62" t="s">
        <v>1017</v>
      </c>
      <c r="C62">
        <v>7</v>
      </c>
      <c r="D62" t="s">
        <v>1018</v>
      </c>
      <c r="E62">
        <v>2020</v>
      </c>
      <c r="F62" t="s">
        <v>402</v>
      </c>
      <c r="G62">
        <v>-48.832999999999998</v>
      </c>
    </row>
    <row r="63" spans="1:11">
      <c r="A63" s="4" t="s">
        <v>1019</v>
      </c>
      <c r="B63" s="21">
        <v>0.83112268518518517</v>
      </c>
      <c r="C63" t="s">
        <v>403</v>
      </c>
      <c r="D63">
        <v>-40.323999999999998</v>
      </c>
    </row>
    <row r="64" spans="1:11">
      <c r="A64" s="4" t="s">
        <v>1020</v>
      </c>
      <c r="B64" t="s">
        <v>1021</v>
      </c>
      <c r="C64" t="s">
        <v>404</v>
      </c>
      <c r="D64">
        <v>-45.375999999999998</v>
      </c>
    </row>
    <row r="65" spans="1:12">
      <c r="A65" s="4" t="s">
        <v>1022</v>
      </c>
      <c r="B65" t="s">
        <v>1023</v>
      </c>
    </row>
    <row r="66" spans="1:12">
      <c r="A66" s="4" t="s">
        <v>1024</v>
      </c>
      <c r="B66" t="s">
        <v>1025</v>
      </c>
      <c r="C66" t="s">
        <v>1026</v>
      </c>
    </row>
    <row r="67" spans="1:12">
      <c r="A67" s="4" t="s">
        <v>1003</v>
      </c>
    </row>
    <row r="68" spans="1:12">
      <c r="A68" s="4" t="s">
        <v>1027</v>
      </c>
      <c r="B68" t="s">
        <v>164</v>
      </c>
      <c r="C68" t="s">
        <v>1028</v>
      </c>
      <c r="D68" t="s">
        <v>1029</v>
      </c>
      <c r="E68" t="s">
        <v>1030</v>
      </c>
      <c r="F68" t="s">
        <v>1031</v>
      </c>
      <c r="G68" t="s">
        <v>1032</v>
      </c>
    </row>
    <row r="69" spans="1:12">
      <c r="A69" s="4" t="s">
        <v>1004</v>
      </c>
    </row>
    <row r="70" spans="1:12">
      <c r="A70" s="5" t="s">
        <v>1033</v>
      </c>
      <c r="B70">
        <v>0.95269999999999999</v>
      </c>
      <c r="C70">
        <v>0.16200000000000001</v>
      </c>
      <c r="D70">
        <v>5.8860000000000001</v>
      </c>
      <c r="E70">
        <v>0</v>
      </c>
      <c r="F70">
        <v>0.63600000000000001</v>
      </c>
      <c r="G70">
        <v>1.27</v>
      </c>
      <c r="K70" s="6" t="str" cm="1">
        <f t="array" ref="K70:L70">TRANSPOSE(A70:A71)</f>
        <v>ar.L1</v>
      </c>
      <c r="L70" s="6" t="str">
        <v>ma.L1</v>
      </c>
    </row>
    <row r="71" spans="1:12">
      <c r="A71" s="5" t="s">
        <v>1036</v>
      </c>
      <c r="B71">
        <v>-0.9214</v>
      </c>
      <c r="C71">
        <v>0.19600000000000001</v>
      </c>
      <c r="D71">
        <v>-4.6909999999999998</v>
      </c>
      <c r="E71">
        <v>0</v>
      </c>
      <c r="F71">
        <v>-1.306</v>
      </c>
      <c r="G71">
        <v>-0.53600000000000003</v>
      </c>
      <c r="J71" t="s">
        <v>1027</v>
      </c>
      <c r="K71" s="6" cm="1">
        <f t="array" ref="K71:L71">TRANSPOSE(B70:B71)</f>
        <v>0.95269999999999999</v>
      </c>
      <c r="L71" s="6">
        <v>-0.9214</v>
      </c>
    </row>
    <row r="72" spans="1:12">
      <c r="A72" s="4" t="s">
        <v>1039</v>
      </c>
      <c r="B72">
        <v>3.7900000000000003E-2</v>
      </c>
      <c r="C72">
        <v>2E-3</v>
      </c>
      <c r="D72">
        <v>22.963999999999999</v>
      </c>
      <c r="E72">
        <v>0</v>
      </c>
      <c r="F72">
        <v>3.5000000000000003E-2</v>
      </c>
      <c r="G72">
        <v>4.1000000000000002E-2</v>
      </c>
      <c r="J72" t="s">
        <v>1068</v>
      </c>
      <c r="K72" s="6" t="str" cm="1">
        <f t="array" ref="K72:L72">TRANSPOSE("("&amp;D70:D71&amp;")")</f>
        <v>(5.886)</v>
      </c>
      <c r="L72" s="6" t="str">
        <v>(-4.691)</v>
      </c>
    </row>
    <row r="73" spans="1:12">
      <c r="A73" s="4" t="s">
        <v>1005</v>
      </c>
    </row>
    <row r="74" spans="1:12">
      <c r="A74" s="4" t="s">
        <v>1040</v>
      </c>
      <c r="B74" t="s">
        <v>1041</v>
      </c>
      <c r="C74">
        <v>18.399999999999999</v>
      </c>
      <c r="D74" t="s">
        <v>1042</v>
      </c>
      <c r="E74" t="s">
        <v>1043</v>
      </c>
      <c r="F74">
        <v>8949.49</v>
      </c>
    </row>
    <row r="75" spans="1:12">
      <c r="A75" s="4" t="s">
        <v>1044</v>
      </c>
      <c r="B75">
        <v>1</v>
      </c>
      <c r="C75" t="s">
        <v>1045</v>
      </c>
      <c r="D75">
        <v>0</v>
      </c>
    </row>
    <row r="76" spans="1:12">
      <c r="A76" s="4" t="s">
        <v>1046</v>
      </c>
      <c r="B76" t="s">
        <v>1047</v>
      </c>
      <c r="C76">
        <v>0.08</v>
      </c>
      <c r="D76" t="s">
        <v>1048</v>
      </c>
      <c r="E76">
        <v>-4.6500000000000004</v>
      </c>
    </row>
    <row r="77" spans="1:12">
      <c r="A77" s="4" t="s">
        <v>1049</v>
      </c>
      <c r="B77" t="s">
        <v>1050</v>
      </c>
      <c r="C77">
        <v>0</v>
      </c>
      <c r="D77" t="s">
        <v>1051</v>
      </c>
      <c r="E77">
        <v>43.22</v>
      </c>
    </row>
    <row r="78" spans="1:12">
      <c r="A78" s="4" t="s">
        <v>1005</v>
      </c>
    </row>
    <row r="80" spans="1:12">
      <c r="A80" s="4" t="s">
        <v>1052</v>
      </c>
    </row>
    <row r="81" spans="1:16">
      <c r="A81" s="4" t="s">
        <v>1053</v>
      </c>
      <c r="B81" t="s">
        <v>1024</v>
      </c>
      <c r="C81" t="s">
        <v>1054</v>
      </c>
      <c r="D81" t="s">
        <v>1055</v>
      </c>
      <c r="E81" t="s">
        <v>1056</v>
      </c>
      <c r="F81" t="s">
        <v>1057</v>
      </c>
      <c r="G81" t="s">
        <v>1058</v>
      </c>
      <c r="H81" t="s">
        <v>1059</v>
      </c>
      <c r="I81" t="s">
        <v>1060</v>
      </c>
      <c r="J81" t="s">
        <v>1061</v>
      </c>
      <c r="K81" s="6" t="s">
        <v>1062</v>
      </c>
    </row>
    <row r="82" spans="1:16">
      <c r="A82" s="4" t="s">
        <v>1006</v>
      </c>
      <c r="B82" t="s">
        <v>1007</v>
      </c>
    </row>
    <row r="83" spans="1:16">
      <c r="A83" s="4" t="s">
        <v>1003</v>
      </c>
    </row>
    <row r="84" spans="1:16">
      <c r="A84" s="4" t="s">
        <v>1008</v>
      </c>
      <c r="B84" t="s">
        <v>1009</v>
      </c>
      <c r="C84" t="s">
        <v>109</v>
      </c>
      <c r="D84" t="s">
        <v>1010</v>
      </c>
      <c r="E84" t="s">
        <v>1011</v>
      </c>
      <c r="F84">
        <v>127</v>
      </c>
    </row>
    <row r="85" spans="1:16">
      <c r="A85" s="4" t="s">
        <v>1012</v>
      </c>
      <c r="B85" t="s">
        <v>1013</v>
      </c>
      <c r="C85" t="s">
        <v>426</v>
      </c>
      <c r="D85" t="s">
        <v>438</v>
      </c>
      <c r="E85" t="s">
        <v>1014</v>
      </c>
      <c r="F85" t="s">
        <v>1015</v>
      </c>
      <c r="G85">
        <v>49.258000000000003</v>
      </c>
    </row>
    <row r="86" spans="1:16">
      <c r="A86" s="4" t="s">
        <v>1016</v>
      </c>
      <c r="B86" t="s">
        <v>1017</v>
      </c>
      <c r="C86">
        <v>7</v>
      </c>
      <c r="D86" t="s">
        <v>1018</v>
      </c>
      <c r="E86">
        <v>2020</v>
      </c>
      <c r="F86" t="s">
        <v>402</v>
      </c>
      <c r="G86">
        <v>-84.516000000000005</v>
      </c>
    </row>
    <row r="87" spans="1:16">
      <c r="A87" s="4" t="s">
        <v>1019</v>
      </c>
      <c r="B87" s="21">
        <v>0.83113425925925932</v>
      </c>
      <c r="C87" t="s">
        <v>403</v>
      </c>
      <c r="D87">
        <v>-64.662000000000006</v>
      </c>
    </row>
    <row r="88" spans="1:16">
      <c r="A88" s="4" t="s">
        <v>1020</v>
      </c>
      <c r="B88" t="s">
        <v>1021</v>
      </c>
      <c r="C88" t="s">
        <v>404</v>
      </c>
      <c r="D88">
        <v>-76.45</v>
      </c>
    </row>
    <row r="89" spans="1:16">
      <c r="A89" s="4" t="s">
        <v>1022</v>
      </c>
      <c r="B89" t="s">
        <v>1023</v>
      </c>
    </row>
    <row r="90" spans="1:16">
      <c r="A90" s="4" t="s">
        <v>1024</v>
      </c>
      <c r="B90" t="s">
        <v>1025</v>
      </c>
      <c r="C90" t="s">
        <v>1026</v>
      </c>
    </row>
    <row r="91" spans="1:16">
      <c r="A91" s="4" t="s">
        <v>1003</v>
      </c>
    </row>
    <row r="92" spans="1:16">
      <c r="A92" s="4" t="s">
        <v>1027</v>
      </c>
      <c r="B92" t="s">
        <v>164</v>
      </c>
      <c r="C92" t="s">
        <v>1028</v>
      </c>
      <c r="D92" t="s">
        <v>1029</v>
      </c>
      <c r="E92" t="s">
        <v>1030</v>
      </c>
      <c r="F92" t="s">
        <v>1031</v>
      </c>
      <c r="G92" t="s">
        <v>1032</v>
      </c>
    </row>
    <row r="93" spans="1:16">
      <c r="A93" s="4" t="s">
        <v>1004</v>
      </c>
    </row>
    <row r="94" spans="1:16">
      <c r="A94" s="5" t="s">
        <v>1033</v>
      </c>
      <c r="B94">
        <v>-0.46260000000000001</v>
      </c>
      <c r="C94">
        <v>0.219</v>
      </c>
      <c r="D94">
        <v>-2.1150000000000002</v>
      </c>
      <c r="E94">
        <v>3.4000000000000002E-2</v>
      </c>
      <c r="F94">
        <v>-0.89100000000000001</v>
      </c>
      <c r="G94">
        <v>-3.4000000000000002E-2</v>
      </c>
      <c r="K94" s="6" t="str" cm="1">
        <f t="array" ref="K94:P94">TRANSPOSE(A94:A99)</f>
        <v>ar.L1</v>
      </c>
      <c r="L94" s="6" t="str">
        <v>ar.L2</v>
      </c>
      <c r="M94" s="6" t="str">
        <v>ar.L3</v>
      </c>
      <c r="N94" s="6" t="str">
        <v>ma.L1</v>
      </c>
      <c r="O94" s="6" t="str">
        <v>ma.L2</v>
      </c>
      <c r="P94" s="6" t="str">
        <v>ma.L3</v>
      </c>
    </row>
    <row r="95" spans="1:16">
      <c r="A95" s="5" t="s">
        <v>1034</v>
      </c>
      <c r="B95">
        <v>-0.1958</v>
      </c>
      <c r="C95">
        <v>0.24199999999999999</v>
      </c>
      <c r="D95">
        <v>-0.81</v>
      </c>
      <c r="E95">
        <v>0.41799999999999998</v>
      </c>
      <c r="F95">
        <v>-0.67</v>
      </c>
      <c r="G95">
        <v>0.27800000000000002</v>
      </c>
      <c r="J95" t="s">
        <v>1027</v>
      </c>
      <c r="K95" s="6" cm="1">
        <f t="array" ref="K95:P95">TRANSPOSE(B94:B99)</f>
        <v>-0.46260000000000001</v>
      </c>
      <c r="L95" s="6">
        <v>-0.1958</v>
      </c>
      <c r="M95" s="6">
        <v>8.2100000000000006E-2</v>
      </c>
      <c r="N95" s="6">
        <v>0.53590000000000004</v>
      </c>
      <c r="O95" s="6">
        <v>0.43059999999999998</v>
      </c>
      <c r="P95" s="6">
        <v>0.33150000000000002</v>
      </c>
    </row>
    <row r="96" spans="1:16">
      <c r="A96" s="5" t="s">
        <v>1035</v>
      </c>
      <c r="B96">
        <v>8.2100000000000006E-2</v>
      </c>
      <c r="C96">
        <v>0.23599999999999999</v>
      </c>
      <c r="D96">
        <v>0.34799999999999998</v>
      </c>
      <c r="E96">
        <v>0.72699999999999998</v>
      </c>
      <c r="F96">
        <v>-0.38</v>
      </c>
      <c r="G96">
        <v>0.54400000000000004</v>
      </c>
      <c r="J96" t="s">
        <v>1068</v>
      </c>
      <c r="K96" s="6" t="str" cm="1">
        <f t="array" ref="K96:P96">TRANSPOSE("("&amp;D94:D99&amp;")")</f>
        <v>(-2.115)</v>
      </c>
      <c r="L96" s="6" t="str">
        <v>(-0.81)</v>
      </c>
      <c r="M96" s="6" t="str">
        <v>(0.348)</v>
      </c>
      <c r="N96" s="6" t="str">
        <v>(2.449)</v>
      </c>
      <c r="O96" s="6" t="str">
        <v>(1.929)</v>
      </c>
      <c r="P96" s="6" t="str">
        <v>(1.365)</v>
      </c>
    </row>
    <row r="97" spans="1:11">
      <c r="A97" s="5" t="s">
        <v>1036</v>
      </c>
      <c r="B97">
        <v>0.53590000000000004</v>
      </c>
      <c r="C97">
        <v>0.219</v>
      </c>
      <c r="D97">
        <v>2.4489999999999998</v>
      </c>
      <c r="E97">
        <v>1.4E-2</v>
      </c>
      <c r="F97">
        <v>0.107</v>
      </c>
      <c r="G97">
        <v>0.96499999999999997</v>
      </c>
    </row>
    <row r="98" spans="1:11">
      <c r="A98" s="5" t="s">
        <v>1037</v>
      </c>
      <c r="B98">
        <v>0.43059999999999998</v>
      </c>
      <c r="C98">
        <v>0.223</v>
      </c>
      <c r="D98">
        <v>1.929</v>
      </c>
      <c r="E98">
        <v>5.3999999999999999E-2</v>
      </c>
      <c r="F98">
        <v>-7.0000000000000001E-3</v>
      </c>
      <c r="G98">
        <v>0.86799999999999999</v>
      </c>
    </row>
    <row r="99" spans="1:11">
      <c r="A99" s="5" t="s">
        <v>1038</v>
      </c>
      <c r="B99">
        <v>0.33150000000000002</v>
      </c>
      <c r="C99">
        <v>0.24299999999999999</v>
      </c>
      <c r="D99">
        <v>1.365</v>
      </c>
      <c r="E99">
        <v>0.17199999999999999</v>
      </c>
      <c r="F99">
        <v>-0.14499999999999999</v>
      </c>
      <c r="G99">
        <v>0.80700000000000005</v>
      </c>
    </row>
    <row r="100" spans="1:11">
      <c r="A100" s="4" t="s">
        <v>1039</v>
      </c>
      <c r="B100">
        <v>2.6700000000000002E-2</v>
      </c>
      <c r="C100">
        <v>3.0000000000000001E-3</v>
      </c>
      <c r="D100">
        <v>8.0030000000000001</v>
      </c>
      <c r="E100">
        <v>0</v>
      </c>
      <c r="F100">
        <v>0.02</v>
      </c>
      <c r="G100">
        <v>3.3000000000000002E-2</v>
      </c>
    </row>
    <row r="101" spans="1:11">
      <c r="A101" s="4" t="s">
        <v>1005</v>
      </c>
    </row>
    <row r="102" spans="1:11">
      <c r="A102" s="4" t="s">
        <v>1040</v>
      </c>
      <c r="B102" t="s">
        <v>1041</v>
      </c>
      <c r="C102">
        <v>41.82</v>
      </c>
      <c r="D102" t="s">
        <v>1042</v>
      </c>
      <c r="E102" t="s">
        <v>1043</v>
      </c>
      <c r="F102">
        <v>1.43</v>
      </c>
    </row>
    <row r="103" spans="1:11">
      <c r="A103" s="4" t="s">
        <v>1044</v>
      </c>
      <c r="B103">
        <v>0.39</v>
      </c>
      <c r="C103" t="s">
        <v>1045</v>
      </c>
      <c r="D103">
        <v>0.49</v>
      </c>
    </row>
    <row r="104" spans="1:11">
      <c r="A104" s="4" t="s">
        <v>1046</v>
      </c>
      <c r="B104" t="s">
        <v>1047</v>
      </c>
      <c r="C104">
        <v>0.31</v>
      </c>
      <c r="D104" t="s">
        <v>1048</v>
      </c>
      <c r="E104">
        <v>-0.23</v>
      </c>
    </row>
    <row r="105" spans="1:11">
      <c r="A105" s="4" t="s">
        <v>1049</v>
      </c>
      <c r="B105" t="s">
        <v>1050</v>
      </c>
      <c r="C105">
        <v>0</v>
      </c>
      <c r="D105" t="s">
        <v>1051</v>
      </c>
      <c r="E105">
        <v>3.24</v>
      </c>
    </row>
    <row r="106" spans="1:11">
      <c r="A106" s="4" t="s">
        <v>1005</v>
      </c>
    </row>
    <row r="108" spans="1:11">
      <c r="A108" s="4" t="s">
        <v>1052</v>
      </c>
    </row>
    <row r="109" spans="1:11">
      <c r="A109" s="4" t="s">
        <v>1053</v>
      </c>
      <c r="B109" t="s">
        <v>1024</v>
      </c>
      <c r="C109" t="s">
        <v>1054</v>
      </c>
      <c r="D109" t="s">
        <v>1055</v>
      </c>
      <c r="E109" t="s">
        <v>1056</v>
      </c>
      <c r="F109" t="s">
        <v>1057</v>
      </c>
      <c r="G109" t="s">
        <v>1058</v>
      </c>
      <c r="H109" t="s">
        <v>1059</v>
      </c>
      <c r="I109" t="s">
        <v>1060</v>
      </c>
      <c r="J109" t="s">
        <v>1061</v>
      </c>
      <c r="K109" s="6" t="s">
        <v>1062</v>
      </c>
    </row>
    <row r="110" spans="1:11">
      <c r="A110" s="4" t="s">
        <v>1006</v>
      </c>
      <c r="B110" t="s">
        <v>1007</v>
      </c>
    </row>
    <row r="111" spans="1:11">
      <c r="A111" s="4" t="s">
        <v>1003</v>
      </c>
    </row>
    <row r="112" spans="1:11">
      <c r="A112" s="4" t="s">
        <v>1008</v>
      </c>
      <c r="B112" t="s">
        <v>1009</v>
      </c>
      <c r="C112" t="s">
        <v>114</v>
      </c>
      <c r="D112" t="s">
        <v>1010</v>
      </c>
      <c r="E112" t="s">
        <v>1011</v>
      </c>
      <c r="F112">
        <v>127</v>
      </c>
    </row>
    <row r="113" spans="1:17">
      <c r="A113" s="4" t="s">
        <v>1012</v>
      </c>
      <c r="B113" t="s">
        <v>1063</v>
      </c>
      <c r="C113" t="s">
        <v>426</v>
      </c>
      <c r="D113" t="s">
        <v>438</v>
      </c>
      <c r="E113" t="s">
        <v>1014</v>
      </c>
      <c r="F113" t="s">
        <v>1015</v>
      </c>
      <c r="G113">
        <v>64.971999999999994</v>
      </c>
    </row>
    <row r="114" spans="1:17">
      <c r="A114" s="4" t="s">
        <v>1016</v>
      </c>
      <c r="B114" t="s">
        <v>1017</v>
      </c>
      <c r="C114">
        <v>7</v>
      </c>
      <c r="D114" t="s">
        <v>1018</v>
      </c>
      <c r="E114">
        <v>2020</v>
      </c>
      <c r="F114" t="s">
        <v>402</v>
      </c>
      <c r="G114">
        <v>-113.944</v>
      </c>
    </row>
    <row r="115" spans="1:17">
      <c r="A115" s="4" t="s">
        <v>1019</v>
      </c>
      <c r="B115" s="21">
        <v>0.83114583333333336</v>
      </c>
      <c r="C115" t="s">
        <v>403</v>
      </c>
      <c r="D115">
        <v>-91.253</v>
      </c>
    </row>
    <row r="116" spans="1:17">
      <c r="A116" s="4" t="s">
        <v>1020</v>
      </c>
      <c r="B116" t="s">
        <v>1021</v>
      </c>
      <c r="C116" t="s">
        <v>404</v>
      </c>
      <c r="D116">
        <v>-104.72499999999999</v>
      </c>
    </row>
    <row r="117" spans="1:17">
      <c r="A117" s="4" t="s">
        <v>1022</v>
      </c>
      <c r="B117" t="s">
        <v>1023</v>
      </c>
    </row>
    <row r="118" spans="1:17">
      <c r="A118" s="4" t="s">
        <v>1024</v>
      </c>
      <c r="B118" t="s">
        <v>1025</v>
      </c>
      <c r="C118" t="s">
        <v>1026</v>
      </c>
    </row>
    <row r="119" spans="1:17">
      <c r="A119" s="4" t="s">
        <v>1003</v>
      </c>
    </row>
    <row r="120" spans="1:17">
      <c r="A120" s="4" t="s">
        <v>1027</v>
      </c>
      <c r="B120" t="s">
        <v>164</v>
      </c>
      <c r="C120" t="s">
        <v>1028</v>
      </c>
      <c r="D120" t="s">
        <v>1029</v>
      </c>
      <c r="E120" t="s">
        <v>1030</v>
      </c>
      <c r="F120" t="s">
        <v>1031</v>
      </c>
      <c r="G120" t="s">
        <v>1032</v>
      </c>
    </row>
    <row r="121" spans="1:17">
      <c r="A121" s="4" t="s">
        <v>1004</v>
      </c>
    </row>
    <row r="122" spans="1:17">
      <c r="A122" s="5" t="s">
        <v>1033</v>
      </c>
      <c r="B122">
        <v>-0.71689999999999998</v>
      </c>
      <c r="C122">
        <v>0.68799999999999994</v>
      </c>
      <c r="D122">
        <v>-1.042</v>
      </c>
      <c r="E122">
        <v>0.29699999999999999</v>
      </c>
      <c r="F122">
        <v>-2.0649999999999999</v>
      </c>
      <c r="G122">
        <v>0.63100000000000001</v>
      </c>
      <c r="K122" s="6" t="str" cm="1">
        <f t="array" ref="K122:Q122">TRANSPOSE(A122:A128)</f>
        <v>ar.L1</v>
      </c>
      <c r="L122" s="6" t="str">
        <v>ar.L2</v>
      </c>
      <c r="M122" s="6" t="str">
        <v>ar.L3</v>
      </c>
      <c r="N122" s="6" t="str">
        <v>ar.L4</v>
      </c>
      <c r="O122" s="6" t="str">
        <v>ma.L1</v>
      </c>
      <c r="P122" s="6" t="str">
        <v>ma.L2</v>
      </c>
      <c r="Q122" s="6" t="str">
        <v>ma.L3</v>
      </c>
    </row>
    <row r="123" spans="1:17">
      <c r="A123" s="5" t="s">
        <v>1034</v>
      </c>
      <c r="B123">
        <v>-0.62250000000000005</v>
      </c>
      <c r="C123">
        <v>0.17299999999999999</v>
      </c>
      <c r="D123">
        <v>-3.597</v>
      </c>
      <c r="E123">
        <v>0</v>
      </c>
      <c r="F123">
        <v>-0.96199999999999997</v>
      </c>
      <c r="G123">
        <v>-0.28299999999999997</v>
      </c>
      <c r="J123" t="s">
        <v>1027</v>
      </c>
      <c r="K123" s="6" cm="1">
        <f t="array" ref="K123:Q123">TRANSPOSE(B122:B128)</f>
        <v>-0.71689999999999998</v>
      </c>
      <c r="L123" s="6">
        <v>-0.62250000000000005</v>
      </c>
      <c r="M123" s="6">
        <v>-0.1988</v>
      </c>
      <c r="N123" s="6">
        <v>0.15859999999999999</v>
      </c>
      <c r="O123" s="6">
        <v>0.85150000000000003</v>
      </c>
      <c r="P123" s="6">
        <v>0.87090000000000001</v>
      </c>
      <c r="Q123" s="6">
        <v>0.62680000000000002</v>
      </c>
    </row>
    <row r="124" spans="1:17">
      <c r="A124" s="5" t="s">
        <v>1035</v>
      </c>
      <c r="B124">
        <v>-0.1988</v>
      </c>
      <c r="C124">
        <v>0.433</v>
      </c>
      <c r="D124">
        <v>-0.45900000000000002</v>
      </c>
      <c r="E124">
        <v>0.64600000000000002</v>
      </c>
      <c r="F124">
        <v>-1.048</v>
      </c>
      <c r="G124">
        <v>0.65100000000000002</v>
      </c>
      <c r="J124" t="s">
        <v>1068</v>
      </c>
      <c r="K124" s="6" t="str" cm="1">
        <f t="array" ref="K124:Q124">TRANSPOSE("("&amp;D122:D128&amp;")")</f>
        <v>(-1.042)</v>
      </c>
      <c r="L124" s="6" t="str">
        <v>(-3.597)</v>
      </c>
      <c r="M124" s="6" t="str">
        <v>(-0.459)</v>
      </c>
      <c r="N124" s="6" t="str">
        <v>(0.61)</v>
      </c>
      <c r="O124" s="6" t="str">
        <v>(1.229)</v>
      </c>
      <c r="P124" s="6" t="str">
        <v>(4.516)</v>
      </c>
      <c r="Q124" s="6" t="str">
        <v>(1.144)</v>
      </c>
    </row>
    <row r="125" spans="1:17">
      <c r="A125" s="5" t="s">
        <v>1064</v>
      </c>
      <c r="B125">
        <v>0.15859999999999999</v>
      </c>
      <c r="C125">
        <v>0.26</v>
      </c>
      <c r="D125">
        <v>0.61</v>
      </c>
      <c r="E125">
        <v>0.54200000000000004</v>
      </c>
      <c r="F125">
        <v>-0.35099999999999998</v>
      </c>
      <c r="G125">
        <v>0.66900000000000004</v>
      </c>
    </row>
    <row r="126" spans="1:17">
      <c r="A126" s="5" t="s">
        <v>1036</v>
      </c>
      <c r="B126">
        <v>0.85150000000000003</v>
      </c>
      <c r="C126">
        <v>0.69299999999999995</v>
      </c>
      <c r="D126">
        <v>1.2290000000000001</v>
      </c>
      <c r="E126">
        <v>0.219</v>
      </c>
      <c r="F126">
        <v>-0.50600000000000001</v>
      </c>
      <c r="G126">
        <v>2.2090000000000001</v>
      </c>
    </row>
    <row r="127" spans="1:17">
      <c r="A127" s="5" t="s">
        <v>1037</v>
      </c>
      <c r="B127">
        <v>0.87090000000000001</v>
      </c>
      <c r="C127">
        <v>0.193</v>
      </c>
      <c r="D127">
        <v>4.516</v>
      </c>
      <c r="E127">
        <v>0</v>
      </c>
      <c r="F127">
        <v>0.49299999999999999</v>
      </c>
      <c r="G127">
        <v>1.2490000000000001</v>
      </c>
    </row>
    <row r="128" spans="1:17">
      <c r="A128" s="5" t="s">
        <v>1038</v>
      </c>
      <c r="B128">
        <v>0.62680000000000002</v>
      </c>
      <c r="C128">
        <v>0.54800000000000004</v>
      </c>
      <c r="D128">
        <v>1.1439999999999999</v>
      </c>
      <c r="E128">
        <v>0.252</v>
      </c>
      <c r="F128">
        <v>-0.44700000000000001</v>
      </c>
      <c r="G128">
        <v>1.7</v>
      </c>
    </row>
    <row r="129" spans="1:11">
      <c r="A129" s="4" t="s">
        <v>1039</v>
      </c>
      <c r="B129">
        <v>2.0500000000000001E-2</v>
      </c>
      <c r="C129">
        <v>2E-3</v>
      </c>
      <c r="D129">
        <v>8.3260000000000005</v>
      </c>
      <c r="E129">
        <v>0</v>
      </c>
      <c r="F129">
        <v>1.6E-2</v>
      </c>
      <c r="G129">
        <v>2.5000000000000001E-2</v>
      </c>
    </row>
    <row r="130" spans="1:11">
      <c r="A130" s="4" t="s">
        <v>1005</v>
      </c>
    </row>
    <row r="131" spans="1:11">
      <c r="A131" s="4" t="s">
        <v>1040</v>
      </c>
      <c r="B131" t="s">
        <v>1041</v>
      </c>
      <c r="C131">
        <v>42.77</v>
      </c>
      <c r="D131" t="s">
        <v>1042</v>
      </c>
      <c r="E131" t="s">
        <v>1043</v>
      </c>
      <c r="F131">
        <v>1.58</v>
      </c>
    </row>
    <row r="132" spans="1:11">
      <c r="A132" s="4" t="s">
        <v>1044</v>
      </c>
      <c r="B132">
        <v>0.35</v>
      </c>
      <c r="C132" t="s">
        <v>1045</v>
      </c>
      <c r="D132">
        <v>0.45</v>
      </c>
    </row>
    <row r="133" spans="1:11">
      <c r="A133" s="4" t="s">
        <v>1046</v>
      </c>
      <c r="B133" t="s">
        <v>1047</v>
      </c>
      <c r="C133">
        <v>0.27</v>
      </c>
      <c r="D133" t="s">
        <v>1048</v>
      </c>
      <c r="E133">
        <v>-0.21</v>
      </c>
    </row>
    <row r="134" spans="1:11">
      <c r="A134" s="4" t="s">
        <v>1049</v>
      </c>
      <c r="B134" t="s">
        <v>1050</v>
      </c>
      <c r="C134">
        <v>0</v>
      </c>
      <c r="D134" t="s">
        <v>1051</v>
      </c>
      <c r="E134">
        <v>3.34</v>
      </c>
    </row>
    <row r="135" spans="1:11">
      <c r="A135" s="4" t="s">
        <v>1005</v>
      </c>
    </row>
    <row r="137" spans="1:11">
      <c r="A137" s="4" t="s">
        <v>1052</v>
      </c>
    </row>
    <row r="138" spans="1:11">
      <c r="A138" s="4" t="s">
        <v>1053</v>
      </c>
      <c r="B138" t="s">
        <v>1024</v>
      </c>
      <c r="C138" t="s">
        <v>1054</v>
      </c>
      <c r="D138" t="s">
        <v>1055</v>
      </c>
      <c r="E138" t="s">
        <v>1056</v>
      </c>
      <c r="F138" t="s">
        <v>1057</v>
      </c>
      <c r="G138" t="s">
        <v>1058</v>
      </c>
      <c r="H138" t="s">
        <v>1059</v>
      </c>
      <c r="I138" t="s">
        <v>1060</v>
      </c>
      <c r="J138" t="s">
        <v>1061</v>
      </c>
      <c r="K138" s="6" t="s">
        <v>1062</v>
      </c>
    </row>
    <row r="139" spans="1:11">
      <c r="A139" s="4" t="s">
        <v>1006</v>
      </c>
      <c r="B139" t="s">
        <v>1007</v>
      </c>
    </row>
    <row r="140" spans="1:11">
      <c r="A140" s="4" t="s">
        <v>1003</v>
      </c>
    </row>
    <row r="141" spans="1:11">
      <c r="A141" s="4" t="s">
        <v>1008</v>
      </c>
      <c r="B141" t="s">
        <v>1009</v>
      </c>
      <c r="C141" t="s">
        <v>119</v>
      </c>
      <c r="D141" t="s">
        <v>1010</v>
      </c>
      <c r="E141" t="s">
        <v>1011</v>
      </c>
      <c r="F141">
        <v>127</v>
      </c>
    </row>
    <row r="142" spans="1:11">
      <c r="A142" s="4" t="s">
        <v>1012</v>
      </c>
      <c r="B142" t="s">
        <v>1065</v>
      </c>
      <c r="C142" t="s">
        <v>426</v>
      </c>
      <c r="D142" t="s">
        <v>1066</v>
      </c>
      <c r="E142" t="s">
        <v>1014</v>
      </c>
      <c r="F142" t="s">
        <v>1015</v>
      </c>
      <c r="G142">
        <v>39.725999999999999</v>
      </c>
    </row>
    <row r="143" spans="1:11">
      <c r="A143" s="4" t="s">
        <v>1016</v>
      </c>
      <c r="B143" t="s">
        <v>1017</v>
      </c>
      <c r="C143">
        <v>7</v>
      </c>
      <c r="D143" t="s">
        <v>1018</v>
      </c>
      <c r="E143">
        <v>2020</v>
      </c>
      <c r="F143" t="s">
        <v>402</v>
      </c>
      <c r="G143">
        <v>-73.450999999999993</v>
      </c>
    </row>
    <row r="144" spans="1:11">
      <c r="A144" s="4" t="s">
        <v>1019</v>
      </c>
      <c r="B144" s="21">
        <v>0.83114583333333336</v>
      </c>
      <c r="C144" t="s">
        <v>403</v>
      </c>
      <c r="D144">
        <v>-64.942999999999998</v>
      </c>
    </row>
    <row r="145" spans="1:12">
      <c r="A145" s="4" t="s">
        <v>1020</v>
      </c>
      <c r="B145" t="s">
        <v>1021</v>
      </c>
      <c r="C145" t="s">
        <v>404</v>
      </c>
      <c r="D145">
        <v>-69.995000000000005</v>
      </c>
    </row>
    <row r="146" spans="1:12">
      <c r="A146" s="4" t="s">
        <v>1022</v>
      </c>
      <c r="B146" t="s">
        <v>1023</v>
      </c>
    </row>
    <row r="147" spans="1:12">
      <c r="A147" s="4" t="s">
        <v>1024</v>
      </c>
      <c r="B147" t="s">
        <v>1025</v>
      </c>
      <c r="C147" t="s">
        <v>1026</v>
      </c>
    </row>
    <row r="148" spans="1:12">
      <c r="A148" s="4" t="s">
        <v>1003</v>
      </c>
    </row>
    <row r="149" spans="1:12">
      <c r="A149" s="4" t="s">
        <v>1027</v>
      </c>
      <c r="B149" t="s">
        <v>164</v>
      </c>
      <c r="C149" t="s">
        <v>1028</v>
      </c>
      <c r="D149" t="s">
        <v>1029</v>
      </c>
      <c r="E149" t="s">
        <v>1030</v>
      </c>
      <c r="F149" t="s">
        <v>1031</v>
      </c>
      <c r="G149" t="s">
        <v>1032</v>
      </c>
    </row>
    <row r="150" spans="1:12">
      <c r="A150" s="4" t="s">
        <v>1004</v>
      </c>
    </row>
    <row r="151" spans="1:12">
      <c r="A151" s="5" t="s">
        <v>1033</v>
      </c>
      <c r="B151">
        <v>-0.21110000000000001</v>
      </c>
      <c r="C151">
        <v>0.25600000000000001</v>
      </c>
      <c r="D151">
        <v>-0.82499999999999996</v>
      </c>
      <c r="E151">
        <v>0.41</v>
      </c>
      <c r="F151">
        <v>-0.71299999999999997</v>
      </c>
      <c r="G151">
        <v>0.29099999999999998</v>
      </c>
      <c r="K151" s="6" t="str" cm="1">
        <f t="array" ref="K151:L151">TRANSPOSE(A151:A152)</f>
        <v>ar.L1</v>
      </c>
      <c r="L151" s="6" t="str">
        <v>ma.L1</v>
      </c>
    </row>
    <row r="152" spans="1:12">
      <c r="A152" s="5" t="s">
        <v>1036</v>
      </c>
      <c r="B152">
        <v>0.44979999999999998</v>
      </c>
      <c r="C152">
        <v>0.25</v>
      </c>
      <c r="D152">
        <v>1.798</v>
      </c>
      <c r="E152">
        <v>7.1999999999999995E-2</v>
      </c>
      <c r="F152">
        <v>-0.04</v>
      </c>
      <c r="G152">
        <v>0.94</v>
      </c>
      <c r="J152" t="s">
        <v>1027</v>
      </c>
      <c r="K152" s="6" cm="1">
        <f t="array" ref="K152:L152">TRANSPOSE(B151:B152)</f>
        <v>-0.21110000000000001</v>
      </c>
      <c r="L152" s="6">
        <v>0.44979999999999998</v>
      </c>
    </row>
    <row r="153" spans="1:12">
      <c r="A153" s="4" t="s">
        <v>1039</v>
      </c>
      <c r="B153">
        <v>3.1099999999999999E-2</v>
      </c>
      <c r="C153">
        <v>2E-3</v>
      </c>
      <c r="D153">
        <v>15.63</v>
      </c>
      <c r="E153">
        <v>0</v>
      </c>
      <c r="F153">
        <v>2.7E-2</v>
      </c>
      <c r="G153">
        <v>3.5000000000000003E-2</v>
      </c>
      <c r="J153" t="s">
        <v>1068</v>
      </c>
      <c r="K153" s="6" t="str" cm="1">
        <f t="array" ref="K153:L153">TRANSPOSE("("&amp;D151:D152&amp;")")</f>
        <v>(-0.825)</v>
      </c>
      <c r="L153" s="6" t="str">
        <v>(1.798)</v>
      </c>
    </row>
    <row r="154" spans="1:12">
      <c r="A154" s="4" t="s">
        <v>1005</v>
      </c>
    </row>
    <row r="155" spans="1:12">
      <c r="A155" s="4" t="s">
        <v>1040</v>
      </c>
      <c r="B155" t="s">
        <v>1041</v>
      </c>
      <c r="C155">
        <v>45.21</v>
      </c>
      <c r="D155" t="s">
        <v>1042</v>
      </c>
      <c r="E155" t="s">
        <v>1043</v>
      </c>
      <c r="F155">
        <v>256.39</v>
      </c>
    </row>
    <row r="156" spans="1:12">
      <c r="A156" s="4" t="s">
        <v>1044</v>
      </c>
      <c r="B156">
        <v>0.26</v>
      </c>
      <c r="C156" t="s">
        <v>1045</v>
      </c>
      <c r="D156">
        <v>0</v>
      </c>
    </row>
    <row r="157" spans="1:12">
      <c r="A157" s="4" t="s">
        <v>1046</v>
      </c>
      <c r="B157" t="s">
        <v>1047</v>
      </c>
      <c r="C157">
        <v>0.11</v>
      </c>
      <c r="D157" t="s">
        <v>1048</v>
      </c>
      <c r="E157">
        <v>-0.99</v>
      </c>
    </row>
    <row r="158" spans="1:12">
      <c r="A158" s="4" t="s">
        <v>1049</v>
      </c>
      <c r="B158" t="s">
        <v>1050</v>
      </c>
      <c r="C158">
        <v>0</v>
      </c>
      <c r="D158" t="s">
        <v>1051</v>
      </c>
      <c r="E158">
        <v>9.6999999999999993</v>
      </c>
    </row>
    <row r="159" spans="1:12">
      <c r="A159" s="4" t="s">
        <v>1005</v>
      </c>
    </row>
    <row r="161" spans="1:16">
      <c r="A161" s="4" t="s">
        <v>1052</v>
      </c>
    </row>
    <row r="162" spans="1:16">
      <c r="A162" s="4" t="s">
        <v>1053</v>
      </c>
      <c r="B162" t="s">
        <v>1024</v>
      </c>
      <c r="C162" t="s">
        <v>1054</v>
      </c>
      <c r="D162" t="s">
        <v>1055</v>
      </c>
      <c r="E162" t="s">
        <v>1056</v>
      </c>
      <c r="F162" t="s">
        <v>1057</v>
      </c>
      <c r="G162" t="s">
        <v>1058</v>
      </c>
      <c r="H162" t="s">
        <v>1059</v>
      </c>
      <c r="I162" t="s">
        <v>1060</v>
      </c>
      <c r="J162" t="s">
        <v>1061</v>
      </c>
      <c r="K162" s="6" t="s">
        <v>1062</v>
      </c>
    </row>
    <row r="163" spans="1:16">
      <c r="A163" s="4" t="s">
        <v>1006</v>
      </c>
      <c r="B163" t="s">
        <v>1007</v>
      </c>
    </row>
    <row r="164" spans="1:16">
      <c r="A164" s="4" t="s">
        <v>1003</v>
      </c>
    </row>
    <row r="165" spans="1:16">
      <c r="A165" s="4" t="s">
        <v>1008</v>
      </c>
      <c r="B165" t="s">
        <v>1009</v>
      </c>
      <c r="C165" t="s">
        <v>110</v>
      </c>
      <c r="D165" t="s">
        <v>1010</v>
      </c>
      <c r="E165" t="s">
        <v>1011</v>
      </c>
      <c r="F165">
        <v>127</v>
      </c>
    </row>
    <row r="166" spans="1:16">
      <c r="A166" s="4" t="s">
        <v>1012</v>
      </c>
      <c r="B166" t="s">
        <v>1013</v>
      </c>
      <c r="C166" t="s">
        <v>426</v>
      </c>
      <c r="D166" t="s">
        <v>438</v>
      </c>
      <c r="E166" t="s">
        <v>1014</v>
      </c>
      <c r="F166" t="s">
        <v>1015</v>
      </c>
      <c r="G166">
        <v>42.219000000000001</v>
      </c>
    </row>
    <row r="167" spans="1:16">
      <c r="A167" s="4" t="s">
        <v>1016</v>
      </c>
      <c r="B167" t="s">
        <v>1017</v>
      </c>
      <c r="C167">
        <v>7</v>
      </c>
      <c r="D167" t="s">
        <v>1018</v>
      </c>
      <c r="E167">
        <v>2020</v>
      </c>
      <c r="F167" t="s">
        <v>402</v>
      </c>
      <c r="G167">
        <v>-70.438000000000002</v>
      </c>
    </row>
    <row r="168" spans="1:16">
      <c r="A168" s="4" t="s">
        <v>1019</v>
      </c>
      <c r="B168" s="21">
        <v>0.8311574074074074</v>
      </c>
      <c r="C168" t="s">
        <v>403</v>
      </c>
      <c r="D168">
        <v>-50.584000000000003</v>
      </c>
    </row>
    <row r="169" spans="1:16">
      <c r="A169" s="4" t="s">
        <v>1020</v>
      </c>
      <c r="B169" t="s">
        <v>1021</v>
      </c>
      <c r="C169" t="s">
        <v>404</v>
      </c>
      <c r="D169">
        <v>-62.372</v>
      </c>
    </row>
    <row r="170" spans="1:16">
      <c r="A170" s="4" t="s">
        <v>1022</v>
      </c>
      <c r="B170" t="s">
        <v>1023</v>
      </c>
    </row>
    <row r="171" spans="1:16">
      <c r="A171" s="4" t="s">
        <v>1024</v>
      </c>
      <c r="B171" t="s">
        <v>1025</v>
      </c>
      <c r="C171" t="s">
        <v>1026</v>
      </c>
    </row>
    <row r="172" spans="1:16">
      <c r="A172" s="4" t="s">
        <v>1003</v>
      </c>
    </row>
    <row r="173" spans="1:16">
      <c r="A173" s="4" t="s">
        <v>1027</v>
      </c>
      <c r="B173" t="s">
        <v>164</v>
      </c>
      <c r="C173" t="s">
        <v>1028</v>
      </c>
      <c r="D173" t="s">
        <v>1029</v>
      </c>
      <c r="E173" t="s">
        <v>1030</v>
      </c>
      <c r="F173" t="s">
        <v>1031</v>
      </c>
      <c r="G173" t="s">
        <v>1032</v>
      </c>
    </row>
    <row r="174" spans="1:16">
      <c r="A174" s="4" t="s">
        <v>1004</v>
      </c>
    </row>
    <row r="175" spans="1:16">
      <c r="A175" s="5" t="s">
        <v>1033</v>
      </c>
      <c r="B175">
        <v>-0.44600000000000001</v>
      </c>
      <c r="C175">
        <v>0.183</v>
      </c>
      <c r="D175">
        <v>-2.4430000000000001</v>
      </c>
      <c r="E175">
        <v>1.4999999999999999E-2</v>
      </c>
      <c r="F175">
        <v>-0.80400000000000005</v>
      </c>
      <c r="G175">
        <v>-8.7999999999999995E-2</v>
      </c>
      <c r="K175" s="6" t="str" cm="1">
        <f t="array" ref="K175:P175">TRANSPOSE(A175:A180)</f>
        <v>ar.L1</v>
      </c>
      <c r="L175" s="6" t="str">
        <v>ar.L2</v>
      </c>
      <c r="M175" s="6" t="str">
        <v>ar.L3</v>
      </c>
      <c r="N175" s="6" t="str">
        <v>ma.L1</v>
      </c>
      <c r="O175" s="6" t="str">
        <v>ma.L2</v>
      </c>
      <c r="P175" s="6" t="str">
        <v>ma.L3</v>
      </c>
    </row>
    <row r="176" spans="1:16">
      <c r="A176" s="5" t="s">
        <v>1034</v>
      </c>
      <c r="B176">
        <v>-0.48420000000000002</v>
      </c>
      <c r="C176">
        <v>0.16600000000000001</v>
      </c>
      <c r="D176">
        <v>-2.9169999999999998</v>
      </c>
      <c r="E176">
        <v>4.0000000000000001E-3</v>
      </c>
      <c r="F176">
        <v>-0.81</v>
      </c>
      <c r="G176">
        <v>-0.159</v>
      </c>
      <c r="J176" t="s">
        <v>1027</v>
      </c>
      <c r="K176" s="6" cm="1">
        <f t="array" ref="K176:P176">TRANSPOSE(B175:B180)</f>
        <v>-0.44600000000000001</v>
      </c>
      <c r="L176" s="6">
        <v>-0.48420000000000002</v>
      </c>
      <c r="M176" s="6">
        <v>0.48559999999999998</v>
      </c>
      <c r="N176" s="6">
        <v>0.68059999999999998</v>
      </c>
      <c r="O176" s="6">
        <v>0.80569999999999997</v>
      </c>
      <c r="P176" s="6">
        <v>-0.14599999999999999</v>
      </c>
    </row>
    <row r="177" spans="1:16">
      <c r="A177" s="5" t="s">
        <v>1035</v>
      </c>
      <c r="B177">
        <v>0.48559999999999998</v>
      </c>
      <c r="C177">
        <v>0.17799999999999999</v>
      </c>
      <c r="D177">
        <v>2.7349999999999999</v>
      </c>
      <c r="E177">
        <v>6.0000000000000001E-3</v>
      </c>
      <c r="F177">
        <v>0.13800000000000001</v>
      </c>
      <c r="G177">
        <v>0.83299999999999996</v>
      </c>
      <c r="J177" t="s">
        <v>1068</v>
      </c>
      <c r="K177" s="6" t="str" cm="1">
        <f t="array" ref="K177:P177">TRANSPOSE("("&amp;D175:D180&amp;")")</f>
        <v>(-2.443)</v>
      </c>
      <c r="L177" s="6" t="str">
        <v>(-2.917)</v>
      </c>
      <c r="M177" s="6" t="str">
        <v>(2.735)</v>
      </c>
      <c r="N177" s="6" t="str">
        <v>(3.442)</v>
      </c>
      <c r="O177" s="6" t="str">
        <v>(4.549)</v>
      </c>
      <c r="P177" s="6" t="str">
        <v>(-0.717)</v>
      </c>
    </row>
    <row r="178" spans="1:16">
      <c r="A178" s="5" t="s">
        <v>1036</v>
      </c>
      <c r="B178">
        <v>0.68059999999999998</v>
      </c>
      <c r="C178">
        <v>0.19800000000000001</v>
      </c>
      <c r="D178">
        <v>3.4420000000000002</v>
      </c>
      <c r="E178">
        <v>1E-3</v>
      </c>
      <c r="F178">
        <v>0.29299999999999998</v>
      </c>
      <c r="G178">
        <v>1.0680000000000001</v>
      </c>
    </row>
    <row r="179" spans="1:16">
      <c r="A179" s="5" t="s">
        <v>1037</v>
      </c>
      <c r="B179">
        <v>0.80569999999999997</v>
      </c>
      <c r="C179">
        <v>0.17699999999999999</v>
      </c>
      <c r="D179">
        <v>4.5490000000000004</v>
      </c>
      <c r="E179">
        <v>0</v>
      </c>
      <c r="F179">
        <v>0.45900000000000002</v>
      </c>
      <c r="G179">
        <v>1.153</v>
      </c>
    </row>
    <row r="180" spans="1:16">
      <c r="A180" s="5" t="s">
        <v>1038</v>
      </c>
      <c r="B180">
        <v>-0.14599999999999999</v>
      </c>
      <c r="C180">
        <v>0.20399999999999999</v>
      </c>
      <c r="D180">
        <v>-0.71699999999999997</v>
      </c>
      <c r="E180">
        <v>0.47299999999999998</v>
      </c>
      <c r="F180">
        <v>-0.54500000000000004</v>
      </c>
      <c r="G180">
        <v>0.253</v>
      </c>
    </row>
    <row r="181" spans="1:16">
      <c r="A181" s="4" t="s">
        <v>1039</v>
      </c>
      <c r="B181">
        <v>2.9499999999999998E-2</v>
      </c>
      <c r="C181">
        <v>4.0000000000000001E-3</v>
      </c>
      <c r="D181">
        <v>8.3460000000000001</v>
      </c>
      <c r="E181">
        <v>0</v>
      </c>
      <c r="F181">
        <v>2.3E-2</v>
      </c>
      <c r="G181">
        <v>3.5999999999999997E-2</v>
      </c>
    </row>
    <row r="182" spans="1:16">
      <c r="A182" s="4" t="s">
        <v>1005</v>
      </c>
    </row>
    <row r="183" spans="1:16">
      <c r="A183" s="4" t="s">
        <v>1040</v>
      </c>
      <c r="B183" t="s">
        <v>1041</v>
      </c>
      <c r="C183">
        <v>21</v>
      </c>
      <c r="D183" t="s">
        <v>1042</v>
      </c>
      <c r="E183" t="s">
        <v>1043</v>
      </c>
      <c r="F183">
        <v>9.99</v>
      </c>
    </row>
    <row r="184" spans="1:16">
      <c r="A184" s="4" t="s">
        <v>1044</v>
      </c>
      <c r="B184">
        <v>0.99</v>
      </c>
      <c r="C184" t="s">
        <v>1045</v>
      </c>
      <c r="D184">
        <v>0.01</v>
      </c>
    </row>
    <row r="185" spans="1:16">
      <c r="A185" s="4" t="s">
        <v>1046</v>
      </c>
      <c r="B185" t="s">
        <v>1047</v>
      </c>
      <c r="C185">
        <v>0.27</v>
      </c>
      <c r="D185" t="s">
        <v>1048</v>
      </c>
      <c r="E185">
        <v>-0.36</v>
      </c>
    </row>
    <row r="186" spans="1:16">
      <c r="A186" s="4" t="s">
        <v>1049</v>
      </c>
      <c r="B186" t="s">
        <v>1050</v>
      </c>
      <c r="C186">
        <v>0</v>
      </c>
      <c r="D186" t="s">
        <v>1051</v>
      </c>
      <c r="E186">
        <v>4.17</v>
      </c>
    </row>
    <row r="187" spans="1:16">
      <c r="A187" s="4" t="s">
        <v>1005</v>
      </c>
    </row>
    <row r="189" spans="1:16">
      <c r="A189" s="4" t="s">
        <v>1052</v>
      </c>
    </row>
    <row r="190" spans="1:16">
      <c r="A190" s="4" t="s">
        <v>1053</v>
      </c>
      <c r="B190" t="s">
        <v>1024</v>
      </c>
      <c r="C190" t="s">
        <v>1054</v>
      </c>
      <c r="D190" t="s">
        <v>1055</v>
      </c>
      <c r="E190" t="s">
        <v>1056</v>
      </c>
      <c r="F190" t="s">
        <v>1057</v>
      </c>
      <c r="G190" t="s">
        <v>1058</v>
      </c>
      <c r="H190" t="s">
        <v>1059</v>
      </c>
      <c r="I190" t="s">
        <v>1060</v>
      </c>
      <c r="J190" t="s">
        <v>1061</v>
      </c>
      <c r="K190" s="6" t="s">
        <v>1062</v>
      </c>
    </row>
    <row r="191" spans="1:16">
      <c r="A191" s="4" t="s">
        <v>1006</v>
      </c>
      <c r="B191" t="s">
        <v>1007</v>
      </c>
    </row>
    <row r="192" spans="1:16">
      <c r="A192" s="4" t="s">
        <v>1003</v>
      </c>
    </row>
    <row r="193" spans="1:12">
      <c r="A193" s="4" t="s">
        <v>1008</v>
      </c>
      <c r="B193" t="s">
        <v>1009</v>
      </c>
      <c r="C193" t="s">
        <v>115</v>
      </c>
      <c r="D193" t="s">
        <v>1010</v>
      </c>
      <c r="E193" t="s">
        <v>1011</v>
      </c>
      <c r="F193">
        <v>127</v>
      </c>
    </row>
    <row r="194" spans="1:12">
      <c r="A194" s="4" t="s">
        <v>1012</v>
      </c>
      <c r="B194" t="s">
        <v>1065</v>
      </c>
      <c r="C194" t="s">
        <v>426</v>
      </c>
      <c r="D194" t="s">
        <v>1066</v>
      </c>
      <c r="E194" t="s">
        <v>1014</v>
      </c>
      <c r="F194" t="s">
        <v>1015</v>
      </c>
      <c r="G194">
        <v>50.162999999999997</v>
      </c>
    </row>
    <row r="195" spans="1:12">
      <c r="A195" s="4" t="s">
        <v>1016</v>
      </c>
      <c r="B195" t="s">
        <v>1017</v>
      </c>
      <c r="C195">
        <v>7</v>
      </c>
      <c r="D195" t="s">
        <v>1018</v>
      </c>
      <c r="E195">
        <v>2020</v>
      </c>
      <c r="F195" t="s">
        <v>402</v>
      </c>
      <c r="G195">
        <v>-94.326999999999998</v>
      </c>
    </row>
    <row r="196" spans="1:12">
      <c r="A196" s="4" t="s">
        <v>1019</v>
      </c>
      <c r="B196" s="21">
        <v>0.8311574074074074</v>
      </c>
      <c r="C196" t="s">
        <v>403</v>
      </c>
      <c r="D196">
        <v>-85.817999999999998</v>
      </c>
    </row>
    <row r="197" spans="1:12">
      <c r="A197" s="4" t="s">
        <v>1020</v>
      </c>
      <c r="B197" t="s">
        <v>1021</v>
      </c>
      <c r="C197" t="s">
        <v>404</v>
      </c>
      <c r="D197">
        <v>-90.87</v>
      </c>
    </row>
    <row r="198" spans="1:12">
      <c r="A198" s="4" t="s">
        <v>1022</v>
      </c>
      <c r="B198" t="s">
        <v>1023</v>
      </c>
    </row>
    <row r="199" spans="1:12">
      <c r="A199" s="4" t="s">
        <v>1024</v>
      </c>
      <c r="B199" t="s">
        <v>1025</v>
      </c>
      <c r="C199" t="s">
        <v>1026</v>
      </c>
    </row>
    <row r="200" spans="1:12">
      <c r="A200" s="4" t="s">
        <v>1003</v>
      </c>
    </row>
    <row r="201" spans="1:12">
      <c r="A201" s="4" t="s">
        <v>1027</v>
      </c>
      <c r="B201" t="s">
        <v>164</v>
      </c>
      <c r="C201" t="s">
        <v>1028</v>
      </c>
      <c r="D201" t="s">
        <v>1029</v>
      </c>
      <c r="E201" t="s">
        <v>1030</v>
      </c>
      <c r="F201" t="s">
        <v>1031</v>
      </c>
      <c r="G201" t="s">
        <v>1032</v>
      </c>
    </row>
    <row r="202" spans="1:12">
      <c r="A202" s="4" t="s">
        <v>1004</v>
      </c>
    </row>
    <row r="203" spans="1:12">
      <c r="A203" s="5" t="s">
        <v>1033</v>
      </c>
      <c r="B203">
        <v>0.49509999999999998</v>
      </c>
      <c r="C203">
        <v>0.21</v>
      </c>
      <c r="D203">
        <v>2.3540000000000001</v>
      </c>
      <c r="E203">
        <v>1.9E-2</v>
      </c>
      <c r="F203">
        <v>8.3000000000000004E-2</v>
      </c>
      <c r="G203">
        <v>0.90700000000000003</v>
      </c>
      <c r="K203" s="6" t="str" cm="1">
        <f t="array" ref="K203:L203">TRANSPOSE(A203:A204)</f>
        <v>ar.L1</v>
      </c>
      <c r="L203" s="6" t="str">
        <v>ma.L1</v>
      </c>
    </row>
    <row r="204" spans="1:12">
      <c r="A204" s="5" t="s">
        <v>1036</v>
      </c>
      <c r="B204">
        <v>-0.23400000000000001</v>
      </c>
      <c r="C204">
        <v>0.222</v>
      </c>
      <c r="D204">
        <v>-1.054</v>
      </c>
      <c r="E204">
        <v>0.29199999999999998</v>
      </c>
      <c r="F204">
        <v>-0.66900000000000004</v>
      </c>
      <c r="G204">
        <v>0.20100000000000001</v>
      </c>
      <c r="J204" t="s">
        <v>1027</v>
      </c>
      <c r="K204" s="6" cm="1">
        <f t="array" ref="K204:L204">TRANSPOSE(B203:B204)</f>
        <v>0.49509999999999998</v>
      </c>
      <c r="L204" s="6">
        <v>-0.23400000000000001</v>
      </c>
    </row>
    <row r="205" spans="1:12">
      <c r="A205" s="4" t="s">
        <v>1039</v>
      </c>
      <c r="B205">
        <v>2.64E-2</v>
      </c>
      <c r="C205">
        <v>3.0000000000000001E-3</v>
      </c>
      <c r="D205">
        <v>10.343999999999999</v>
      </c>
      <c r="E205">
        <v>0</v>
      </c>
      <c r="F205">
        <v>2.1000000000000001E-2</v>
      </c>
      <c r="G205">
        <v>3.1E-2</v>
      </c>
      <c r="J205" t="s">
        <v>1068</v>
      </c>
      <c r="K205" s="6" t="str" cm="1">
        <f t="array" ref="K205:L205">TRANSPOSE("("&amp;D203:D204&amp;")")</f>
        <v>(2.354)</v>
      </c>
      <c r="L205" s="6" t="str">
        <v>(-1.054)</v>
      </c>
    </row>
    <row r="206" spans="1:12">
      <c r="A206" s="4" t="s">
        <v>1005</v>
      </c>
    </row>
    <row r="207" spans="1:12">
      <c r="A207" s="4" t="s">
        <v>1040</v>
      </c>
      <c r="B207" t="s">
        <v>1041</v>
      </c>
      <c r="C207">
        <v>76.569999999999993</v>
      </c>
      <c r="D207" t="s">
        <v>1042</v>
      </c>
      <c r="E207" t="s">
        <v>1043</v>
      </c>
      <c r="F207">
        <v>20.420000000000002</v>
      </c>
    </row>
    <row r="208" spans="1:12">
      <c r="A208" s="4" t="s">
        <v>1044</v>
      </c>
      <c r="B208">
        <v>0</v>
      </c>
      <c r="C208" t="s">
        <v>1045</v>
      </c>
      <c r="D208">
        <v>0</v>
      </c>
    </row>
    <row r="209" spans="1:11">
      <c r="A209" s="4" t="s">
        <v>1046</v>
      </c>
      <c r="B209" t="s">
        <v>1047</v>
      </c>
      <c r="C209">
        <v>0.2</v>
      </c>
      <c r="D209" t="s">
        <v>1048</v>
      </c>
      <c r="E209">
        <v>-0.44</v>
      </c>
    </row>
    <row r="210" spans="1:11">
      <c r="A210" s="4" t="s">
        <v>1049</v>
      </c>
      <c r="B210" t="s">
        <v>1050</v>
      </c>
      <c r="C210">
        <v>0</v>
      </c>
      <c r="D210" t="s">
        <v>1051</v>
      </c>
      <c r="E210">
        <v>4.7699999999999996</v>
      </c>
    </row>
    <row r="211" spans="1:11">
      <c r="A211" s="4" t="s">
        <v>1005</v>
      </c>
    </row>
    <row r="213" spans="1:11">
      <c r="A213" s="4" t="s">
        <v>1052</v>
      </c>
    </row>
    <row r="214" spans="1:11">
      <c r="A214" s="4" t="s">
        <v>1053</v>
      </c>
      <c r="B214" t="s">
        <v>1024</v>
      </c>
      <c r="C214" t="s">
        <v>1054</v>
      </c>
      <c r="D214" t="s">
        <v>1055</v>
      </c>
      <c r="E214" t="s">
        <v>1056</v>
      </c>
      <c r="F214" t="s">
        <v>1057</v>
      </c>
      <c r="G214" t="s">
        <v>1058</v>
      </c>
      <c r="H214" t="s">
        <v>1059</v>
      </c>
      <c r="I214" t="s">
        <v>1060</v>
      </c>
      <c r="J214" t="s">
        <v>1061</v>
      </c>
      <c r="K214" s="6" t="s">
        <v>1062</v>
      </c>
    </row>
    <row r="215" spans="1:11">
      <c r="A215" s="4" t="s">
        <v>1006</v>
      </c>
      <c r="B215" t="s">
        <v>1007</v>
      </c>
    </row>
    <row r="216" spans="1:11">
      <c r="A216" s="4" t="s">
        <v>1003</v>
      </c>
    </row>
    <row r="217" spans="1:11">
      <c r="A217" s="4" t="s">
        <v>1008</v>
      </c>
      <c r="B217" t="s">
        <v>1009</v>
      </c>
      <c r="C217" t="s">
        <v>120</v>
      </c>
      <c r="D217" t="s">
        <v>1010</v>
      </c>
      <c r="E217" t="s">
        <v>1011</v>
      </c>
      <c r="F217">
        <v>127</v>
      </c>
    </row>
    <row r="218" spans="1:11">
      <c r="A218" s="4" t="s">
        <v>1012</v>
      </c>
      <c r="B218" t="s">
        <v>1013</v>
      </c>
      <c r="C218" t="s">
        <v>426</v>
      </c>
      <c r="D218" t="s">
        <v>438</v>
      </c>
      <c r="E218" t="s">
        <v>1014</v>
      </c>
      <c r="F218" t="s">
        <v>1015</v>
      </c>
      <c r="G218">
        <v>31.617999999999999</v>
      </c>
    </row>
    <row r="219" spans="1:11">
      <c r="A219" s="4" t="s">
        <v>1016</v>
      </c>
      <c r="B219" t="s">
        <v>1017</v>
      </c>
      <c r="C219">
        <v>7</v>
      </c>
      <c r="D219" t="s">
        <v>1018</v>
      </c>
      <c r="E219">
        <v>2020</v>
      </c>
      <c r="F219" t="s">
        <v>402</v>
      </c>
      <c r="G219">
        <v>-49.234999999999999</v>
      </c>
    </row>
    <row r="220" spans="1:11">
      <c r="A220" s="4" t="s">
        <v>1019</v>
      </c>
      <c r="B220" s="21">
        <v>0.83116898148148144</v>
      </c>
      <c r="C220" t="s">
        <v>403</v>
      </c>
      <c r="D220">
        <v>-29.381</v>
      </c>
    </row>
    <row r="221" spans="1:11">
      <c r="A221" s="4" t="s">
        <v>1020</v>
      </c>
      <c r="B221" t="s">
        <v>1021</v>
      </c>
      <c r="C221" t="s">
        <v>404</v>
      </c>
      <c r="D221">
        <v>-41.168999999999997</v>
      </c>
    </row>
    <row r="222" spans="1:11">
      <c r="A222" s="4" t="s">
        <v>1022</v>
      </c>
      <c r="B222" t="s">
        <v>1023</v>
      </c>
    </row>
    <row r="223" spans="1:11">
      <c r="A223" s="4" t="s">
        <v>1024</v>
      </c>
      <c r="B223" t="s">
        <v>1025</v>
      </c>
      <c r="C223" t="s">
        <v>1026</v>
      </c>
    </row>
    <row r="224" spans="1:11">
      <c r="A224" s="4" t="s">
        <v>1003</v>
      </c>
    </row>
    <row r="225" spans="1:16">
      <c r="A225" s="4" t="s">
        <v>1027</v>
      </c>
      <c r="B225" t="s">
        <v>164</v>
      </c>
      <c r="C225" t="s">
        <v>1028</v>
      </c>
      <c r="D225" t="s">
        <v>1029</v>
      </c>
      <c r="E225" t="s">
        <v>1030</v>
      </c>
      <c r="F225" t="s">
        <v>1031</v>
      </c>
      <c r="G225" t="s">
        <v>1032</v>
      </c>
    </row>
    <row r="226" spans="1:16">
      <c r="A226" s="4" t="s">
        <v>1004</v>
      </c>
    </row>
    <row r="227" spans="1:16">
      <c r="A227" s="5" t="s">
        <v>1033</v>
      </c>
      <c r="B227">
        <v>-0.30309999999999998</v>
      </c>
      <c r="C227">
        <v>0.20100000000000001</v>
      </c>
      <c r="D227">
        <v>-1.5109999999999999</v>
      </c>
      <c r="E227">
        <v>0.13100000000000001</v>
      </c>
      <c r="F227">
        <v>-0.69599999999999995</v>
      </c>
      <c r="G227">
        <v>0.09</v>
      </c>
      <c r="K227" s="6" t="str" cm="1">
        <f t="array" ref="K227:P227">TRANSPOSE(A227:A232)</f>
        <v>ar.L1</v>
      </c>
      <c r="L227" s="6" t="str">
        <v>ar.L2</v>
      </c>
      <c r="M227" s="6" t="str">
        <v>ar.L3</v>
      </c>
      <c r="N227" s="6" t="str">
        <v>ma.L1</v>
      </c>
      <c r="O227" s="6" t="str">
        <v>ma.L2</v>
      </c>
      <c r="P227" s="6" t="str">
        <v>ma.L3</v>
      </c>
    </row>
    <row r="228" spans="1:16">
      <c r="A228" s="5" t="s">
        <v>1034</v>
      </c>
      <c r="B228">
        <v>-0.99260000000000004</v>
      </c>
      <c r="C228">
        <v>5.2999999999999999E-2</v>
      </c>
      <c r="D228">
        <v>-18.553999999999998</v>
      </c>
      <c r="E228">
        <v>0</v>
      </c>
      <c r="F228">
        <v>-1.097</v>
      </c>
      <c r="G228">
        <v>-0.88800000000000001</v>
      </c>
      <c r="J228" t="s">
        <v>1027</v>
      </c>
      <c r="K228" s="6" cm="1">
        <f t="array" ref="K228:P228">TRANSPOSE(B227:B232)</f>
        <v>-0.30309999999999998</v>
      </c>
      <c r="L228" s="6">
        <v>-0.99260000000000004</v>
      </c>
      <c r="M228" s="6">
        <v>-6.9599999999999995E-2</v>
      </c>
      <c r="N228" s="6">
        <v>0.65149999999999997</v>
      </c>
      <c r="O228" s="6">
        <v>1.0438000000000001</v>
      </c>
      <c r="P228" s="6">
        <v>0.49690000000000001</v>
      </c>
    </row>
    <row r="229" spans="1:16">
      <c r="A229" s="5" t="s">
        <v>1035</v>
      </c>
      <c r="B229">
        <v>-6.9599999999999995E-2</v>
      </c>
      <c r="C229">
        <v>0.20300000000000001</v>
      </c>
      <c r="D229">
        <v>-0.34200000000000003</v>
      </c>
      <c r="E229">
        <v>0.73199999999999998</v>
      </c>
      <c r="F229">
        <v>-0.46800000000000003</v>
      </c>
      <c r="G229">
        <v>0.32900000000000001</v>
      </c>
      <c r="J229" t="s">
        <v>1068</v>
      </c>
      <c r="K229" s="6" t="str" cm="1">
        <f t="array" ref="K229:P229">TRANSPOSE("("&amp;D227:D232&amp;")")</f>
        <v>(-1.511)</v>
      </c>
      <c r="L229" s="6" t="str">
        <v>(-18.554)</v>
      </c>
      <c r="M229" s="6" t="str">
        <v>(-0.342)</v>
      </c>
      <c r="N229" s="6" t="str">
        <v>(3.165)</v>
      </c>
      <c r="O229" s="6" t="str">
        <v>(8.119)</v>
      </c>
      <c r="P229" s="6" t="str">
        <v>(2.322)</v>
      </c>
    </row>
    <row r="230" spans="1:16">
      <c r="A230" s="5" t="s">
        <v>1036</v>
      </c>
      <c r="B230">
        <v>0.65149999999999997</v>
      </c>
      <c r="C230">
        <v>0.20599999999999999</v>
      </c>
      <c r="D230">
        <v>3.165</v>
      </c>
      <c r="E230">
        <v>2E-3</v>
      </c>
      <c r="F230">
        <v>0.248</v>
      </c>
      <c r="G230">
        <v>1.0549999999999999</v>
      </c>
    </row>
    <row r="231" spans="1:16">
      <c r="A231" s="5" t="s">
        <v>1037</v>
      </c>
      <c r="B231">
        <v>1.0438000000000001</v>
      </c>
      <c r="C231">
        <v>0.129</v>
      </c>
      <c r="D231">
        <v>8.1189999999999998</v>
      </c>
      <c r="E231">
        <v>0</v>
      </c>
      <c r="F231">
        <v>0.79200000000000004</v>
      </c>
      <c r="G231">
        <v>1.296</v>
      </c>
    </row>
    <row r="232" spans="1:16">
      <c r="A232" s="5" t="s">
        <v>1038</v>
      </c>
      <c r="B232">
        <v>0.49690000000000001</v>
      </c>
      <c r="C232">
        <v>0.214</v>
      </c>
      <c r="D232">
        <v>2.3220000000000001</v>
      </c>
      <c r="E232">
        <v>0.02</v>
      </c>
      <c r="F232">
        <v>7.8E-2</v>
      </c>
      <c r="G232">
        <v>0.91600000000000004</v>
      </c>
    </row>
    <row r="233" spans="1:16">
      <c r="A233" s="4" t="s">
        <v>1039</v>
      </c>
      <c r="B233">
        <v>3.4500000000000003E-2</v>
      </c>
      <c r="C233">
        <v>4.0000000000000001E-3</v>
      </c>
      <c r="D233">
        <v>8.0589999999999993</v>
      </c>
      <c r="E233">
        <v>0</v>
      </c>
      <c r="F233">
        <v>2.5999999999999999E-2</v>
      </c>
      <c r="G233">
        <v>4.2999999999999997E-2</v>
      </c>
    </row>
    <row r="234" spans="1:16">
      <c r="A234" s="4" t="s">
        <v>1005</v>
      </c>
    </row>
    <row r="235" spans="1:16">
      <c r="A235" s="4" t="s">
        <v>1040</v>
      </c>
      <c r="B235" t="s">
        <v>1041</v>
      </c>
      <c r="C235">
        <v>48.61</v>
      </c>
      <c r="D235" t="s">
        <v>1042</v>
      </c>
      <c r="E235" t="s">
        <v>1043</v>
      </c>
      <c r="F235">
        <v>154.61000000000001</v>
      </c>
    </row>
    <row r="236" spans="1:16">
      <c r="A236" s="4" t="s">
        <v>1044</v>
      </c>
      <c r="B236">
        <v>0.16</v>
      </c>
      <c r="C236" t="s">
        <v>1045</v>
      </c>
      <c r="D236">
        <v>0</v>
      </c>
    </row>
    <row r="237" spans="1:16">
      <c r="A237" s="4" t="s">
        <v>1046</v>
      </c>
      <c r="B237" t="s">
        <v>1047</v>
      </c>
      <c r="C237">
        <v>0.14000000000000001</v>
      </c>
      <c r="D237" t="s">
        <v>1048</v>
      </c>
      <c r="E237">
        <v>-1.23</v>
      </c>
    </row>
    <row r="238" spans="1:16">
      <c r="A238" s="4" t="s">
        <v>1049</v>
      </c>
      <c r="B238" t="s">
        <v>1050</v>
      </c>
      <c r="C238">
        <v>0</v>
      </c>
      <c r="D238" t="s">
        <v>1051</v>
      </c>
      <c r="E238">
        <v>7.84</v>
      </c>
    </row>
    <row r="239" spans="1:16">
      <c r="A239" s="4" t="s">
        <v>1005</v>
      </c>
    </row>
    <row r="241" spans="1:16">
      <c r="A241" s="4" t="s">
        <v>1052</v>
      </c>
    </row>
    <row r="242" spans="1:16">
      <c r="A242" s="4" t="s">
        <v>1053</v>
      </c>
      <c r="B242" t="s">
        <v>1024</v>
      </c>
      <c r="C242" t="s">
        <v>1054</v>
      </c>
      <c r="D242" t="s">
        <v>1055</v>
      </c>
      <c r="E242" t="s">
        <v>1056</v>
      </c>
      <c r="F242" t="s">
        <v>1057</v>
      </c>
      <c r="G242" t="s">
        <v>1058</v>
      </c>
      <c r="H242" t="s">
        <v>1059</v>
      </c>
      <c r="I242" t="s">
        <v>1060</v>
      </c>
      <c r="J242" t="s">
        <v>1061</v>
      </c>
      <c r="K242" s="6" t="s">
        <v>1062</v>
      </c>
    </row>
    <row r="243" spans="1:16">
      <c r="A243" s="4" t="s">
        <v>1006</v>
      </c>
      <c r="B243" t="s">
        <v>1007</v>
      </c>
    </row>
    <row r="244" spans="1:16">
      <c r="A244" s="4" t="s">
        <v>1003</v>
      </c>
    </row>
    <row r="245" spans="1:16">
      <c r="A245" s="4" t="s">
        <v>1008</v>
      </c>
      <c r="B245" t="s">
        <v>1009</v>
      </c>
      <c r="C245" t="s">
        <v>111</v>
      </c>
      <c r="D245" t="s">
        <v>1010</v>
      </c>
      <c r="E245" t="s">
        <v>1011</v>
      </c>
      <c r="F245">
        <v>127</v>
      </c>
    </row>
    <row r="246" spans="1:16">
      <c r="A246" s="4" t="s">
        <v>1012</v>
      </c>
      <c r="B246" t="s">
        <v>1013</v>
      </c>
      <c r="C246" t="s">
        <v>426</v>
      </c>
      <c r="D246" t="s">
        <v>438</v>
      </c>
      <c r="E246" t="s">
        <v>1014</v>
      </c>
      <c r="F246" t="s">
        <v>1015</v>
      </c>
      <c r="G246">
        <v>32.780999999999999</v>
      </c>
    </row>
    <row r="247" spans="1:16">
      <c r="A247" s="4" t="s">
        <v>1016</v>
      </c>
      <c r="B247" t="s">
        <v>1017</v>
      </c>
      <c r="C247">
        <v>7</v>
      </c>
      <c r="D247" t="s">
        <v>1018</v>
      </c>
      <c r="E247">
        <v>2020</v>
      </c>
      <c r="F247" t="s">
        <v>402</v>
      </c>
      <c r="G247">
        <v>-51.561999999999998</v>
      </c>
    </row>
    <row r="248" spans="1:16">
      <c r="A248" s="4" t="s">
        <v>1019</v>
      </c>
      <c r="B248" s="21">
        <v>0.83118055555555559</v>
      </c>
      <c r="C248" t="s">
        <v>403</v>
      </c>
      <c r="D248">
        <v>-31.707999999999998</v>
      </c>
    </row>
    <row r="249" spans="1:16">
      <c r="A249" s="4" t="s">
        <v>1020</v>
      </c>
      <c r="B249" t="s">
        <v>1021</v>
      </c>
      <c r="C249" t="s">
        <v>404</v>
      </c>
      <c r="D249">
        <v>-43.496000000000002</v>
      </c>
    </row>
    <row r="250" spans="1:16">
      <c r="A250" s="4" t="s">
        <v>1022</v>
      </c>
      <c r="B250" t="s">
        <v>1023</v>
      </c>
    </row>
    <row r="251" spans="1:16">
      <c r="A251" s="4" t="s">
        <v>1024</v>
      </c>
      <c r="B251" t="s">
        <v>1025</v>
      </c>
      <c r="C251" t="s">
        <v>1026</v>
      </c>
    </row>
    <row r="252" spans="1:16">
      <c r="A252" s="4" t="s">
        <v>1003</v>
      </c>
    </row>
    <row r="253" spans="1:16">
      <c r="A253" s="4" t="s">
        <v>1027</v>
      </c>
      <c r="B253" t="s">
        <v>164</v>
      </c>
      <c r="C253" t="s">
        <v>1028</v>
      </c>
      <c r="D253" t="s">
        <v>1029</v>
      </c>
      <c r="E253" t="s">
        <v>1030</v>
      </c>
      <c r="F253" t="s">
        <v>1031</v>
      </c>
      <c r="G253" t="s">
        <v>1032</v>
      </c>
    </row>
    <row r="254" spans="1:16">
      <c r="A254" s="4" t="s">
        <v>1004</v>
      </c>
    </row>
    <row r="255" spans="1:16">
      <c r="A255" s="5" t="s">
        <v>1033</v>
      </c>
      <c r="B255">
        <v>-0.3085</v>
      </c>
      <c r="C255">
        <v>0.16500000000000001</v>
      </c>
      <c r="D255">
        <v>-1.875</v>
      </c>
      <c r="E255">
        <v>6.0999999999999999E-2</v>
      </c>
      <c r="F255">
        <v>-0.63100000000000001</v>
      </c>
      <c r="G255">
        <v>1.4E-2</v>
      </c>
      <c r="K255" s="6" t="str" cm="1">
        <f t="array" ref="K255:P255">TRANSPOSE(A255:A260)</f>
        <v>ar.L1</v>
      </c>
      <c r="L255" s="6" t="str">
        <v>ar.L2</v>
      </c>
      <c r="M255" s="6" t="str">
        <v>ar.L3</v>
      </c>
      <c r="N255" s="6" t="str">
        <v>ma.L1</v>
      </c>
      <c r="O255" s="6" t="str">
        <v>ma.L2</v>
      </c>
      <c r="P255" s="6" t="str">
        <v>ma.L3</v>
      </c>
    </row>
    <row r="256" spans="1:16">
      <c r="A256" s="5" t="s">
        <v>1034</v>
      </c>
      <c r="B256">
        <v>-0.33110000000000001</v>
      </c>
      <c r="C256">
        <v>0.14799999999999999</v>
      </c>
      <c r="D256">
        <v>-2.2410000000000001</v>
      </c>
      <c r="E256">
        <v>2.5000000000000001E-2</v>
      </c>
      <c r="F256">
        <v>-0.621</v>
      </c>
      <c r="G256">
        <v>-4.2000000000000003E-2</v>
      </c>
      <c r="J256" t="s">
        <v>1027</v>
      </c>
      <c r="K256" s="6" cm="1">
        <f t="array" ref="K256:P256">TRANSPOSE(B255:B260)</f>
        <v>-0.3085</v>
      </c>
      <c r="L256" s="6">
        <v>-0.33110000000000001</v>
      </c>
      <c r="M256" s="6">
        <v>0.60799999999999998</v>
      </c>
      <c r="N256" s="6">
        <v>0.59550000000000003</v>
      </c>
      <c r="O256" s="6">
        <v>0.75109999999999999</v>
      </c>
      <c r="P256" s="6">
        <v>-0.17749999999999999</v>
      </c>
    </row>
    <row r="257" spans="1:16">
      <c r="A257" s="5" t="s">
        <v>1035</v>
      </c>
      <c r="B257">
        <v>0.60799999999999998</v>
      </c>
      <c r="C257">
        <v>0.153</v>
      </c>
      <c r="D257">
        <v>3.9830000000000001</v>
      </c>
      <c r="E257">
        <v>0</v>
      </c>
      <c r="F257">
        <v>0.309</v>
      </c>
      <c r="G257">
        <v>0.90700000000000003</v>
      </c>
      <c r="J257" t="s">
        <v>1068</v>
      </c>
      <c r="K257" s="6" t="str" cm="1">
        <f t="array" ref="K257:P257">TRANSPOSE("("&amp;D255:D260&amp;")")</f>
        <v>(-1.875)</v>
      </c>
      <c r="L257" s="6" t="str">
        <v>(-2.241)</v>
      </c>
      <c r="M257" s="6" t="str">
        <v>(3.983)</v>
      </c>
      <c r="N257" s="6" t="str">
        <v>(3.286)</v>
      </c>
      <c r="O257" s="6" t="str">
        <v>(4.791)</v>
      </c>
      <c r="P257" s="6" t="str">
        <v>(-0.943)</v>
      </c>
    </row>
    <row r="258" spans="1:16">
      <c r="A258" s="5" t="s">
        <v>1036</v>
      </c>
      <c r="B258">
        <v>0.59550000000000003</v>
      </c>
      <c r="C258">
        <v>0.18099999999999999</v>
      </c>
      <c r="D258">
        <v>3.286</v>
      </c>
      <c r="E258">
        <v>1E-3</v>
      </c>
      <c r="F258">
        <v>0.24</v>
      </c>
      <c r="G258">
        <v>0.95099999999999996</v>
      </c>
    </row>
    <row r="259" spans="1:16">
      <c r="A259" s="5" t="s">
        <v>1037</v>
      </c>
      <c r="B259">
        <v>0.75109999999999999</v>
      </c>
      <c r="C259">
        <v>0.157</v>
      </c>
      <c r="D259">
        <v>4.7910000000000004</v>
      </c>
      <c r="E259">
        <v>0</v>
      </c>
      <c r="F259">
        <v>0.44400000000000001</v>
      </c>
      <c r="G259">
        <v>1.0580000000000001</v>
      </c>
    </row>
    <row r="260" spans="1:16">
      <c r="A260" s="5" t="s">
        <v>1038</v>
      </c>
      <c r="B260">
        <v>-0.17749999999999999</v>
      </c>
      <c r="C260">
        <v>0.188</v>
      </c>
      <c r="D260">
        <v>-0.94299999999999995</v>
      </c>
      <c r="E260">
        <v>0.34599999999999997</v>
      </c>
      <c r="F260">
        <v>-0.54700000000000004</v>
      </c>
      <c r="G260">
        <v>0.192</v>
      </c>
    </row>
    <row r="261" spans="1:16">
      <c r="A261" s="4" t="s">
        <v>1039</v>
      </c>
      <c r="B261">
        <v>3.4299999999999997E-2</v>
      </c>
      <c r="C261">
        <v>4.0000000000000001E-3</v>
      </c>
      <c r="D261">
        <v>9.2210000000000001</v>
      </c>
      <c r="E261">
        <v>0</v>
      </c>
      <c r="F261">
        <v>2.7E-2</v>
      </c>
      <c r="G261">
        <v>4.2000000000000003E-2</v>
      </c>
    </row>
    <row r="262" spans="1:16">
      <c r="A262" s="4" t="s">
        <v>1005</v>
      </c>
    </row>
    <row r="263" spans="1:16">
      <c r="A263" s="4" t="s">
        <v>1040</v>
      </c>
      <c r="B263" t="s">
        <v>1041</v>
      </c>
      <c r="C263">
        <v>34.67</v>
      </c>
      <c r="D263" t="s">
        <v>1042</v>
      </c>
      <c r="E263" t="s">
        <v>1043</v>
      </c>
      <c r="F263">
        <v>67.11</v>
      </c>
    </row>
    <row r="264" spans="1:16">
      <c r="A264" s="4" t="s">
        <v>1044</v>
      </c>
      <c r="B264">
        <v>0.71</v>
      </c>
      <c r="C264" t="s">
        <v>1045</v>
      </c>
      <c r="D264">
        <v>0</v>
      </c>
    </row>
    <row r="265" spans="1:16">
      <c r="A265" s="4" t="s">
        <v>1046</v>
      </c>
      <c r="B265" t="s">
        <v>1047</v>
      </c>
      <c r="C265">
        <v>0.28000000000000003</v>
      </c>
      <c r="D265" t="s">
        <v>1048</v>
      </c>
      <c r="E265">
        <v>-0.82</v>
      </c>
    </row>
    <row r="266" spans="1:16">
      <c r="A266" s="4" t="s">
        <v>1049</v>
      </c>
      <c r="B266" t="s">
        <v>1050</v>
      </c>
      <c r="C266">
        <v>0</v>
      </c>
      <c r="D266" t="s">
        <v>1051</v>
      </c>
      <c r="E266">
        <v>6.17</v>
      </c>
    </row>
    <row r="267" spans="1:16">
      <c r="A267" s="4" t="s">
        <v>1005</v>
      </c>
    </row>
    <row r="269" spans="1:16">
      <c r="A269" s="4" t="s">
        <v>1052</v>
      </c>
    </row>
    <row r="270" spans="1:16">
      <c r="A270" s="4" t="s">
        <v>1053</v>
      </c>
      <c r="B270" t="s">
        <v>1024</v>
      </c>
      <c r="C270" t="s">
        <v>1054</v>
      </c>
      <c r="D270" t="s">
        <v>1055</v>
      </c>
      <c r="E270" t="s">
        <v>1056</v>
      </c>
      <c r="F270" t="s">
        <v>1057</v>
      </c>
      <c r="G270" t="s">
        <v>1058</v>
      </c>
      <c r="H270" t="s">
        <v>1059</v>
      </c>
      <c r="I270" t="s">
        <v>1060</v>
      </c>
      <c r="J270" t="s">
        <v>1061</v>
      </c>
      <c r="K270" s="6" t="s">
        <v>1062</v>
      </c>
    </row>
    <row r="271" spans="1:16">
      <c r="A271" s="4" t="s">
        <v>1006</v>
      </c>
      <c r="B271" t="s">
        <v>1007</v>
      </c>
    </row>
    <row r="272" spans="1:16">
      <c r="A272" s="4" t="s">
        <v>1003</v>
      </c>
    </row>
    <row r="273" spans="1:12">
      <c r="A273" s="4" t="s">
        <v>1008</v>
      </c>
      <c r="B273" t="s">
        <v>1009</v>
      </c>
      <c r="C273" t="s">
        <v>116</v>
      </c>
      <c r="D273" t="s">
        <v>1010</v>
      </c>
      <c r="E273" t="s">
        <v>1011</v>
      </c>
      <c r="F273">
        <v>127</v>
      </c>
    </row>
    <row r="274" spans="1:12">
      <c r="A274" s="4" t="s">
        <v>1012</v>
      </c>
      <c r="B274" t="s">
        <v>1065</v>
      </c>
      <c r="C274" t="s">
        <v>426</v>
      </c>
      <c r="D274" t="s">
        <v>1066</v>
      </c>
      <c r="E274" t="s">
        <v>1014</v>
      </c>
      <c r="F274" t="s">
        <v>1015</v>
      </c>
      <c r="G274">
        <v>32.040999999999997</v>
      </c>
    </row>
    <row r="275" spans="1:12">
      <c r="A275" s="4" t="s">
        <v>1016</v>
      </c>
      <c r="B275" t="s">
        <v>1017</v>
      </c>
      <c r="C275">
        <v>7</v>
      </c>
      <c r="D275" t="s">
        <v>1018</v>
      </c>
      <c r="E275">
        <v>2020</v>
      </c>
      <c r="F275" t="s">
        <v>402</v>
      </c>
      <c r="G275">
        <v>-58.082000000000001</v>
      </c>
    </row>
    <row r="276" spans="1:12">
      <c r="A276" s="4" t="s">
        <v>1019</v>
      </c>
      <c r="B276" s="21">
        <v>0.83118055555555559</v>
      </c>
      <c r="C276" t="s">
        <v>403</v>
      </c>
      <c r="D276">
        <v>-49.573999999999998</v>
      </c>
    </row>
    <row r="277" spans="1:12">
      <c r="A277" s="4" t="s">
        <v>1020</v>
      </c>
      <c r="B277" t="s">
        <v>1021</v>
      </c>
      <c r="C277" t="s">
        <v>404</v>
      </c>
      <c r="D277">
        <v>-54.625999999999998</v>
      </c>
    </row>
    <row r="278" spans="1:12">
      <c r="A278" s="4" t="s">
        <v>1022</v>
      </c>
      <c r="B278" t="s">
        <v>1023</v>
      </c>
    </row>
    <row r="279" spans="1:12">
      <c r="A279" s="4" t="s">
        <v>1024</v>
      </c>
      <c r="B279" t="s">
        <v>1025</v>
      </c>
      <c r="C279" t="s">
        <v>1026</v>
      </c>
    </row>
    <row r="280" spans="1:12">
      <c r="A280" s="4" t="s">
        <v>1003</v>
      </c>
    </row>
    <row r="281" spans="1:12">
      <c r="A281" s="4" t="s">
        <v>1027</v>
      </c>
      <c r="B281" t="s">
        <v>164</v>
      </c>
      <c r="C281" t="s">
        <v>1028</v>
      </c>
      <c r="D281" t="s">
        <v>1029</v>
      </c>
      <c r="E281" t="s">
        <v>1030</v>
      </c>
      <c r="F281" t="s">
        <v>1031</v>
      </c>
      <c r="G281" t="s">
        <v>1032</v>
      </c>
    </row>
    <row r="282" spans="1:12">
      <c r="A282" s="4" t="s">
        <v>1004</v>
      </c>
    </row>
    <row r="283" spans="1:12">
      <c r="A283" s="5" t="s">
        <v>1033</v>
      </c>
      <c r="B283">
        <v>0.746</v>
      </c>
      <c r="C283">
        <v>0.187</v>
      </c>
      <c r="D283">
        <v>3.9990000000000001</v>
      </c>
      <c r="E283">
        <v>0</v>
      </c>
      <c r="F283">
        <v>0.38</v>
      </c>
      <c r="G283">
        <v>1.1120000000000001</v>
      </c>
      <c r="K283" s="6" t="str" cm="1">
        <f t="array" ref="K283:L283">TRANSPOSE(A283:A284)</f>
        <v>ar.L1</v>
      </c>
      <c r="L283" s="6" t="str">
        <v>ma.L1</v>
      </c>
    </row>
    <row r="284" spans="1:12">
      <c r="A284" s="5" t="s">
        <v>1036</v>
      </c>
      <c r="B284">
        <v>-0.4662</v>
      </c>
      <c r="C284">
        <v>0.20300000000000001</v>
      </c>
      <c r="D284">
        <v>-2.2930000000000001</v>
      </c>
      <c r="E284">
        <v>2.1999999999999999E-2</v>
      </c>
      <c r="F284">
        <v>-0.86499999999999999</v>
      </c>
      <c r="G284">
        <v>-6.8000000000000005E-2</v>
      </c>
      <c r="J284" t="s">
        <v>1027</v>
      </c>
      <c r="K284" s="6" cm="1">
        <f t="array" ref="K284:L284">TRANSPOSE(B283:B284)</f>
        <v>0.746</v>
      </c>
      <c r="L284" s="6">
        <v>-0.4662</v>
      </c>
    </row>
    <row r="285" spans="1:12">
      <c r="A285" s="4" t="s">
        <v>1039</v>
      </c>
      <c r="B285">
        <v>3.5099999999999999E-2</v>
      </c>
      <c r="C285">
        <v>2E-3</v>
      </c>
      <c r="D285">
        <v>14.358000000000001</v>
      </c>
      <c r="E285">
        <v>0</v>
      </c>
      <c r="F285">
        <v>0.03</v>
      </c>
      <c r="G285">
        <v>0.04</v>
      </c>
      <c r="J285" t="s">
        <v>1068</v>
      </c>
      <c r="K285" s="6" t="str" cm="1">
        <f t="array" ref="K285:L285">TRANSPOSE("("&amp;D283:D284&amp;")")</f>
        <v>(3.999)</v>
      </c>
      <c r="L285" s="6" t="str">
        <v>(-2.293)</v>
      </c>
    </row>
    <row r="286" spans="1:12">
      <c r="A286" s="4" t="s">
        <v>1005</v>
      </c>
    </row>
    <row r="287" spans="1:12">
      <c r="A287" s="4" t="s">
        <v>1040</v>
      </c>
      <c r="B287" t="s">
        <v>1041</v>
      </c>
      <c r="C287">
        <v>73.06</v>
      </c>
      <c r="D287" t="s">
        <v>1042</v>
      </c>
      <c r="E287" t="s">
        <v>1043</v>
      </c>
      <c r="F287">
        <v>110.91</v>
      </c>
    </row>
    <row r="288" spans="1:12">
      <c r="A288" s="4" t="s">
        <v>1044</v>
      </c>
      <c r="B288">
        <v>0</v>
      </c>
      <c r="C288" t="s">
        <v>1045</v>
      </c>
      <c r="D288">
        <v>0</v>
      </c>
    </row>
    <row r="289" spans="1:11">
      <c r="A289" s="4" t="s">
        <v>1046</v>
      </c>
      <c r="B289" t="s">
        <v>1047</v>
      </c>
      <c r="C289">
        <v>0.25</v>
      </c>
      <c r="D289" t="s">
        <v>1048</v>
      </c>
      <c r="E289">
        <v>-0.89</v>
      </c>
    </row>
    <row r="290" spans="1:11">
      <c r="A290" s="4" t="s">
        <v>1049</v>
      </c>
      <c r="B290" t="s">
        <v>1050</v>
      </c>
      <c r="C290">
        <v>0</v>
      </c>
      <c r="D290" t="s">
        <v>1051</v>
      </c>
      <c r="E290">
        <v>7.24</v>
      </c>
    </row>
    <row r="291" spans="1:11">
      <c r="A291" s="4" t="s">
        <v>1005</v>
      </c>
    </row>
    <row r="293" spans="1:11">
      <c r="A293" s="4" t="s">
        <v>1052</v>
      </c>
    </row>
    <row r="294" spans="1:11">
      <c r="A294" s="4" t="s">
        <v>1053</v>
      </c>
      <c r="B294" t="s">
        <v>1024</v>
      </c>
      <c r="C294" t="s">
        <v>1054</v>
      </c>
      <c r="D294" t="s">
        <v>1055</v>
      </c>
      <c r="E294" t="s">
        <v>1056</v>
      </c>
      <c r="F294" t="s">
        <v>1057</v>
      </c>
      <c r="G294" t="s">
        <v>1058</v>
      </c>
      <c r="H294" t="s">
        <v>1059</v>
      </c>
      <c r="I294" t="s">
        <v>1060</v>
      </c>
      <c r="J294" t="s">
        <v>1061</v>
      </c>
      <c r="K294" s="6" t="s">
        <v>1062</v>
      </c>
    </row>
    <row r="295" spans="1:11">
      <c r="A295" s="4" t="s">
        <v>1006</v>
      </c>
      <c r="B295" t="s">
        <v>1007</v>
      </c>
    </row>
    <row r="296" spans="1:11">
      <c r="A296" s="4" t="s">
        <v>1003</v>
      </c>
    </row>
    <row r="297" spans="1:11">
      <c r="A297" s="4" t="s">
        <v>1008</v>
      </c>
      <c r="B297" t="s">
        <v>1009</v>
      </c>
      <c r="C297" t="s">
        <v>121</v>
      </c>
      <c r="D297" t="s">
        <v>1010</v>
      </c>
      <c r="E297" t="s">
        <v>1011</v>
      </c>
      <c r="F297">
        <v>127</v>
      </c>
    </row>
    <row r="298" spans="1:11">
      <c r="A298" s="4" t="s">
        <v>1012</v>
      </c>
      <c r="B298" t="s">
        <v>1013</v>
      </c>
      <c r="C298" t="s">
        <v>426</v>
      </c>
      <c r="D298" t="s">
        <v>438</v>
      </c>
      <c r="E298" t="s">
        <v>1014</v>
      </c>
      <c r="F298" t="s">
        <v>1015</v>
      </c>
      <c r="G298">
        <v>13.176</v>
      </c>
    </row>
    <row r="299" spans="1:11">
      <c r="A299" s="4" t="s">
        <v>1016</v>
      </c>
      <c r="B299" t="s">
        <v>1017</v>
      </c>
      <c r="C299">
        <v>7</v>
      </c>
      <c r="D299" t="s">
        <v>1018</v>
      </c>
      <c r="E299">
        <v>2020</v>
      </c>
      <c r="F299" t="s">
        <v>402</v>
      </c>
      <c r="G299">
        <v>-12.352</v>
      </c>
    </row>
    <row r="300" spans="1:11">
      <c r="A300" s="4" t="s">
        <v>1019</v>
      </c>
      <c r="B300" s="21">
        <v>0.83119212962962974</v>
      </c>
      <c r="C300" t="s">
        <v>403</v>
      </c>
      <c r="D300">
        <v>7.5019999999999998</v>
      </c>
    </row>
    <row r="301" spans="1:11">
      <c r="A301" s="4" t="s">
        <v>1020</v>
      </c>
      <c r="B301" t="s">
        <v>1021</v>
      </c>
      <c r="C301" t="s">
        <v>404</v>
      </c>
      <c r="D301">
        <v>-4.2859999999999996</v>
      </c>
    </row>
    <row r="302" spans="1:11">
      <c r="A302" s="4" t="s">
        <v>1022</v>
      </c>
      <c r="B302" t="s">
        <v>1023</v>
      </c>
    </row>
    <row r="303" spans="1:11">
      <c r="A303" s="4" t="s">
        <v>1024</v>
      </c>
      <c r="B303" t="s">
        <v>1025</v>
      </c>
      <c r="C303" t="s">
        <v>1026</v>
      </c>
    </row>
    <row r="304" spans="1:11">
      <c r="A304" s="4" t="s">
        <v>1003</v>
      </c>
    </row>
    <row r="305" spans="1:16">
      <c r="A305" s="4" t="s">
        <v>1027</v>
      </c>
      <c r="B305" t="s">
        <v>164</v>
      </c>
      <c r="C305" t="s">
        <v>1028</v>
      </c>
      <c r="D305" t="s">
        <v>1029</v>
      </c>
      <c r="E305" t="s">
        <v>1030</v>
      </c>
      <c r="F305" t="s">
        <v>1031</v>
      </c>
      <c r="G305" t="s">
        <v>1032</v>
      </c>
    </row>
    <row r="306" spans="1:16">
      <c r="A306" s="4" t="s">
        <v>1004</v>
      </c>
    </row>
    <row r="307" spans="1:16">
      <c r="A307" s="5" t="s">
        <v>1033</v>
      </c>
      <c r="B307">
        <v>-0.85429999999999995</v>
      </c>
      <c r="C307">
        <v>0.27300000000000002</v>
      </c>
      <c r="D307">
        <v>-3.1320000000000001</v>
      </c>
      <c r="E307">
        <v>2E-3</v>
      </c>
      <c r="F307">
        <v>-1.389</v>
      </c>
      <c r="G307">
        <v>-0.32</v>
      </c>
      <c r="K307" s="6" t="str" cm="1">
        <f t="array" ref="K307:P307">TRANSPOSE(A307:A312)</f>
        <v>ar.L1</v>
      </c>
      <c r="L307" s="6" t="str">
        <v>ar.L2</v>
      </c>
      <c r="M307" s="6" t="str">
        <v>ar.L3</v>
      </c>
      <c r="N307" s="6" t="str">
        <v>ma.L1</v>
      </c>
      <c r="O307" s="6" t="str">
        <v>ma.L2</v>
      </c>
      <c r="P307" s="6" t="str">
        <v>ma.L3</v>
      </c>
    </row>
    <row r="308" spans="1:16">
      <c r="A308" s="5" t="s">
        <v>1034</v>
      </c>
      <c r="B308">
        <v>0.3291</v>
      </c>
      <c r="C308">
        <v>0.43</v>
      </c>
      <c r="D308">
        <v>0.76500000000000001</v>
      </c>
      <c r="E308">
        <v>0.44400000000000001</v>
      </c>
      <c r="F308">
        <v>-0.51400000000000001</v>
      </c>
      <c r="G308">
        <v>1.1719999999999999</v>
      </c>
      <c r="J308" t="s">
        <v>1027</v>
      </c>
      <c r="K308" s="6" cm="1">
        <f t="array" ref="K308:P308">TRANSPOSE(B307:B312)</f>
        <v>-0.85429999999999995</v>
      </c>
      <c r="L308" s="6">
        <v>0.3291</v>
      </c>
      <c r="M308" s="6">
        <v>0.58199999999999996</v>
      </c>
      <c r="N308" s="6">
        <v>1.2698</v>
      </c>
      <c r="O308" s="6">
        <v>2.6599999999999999E-2</v>
      </c>
      <c r="P308" s="6">
        <v>-0.45550000000000002</v>
      </c>
    </row>
    <row r="309" spans="1:16">
      <c r="A309" s="5" t="s">
        <v>1035</v>
      </c>
      <c r="B309">
        <v>0.58199999999999996</v>
      </c>
      <c r="C309">
        <v>0.17799999999999999</v>
      </c>
      <c r="D309">
        <v>3.2610000000000001</v>
      </c>
      <c r="E309">
        <v>1E-3</v>
      </c>
      <c r="F309">
        <v>0.23200000000000001</v>
      </c>
      <c r="G309">
        <v>0.93200000000000005</v>
      </c>
      <c r="J309" t="s">
        <v>1068</v>
      </c>
      <c r="K309" s="6" t="str" cm="1">
        <f t="array" ref="K309:P309">TRANSPOSE("("&amp;D307:D312&amp;")")</f>
        <v>(-3.132)</v>
      </c>
      <c r="L309" s="6" t="str">
        <v>(0.765)</v>
      </c>
      <c r="M309" s="6" t="str">
        <v>(3.261)</v>
      </c>
      <c r="N309" s="6" t="str">
        <v>(4.416)</v>
      </c>
      <c r="O309" s="6" t="str">
        <v>(0.049)</v>
      </c>
      <c r="P309" s="6" t="str">
        <v>(-1.55)</v>
      </c>
    </row>
    <row r="310" spans="1:16">
      <c r="A310" s="5" t="s">
        <v>1036</v>
      </c>
      <c r="B310">
        <v>1.2698</v>
      </c>
      <c r="C310">
        <v>0.28799999999999998</v>
      </c>
      <c r="D310">
        <v>4.4160000000000004</v>
      </c>
      <c r="E310">
        <v>0</v>
      </c>
      <c r="F310">
        <v>0.70599999999999996</v>
      </c>
      <c r="G310">
        <v>1.833</v>
      </c>
    </row>
    <row r="311" spans="1:16">
      <c r="A311" s="5" t="s">
        <v>1037</v>
      </c>
      <c r="B311">
        <v>2.6599999999999999E-2</v>
      </c>
      <c r="C311">
        <v>0.54300000000000004</v>
      </c>
      <c r="D311">
        <v>4.9000000000000002E-2</v>
      </c>
      <c r="E311">
        <v>0.96099999999999997</v>
      </c>
      <c r="F311">
        <v>-1.038</v>
      </c>
      <c r="G311">
        <v>1.091</v>
      </c>
    </row>
    <row r="312" spans="1:16">
      <c r="A312" s="5" t="s">
        <v>1038</v>
      </c>
      <c r="B312">
        <v>-0.45550000000000002</v>
      </c>
      <c r="C312">
        <v>0.29399999999999998</v>
      </c>
      <c r="D312">
        <v>-1.55</v>
      </c>
      <c r="E312">
        <v>0.121</v>
      </c>
      <c r="F312">
        <v>-1.032</v>
      </c>
      <c r="G312">
        <v>0.121</v>
      </c>
    </row>
    <row r="313" spans="1:16">
      <c r="A313" s="4" t="s">
        <v>1039</v>
      </c>
      <c r="B313">
        <v>4.7199999999999999E-2</v>
      </c>
      <c r="C313">
        <v>4.0000000000000001E-3</v>
      </c>
      <c r="D313">
        <v>11.398999999999999</v>
      </c>
      <c r="E313">
        <v>0</v>
      </c>
      <c r="F313">
        <v>3.9E-2</v>
      </c>
      <c r="G313">
        <v>5.5E-2</v>
      </c>
    </row>
    <row r="314" spans="1:16">
      <c r="A314" s="4" t="s">
        <v>1005</v>
      </c>
    </row>
    <row r="315" spans="1:16">
      <c r="A315" s="4" t="s">
        <v>1040</v>
      </c>
      <c r="B315" t="s">
        <v>1041</v>
      </c>
      <c r="C315">
        <v>38.380000000000003</v>
      </c>
      <c r="D315" t="s">
        <v>1042</v>
      </c>
      <c r="E315" t="s">
        <v>1043</v>
      </c>
      <c r="F315">
        <v>631.26</v>
      </c>
    </row>
    <row r="316" spans="1:16">
      <c r="A316" s="4" t="s">
        <v>1044</v>
      </c>
      <c r="B316">
        <v>0.54</v>
      </c>
      <c r="C316" t="s">
        <v>1045</v>
      </c>
      <c r="D316">
        <v>0</v>
      </c>
    </row>
    <row r="317" spans="1:16">
      <c r="A317" s="4" t="s">
        <v>1046</v>
      </c>
      <c r="B317" t="s">
        <v>1047</v>
      </c>
      <c r="C317">
        <v>0.24</v>
      </c>
      <c r="D317" t="s">
        <v>1048</v>
      </c>
      <c r="E317">
        <v>-1.85</v>
      </c>
    </row>
    <row r="318" spans="1:16">
      <c r="A318" s="4" t="s">
        <v>1049</v>
      </c>
      <c r="B318" t="s">
        <v>1050</v>
      </c>
      <c r="C318">
        <v>0</v>
      </c>
      <c r="D318" t="s">
        <v>1051</v>
      </c>
      <c r="E318">
        <v>13.32</v>
      </c>
    </row>
    <row r="319" spans="1:16">
      <c r="A319" s="4" t="s">
        <v>1005</v>
      </c>
    </row>
    <row r="321" spans="1:11">
      <c r="A321" s="4" t="s">
        <v>1052</v>
      </c>
    </row>
    <row r="322" spans="1:11">
      <c r="A322" s="4" t="s">
        <v>1053</v>
      </c>
      <c r="B322" t="s">
        <v>1024</v>
      </c>
      <c r="C322" t="s">
        <v>1054</v>
      </c>
      <c r="D322" t="s">
        <v>1055</v>
      </c>
      <c r="E322" t="s">
        <v>1056</v>
      </c>
      <c r="F322" t="s">
        <v>1057</v>
      </c>
      <c r="G322" t="s">
        <v>1058</v>
      </c>
      <c r="H322" t="s">
        <v>1059</v>
      </c>
      <c r="I322" t="s">
        <v>1060</v>
      </c>
      <c r="J322" t="s">
        <v>1061</v>
      </c>
      <c r="K322" s="6" t="s">
        <v>1062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58F5-EE2F-444E-B46D-174C69C2EC4B}">
  <dimension ref="A1:S305"/>
  <sheetViews>
    <sheetView tabSelected="1" topLeftCell="I1" workbookViewId="0">
      <selection activeCell="R1" sqref="R1"/>
    </sheetView>
  </sheetViews>
  <sheetFormatPr baseColWidth="10" defaultRowHeight="16"/>
  <cols>
    <col min="1" max="3" width="10.83203125" style="6"/>
    <col min="10" max="10" width="10.83203125" style="6"/>
    <col min="11" max="11" width="17.5" style="6" customWidth="1"/>
    <col min="12" max="12" width="12.6640625" style="6" bestFit="1" customWidth="1"/>
    <col min="13" max="13" width="18.1640625" style="6" customWidth="1"/>
    <col min="14" max="17" width="17.1640625" style="6" customWidth="1"/>
    <col min="18" max="19" width="10.83203125" style="6"/>
  </cols>
  <sheetData>
    <row r="1" spans="1:17">
      <c r="A1" s="4" t="s">
        <v>1006</v>
      </c>
      <c r="B1" s="6" t="s">
        <v>1007</v>
      </c>
    </row>
    <row r="2" spans="1:17">
      <c r="A2" s="4" t="s">
        <v>1003</v>
      </c>
    </row>
    <row r="3" spans="1:17">
      <c r="A3" s="4" t="s">
        <v>1008</v>
      </c>
      <c r="B3" s="6" t="s">
        <v>1009</v>
      </c>
      <c r="C3" s="6" t="s">
        <v>108</v>
      </c>
      <c r="D3" t="s">
        <v>1010</v>
      </c>
      <c r="E3" t="s">
        <v>1011</v>
      </c>
      <c r="F3">
        <v>127</v>
      </c>
    </row>
    <row r="4" spans="1:17">
      <c r="A4" s="4" t="s">
        <v>1012</v>
      </c>
      <c r="B4" s="6" t="s">
        <v>1069</v>
      </c>
      <c r="C4" s="6" t="s">
        <v>426</v>
      </c>
      <c r="D4" t="s">
        <v>1070</v>
      </c>
      <c r="E4" t="s">
        <v>1014</v>
      </c>
      <c r="F4" t="s">
        <v>1015</v>
      </c>
      <c r="G4">
        <v>4.9640000000000004</v>
      </c>
    </row>
    <row r="5" spans="1:17">
      <c r="A5" s="4" t="s">
        <v>1016</v>
      </c>
      <c r="B5" s="6" t="s">
        <v>1253</v>
      </c>
      <c r="C5" s="6">
        <v>9</v>
      </c>
      <c r="D5" t="s">
        <v>1018</v>
      </c>
      <c r="E5">
        <v>2020</v>
      </c>
      <c r="F5" t="s">
        <v>402</v>
      </c>
      <c r="G5">
        <v>-3.927</v>
      </c>
    </row>
    <row r="6" spans="1:17">
      <c r="A6" s="4" t="s">
        <v>1019</v>
      </c>
      <c r="B6" s="23">
        <v>0.92009259259259257</v>
      </c>
      <c r="C6" s="6" t="s">
        <v>403</v>
      </c>
      <c r="D6">
        <v>4.5819999999999999</v>
      </c>
    </row>
    <row r="7" spans="1:17">
      <c r="A7" s="4" t="s">
        <v>1020</v>
      </c>
      <c r="B7" s="6" t="s">
        <v>1021</v>
      </c>
      <c r="C7" s="6" t="s">
        <v>404</v>
      </c>
      <c r="D7">
        <v>-0.47</v>
      </c>
    </row>
    <row r="8" spans="1:17">
      <c r="A8" s="4" t="s">
        <v>1022</v>
      </c>
      <c r="B8" s="6" t="s">
        <v>1023</v>
      </c>
      <c r="K8" s="6" t="s">
        <v>240</v>
      </c>
      <c r="L8"/>
    </row>
    <row r="9" spans="1:17">
      <c r="A9" s="4" t="s">
        <v>1024</v>
      </c>
      <c r="B9" s="6" t="s">
        <v>1025</v>
      </c>
      <c r="C9" s="6" t="s">
        <v>1026</v>
      </c>
    </row>
    <row r="10" spans="1:17">
      <c r="A10" s="4" t="s">
        <v>1003</v>
      </c>
    </row>
    <row r="11" spans="1:17">
      <c r="A11" s="4" t="s">
        <v>1027</v>
      </c>
      <c r="B11" s="6" t="s">
        <v>164</v>
      </c>
      <c r="C11" s="6" t="s">
        <v>1028</v>
      </c>
      <c r="D11" t="s">
        <v>1029</v>
      </c>
      <c r="E11" t="s">
        <v>1030</v>
      </c>
      <c r="F11" t="s">
        <v>1031</v>
      </c>
      <c r="G11" t="s">
        <v>1032</v>
      </c>
    </row>
    <row r="12" spans="1:17">
      <c r="A12" s="4" t="s">
        <v>1004</v>
      </c>
      <c r="M12" s="6" t="str">
        <f>C3</f>
        <v>CS-Aaa-3MO</v>
      </c>
      <c r="P12" s="6" t="s">
        <v>1076</v>
      </c>
      <c r="Q12" s="6">
        <f>G4</f>
        <v>4.9640000000000004</v>
      </c>
    </row>
    <row r="13" spans="1:17">
      <c r="A13" s="5" t="s">
        <v>1033</v>
      </c>
      <c r="B13" s="6">
        <v>-0.24390000000000001</v>
      </c>
      <c r="C13" s="6">
        <v>5.8000000000000003E-2</v>
      </c>
      <c r="D13">
        <v>-4.202</v>
      </c>
      <c r="E13">
        <v>0</v>
      </c>
      <c r="F13">
        <v>-0.35799999999999998</v>
      </c>
      <c r="G13">
        <v>-0.13</v>
      </c>
      <c r="J13" s="6" t="str">
        <f>IF(AND(OR(E13=0, E13&gt;0), OR(F13=0.01, E13&lt;0.01)), "*" &amp;TEXT(E13, "General"), IF(AND(E13&gt;0.01, E13&lt;0.05), "**" &amp;TEXT(E13, "General"), E13))</f>
        <v>*0</v>
      </c>
      <c r="N13" s="6" t="str" cm="1">
        <f t="array" ref="N13:P13">TRANSPOSE(A13:A15)</f>
        <v>ar.L1</v>
      </c>
      <c r="O13" s="6" t="str">
        <v>ar.L2</v>
      </c>
      <c r="P13" s="6" t="str">
        <v>sigma2</v>
      </c>
    </row>
    <row r="14" spans="1:17">
      <c r="A14" s="5" t="s">
        <v>1034</v>
      </c>
      <c r="B14" s="6">
        <v>0.35709999999999997</v>
      </c>
      <c r="C14" s="6">
        <v>5.3999999999999999E-2</v>
      </c>
      <c r="D14">
        <v>6.665</v>
      </c>
      <c r="E14">
        <v>0</v>
      </c>
      <c r="F14">
        <v>0.252</v>
      </c>
      <c r="G14">
        <v>0.46200000000000002</v>
      </c>
      <c r="J14" s="6" t="str">
        <f t="shared" ref="J14:J77" si="0">IF(AND(OR(E14=0, E14&gt;0), OR(F14=0.01, E14&lt;0.01)), "*" &amp;TEXT(E14, "General"), IF(AND(E14&gt;0.01, E14&lt;0.05), "**" &amp;TEXT(E14, "General"), E14))</f>
        <v>*0</v>
      </c>
      <c r="M14" s="6" t="s">
        <v>1027</v>
      </c>
      <c r="N14" s="6" cm="1">
        <f t="array" ref="N14:P14">TRANSPOSE(B13:B15)</f>
        <v>-0.24390000000000001</v>
      </c>
      <c r="O14" s="6">
        <v>0.35709999999999997</v>
      </c>
      <c r="P14" s="6">
        <v>5.3900000000000003E-2</v>
      </c>
    </row>
    <row r="15" spans="1:17">
      <c r="A15" s="4" t="s">
        <v>1039</v>
      </c>
      <c r="B15" s="6">
        <v>5.3900000000000003E-2</v>
      </c>
      <c r="C15" s="6">
        <v>4.0000000000000001E-3</v>
      </c>
      <c r="D15">
        <v>13.066000000000001</v>
      </c>
      <c r="E15">
        <v>0</v>
      </c>
      <c r="F15">
        <v>4.5999999999999999E-2</v>
      </c>
      <c r="G15">
        <v>6.2E-2</v>
      </c>
      <c r="J15" s="6" t="str">
        <f t="shared" si="0"/>
        <v>*0</v>
      </c>
      <c r="M15" s="6" t="s">
        <v>1068</v>
      </c>
      <c r="N15" s="6" t="str" cm="1">
        <f t="array" ref="N15:P15">TRANSPOSE("("&amp;D13:D15&amp;")")</f>
        <v>(-4.202)</v>
      </c>
      <c r="O15" s="6" t="str">
        <v>(6.665)</v>
      </c>
      <c r="P15" s="6" t="str">
        <v>(13.066)</v>
      </c>
    </row>
    <row r="16" spans="1:17">
      <c r="A16" s="4" t="s">
        <v>1005</v>
      </c>
      <c r="J16" s="6" t="str">
        <f t="shared" si="0"/>
        <v>*0</v>
      </c>
      <c r="M16" s="6" t="s">
        <v>918</v>
      </c>
      <c r="N16" s="6" t="str" cm="1">
        <f t="array" ref="N16:P16">TRANSPOSE(J13:J15)</f>
        <v>*0</v>
      </c>
      <c r="O16" s="6" t="str">
        <v>*0</v>
      </c>
      <c r="P16" s="6" t="str">
        <v>*0</v>
      </c>
    </row>
    <row r="17" spans="1:11">
      <c r="A17" s="4" t="s">
        <v>1040</v>
      </c>
      <c r="B17" s="6" t="s">
        <v>1041</v>
      </c>
      <c r="C17" s="6">
        <v>25.52</v>
      </c>
      <c r="D17" t="s">
        <v>1042</v>
      </c>
      <c r="E17" t="s">
        <v>1043</v>
      </c>
      <c r="F17">
        <v>911.01</v>
      </c>
      <c r="J17" s="6" t="str">
        <f t="shared" si="0"/>
        <v>(JB):</v>
      </c>
    </row>
    <row r="18" spans="1:11">
      <c r="A18" s="4" t="s">
        <v>1044</v>
      </c>
      <c r="B18" s="6">
        <v>0.96</v>
      </c>
      <c r="C18" s="6" t="s">
        <v>1045</v>
      </c>
      <c r="D18">
        <v>0</v>
      </c>
      <c r="J18" s="6" t="str">
        <f t="shared" si="0"/>
        <v>*0</v>
      </c>
    </row>
    <row r="19" spans="1:11">
      <c r="A19" s="4" t="s">
        <v>1046</v>
      </c>
      <c r="B19" s="6" t="s">
        <v>1047</v>
      </c>
      <c r="C19" s="6">
        <v>0.16</v>
      </c>
      <c r="D19" t="s">
        <v>1048</v>
      </c>
      <c r="E19">
        <v>-1.54</v>
      </c>
      <c r="J19" s="6">
        <f t="shared" si="0"/>
        <v>-1.54</v>
      </c>
    </row>
    <row r="20" spans="1:11">
      <c r="A20" s="4" t="s">
        <v>1049</v>
      </c>
      <c r="B20" s="6" t="s">
        <v>1050</v>
      </c>
      <c r="C20" s="6">
        <v>0</v>
      </c>
      <c r="D20" t="s">
        <v>1051</v>
      </c>
      <c r="E20">
        <v>15.81</v>
      </c>
      <c r="J20" s="6">
        <f t="shared" si="0"/>
        <v>15.81</v>
      </c>
    </row>
    <row r="21" spans="1:11">
      <c r="A21" s="4" t="s">
        <v>1005</v>
      </c>
      <c r="J21" s="6" t="str">
        <f t="shared" si="0"/>
        <v>*0</v>
      </c>
    </row>
    <row r="22" spans="1:11">
      <c r="A22"/>
      <c r="J22" s="6" t="str">
        <f t="shared" si="0"/>
        <v>*0</v>
      </c>
    </row>
    <row r="23" spans="1:11">
      <c r="A23" s="4" t="s">
        <v>1052</v>
      </c>
      <c r="J23" s="6" t="str">
        <f t="shared" si="0"/>
        <v>*0</v>
      </c>
    </row>
    <row r="24" spans="1:11">
      <c r="A24" s="4" t="s">
        <v>1053</v>
      </c>
      <c r="B24" s="6" t="s">
        <v>1024</v>
      </c>
      <c r="C24" s="6" t="s">
        <v>1054</v>
      </c>
      <c r="D24" t="s">
        <v>1055</v>
      </c>
      <c r="E24" t="s">
        <v>1056</v>
      </c>
      <c r="F24" t="s">
        <v>1057</v>
      </c>
      <c r="G24" t="s">
        <v>1058</v>
      </c>
      <c r="H24" t="s">
        <v>1059</v>
      </c>
      <c r="I24" t="s">
        <v>1060</v>
      </c>
      <c r="J24" s="6" t="str">
        <f t="shared" si="0"/>
        <v>using</v>
      </c>
    </row>
    <row r="25" spans="1:11">
      <c r="A25" s="4" t="s">
        <v>1006</v>
      </c>
      <c r="B25" s="6" t="s">
        <v>1007</v>
      </c>
      <c r="J25" s="6" t="str">
        <f t="shared" si="0"/>
        <v>*0</v>
      </c>
      <c r="K25" s="6" t="s">
        <v>1062</v>
      </c>
    </row>
    <row r="26" spans="1:11">
      <c r="A26" s="4" t="s">
        <v>1003</v>
      </c>
      <c r="J26" s="6" t="str">
        <f t="shared" si="0"/>
        <v>*0</v>
      </c>
    </row>
    <row r="27" spans="1:11">
      <c r="A27" s="4" t="s">
        <v>1008</v>
      </c>
      <c r="B27" s="6" t="s">
        <v>1009</v>
      </c>
      <c r="C27" s="6" t="s">
        <v>113</v>
      </c>
      <c r="D27" t="s">
        <v>1010</v>
      </c>
      <c r="E27" t="s">
        <v>1011</v>
      </c>
      <c r="F27">
        <v>127</v>
      </c>
      <c r="J27" s="6" t="str">
        <f t="shared" si="0"/>
        <v>Observations:</v>
      </c>
    </row>
    <row r="28" spans="1:11">
      <c r="A28" s="4" t="s">
        <v>1012</v>
      </c>
      <c r="B28" s="6" t="s">
        <v>1069</v>
      </c>
      <c r="C28" s="6" t="s">
        <v>426</v>
      </c>
      <c r="D28" t="s">
        <v>1070</v>
      </c>
      <c r="E28" t="s">
        <v>1014</v>
      </c>
      <c r="F28" t="s">
        <v>1015</v>
      </c>
      <c r="G28">
        <v>18.385999999999999</v>
      </c>
      <c r="J28" s="6" t="str">
        <f t="shared" si="0"/>
        <v>Log</v>
      </c>
    </row>
    <row r="29" spans="1:11">
      <c r="A29" s="4" t="s">
        <v>1016</v>
      </c>
      <c r="B29" s="6" t="s">
        <v>1253</v>
      </c>
      <c r="C29" s="6">
        <v>9</v>
      </c>
      <c r="D29" t="s">
        <v>1018</v>
      </c>
      <c r="E29">
        <v>2020</v>
      </c>
      <c r="F29" t="s">
        <v>402</v>
      </c>
      <c r="G29">
        <v>-30.771000000000001</v>
      </c>
      <c r="J29" s="6">
        <f t="shared" si="0"/>
        <v>2020</v>
      </c>
    </row>
    <row r="30" spans="1:11">
      <c r="A30" s="4" t="s">
        <v>1019</v>
      </c>
      <c r="B30" s="23">
        <v>0.92009259259259257</v>
      </c>
      <c r="C30" s="6" t="s">
        <v>403</v>
      </c>
      <c r="D30">
        <v>-22.263000000000002</v>
      </c>
      <c r="J30" s="6" t="str">
        <f t="shared" si="0"/>
        <v>*0</v>
      </c>
    </row>
    <row r="31" spans="1:11">
      <c r="A31" s="4" t="s">
        <v>1020</v>
      </c>
      <c r="B31" s="6" t="s">
        <v>1021</v>
      </c>
      <c r="C31" s="6" t="s">
        <v>404</v>
      </c>
      <c r="D31">
        <v>-27.315000000000001</v>
      </c>
      <c r="J31" s="6" t="str">
        <f t="shared" si="0"/>
        <v>*0</v>
      </c>
    </row>
    <row r="32" spans="1:11">
      <c r="A32" s="4" t="s">
        <v>1022</v>
      </c>
      <c r="B32" s="6" t="s">
        <v>1023</v>
      </c>
      <c r="J32" s="6" t="str">
        <f t="shared" si="0"/>
        <v>*0</v>
      </c>
    </row>
    <row r="33" spans="1:17">
      <c r="A33" s="4" t="s">
        <v>1024</v>
      </c>
      <c r="B33" s="6" t="s">
        <v>1025</v>
      </c>
      <c r="C33" s="6" t="s">
        <v>1026</v>
      </c>
      <c r="J33" s="6" t="str">
        <f t="shared" si="0"/>
        <v>*0</v>
      </c>
    </row>
    <row r="34" spans="1:17">
      <c r="A34" s="4" t="s">
        <v>1003</v>
      </c>
      <c r="J34" s="6" t="str">
        <f t="shared" si="0"/>
        <v>*0</v>
      </c>
    </row>
    <row r="35" spans="1:17">
      <c r="A35" s="4" t="s">
        <v>1027</v>
      </c>
      <c r="B35" s="6" t="s">
        <v>164</v>
      </c>
      <c r="C35" s="6" t="s">
        <v>1028</v>
      </c>
      <c r="D35" t="s">
        <v>1029</v>
      </c>
      <c r="E35" t="s">
        <v>1030</v>
      </c>
      <c r="F35" t="s">
        <v>1031</v>
      </c>
      <c r="G35" t="s">
        <v>1032</v>
      </c>
      <c r="J35" s="6" t="str">
        <f t="shared" si="0"/>
        <v>P&gt;|z|</v>
      </c>
    </row>
    <row r="36" spans="1:17">
      <c r="A36" s="4" t="s">
        <v>1004</v>
      </c>
      <c r="J36" s="6" t="str">
        <f t="shared" si="0"/>
        <v>*0</v>
      </c>
    </row>
    <row r="37" spans="1:17">
      <c r="A37" s="5" t="s">
        <v>1033</v>
      </c>
      <c r="B37" s="6">
        <v>-0.20169999999999999</v>
      </c>
      <c r="C37" s="6">
        <v>6.8000000000000005E-2</v>
      </c>
      <c r="D37">
        <v>-2.97</v>
      </c>
      <c r="E37">
        <v>3.0000000000000001E-3</v>
      </c>
      <c r="F37">
        <v>-0.33500000000000002</v>
      </c>
      <c r="G37">
        <v>-6.9000000000000006E-2</v>
      </c>
      <c r="J37" s="6" t="str">
        <f t="shared" si="0"/>
        <v>*0.003</v>
      </c>
      <c r="M37" s="6" t="str">
        <f>C28</f>
        <v>1,</v>
      </c>
      <c r="P37" s="6" t="s">
        <v>1076</v>
      </c>
      <c r="Q37" s="6">
        <f>G29</f>
        <v>-30.771000000000001</v>
      </c>
    </row>
    <row r="38" spans="1:17">
      <c r="A38" s="5" t="s">
        <v>1034</v>
      </c>
      <c r="B38" s="6">
        <v>0.40679999999999999</v>
      </c>
      <c r="C38" s="6">
        <v>4.2999999999999997E-2</v>
      </c>
      <c r="D38">
        <v>9.5589999999999993</v>
      </c>
      <c r="E38">
        <v>0</v>
      </c>
      <c r="F38">
        <v>0.32300000000000001</v>
      </c>
      <c r="G38">
        <v>0.49</v>
      </c>
      <c r="J38" s="6" t="str">
        <f t="shared" si="0"/>
        <v>*0</v>
      </c>
      <c r="N38" s="6" t="str" cm="1">
        <f t="array" ref="N38:P38">TRANSPOSE(A38:A40)</f>
        <v>ar.L2</v>
      </c>
      <c r="O38" s="6" t="str">
        <v>sigma2</v>
      </c>
      <c r="P38" s="6" t="str">
        <v>===================================================================================</v>
      </c>
    </row>
    <row r="39" spans="1:17">
      <c r="A39" s="4" t="s">
        <v>1039</v>
      </c>
      <c r="B39" s="6">
        <v>4.36E-2</v>
      </c>
      <c r="C39" s="6">
        <v>3.0000000000000001E-3</v>
      </c>
      <c r="D39">
        <v>14.26</v>
      </c>
      <c r="E39">
        <v>0</v>
      </c>
      <c r="F39">
        <v>3.7999999999999999E-2</v>
      </c>
      <c r="G39">
        <v>0.05</v>
      </c>
      <c r="J39" s="6" t="str">
        <f t="shared" si="0"/>
        <v>*0</v>
      </c>
      <c r="M39" s="6" t="s">
        <v>1027</v>
      </c>
      <c r="N39" s="6" cm="1">
        <f t="array" ref="N39:P39">TRANSPOSE(B38:B40)</f>
        <v>0.40679999999999999</v>
      </c>
      <c r="O39" s="6">
        <v>4.36E-2</v>
      </c>
      <c r="P39" s="6">
        <v>0</v>
      </c>
    </row>
    <row r="40" spans="1:17">
      <c r="A40" s="4" t="s">
        <v>1005</v>
      </c>
      <c r="J40" s="6" t="str">
        <f t="shared" si="0"/>
        <v>*0</v>
      </c>
      <c r="M40" s="6" t="s">
        <v>1068</v>
      </c>
      <c r="N40" s="6" t="str" cm="1">
        <f t="array" ref="N40:P40">TRANSPOSE("("&amp;D38:D40&amp;")")</f>
        <v>(9.559)</v>
      </c>
      <c r="O40" s="6" t="str">
        <v>(14.26)</v>
      </c>
      <c r="P40" s="6" t="str">
        <v>()</v>
      </c>
    </row>
    <row r="41" spans="1:17">
      <c r="A41" s="4" t="s">
        <v>1040</v>
      </c>
      <c r="B41" s="6" t="s">
        <v>1041</v>
      </c>
      <c r="C41" s="6">
        <v>26.55</v>
      </c>
      <c r="D41" t="s">
        <v>1042</v>
      </c>
      <c r="E41" t="s">
        <v>1043</v>
      </c>
      <c r="F41">
        <v>1817.19</v>
      </c>
      <c r="J41" s="6" t="str">
        <f t="shared" si="0"/>
        <v>(JB):</v>
      </c>
      <c r="M41" s="6" t="s">
        <v>918</v>
      </c>
      <c r="N41" s="6" t="str" cm="1">
        <f t="array" ref="N41:P41">TRANSPOSE(J38:J40)</f>
        <v>*0</v>
      </c>
      <c r="O41" s="6" t="str">
        <v>*0</v>
      </c>
      <c r="P41" s="6" t="str">
        <v>*0</v>
      </c>
    </row>
    <row r="42" spans="1:17">
      <c r="A42" s="4" t="s">
        <v>1044</v>
      </c>
      <c r="B42" s="6">
        <v>0.95</v>
      </c>
      <c r="C42" s="6" t="s">
        <v>1045</v>
      </c>
      <c r="D42">
        <v>0</v>
      </c>
      <c r="J42" s="6" t="str">
        <f t="shared" si="0"/>
        <v>*0</v>
      </c>
    </row>
    <row r="43" spans="1:17">
      <c r="A43" s="4" t="s">
        <v>1046</v>
      </c>
      <c r="B43" s="6" t="s">
        <v>1047</v>
      </c>
      <c r="C43" s="6">
        <v>0.13</v>
      </c>
      <c r="D43" t="s">
        <v>1048</v>
      </c>
      <c r="E43">
        <v>-2.09</v>
      </c>
      <c r="J43" s="6">
        <f t="shared" si="0"/>
        <v>-2.09</v>
      </c>
    </row>
    <row r="44" spans="1:17">
      <c r="A44" s="4" t="s">
        <v>1049</v>
      </c>
      <c r="B44" s="6" t="s">
        <v>1050</v>
      </c>
      <c r="C44" s="6">
        <v>0</v>
      </c>
      <c r="D44" t="s">
        <v>1051</v>
      </c>
      <c r="E44">
        <v>21.13</v>
      </c>
      <c r="J44" s="6">
        <f t="shared" si="0"/>
        <v>21.13</v>
      </c>
    </row>
    <row r="45" spans="1:17">
      <c r="A45" s="4" t="s">
        <v>1005</v>
      </c>
      <c r="J45" s="6" t="str">
        <f t="shared" si="0"/>
        <v>*0</v>
      </c>
    </row>
    <row r="46" spans="1:17">
      <c r="A46"/>
      <c r="J46" s="6" t="str">
        <f t="shared" si="0"/>
        <v>*0</v>
      </c>
    </row>
    <row r="47" spans="1:17">
      <c r="A47" s="4" t="s">
        <v>1052</v>
      </c>
      <c r="J47" s="6" t="str">
        <f t="shared" si="0"/>
        <v>*0</v>
      </c>
    </row>
    <row r="48" spans="1:17">
      <c r="A48" s="4" t="s">
        <v>1053</v>
      </c>
      <c r="B48" s="6" t="s">
        <v>1024</v>
      </c>
      <c r="C48" s="6" t="s">
        <v>1054</v>
      </c>
      <c r="D48" t="s">
        <v>1055</v>
      </c>
      <c r="E48" t="s">
        <v>1056</v>
      </c>
      <c r="F48" t="s">
        <v>1057</v>
      </c>
      <c r="G48" t="s">
        <v>1058</v>
      </c>
      <c r="H48" t="s">
        <v>1059</v>
      </c>
      <c r="I48" t="s">
        <v>1060</v>
      </c>
      <c r="J48" s="6" t="str">
        <f t="shared" si="0"/>
        <v>using</v>
      </c>
    </row>
    <row r="49" spans="1:17">
      <c r="A49" s="4" t="s">
        <v>1006</v>
      </c>
      <c r="B49" s="6" t="s">
        <v>1007</v>
      </c>
      <c r="J49" s="6" t="str">
        <f t="shared" si="0"/>
        <v>*0</v>
      </c>
    </row>
    <row r="50" spans="1:17">
      <c r="A50" s="4" t="s">
        <v>1003</v>
      </c>
      <c r="J50" s="6" t="str">
        <f t="shared" si="0"/>
        <v>*0</v>
      </c>
      <c r="K50" s="6" t="s">
        <v>1062</v>
      </c>
    </row>
    <row r="51" spans="1:17">
      <c r="A51" s="4" t="s">
        <v>1008</v>
      </c>
      <c r="B51" s="6" t="s">
        <v>1009</v>
      </c>
      <c r="C51" s="6" t="s">
        <v>118</v>
      </c>
      <c r="D51" t="s">
        <v>1010</v>
      </c>
      <c r="E51" t="s">
        <v>1011</v>
      </c>
      <c r="F51">
        <v>127</v>
      </c>
      <c r="J51" s="6" t="str">
        <f t="shared" si="0"/>
        <v>Observations:</v>
      </c>
    </row>
    <row r="52" spans="1:17">
      <c r="A52" s="4" t="s">
        <v>1012</v>
      </c>
      <c r="B52" s="6" t="s">
        <v>1069</v>
      </c>
      <c r="C52" s="6" t="s">
        <v>426</v>
      </c>
      <c r="D52" t="s">
        <v>1066</v>
      </c>
      <c r="E52" t="s">
        <v>1014</v>
      </c>
      <c r="F52" t="s">
        <v>1015</v>
      </c>
      <c r="G52">
        <v>37.218000000000004</v>
      </c>
      <c r="J52" s="6" t="str">
        <f t="shared" si="0"/>
        <v>Log</v>
      </c>
    </row>
    <row r="53" spans="1:17">
      <c r="A53" s="4" t="s">
        <v>1016</v>
      </c>
      <c r="B53" s="6" t="s">
        <v>1253</v>
      </c>
      <c r="C53" s="6">
        <v>9</v>
      </c>
      <c r="D53" t="s">
        <v>1018</v>
      </c>
      <c r="E53">
        <v>2020</v>
      </c>
      <c r="F53" t="s">
        <v>402</v>
      </c>
      <c r="G53">
        <v>-66.435000000000002</v>
      </c>
      <c r="J53" s="6">
        <f t="shared" si="0"/>
        <v>2020</v>
      </c>
    </row>
    <row r="54" spans="1:17">
      <c r="A54" s="4" t="s">
        <v>1019</v>
      </c>
      <c r="B54" s="23">
        <v>0.92009259259259257</v>
      </c>
      <c r="C54" s="6" t="s">
        <v>403</v>
      </c>
      <c r="D54">
        <v>-55.09</v>
      </c>
      <c r="J54" s="6" t="str">
        <f t="shared" si="0"/>
        <v>*0</v>
      </c>
    </row>
    <row r="55" spans="1:17">
      <c r="A55" s="4" t="s">
        <v>1020</v>
      </c>
      <c r="B55" s="6" t="s">
        <v>1021</v>
      </c>
      <c r="C55" s="6" t="s">
        <v>404</v>
      </c>
      <c r="D55">
        <v>-61.826000000000001</v>
      </c>
      <c r="J55" s="6" t="str">
        <f t="shared" si="0"/>
        <v>*0</v>
      </c>
    </row>
    <row r="56" spans="1:17">
      <c r="A56" s="4" t="s">
        <v>1022</v>
      </c>
      <c r="B56" s="6" t="s">
        <v>1023</v>
      </c>
      <c r="J56" s="6" t="str">
        <f t="shared" si="0"/>
        <v>*0</v>
      </c>
    </row>
    <row r="57" spans="1:17">
      <c r="A57" s="4" t="s">
        <v>1024</v>
      </c>
      <c r="B57" s="6" t="s">
        <v>1025</v>
      </c>
      <c r="C57" s="6" t="s">
        <v>1026</v>
      </c>
      <c r="J57" s="6" t="str">
        <f t="shared" si="0"/>
        <v>*0</v>
      </c>
    </row>
    <row r="58" spans="1:17">
      <c r="A58" s="4" t="s">
        <v>1003</v>
      </c>
      <c r="J58" s="6" t="str">
        <f t="shared" si="0"/>
        <v>*0</v>
      </c>
    </row>
    <row r="59" spans="1:17">
      <c r="A59" s="4" t="s">
        <v>1027</v>
      </c>
      <c r="B59" s="6" t="s">
        <v>164</v>
      </c>
      <c r="C59" s="6" t="s">
        <v>1028</v>
      </c>
      <c r="D59" t="s">
        <v>1029</v>
      </c>
      <c r="E59" t="s">
        <v>1030</v>
      </c>
      <c r="F59" t="s">
        <v>1031</v>
      </c>
      <c r="G59" t="s">
        <v>1032</v>
      </c>
      <c r="J59" s="6" t="str">
        <f t="shared" si="0"/>
        <v>P&gt;|z|</v>
      </c>
    </row>
    <row r="60" spans="1:17">
      <c r="A60" s="4" t="s">
        <v>1004</v>
      </c>
      <c r="J60" s="6" t="str">
        <f t="shared" si="0"/>
        <v>*0</v>
      </c>
    </row>
    <row r="61" spans="1:17">
      <c r="A61" s="5" t="s">
        <v>1033</v>
      </c>
      <c r="B61" s="6">
        <v>0.28339999999999999</v>
      </c>
      <c r="C61" s="6">
        <v>5.5E-2</v>
      </c>
      <c r="D61">
        <v>5.1719999999999997</v>
      </c>
      <c r="E61">
        <v>0</v>
      </c>
      <c r="F61">
        <v>0.17599999999999999</v>
      </c>
      <c r="G61">
        <v>0.39100000000000001</v>
      </c>
      <c r="J61" s="6" t="str">
        <f t="shared" si="0"/>
        <v>*0</v>
      </c>
    </row>
    <row r="62" spans="1:17">
      <c r="A62" s="5" t="s">
        <v>1034</v>
      </c>
      <c r="B62" s="6">
        <v>0.62519999999999998</v>
      </c>
      <c r="C62" s="6">
        <v>4.9000000000000002E-2</v>
      </c>
      <c r="D62">
        <v>12.823</v>
      </c>
      <c r="E62">
        <v>0</v>
      </c>
      <c r="F62">
        <v>0.53</v>
      </c>
      <c r="G62">
        <v>0.72099999999999997</v>
      </c>
      <c r="J62" s="6" t="str">
        <f t="shared" si="0"/>
        <v>*0</v>
      </c>
    </row>
    <row r="63" spans="1:17">
      <c r="A63" s="5" t="s">
        <v>1036</v>
      </c>
      <c r="B63" s="6">
        <v>-0.57769999999999999</v>
      </c>
      <c r="C63" s="6">
        <v>9.1999999999999998E-2</v>
      </c>
      <c r="D63">
        <v>-6.2720000000000002</v>
      </c>
      <c r="E63">
        <v>0</v>
      </c>
      <c r="F63">
        <v>-0.75800000000000001</v>
      </c>
      <c r="G63">
        <v>-0.39700000000000002</v>
      </c>
      <c r="J63" s="6" t="str">
        <f t="shared" si="0"/>
        <v>*0</v>
      </c>
      <c r="M63" s="6">
        <f>C53</f>
        <v>9</v>
      </c>
      <c r="P63" s="6" t="s">
        <v>1076</v>
      </c>
      <c r="Q63" s="6">
        <f>G55</f>
        <v>0</v>
      </c>
    </row>
    <row r="64" spans="1:17">
      <c r="A64" s="4" t="s">
        <v>1039</v>
      </c>
      <c r="B64" s="6">
        <v>3.2099999999999997E-2</v>
      </c>
      <c r="C64" s="6">
        <v>3.0000000000000001E-3</v>
      </c>
      <c r="D64">
        <v>10.202</v>
      </c>
      <c r="E64">
        <v>0</v>
      </c>
      <c r="F64">
        <v>2.5999999999999999E-2</v>
      </c>
      <c r="G64">
        <v>3.7999999999999999E-2</v>
      </c>
      <c r="J64" s="6" t="str">
        <f t="shared" si="0"/>
        <v>*0</v>
      </c>
      <c r="N64" s="6" t="str" cm="1">
        <f t="array" ref="N64:Q64">TRANSPOSE(A63:A66)</f>
        <v>ma.L1</v>
      </c>
      <c r="O64" s="6" t="str">
        <v>sigma2</v>
      </c>
      <c r="P64" s="6" t="str">
        <v>===================================================================================</v>
      </c>
      <c r="Q64" s="6" t="str">
        <v>Ljung-Box</v>
      </c>
    </row>
    <row r="65" spans="1:17">
      <c r="A65" s="4" t="s">
        <v>1005</v>
      </c>
      <c r="J65" s="6" t="str">
        <f t="shared" si="0"/>
        <v>*0</v>
      </c>
      <c r="M65" s="6" t="s">
        <v>1027</v>
      </c>
      <c r="N65" s="6" cm="1">
        <f t="array" ref="N65:Q65">TRANSPOSE(B63:B66)</f>
        <v>-0.57769999999999999</v>
      </c>
      <c r="O65" s="6">
        <v>3.2099999999999997E-2</v>
      </c>
      <c r="P65" s="6">
        <v>0</v>
      </c>
      <c r="Q65" s="6" t="str">
        <v>(Q):</v>
      </c>
    </row>
    <row r="66" spans="1:17">
      <c r="A66" s="4" t="s">
        <v>1040</v>
      </c>
      <c r="B66" s="6" t="s">
        <v>1041</v>
      </c>
      <c r="C66" s="6">
        <v>40.81</v>
      </c>
      <c r="D66" t="s">
        <v>1042</v>
      </c>
      <c r="E66" t="s">
        <v>1043</v>
      </c>
      <c r="F66">
        <v>1193.44</v>
      </c>
      <c r="J66" s="6" t="str">
        <f t="shared" si="0"/>
        <v>(JB):</v>
      </c>
      <c r="M66" s="6" t="s">
        <v>1068</v>
      </c>
      <c r="N66" s="6" t="str" cm="1">
        <f t="array" ref="N66:Q66">TRANSPOSE("("&amp;D63:D66&amp;")")</f>
        <v>(-6.272)</v>
      </c>
      <c r="O66" s="6" t="str">
        <v>(10.202)</v>
      </c>
      <c r="P66" s="6" t="str">
        <v>()</v>
      </c>
      <c r="Q66" s="6" t="str">
        <v>(Jarque-Bera)</v>
      </c>
    </row>
    <row r="67" spans="1:17">
      <c r="A67" s="4" t="s">
        <v>1044</v>
      </c>
      <c r="B67" s="6">
        <v>0.43</v>
      </c>
      <c r="C67" s="6" t="s">
        <v>1045</v>
      </c>
      <c r="D67">
        <v>0</v>
      </c>
      <c r="J67" s="6" t="str">
        <f t="shared" si="0"/>
        <v>*0</v>
      </c>
      <c r="M67" s="6" t="s">
        <v>918</v>
      </c>
      <c r="N67" s="6" t="str" cm="1">
        <f t="array" ref="N67:Q67">TRANSPOSE(J63:J66)</f>
        <v>*0</v>
      </c>
      <c r="O67" s="6" t="str">
        <v>*0</v>
      </c>
      <c r="P67" s="6" t="str">
        <v>*0</v>
      </c>
      <c r="Q67" s="6" t="str">
        <v>(JB):</v>
      </c>
    </row>
    <row r="68" spans="1:17">
      <c r="A68" s="4" t="s">
        <v>1046</v>
      </c>
      <c r="B68" s="6" t="s">
        <v>1047</v>
      </c>
      <c r="C68" s="6">
        <v>0.15</v>
      </c>
      <c r="D68" t="s">
        <v>1048</v>
      </c>
      <c r="E68">
        <v>-2.2400000000000002</v>
      </c>
      <c r="J68" s="6">
        <f t="shared" si="0"/>
        <v>-2.2400000000000002</v>
      </c>
    </row>
    <row r="69" spans="1:17">
      <c r="A69" s="4" t="s">
        <v>1049</v>
      </c>
      <c r="B69" s="6" t="s">
        <v>1050</v>
      </c>
      <c r="C69" s="6">
        <v>0</v>
      </c>
      <c r="D69" t="s">
        <v>1051</v>
      </c>
      <c r="E69">
        <v>17.399999999999999</v>
      </c>
      <c r="J69" s="6">
        <f t="shared" si="0"/>
        <v>17.399999999999999</v>
      </c>
    </row>
    <row r="70" spans="1:17">
      <c r="A70" s="4" t="s">
        <v>1005</v>
      </c>
      <c r="J70" s="6" t="str">
        <f t="shared" si="0"/>
        <v>*0</v>
      </c>
    </row>
    <row r="71" spans="1:17">
      <c r="A71"/>
      <c r="J71" s="6" t="str">
        <f t="shared" si="0"/>
        <v>*0</v>
      </c>
    </row>
    <row r="72" spans="1:17">
      <c r="A72" s="4" t="s">
        <v>1052</v>
      </c>
      <c r="J72" s="6" t="str">
        <f t="shared" si="0"/>
        <v>*0</v>
      </c>
    </row>
    <row r="73" spans="1:17">
      <c r="A73" s="4" t="s">
        <v>1053</v>
      </c>
      <c r="B73" s="6" t="s">
        <v>1024</v>
      </c>
      <c r="C73" s="6" t="s">
        <v>1054</v>
      </c>
      <c r="D73" t="s">
        <v>1055</v>
      </c>
      <c r="E73" t="s">
        <v>1056</v>
      </c>
      <c r="F73" t="s">
        <v>1057</v>
      </c>
      <c r="G73" t="s">
        <v>1058</v>
      </c>
      <c r="H73" t="s">
        <v>1059</v>
      </c>
      <c r="I73" t="s">
        <v>1060</v>
      </c>
      <c r="J73" s="6" t="str">
        <f t="shared" si="0"/>
        <v>using</v>
      </c>
    </row>
    <row r="74" spans="1:17">
      <c r="A74" s="4" t="s">
        <v>1006</v>
      </c>
      <c r="B74" s="6" t="s">
        <v>1007</v>
      </c>
      <c r="J74" s="6" t="str">
        <f t="shared" si="0"/>
        <v>*0</v>
      </c>
    </row>
    <row r="75" spans="1:17">
      <c r="A75" s="4" t="s">
        <v>1003</v>
      </c>
      <c r="J75" s="6" t="str">
        <f t="shared" si="0"/>
        <v>*0</v>
      </c>
    </row>
    <row r="76" spans="1:17">
      <c r="A76" s="4" t="s">
        <v>1008</v>
      </c>
      <c r="B76" s="6" t="s">
        <v>1009</v>
      </c>
      <c r="C76" s="6" t="s">
        <v>109</v>
      </c>
      <c r="D76" t="s">
        <v>1010</v>
      </c>
      <c r="E76" t="s">
        <v>1011</v>
      </c>
      <c r="F76">
        <v>127</v>
      </c>
      <c r="J76" s="6" t="str">
        <f t="shared" si="0"/>
        <v>Observations:</v>
      </c>
      <c r="K76" s="6" t="s">
        <v>1062</v>
      </c>
    </row>
    <row r="77" spans="1:17">
      <c r="A77" s="4" t="s">
        <v>1012</v>
      </c>
      <c r="B77" s="6" t="s">
        <v>1069</v>
      </c>
      <c r="C77" s="6" t="s">
        <v>426</v>
      </c>
      <c r="D77" t="s">
        <v>429</v>
      </c>
      <c r="E77" t="s">
        <v>1014</v>
      </c>
      <c r="F77" t="s">
        <v>1015</v>
      </c>
      <c r="G77">
        <v>47.305</v>
      </c>
      <c r="J77" s="6" t="str">
        <f t="shared" si="0"/>
        <v>Log</v>
      </c>
    </row>
    <row r="78" spans="1:17">
      <c r="A78" s="4" t="s">
        <v>1016</v>
      </c>
      <c r="B78" s="6" t="s">
        <v>1253</v>
      </c>
      <c r="C78" s="6">
        <v>9</v>
      </c>
      <c r="D78" t="s">
        <v>1018</v>
      </c>
      <c r="E78">
        <v>2020</v>
      </c>
      <c r="F78" t="s">
        <v>402</v>
      </c>
      <c r="G78">
        <v>-84.61</v>
      </c>
      <c r="J78" s="6">
        <f t="shared" ref="J78:J141" si="1">IF(AND(OR(E78=0, E78&gt;0), OR(F78=0.01, E78&lt;0.01)), "*" &amp;TEXT(E78, "General"), IF(AND(E78&gt;0.01, E78&lt;0.05), "**" &amp;TEXT(E78, "General"), E78))</f>
        <v>2020</v>
      </c>
    </row>
    <row r="79" spans="1:17">
      <c r="A79" s="4" t="s">
        <v>1019</v>
      </c>
      <c r="B79" s="23">
        <v>0.92010416666666661</v>
      </c>
      <c r="C79" s="6" t="s">
        <v>403</v>
      </c>
      <c r="D79">
        <v>-70.427999999999997</v>
      </c>
      <c r="J79" s="6" t="str">
        <f t="shared" si="1"/>
        <v>*0</v>
      </c>
    </row>
    <row r="80" spans="1:17">
      <c r="A80" s="4" t="s">
        <v>1020</v>
      </c>
      <c r="B80" s="6" t="s">
        <v>1021</v>
      </c>
      <c r="C80" s="6" t="s">
        <v>404</v>
      </c>
      <c r="D80">
        <v>-78.847999999999999</v>
      </c>
      <c r="J80" s="6" t="str">
        <f t="shared" si="1"/>
        <v>*0</v>
      </c>
    </row>
    <row r="81" spans="1:18">
      <c r="A81" s="4" t="s">
        <v>1022</v>
      </c>
      <c r="B81" s="6" t="s">
        <v>1023</v>
      </c>
      <c r="J81" s="6" t="str">
        <f t="shared" si="1"/>
        <v>*0</v>
      </c>
    </row>
    <row r="82" spans="1:18">
      <c r="A82" s="4" t="s">
        <v>1024</v>
      </c>
      <c r="B82" s="6" t="s">
        <v>1025</v>
      </c>
      <c r="C82" s="6" t="s">
        <v>1026</v>
      </c>
      <c r="J82" s="6" t="str">
        <f t="shared" si="1"/>
        <v>*0</v>
      </c>
    </row>
    <row r="83" spans="1:18">
      <c r="A83" s="4" t="s">
        <v>1003</v>
      </c>
      <c r="J83" s="6" t="str">
        <f t="shared" si="1"/>
        <v>*0</v>
      </c>
    </row>
    <row r="84" spans="1:18">
      <c r="A84" s="4" t="s">
        <v>1027</v>
      </c>
      <c r="B84" s="6" t="s">
        <v>164</v>
      </c>
      <c r="C84" s="6" t="s">
        <v>1028</v>
      </c>
      <c r="D84" t="s">
        <v>1029</v>
      </c>
      <c r="E84" t="s">
        <v>1030</v>
      </c>
      <c r="F84" t="s">
        <v>1031</v>
      </c>
      <c r="G84" t="s">
        <v>1032</v>
      </c>
      <c r="J84" s="6" t="str">
        <f t="shared" si="1"/>
        <v>P&gt;|z|</v>
      </c>
    </row>
    <row r="85" spans="1:18">
      <c r="A85" s="4" t="s">
        <v>1004</v>
      </c>
      <c r="J85" s="6" t="str">
        <f t="shared" si="1"/>
        <v>*0</v>
      </c>
    </row>
    <row r="86" spans="1:18">
      <c r="A86" s="5" t="s">
        <v>1033</v>
      </c>
      <c r="B86" s="6">
        <v>0.9919</v>
      </c>
      <c r="C86" s="6">
        <v>0.104</v>
      </c>
      <c r="D86">
        <v>9.5129999999999999</v>
      </c>
      <c r="E86">
        <v>0</v>
      </c>
      <c r="F86">
        <v>0.78800000000000003</v>
      </c>
      <c r="G86">
        <v>1.196</v>
      </c>
      <c r="J86" s="6" t="str">
        <f t="shared" si="1"/>
        <v>*0</v>
      </c>
    </row>
    <row r="87" spans="1:18">
      <c r="A87" s="5" t="s">
        <v>1034</v>
      </c>
      <c r="B87" s="6">
        <v>-0.68510000000000004</v>
      </c>
      <c r="C87" s="6">
        <v>0.10199999999999999</v>
      </c>
      <c r="D87">
        <v>-6.7210000000000001</v>
      </c>
      <c r="E87">
        <v>0</v>
      </c>
      <c r="F87">
        <v>-0.88500000000000001</v>
      </c>
      <c r="G87">
        <v>-0.48499999999999999</v>
      </c>
      <c r="J87" s="6" t="str">
        <f t="shared" si="1"/>
        <v>*0</v>
      </c>
    </row>
    <row r="88" spans="1:18">
      <c r="A88" s="5" t="s">
        <v>1036</v>
      </c>
      <c r="B88" s="6">
        <v>-0.95369999999999999</v>
      </c>
      <c r="C88" s="6">
        <v>8.5000000000000006E-2</v>
      </c>
      <c r="D88">
        <v>-11.218</v>
      </c>
      <c r="E88">
        <v>0</v>
      </c>
      <c r="F88">
        <v>-1.1200000000000001</v>
      </c>
      <c r="G88">
        <v>-0.78700000000000003</v>
      </c>
      <c r="J88" s="6" t="str">
        <f t="shared" si="1"/>
        <v>*0</v>
      </c>
      <c r="M88" s="6" t="str">
        <f>C79</f>
        <v>BIC</v>
      </c>
      <c r="P88" s="6" t="s">
        <v>1076</v>
      </c>
      <c r="Q88" s="6">
        <f>G80</f>
        <v>0</v>
      </c>
    </row>
    <row r="89" spans="1:18">
      <c r="A89" s="5" t="s">
        <v>1037</v>
      </c>
      <c r="B89" s="6">
        <v>0.88500000000000001</v>
      </c>
      <c r="C89" s="6">
        <v>8.1000000000000003E-2</v>
      </c>
      <c r="D89">
        <v>10.951000000000001</v>
      </c>
      <c r="E89">
        <v>0</v>
      </c>
      <c r="F89">
        <v>0.72699999999999998</v>
      </c>
      <c r="G89">
        <v>1.0429999999999999</v>
      </c>
      <c r="J89" s="6" t="str">
        <f t="shared" si="1"/>
        <v>*0</v>
      </c>
      <c r="N89" s="6" t="str" cm="1">
        <f t="array" ref="N89:R89">TRANSPOSE(A89:A93)</f>
        <v>ma.L2</v>
      </c>
      <c r="O89" s="6" t="str">
        <v>sigma2</v>
      </c>
      <c r="P89" s="6" t="str">
        <v>===================================================================================</v>
      </c>
      <c r="Q89" s="6" t="str">
        <v>Ljung-Box</v>
      </c>
      <c r="R89" s="6" t="str">
        <v>Prob(Q):</v>
      </c>
    </row>
    <row r="90" spans="1:18">
      <c r="A90" s="4" t="s">
        <v>1039</v>
      </c>
      <c r="B90" s="6">
        <v>2.7400000000000001E-2</v>
      </c>
      <c r="C90" s="6">
        <v>3.0000000000000001E-3</v>
      </c>
      <c r="D90">
        <v>7.976</v>
      </c>
      <c r="E90">
        <v>0</v>
      </c>
      <c r="F90">
        <v>2.1000000000000001E-2</v>
      </c>
      <c r="G90">
        <v>3.4000000000000002E-2</v>
      </c>
      <c r="J90" s="6" t="str">
        <f t="shared" si="1"/>
        <v>*0</v>
      </c>
      <c r="M90" s="6" t="s">
        <v>1027</v>
      </c>
      <c r="N90" s="6" cm="1">
        <f t="array" ref="N90:R90">TRANSPOSE(B89:B93)</f>
        <v>0.88500000000000001</v>
      </c>
      <c r="O90" s="6">
        <v>2.7400000000000001E-2</v>
      </c>
      <c r="P90" s="6">
        <v>0</v>
      </c>
      <c r="Q90" s="6" t="str">
        <v>(Q):</v>
      </c>
      <c r="R90" s="6">
        <v>0</v>
      </c>
    </row>
    <row r="91" spans="1:18">
      <c r="A91" s="4" t="s">
        <v>1005</v>
      </c>
      <c r="J91" s="6" t="str">
        <f t="shared" si="1"/>
        <v>*0</v>
      </c>
      <c r="M91" s="6" t="s">
        <v>1068</v>
      </c>
      <c r="N91" s="6" t="str" cm="1">
        <f t="array" ref="N91:R91">TRANSPOSE("("&amp;D89:D93&amp;")")</f>
        <v>(10.951)</v>
      </c>
      <c r="O91" s="6" t="str">
        <v>(7.976)</v>
      </c>
      <c r="P91" s="6" t="str">
        <v>()</v>
      </c>
      <c r="Q91" s="6" t="str">
        <v>(Jarque-Bera)</v>
      </c>
      <c r="R91" s="6" t="str">
        <v>(0.49)</v>
      </c>
    </row>
    <row r="92" spans="1:18">
      <c r="A92" s="4" t="s">
        <v>1040</v>
      </c>
      <c r="B92" s="6" t="s">
        <v>1041</v>
      </c>
      <c r="C92" s="6">
        <v>70.63</v>
      </c>
      <c r="D92" t="s">
        <v>1042</v>
      </c>
      <c r="E92" t="s">
        <v>1043</v>
      </c>
      <c r="F92">
        <v>1.43</v>
      </c>
      <c r="J92" s="6" t="str">
        <f t="shared" si="1"/>
        <v>(JB):</v>
      </c>
      <c r="M92" s="6" t="s">
        <v>918</v>
      </c>
      <c r="N92" s="6" t="str" cm="1">
        <f t="array" ref="N92:R92">TRANSPOSE(J89:J93)</f>
        <v>*0</v>
      </c>
      <c r="O92" s="6" t="str">
        <v>*0</v>
      </c>
      <c r="P92" s="6" t="str">
        <v>*0</v>
      </c>
      <c r="Q92" s="6" t="str">
        <v>(JB):</v>
      </c>
      <c r="R92" s="6" t="str">
        <v>*0</v>
      </c>
    </row>
    <row r="93" spans="1:18">
      <c r="A93" s="4" t="s">
        <v>1044</v>
      </c>
      <c r="B93" s="6">
        <v>0</v>
      </c>
      <c r="C93" s="6" t="s">
        <v>1045</v>
      </c>
      <c r="D93">
        <v>0.49</v>
      </c>
      <c r="J93" s="6" t="str">
        <f t="shared" si="1"/>
        <v>*0</v>
      </c>
    </row>
    <row r="94" spans="1:18">
      <c r="A94" s="4" t="s">
        <v>1046</v>
      </c>
      <c r="B94" s="6" t="s">
        <v>1047</v>
      </c>
      <c r="C94" s="6">
        <v>0.24</v>
      </c>
      <c r="D94" t="s">
        <v>1048</v>
      </c>
      <c r="E94">
        <v>-0.26</v>
      </c>
      <c r="J94" s="6">
        <f t="shared" si="1"/>
        <v>-0.26</v>
      </c>
    </row>
    <row r="95" spans="1:18">
      <c r="A95" s="4" t="s">
        <v>1049</v>
      </c>
      <c r="B95" s="6" t="s">
        <v>1050</v>
      </c>
      <c r="C95" s="6">
        <v>0</v>
      </c>
      <c r="D95" t="s">
        <v>1051</v>
      </c>
      <c r="E95">
        <v>2.91</v>
      </c>
      <c r="J95" s="6">
        <f t="shared" si="1"/>
        <v>2.91</v>
      </c>
    </row>
    <row r="96" spans="1:18">
      <c r="A96" s="4" t="s">
        <v>1005</v>
      </c>
      <c r="J96" s="6" t="str">
        <f t="shared" si="1"/>
        <v>*0</v>
      </c>
    </row>
    <row r="97" spans="1:11">
      <c r="A97"/>
      <c r="J97" s="6" t="str">
        <f t="shared" si="1"/>
        <v>*0</v>
      </c>
    </row>
    <row r="98" spans="1:11">
      <c r="A98" s="4" t="s">
        <v>1052</v>
      </c>
      <c r="J98" s="6" t="str">
        <f t="shared" si="1"/>
        <v>*0</v>
      </c>
    </row>
    <row r="99" spans="1:11">
      <c r="A99" s="4" t="s">
        <v>1053</v>
      </c>
      <c r="B99" s="6" t="s">
        <v>1024</v>
      </c>
      <c r="C99" s="6" t="s">
        <v>1054</v>
      </c>
      <c r="D99" t="s">
        <v>1055</v>
      </c>
      <c r="E99" t="s">
        <v>1056</v>
      </c>
      <c r="F99" t="s">
        <v>1057</v>
      </c>
      <c r="G99" t="s">
        <v>1058</v>
      </c>
      <c r="H99" t="s">
        <v>1059</v>
      </c>
      <c r="I99" t="s">
        <v>1060</v>
      </c>
      <c r="J99" s="6" t="str">
        <f t="shared" si="1"/>
        <v>using</v>
      </c>
    </row>
    <row r="100" spans="1:11">
      <c r="A100" s="4" t="s">
        <v>1006</v>
      </c>
      <c r="B100" s="6" t="s">
        <v>1007</v>
      </c>
      <c r="J100" s="6" t="str">
        <f t="shared" si="1"/>
        <v>*0</v>
      </c>
    </row>
    <row r="101" spans="1:11">
      <c r="A101" s="4" t="s">
        <v>1003</v>
      </c>
      <c r="J101" s="6" t="str">
        <f t="shared" si="1"/>
        <v>*0</v>
      </c>
    </row>
    <row r="102" spans="1:11">
      <c r="A102" s="4" t="s">
        <v>1008</v>
      </c>
      <c r="B102" s="6" t="s">
        <v>1009</v>
      </c>
      <c r="C102" s="6" t="s">
        <v>114</v>
      </c>
      <c r="D102" t="s">
        <v>1010</v>
      </c>
      <c r="E102" t="s">
        <v>1011</v>
      </c>
      <c r="F102">
        <v>127</v>
      </c>
      <c r="J102" s="6" t="str">
        <f t="shared" si="1"/>
        <v>Observations:</v>
      </c>
    </row>
    <row r="103" spans="1:11">
      <c r="A103" s="4" t="s">
        <v>1012</v>
      </c>
      <c r="B103" s="6" t="s">
        <v>1065</v>
      </c>
      <c r="C103" s="6" t="s">
        <v>426</v>
      </c>
      <c r="D103" t="s">
        <v>1070</v>
      </c>
      <c r="E103" t="s">
        <v>1014</v>
      </c>
      <c r="F103" t="s">
        <v>1015</v>
      </c>
      <c r="G103">
        <v>58.3</v>
      </c>
      <c r="J103" s="6" t="str">
        <f t="shared" si="1"/>
        <v>Log</v>
      </c>
      <c r="K103" s="6" t="s">
        <v>1062</v>
      </c>
    </row>
    <row r="104" spans="1:11">
      <c r="A104" s="4" t="s">
        <v>1016</v>
      </c>
      <c r="B104" s="6" t="s">
        <v>1253</v>
      </c>
      <c r="C104" s="6">
        <v>9</v>
      </c>
      <c r="D104" t="s">
        <v>1018</v>
      </c>
      <c r="E104">
        <v>2020</v>
      </c>
      <c r="F104" t="s">
        <v>402</v>
      </c>
      <c r="G104">
        <v>-112.6</v>
      </c>
      <c r="J104" s="6">
        <f t="shared" si="1"/>
        <v>2020</v>
      </c>
    </row>
    <row r="105" spans="1:11">
      <c r="A105" s="4" t="s">
        <v>1019</v>
      </c>
      <c r="B105" s="23">
        <v>0.92010416666666661</v>
      </c>
      <c r="C105" s="6" t="s">
        <v>403</v>
      </c>
      <c r="D105">
        <v>-106.928</v>
      </c>
      <c r="J105" s="6" t="str">
        <f t="shared" si="1"/>
        <v>*0</v>
      </c>
    </row>
    <row r="106" spans="1:11">
      <c r="A106" s="4" t="s">
        <v>1020</v>
      </c>
      <c r="B106" s="6" t="s">
        <v>1021</v>
      </c>
      <c r="C106" s="6" t="s">
        <v>404</v>
      </c>
      <c r="D106">
        <v>-110.29600000000001</v>
      </c>
      <c r="J106" s="6" t="str">
        <f t="shared" si="1"/>
        <v>*0</v>
      </c>
    </row>
    <row r="107" spans="1:11">
      <c r="A107" s="4" t="s">
        <v>1022</v>
      </c>
      <c r="B107" s="6" t="s">
        <v>1023</v>
      </c>
      <c r="J107" s="6" t="str">
        <f t="shared" si="1"/>
        <v>*0</v>
      </c>
    </row>
    <row r="108" spans="1:11">
      <c r="A108" s="4" t="s">
        <v>1024</v>
      </c>
      <c r="B108" s="6" t="s">
        <v>1025</v>
      </c>
      <c r="C108" s="6" t="s">
        <v>1026</v>
      </c>
      <c r="J108" s="6" t="str">
        <f t="shared" si="1"/>
        <v>*0</v>
      </c>
    </row>
    <row r="109" spans="1:11">
      <c r="A109" s="4" t="s">
        <v>1003</v>
      </c>
      <c r="J109" s="6" t="str">
        <f t="shared" si="1"/>
        <v>*0</v>
      </c>
    </row>
    <row r="110" spans="1:11">
      <c r="A110" s="4" t="s">
        <v>1027</v>
      </c>
      <c r="B110" s="6" t="s">
        <v>164</v>
      </c>
      <c r="C110" s="6" t="s">
        <v>1028</v>
      </c>
      <c r="D110" t="s">
        <v>1029</v>
      </c>
      <c r="E110" t="s">
        <v>1030</v>
      </c>
      <c r="F110" t="s">
        <v>1031</v>
      </c>
      <c r="G110" t="s">
        <v>1032</v>
      </c>
      <c r="J110" s="6" t="str">
        <f t="shared" si="1"/>
        <v>P&gt;|z|</v>
      </c>
    </row>
    <row r="111" spans="1:11">
      <c r="A111" s="4" t="s">
        <v>1004</v>
      </c>
      <c r="J111" s="6" t="str">
        <f t="shared" si="1"/>
        <v>*0</v>
      </c>
    </row>
    <row r="112" spans="1:11">
      <c r="A112" s="5" t="s">
        <v>1033</v>
      </c>
      <c r="B112" s="6">
        <v>0.1492</v>
      </c>
      <c r="C112" s="6">
        <v>5.8000000000000003E-2</v>
      </c>
      <c r="D112">
        <v>2.5760000000000001</v>
      </c>
      <c r="E112">
        <v>0.01</v>
      </c>
      <c r="F112">
        <v>3.5999999999999997E-2</v>
      </c>
      <c r="G112">
        <v>0.26300000000000001</v>
      </c>
      <c r="J112" s="6">
        <f t="shared" si="1"/>
        <v>0.01</v>
      </c>
    </row>
    <row r="113" spans="1:17">
      <c r="A113" s="4" t="s">
        <v>1039</v>
      </c>
      <c r="B113" s="6">
        <v>2.3199999999999998E-2</v>
      </c>
      <c r="C113" s="6">
        <v>3.0000000000000001E-3</v>
      </c>
      <c r="D113">
        <v>8.8140000000000001</v>
      </c>
      <c r="E113">
        <v>0</v>
      </c>
      <c r="F113">
        <v>1.7999999999999999E-2</v>
      </c>
      <c r="G113">
        <v>2.8000000000000001E-2</v>
      </c>
      <c r="J113" s="6" t="str">
        <f t="shared" si="1"/>
        <v>*0</v>
      </c>
    </row>
    <row r="114" spans="1:17">
      <c r="A114" s="4" t="s">
        <v>1005</v>
      </c>
      <c r="J114" s="6" t="str">
        <f t="shared" si="1"/>
        <v>*0</v>
      </c>
    </row>
    <row r="115" spans="1:17">
      <c r="A115" s="4" t="s">
        <v>1040</v>
      </c>
      <c r="B115" s="6" t="s">
        <v>1041</v>
      </c>
      <c r="C115" s="6">
        <v>65.94</v>
      </c>
      <c r="D115" t="s">
        <v>1042</v>
      </c>
      <c r="E115" t="s">
        <v>1043</v>
      </c>
      <c r="F115">
        <v>1.43</v>
      </c>
      <c r="J115" s="6" t="str">
        <f t="shared" si="1"/>
        <v>(JB):</v>
      </c>
      <c r="M115" s="6" t="str">
        <f>C106</f>
        <v>HQIC</v>
      </c>
      <c r="P115" s="6" t="s">
        <v>1076</v>
      </c>
      <c r="Q115" s="6">
        <f>G107</f>
        <v>0</v>
      </c>
    </row>
    <row r="116" spans="1:17">
      <c r="A116" s="4" t="s">
        <v>1044</v>
      </c>
      <c r="B116" s="6">
        <v>0.01</v>
      </c>
      <c r="C116" s="6" t="s">
        <v>1045</v>
      </c>
      <c r="D116">
        <v>0.49</v>
      </c>
      <c r="J116" s="6" t="str">
        <f t="shared" si="1"/>
        <v>*0</v>
      </c>
      <c r="N116" s="6" t="str" cm="1">
        <f t="array" ref="N116:O116">TRANSPOSE(A116:A117)</f>
        <v>Prob(Q):</v>
      </c>
      <c r="O116" s="6" t="str">
        <v>Heteroskedasticity</v>
      </c>
    </row>
    <row r="117" spans="1:17">
      <c r="A117" s="4" t="s">
        <v>1046</v>
      </c>
      <c r="B117" s="6" t="s">
        <v>1047</v>
      </c>
      <c r="C117" s="6">
        <v>0.19</v>
      </c>
      <c r="D117" t="s">
        <v>1048</v>
      </c>
      <c r="E117">
        <v>-0.19</v>
      </c>
      <c r="J117" s="6">
        <f t="shared" si="1"/>
        <v>-0.19</v>
      </c>
      <c r="M117" s="6" t="s">
        <v>1027</v>
      </c>
      <c r="N117" s="6" cm="1">
        <f t="array" ref="N117:O117">TRANSPOSE(B116:B117)</f>
        <v>0.01</v>
      </c>
      <c r="O117" s="6" t="str">
        <v>(H):</v>
      </c>
    </row>
    <row r="118" spans="1:17">
      <c r="A118" s="4" t="s">
        <v>1049</v>
      </c>
      <c r="B118" s="6" t="s">
        <v>1050</v>
      </c>
      <c r="C118" s="6">
        <v>0</v>
      </c>
      <c r="D118" t="s">
        <v>1051</v>
      </c>
      <c r="E118">
        <v>3.36</v>
      </c>
      <c r="J118" s="6">
        <f t="shared" si="1"/>
        <v>3.36</v>
      </c>
      <c r="M118" s="6" t="s">
        <v>1068</v>
      </c>
      <c r="N118" s="6" t="str" cm="1">
        <f t="array" ref="N118:O118">TRANSPOSE("("&amp;D116:D117&amp;")")</f>
        <v>(0.49)</v>
      </c>
      <c r="O118" s="6" t="str">
        <v>(Skew:)</v>
      </c>
    </row>
    <row r="119" spans="1:17">
      <c r="A119" s="4" t="s">
        <v>1005</v>
      </c>
      <c r="J119" s="6" t="str">
        <f t="shared" si="1"/>
        <v>*0</v>
      </c>
      <c r="M119" s="6" t="s">
        <v>918</v>
      </c>
      <c r="N119" s="6" t="str" cm="1">
        <f t="array" ref="N119:O119">TRANSPOSE(J116:J117)</f>
        <v>*0</v>
      </c>
      <c r="O119" s="6">
        <v>-0.19</v>
      </c>
    </row>
    <row r="120" spans="1:17">
      <c r="A120"/>
      <c r="J120" s="6" t="str">
        <f t="shared" si="1"/>
        <v>*0</v>
      </c>
    </row>
    <row r="121" spans="1:17">
      <c r="A121" s="4" t="s">
        <v>1052</v>
      </c>
      <c r="J121" s="6" t="str">
        <f t="shared" si="1"/>
        <v>*0</v>
      </c>
    </row>
    <row r="122" spans="1:17">
      <c r="A122" s="4" t="s">
        <v>1053</v>
      </c>
      <c r="B122" s="6" t="s">
        <v>1024</v>
      </c>
      <c r="C122" s="6" t="s">
        <v>1054</v>
      </c>
      <c r="D122" t="s">
        <v>1055</v>
      </c>
      <c r="E122" t="s">
        <v>1056</v>
      </c>
      <c r="F122" t="s">
        <v>1057</v>
      </c>
      <c r="G122" t="s">
        <v>1058</v>
      </c>
      <c r="H122" t="s">
        <v>1059</v>
      </c>
      <c r="I122" t="s">
        <v>1060</v>
      </c>
      <c r="J122" s="6" t="str">
        <f t="shared" si="1"/>
        <v>using</v>
      </c>
    </row>
    <row r="123" spans="1:17">
      <c r="A123" s="4" t="s">
        <v>1006</v>
      </c>
      <c r="B123" s="6" t="s">
        <v>1007</v>
      </c>
      <c r="J123" s="6" t="str">
        <f t="shared" si="1"/>
        <v>*0</v>
      </c>
    </row>
    <row r="124" spans="1:17">
      <c r="A124" s="4" t="s">
        <v>1003</v>
      </c>
      <c r="J124" s="6" t="str">
        <f t="shared" si="1"/>
        <v>*0</v>
      </c>
    </row>
    <row r="125" spans="1:17">
      <c r="A125" s="4" t="s">
        <v>1008</v>
      </c>
      <c r="B125" s="6" t="s">
        <v>1009</v>
      </c>
      <c r="C125" s="6" t="s">
        <v>119</v>
      </c>
      <c r="D125" t="s">
        <v>1010</v>
      </c>
      <c r="E125" t="s">
        <v>1011</v>
      </c>
      <c r="F125">
        <v>127</v>
      </c>
      <c r="J125" s="6" t="str">
        <f t="shared" si="1"/>
        <v>Observations:</v>
      </c>
    </row>
    <row r="126" spans="1:17">
      <c r="A126" s="4" t="s">
        <v>1012</v>
      </c>
      <c r="B126" s="6" t="s">
        <v>1065</v>
      </c>
      <c r="C126" s="6" t="s">
        <v>426</v>
      </c>
      <c r="D126" t="s">
        <v>1070</v>
      </c>
      <c r="E126" t="s">
        <v>1014</v>
      </c>
      <c r="F126" t="s">
        <v>1015</v>
      </c>
      <c r="G126">
        <v>39.466000000000001</v>
      </c>
      <c r="J126" s="6" t="str">
        <f t="shared" si="1"/>
        <v>Log</v>
      </c>
    </row>
    <row r="127" spans="1:17">
      <c r="A127" s="4" t="s">
        <v>1016</v>
      </c>
      <c r="B127" s="6" t="s">
        <v>1253</v>
      </c>
      <c r="C127" s="6">
        <v>9</v>
      </c>
      <c r="D127" t="s">
        <v>1018</v>
      </c>
      <c r="E127">
        <v>2020</v>
      </c>
      <c r="F127" t="s">
        <v>402</v>
      </c>
      <c r="G127">
        <v>-74.930999999999997</v>
      </c>
      <c r="J127" s="6">
        <f t="shared" si="1"/>
        <v>2020</v>
      </c>
      <c r="K127" s="6" t="s">
        <v>1062</v>
      </c>
    </row>
    <row r="128" spans="1:17">
      <c r="A128" s="4" t="s">
        <v>1019</v>
      </c>
      <c r="B128" s="23">
        <v>0.92011574074074076</v>
      </c>
      <c r="C128" s="6" t="s">
        <v>403</v>
      </c>
      <c r="D128">
        <v>-69.259</v>
      </c>
      <c r="J128" s="6" t="str">
        <f t="shared" si="1"/>
        <v>*0</v>
      </c>
    </row>
    <row r="129" spans="1:17">
      <c r="A129" s="4" t="s">
        <v>1020</v>
      </c>
      <c r="B129" s="6" t="s">
        <v>1021</v>
      </c>
      <c r="C129" s="6" t="s">
        <v>404</v>
      </c>
      <c r="D129">
        <v>-72.626999999999995</v>
      </c>
      <c r="J129" s="6" t="str">
        <f t="shared" si="1"/>
        <v>*0</v>
      </c>
    </row>
    <row r="130" spans="1:17">
      <c r="A130" s="4" t="s">
        <v>1022</v>
      </c>
      <c r="B130" s="6" t="s">
        <v>1023</v>
      </c>
      <c r="J130" s="6" t="str">
        <f t="shared" si="1"/>
        <v>*0</v>
      </c>
    </row>
    <row r="131" spans="1:17">
      <c r="A131" s="4" t="s">
        <v>1024</v>
      </c>
      <c r="B131" s="6" t="s">
        <v>1025</v>
      </c>
      <c r="C131" s="6" t="s">
        <v>1026</v>
      </c>
      <c r="J131" s="6" t="str">
        <f t="shared" si="1"/>
        <v>*0</v>
      </c>
    </row>
    <row r="132" spans="1:17">
      <c r="A132" s="4" t="s">
        <v>1003</v>
      </c>
      <c r="J132" s="6" t="str">
        <f t="shared" si="1"/>
        <v>*0</v>
      </c>
    </row>
    <row r="133" spans="1:17">
      <c r="A133" s="4" t="s">
        <v>1027</v>
      </c>
      <c r="B133" s="6" t="s">
        <v>164</v>
      </c>
      <c r="C133" s="6" t="s">
        <v>1028</v>
      </c>
      <c r="D133" t="s">
        <v>1029</v>
      </c>
      <c r="E133" t="s">
        <v>1030</v>
      </c>
      <c r="F133" t="s">
        <v>1031</v>
      </c>
      <c r="G133" t="s">
        <v>1032</v>
      </c>
      <c r="J133" s="6" t="str">
        <f t="shared" si="1"/>
        <v>P&gt;|z|</v>
      </c>
    </row>
    <row r="134" spans="1:17">
      <c r="A134" s="4" t="s">
        <v>1004</v>
      </c>
      <c r="J134" s="6" t="str">
        <f t="shared" si="1"/>
        <v>*0</v>
      </c>
    </row>
    <row r="135" spans="1:17">
      <c r="A135" s="5" t="s">
        <v>1033</v>
      </c>
      <c r="B135" s="6">
        <v>0.22819999999999999</v>
      </c>
      <c r="C135" s="6">
        <v>4.1000000000000002E-2</v>
      </c>
      <c r="D135">
        <v>5.5410000000000004</v>
      </c>
      <c r="E135">
        <v>0</v>
      </c>
      <c r="F135">
        <v>0.14699999999999999</v>
      </c>
      <c r="G135">
        <v>0.309</v>
      </c>
      <c r="J135" s="6" t="str">
        <f t="shared" si="1"/>
        <v>*0</v>
      </c>
    </row>
    <row r="136" spans="1:17">
      <c r="A136" s="4" t="s">
        <v>1039</v>
      </c>
      <c r="B136" s="6">
        <v>3.1300000000000001E-2</v>
      </c>
      <c r="C136" s="6">
        <v>2E-3</v>
      </c>
      <c r="D136">
        <v>16.933</v>
      </c>
      <c r="E136">
        <v>0</v>
      </c>
      <c r="F136">
        <v>2.8000000000000001E-2</v>
      </c>
      <c r="G136">
        <v>3.5000000000000003E-2</v>
      </c>
      <c r="J136" s="6" t="str">
        <f t="shared" si="1"/>
        <v>*0</v>
      </c>
    </row>
    <row r="137" spans="1:17">
      <c r="A137" s="4" t="s">
        <v>1005</v>
      </c>
      <c r="J137" s="6" t="str">
        <f t="shared" si="1"/>
        <v>*0</v>
      </c>
    </row>
    <row r="138" spans="1:17">
      <c r="A138" s="4" t="s">
        <v>1040</v>
      </c>
      <c r="B138" s="6" t="s">
        <v>1041</v>
      </c>
      <c r="C138" s="6">
        <v>42.18</v>
      </c>
      <c r="D138" t="s">
        <v>1042</v>
      </c>
      <c r="E138" t="s">
        <v>1043</v>
      </c>
      <c r="F138">
        <v>295.69</v>
      </c>
      <c r="J138" s="6" t="str">
        <f t="shared" si="1"/>
        <v>(JB):</v>
      </c>
    </row>
    <row r="139" spans="1:17">
      <c r="A139" s="4" t="s">
        <v>1044</v>
      </c>
      <c r="B139" s="6">
        <v>0.38</v>
      </c>
      <c r="C139" s="6" t="s">
        <v>1045</v>
      </c>
      <c r="D139">
        <v>0</v>
      </c>
      <c r="J139" s="6" t="str">
        <f t="shared" si="1"/>
        <v>*0</v>
      </c>
      <c r="M139" s="6">
        <f>C130</f>
        <v>0</v>
      </c>
      <c r="P139" s="6" t="s">
        <v>1076</v>
      </c>
      <c r="Q139" s="6">
        <f>G131</f>
        <v>0</v>
      </c>
    </row>
    <row r="140" spans="1:17">
      <c r="A140" s="4" t="s">
        <v>1046</v>
      </c>
      <c r="B140" s="6" t="s">
        <v>1047</v>
      </c>
      <c r="C140" s="6">
        <v>0.12</v>
      </c>
      <c r="D140" t="s">
        <v>1048</v>
      </c>
      <c r="E140">
        <v>-1.03</v>
      </c>
      <c r="J140" s="6">
        <f t="shared" si="1"/>
        <v>-1.03</v>
      </c>
      <c r="N140" s="6" t="str" cm="1">
        <f t="array" ref="N140:O140">TRANSPOSE(A140:A141)</f>
        <v>Heteroskedasticity</v>
      </c>
      <c r="O140" s="6" t="str">
        <v>Prob(H)</v>
      </c>
    </row>
    <row r="141" spans="1:17">
      <c r="A141" s="4" t="s">
        <v>1049</v>
      </c>
      <c r="B141" s="6" t="s">
        <v>1050</v>
      </c>
      <c r="C141" s="6">
        <v>0</v>
      </c>
      <c r="D141" t="s">
        <v>1051</v>
      </c>
      <c r="E141">
        <v>10.220000000000001</v>
      </c>
      <c r="J141" s="6">
        <f t="shared" si="1"/>
        <v>10.220000000000001</v>
      </c>
      <c r="M141" s="6" t="s">
        <v>1027</v>
      </c>
      <c r="N141" s="6" t="str" cm="1">
        <f t="array" ref="N141:O141">TRANSPOSE(B140:B141)</f>
        <v>(H):</v>
      </c>
      <c r="O141" s="6" t="str">
        <v>(two-sided):</v>
      </c>
    </row>
    <row r="142" spans="1:17">
      <c r="A142" s="4" t="s">
        <v>1005</v>
      </c>
      <c r="J142" s="6" t="str">
        <f t="shared" ref="J142:J205" si="2">IF(AND(OR(E142=0, E142&gt;0), OR(F142=0.01, E142&lt;0.01)), "*" &amp;TEXT(E142, "General"), IF(AND(E142&gt;0.01, E142&lt;0.05), "**" &amp;TEXT(E142, "General"), E142))</f>
        <v>*0</v>
      </c>
      <c r="M142" s="6" t="s">
        <v>1068</v>
      </c>
      <c r="N142" s="6" t="str" cm="1">
        <f t="array" ref="N142:O142">TRANSPOSE("("&amp;D140:D141&amp;")")</f>
        <v>(Skew:)</v>
      </c>
      <c r="O142" s="6" t="str">
        <v>(Kurtosis:)</v>
      </c>
    </row>
    <row r="143" spans="1:17">
      <c r="A143"/>
      <c r="J143" s="6" t="str">
        <f t="shared" si="2"/>
        <v>*0</v>
      </c>
      <c r="M143" s="6" t="s">
        <v>918</v>
      </c>
      <c r="N143" s="6" cm="1">
        <f t="array" ref="N143:O143">TRANSPOSE(J140:J141)</f>
        <v>-1.03</v>
      </c>
      <c r="O143" s="6">
        <v>10.220000000000001</v>
      </c>
    </row>
    <row r="144" spans="1:17">
      <c r="A144" s="4" t="s">
        <v>1052</v>
      </c>
      <c r="J144" s="6" t="str">
        <f t="shared" si="2"/>
        <v>*0</v>
      </c>
    </row>
    <row r="145" spans="1:11">
      <c r="A145" s="4" t="s">
        <v>1053</v>
      </c>
      <c r="B145" s="6" t="s">
        <v>1024</v>
      </c>
      <c r="C145" s="6" t="s">
        <v>1054</v>
      </c>
      <c r="D145" t="s">
        <v>1055</v>
      </c>
      <c r="E145" t="s">
        <v>1056</v>
      </c>
      <c r="F145" t="s">
        <v>1057</v>
      </c>
      <c r="G145" t="s">
        <v>1058</v>
      </c>
      <c r="H145" t="s">
        <v>1059</v>
      </c>
      <c r="I145" t="s">
        <v>1060</v>
      </c>
      <c r="J145" s="6" t="str">
        <f t="shared" si="2"/>
        <v>using</v>
      </c>
    </row>
    <row r="146" spans="1:11">
      <c r="A146" s="4" t="s">
        <v>1006</v>
      </c>
      <c r="B146" s="6" t="s">
        <v>1007</v>
      </c>
      <c r="J146" s="6" t="str">
        <f t="shared" si="2"/>
        <v>*0</v>
      </c>
    </row>
    <row r="147" spans="1:11">
      <c r="A147" s="4" t="s">
        <v>1003</v>
      </c>
      <c r="J147" s="6" t="str">
        <f t="shared" si="2"/>
        <v>*0</v>
      </c>
    </row>
    <row r="148" spans="1:11">
      <c r="A148" s="4" t="s">
        <v>1008</v>
      </c>
      <c r="B148" s="6" t="s">
        <v>1009</v>
      </c>
      <c r="C148" s="6" t="s">
        <v>110</v>
      </c>
      <c r="D148" t="s">
        <v>1010</v>
      </c>
      <c r="E148" t="s">
        <v>1011</v>
      </c>
      <c r="F148">
        <v>127</v>
      </c>
      <c r="J148" s="6" t="str">
        <f t="shared" si="2"/>
        <v>Observations:</v>
      </c>
    </row>
    <row r="149" spans="1:11">
      <c r="A149" s="4" t="s">
        <v>1012</v>
      </c>
      <c r="B149" s="6" t="s">
        <v>1065</v>
      </c>
      <c r="C149" s="6" t="s">
        <v>426</v>
      </c>
      <c r="D149" t="s">
        <v>1070</v>
      </c>
      <c r="E149" t="s">
        <v>1014</v>
      </c>
      <c r="F149" t="s">
        <v>1015</v>
      </c>
      <c r="G149">
        <v>31.140999999999998</v>
      </c>
      <c r="J149" s="6" t="str">
        <f t="shared" si="2"/>
        <v>Log</v>
      </c>
    </row>
    <row r="150" spans="1:11">
      <c r="A150" s="4" t="s">
        <v>1016</v>
      </c>
      <c r="B150" s="6" t="s">
        <v>1253</v>
      </c>
      <c r="C150" s="6">
        <v>9</v>
      </c>
      <c r="D150" t="s">
        <v>1018</v>
      </c>
      <c r="E150">
        <v>2020</v>
      </c>
      <c r="F150" t="s">
        <v>402</v>
      </c>
      <c r="G150">
        <v>-58.281999999999996</v>
      </c>
      <c r="J150" s="6">
        <f t="shared" si="2"/>
        <v>2020</v>
      </c>
    </row>
    <row r="151" spans="1:11">
      <c r="A151" s="4" t="s">
        <v>1019</v>
      </c>
      <c r="B151" s="23">
        <v>0.92011574074074076</v>
      </c>
      <c r="C151" s="6" t="s">
        <v>403</v>
      </c>
      <c r="D151">
        <v>-52.61</v>
      </c>
      <c r="J151" s="6" t="str">
        <f t="shared" si="2"/>
        <v>*0</v>
      </c>
      <c r="K151" s="6" t="s">
        <v>1062</v>
      </c>
    </row>
    <row r="152" spans="1:11">
      <c r="A152" s="4" t="s">
        <v>1020</v>
      </c>
      <c r="B152" s="6" t="s">
        <v>1021</v>
      </c>
      <c r="C152" s="6" t="s">
        <v>404</v>
      </c>
      <c r="D152">
        <v>-55.978000000000002</v>
      </c>
      <c r="J152" s="6" t="str">
        <f t="shared" si="2"/>
        <v>*0</v>
      </c>
    </row>
    <row r="153" spans="1:11">
      <c r="A153" s="4" t="s">
        <v>1022</v>
      </c>
      <c r="B153" s="6" t="s">
        <v>1023</v>
      </c>
      <c r="J153" s="6" t="str">
        <f t="shared" si="2"/>
        <v>*0</v>
      </c>
    </row>
    <row r="154" spans="1:11">
      <c r="A154" s="4" t="s">
        <v>1024</v>
      </c>
      <c r="B154" s="6" t="s">
        <v>1025</v>
      </c>
      <c r="C154" s="6" t="s">
        <v>1026</v>
      </c>
      <c r="J154" s="6" t="str">
        <f t="shared" si="2"/>
        <v>*0</v>
      </c>
    </row>
    <row r="155" spans="1:11">
      <c r="A155" s="4" t="s">
        <v>1003</v>
      </c>
      <c r="J155" s="6" t="str">
        <f t="shared" si="2"/>
        <v>*0</v>
      </c>
    </row>
    <row r="156" spans="1:11">
      <c r="A156" s="4" t="s">
        <v>1027</v>
      </c>
      <c r="B156" s="6" t="s">
        <v>164</v>
      </c>
      <c r="C156" s="6" t="s">
        <v>1028</v>
      </c>
      <c r="D156" t="s">
        <v>1029</v>
      </c>
      <c r="E156" t="s">
        <v>1030</v>
      </c>
      <c r="F156" t="s">
        <v>1031</v>
      </c>
      <c r="G156" t="s">
        <v>1032</v>
      </c>
      <c r="J156" s="6" t="str">
        <f t="shared" si="2"/>
        <v>P&gt;|z|</v>
      </c>
    </row>
    <row r="157" spans="1:11">
      <c r="A157" s="4" t="s">
        <v>1004</v>
      </c>
      <c r="J157" s="6" t="str">
        <f t="shared" si="2"/>
        <v>*0</v>
      </c>
    </row>
    <row r="158" spans="1:11">
      <c r="A158" s="5" t="s">
        <v>1033</v>
      </c>
      <c r="B158" s="6">
        <v>0.18809999999999999</v>
      </c>
      <c r="C158" s="6">
        <v>7.0999999999999994E-2</v>
      </c>
      <c r="D158">
        <v>2.6549999999999998</v>
      </c>
      <c r="E158">
        <v>8.0000000000000002E-3</v>
      </c>
      <c r="F158">
        <v>4.9000000000000002E-2</v>
      </c>
      <c r="G158">
        <v>0.32700000000000001</v>
      </c>
      <c r="J158" s="6" t="str">
        <f t="shared" si="2"/>
        <v>*0.008</v>
      </c>
    </row>
    <row r="159" spans="1:11">
      <c r="A159" s="4" t="s">
        <v>1039</v>
      </c>
      <c r="B159" s="6">
        <v>3.5700000000000003E-2</v>
      </c>
      <c r="C159" s="6">
        <v>4.0000000000000001E-3</v>
      </c>
      <c r="D159">
        <v>9.1199999999999992</v>
      </c>
      <c r="E159">
        <v>0</v>
      </c>
      <c r="F159">
        <v>2.8000000000000001E-2</v>
      </c>
      <c r="G159">
        <v>4.2999999999999997E-2</v>
      </c>
      <c r="J159" s="6" t="str">
        <f t="shared" si="2"/>
        <v>*0</v>
      </c>
    </row>
    <row r="160" spans="1:11">
      <c r="A160" s="4" t="s">
        <v>1005</v>
      </c>
      <c r="J160" s="6" t="str">
        <f t="shared" si="2"/>
        <v>*0</v>
      </c>
    </row>
    <row r="161" spans="1:17">
      <c r="A161" s="4" t="s">
        <v>1040</v>
      </c>
      <c r="B161" s="6" t="s">
        <v>1041</v>
      </c>
      <c r="C161" s="6">
        <v>79.52</v>
      </c>
      <c r="D161" t="s">
        <v>1042</v>
      </c>
      <c r="E161" t="s">
        <v>1043</v>
      </c>
      <c r="F161">
        <v>3.23</v>
      </c>
      <c r="J161" s="6" t="str">
        <f t="shared" si="2"/>
        <v>(JB):</v>
      </c>
    </row>
    <row r="162" spans="1:17">
      <c r="A162" s="4" t="s">
        <v>1044</v>
      </c>
      <c r="B162" s="6">
        <v>0</v>
      </c>
      <c r="C162" s="6" t="s">
        <v>1045</v>
      </c>
      <c r="D162">
        <v>0.2</v>
      </c>
      <c r="J162" s="6" t="str">
        <f t="shared" si="2"/>
        <v>*0</v>
      </c>
    </row>
    <row r="163" spans="1:17">
      <c r="A163" s="4" t="s">
        <v>1046</v>
      </c>
      <c r="B163" s="6" t="s">
        <v>1047</v>
      </c>
      <c r="C163" s="6">
        <v>0.21</v>
      </c>
      <c r="D163" t="s">
        <v>1048</v>
      </c>
      <c r="E163">
        <v>-0.16</v>
      </c>
      <c r="J163" s="6">
        <f t="shared" si="2"/>
        <v>-0.16</v>
      </c>
      <c r="M163" s="6" t="str">
        <f>C154</f>
        <v>opg</v>
      </c>
      <c r="P163" s="6" t="s">
        <v>1076</v>
      </c>
      <c r="Q163" s="6">
        <f>G155</f>
        <v>0</v>
      </c>
    </row>
    <row r="164" spans="1:17">
      <c r="A164" s="4" t="s">
        <v>1049</v>
      </c>
      <c r="B164" s="6" t="s">
        <v>1050</v>
      </c>
      <c r="C164" s="6">
        <v>0</v>
      </c>
      <c r="D164" t="s">
        <v>1051</v>
      </c>
      <c r="E164">
        <v>3.72</v>
      </c>
      <c r="J164" s="6">
        <f t="shared" si="2"/>
        <v>3.72</v>
      </c>
      <c r="N164" s="6" t="str" cm="1">
        <f t="array" ref="N164:O164">TRANSPOSE(A164:A165)</f>
        <v>Prob(H)</v>
      </c>
      <c r="O164" s="6" t="str">
        <v>===================================================================================</v>
      </c>
    </row>
    <row r="165" spans="1:17">
      <c r="A165" s="4" t="s">
        <v>1005</v>
      </c>
      <c r="J165" s="6" t="str">
        <f t="shared" si="2"/>
        <v>*0</v>
      </c>
      <c r="M165" s="6" t="s">
        <v>1027</v>
      </c>
      <c r="N165" s="6" t="str" cm="1">
        <f t="array" ref="N165:O165">TRANSPOSE(B164:B165)</f>
        <v>(two-sided):</v>
      </c>
      <c r="O165" s="6">
        <v>0</v>
      </c>
    </row>
    <row r="166" spans="1:17">
      <c r="A166"/>
      <c r="J166" s="6" t="str">
        <f t="shared" si="2"/>
        <v>*0</v>
      </c>
      <c r="M166" s="6" t="s">
        <v>1068</v>
      </c>
      <c r="N166" s="6" t="str" cm="1">
        <f t="array" ref="N166:O166">TRANSPOSE("("&amp;D164:D165&amp;")")</f>
        <v>(Kurtosis:)</v>
      </c>
      <c r="O166" s="6" t="str">
        <v>()</v>
      </c>
    </row>
    <row r="167" spans="1:17">
      <c r="A167" s="4" t="s">
        <v>1052</v>
      </c>
      <c r="J167" s="6" t="str">
        <f t="shared" si="2"/>
        <v>*0</v>
      </c>
      <c r="M167" s="6" t="s">
        <v>918</v>
      </c>
      <c r="N167" s="6" cm="1">
        <f t="array" ref="N167:O167">TRANSPOSE(J164:J165)</f>
        <v>3.72</v>
      </c>
      <c r="O167" s="6" t="str">
        <v>*0</v>
      </c>
    </row>
    <row r="168" spans="1:17">
      <c r="A168" s="4" t="s">
        <v>1053</v>
      </c>
      <c r="B168" s="6" t="s">
        <v>1024</v>
      </c>
      <c r="C168" s="6" t="s">
        <v>1054</v>
      </c>
      <c r="D168" t="s">
        <v>1055</v>
      </c>
      <c r="E168" t="s">
        <v>1056</v>
      </c>
      <c r="F168" t="s">
        <v>1057</v>
      </c>
      <c r="G168" t="s">
        <v>1058</v>
      </c>
      <c r="H168" t="s">
        <v>1059</v>
      </c>
      <c r="I168" t="s">
        <v>1060</v>
      </c>
      <c r="J168" s="6" t="str">
        <f t="shared" si="2"/>
        <v>using</v>
      </c>
    </row>
    <row r="169" spans="1:17">
      <c r="A169" s="4" t="s">
        <v>1006</v>
      </c>
      <c r="B169" s="6" t="s">
        <v>1007</v>
      </c>
      <c r="J169" s="6" t="str">
        <f t="shared" si="2"/>
        <v>*0</v>
      </c>
    </row>
    <row r="170" spans="1:17">
      <c r="A170" s="4" t="s">
        <v>1003</v>
      </c>
      <c r="J170" s="6" t="str">
        <f t="shared" si="2"/>
        <v>*0</v>
      </c>
    </row>
    <row r="171" spans="1:17">
      <c r="A171" s="4" t="s">
        <v>1008</v>
      </c>
      <c r="B171" s="6" t="s">
        <v>1009</v>
      </c>
      <c r="C171" s="6" t="s">
        <v>115</v>
      </c>
      <c r="D171" t="s">
        <v>1010</v>
      </c>
      <c r="E171" t="s">
        <v>1011</v>
      </c>
      <c r="F171">
        <v>127</v>
      </c>
      <c r="J171" s="6" t="str">
        <f t="shared" si="2"/>
        <v>Observations:</v>
      </c>
    </row>
    <row r="172" spans="1:17">
      <c r="A172" s="4" t="s">
        <v>1012</v>
      </c>
      <c r="B172" s="6" t="s">
        <v>1065</v>
      </c>
      <c r="C172" s="6" t="s">
        <v>426</v>
      </c>
      <c r="D172" t="s">
        <v>1070</v>
      </c>
      <c r="E172" t="s">
        <v>1014</v>
      </c>
      <c r="F172" t="s">
        <v>1015</v>
      </c>
      <c r="G172">
        <v>49.862000000000002</v>
      </c>
      <c r="J172" s="6" t="str">
        <f t="shared" si="2"/>
        <v>Log</v>
      </c>
    </row>
    <row r="173" spans="1:17">
      <c r="A173" s="4" t="s">
        <v>1016</v>
      </c>
      <c r="B173" s="6" t="s">
        <v>1253</v>
      </c>
      <c r="C173" s="6">
        <v>9</v>
      </c>
      <c r="D173" t="s">
        <v>1018</v>
      </c>
      <c r="E173">
        <v>2020</v>
      </c>
      <c r="F173" t="s">
        <v>402</v>
      </c>
      <c r="G173">
        <v>-95.722999999999999</v>
      </c>
      <c r="J173" s="6">
        <f t="shared" si="2"/>
        <v>2020</v>
      </c>
    </row>
    <row r="174" spans="1:17">
      <c r="A174" s="4" t="s">
        <v>1019</v>
      </c>
      <c r="B174" s="23">
        <v>0.92011574074074076</v>
      </c>
      <c r="C174" s="6" t="s">
        <v>403</v>
      </c>
      <c r="D174">
        <v>-90.051000000000002</v>
      </c>
      <c r="J174" s="6" t="str">
        <f t="shared" si="2"/>
        <v>*0</v>
      </c>
    </row>
    <row r="175" spans="1:17">
      <c r="A175" s="4" t="s">
        <v>1020</v>
      </c>
      <c r="B175" s="6" t="s">
        <v>1021</v>
      </c>
      <c r="C175" s="6" t="s">
        <v>404</v>
      </c>
      <c r="D175">
        <v>-93.418999999999997</v>
      </c>
      <c r="J175" s="6" t="str">
        <f t="shared" si="2"/>
        <v>*0</v>
      </c>
      <c r="K175" s="6" t="s">
        <v>1062</v>
      </c>
    </row>
    <row r="176" spans="1:17">
      <c r="A176" s="4" t="s">
        <v>1022</v>
      </c>
      <c r="B176" s="6" t="s">
        <v>1023</v>
      </c>
      <c r="J176" s="6" t="str">
        <f t="shared" si="2"/>
        <v>*0</v>
      </c>
    </row>
    <row r="177" spans="1:17">
      <c r="A177" s="4" t="s">
        <v>1024</v>
      </c>
      <c r="B177" s="6" t="s">
        <v>1025</v>
      </c>
      <c r="C177" s="6" t="s">
        <v>1026</v>
      </c>
      <c r="J177" s="6" t="str">
        <f t="shared" si="2"/>
        <v>*0</v>
      </c>
    </row>
    <row r="178" spans="1:17">
      <c r="A178" s="4" t="s">
        <v>1003</v>
      </c>
      <c r="J178" s="6" t="str">
        <f t="shared" si="2"/>
        <v>*0</v>
      </c>
    </row>
    <row r="179" spans="1:17">
      <c r="A179" s="4" t="s">
        <v>1027</v>
      </c>
      <c r="B179" s="6" t="s">
        <v>164</v>
      </c>
      <c r="C179" s="6" t="s">
        <v>1028</v>
      </c>
      <c r="D179" t="s">
        <v>1029</v>
      </c>
      <c r="E179" t="s">
        <v>1030</v>
      </c>
      <c r="F179" t="s">
        <v>1031</v>
      </c>
      <c r="G179" t="s">
        <v>1032</v>
      </c>
      <c r="J179" s="6" t="str">
        <f t="shared" si="2"/>
        <v>P&gt;|z|</v>
      </c>
    </row>
    <row r="180" spans="1:17">
      <c r="A180" s="4" t="s">
        <v>1004</v>
      </c>
      <c r="J180" s="6" t="str">
        <f t="shared" si="2"/>
        <v>*0</v>
      </c>
    </row>
    <row r="181" spans="1:17">
      <c r="A181" s="5" t="s">
        <v>1033</v>
      </c>
      <c r="B181" s="6">
        <v>0.27979999999999999</v>
      </c>
      <c r="C181" s="6">
        <v>5.8000000000000003E-2</v>
      </c>
      <c r="D181">
        <v>4.8040000000000003</v>
      </c>
      <c r="E181">
        <v>0</v>
      </c>
      <c r="F181">
        <v>0.16600000000000001</v>
      </c>
      <c r="G181">
        <v>0.39400000000000002</v>
      </c>
      <c r="J181" s="6" t="str">
        <f t="shared" si="2"/>
        <v>*0</v>
      </c>
    </row>
    <row r="182" spans="1:17">
      <c r="A182" s="4" t="s">
        <v>1039</v>
      </c>
      <c r="B182" s="6">
        <v>2.6499999999999999E-2</v>
      </c>
      <c r="C182" s="6">
        <v>2E-3</v>
      </c>
      <c r="D182">
        <v>10.75</v>
      </c>
      <c r="E182">
        <v>0</v>
      </c>
      <c r="F182">
        <v>2.1999999999999999E-2</v>
      </c>
      <c r="G182">
        <v>3.1E-2</v>
      </c>
      <c r="J182" s="6" t="str">
        <f t="shared" si="2"/>
        <v>*0</v>
      </c>
    </row>
    <row r="183" spans="1:17">
      <c r="A183" s="4" t="s">
        <v>1005</v>
      </c>
      <c r="J183" s="6" t="str">
        <f t="shared" si="2"/>
        <v>*0</v>
      </c>
    </row>
    <row r="184" spans="1:17">
      <c r="A184" s="4" t="s">
        <v>1040</v>
      </c>
      <c r="B184" s="6" t="s">
        <v>1041</v>
      </c>
      <c r="C184" s="6">
        <v>76.84</v>
      </c>
      <c r="D184" t="s">
        <v>1042</v>
      </c>
      <c r="E184" t="s">
        <v>1043</v>
      </c>
      <c r="F184">
        <v>15.02</v>
      </c>
      <c r="J184" s="6" t="str">
        <f t="shared" si="2"/>
        <v>(JB):</v>
      </c>
    </row>
    <row r="185" spans="1:17">
      <c r="A185" s="4" t="s">
        <v>1044</v>
      </c>
      <c r="B185" s="6">
        <v>0</v>
      </c>
      <c r="C185" s="6" t="s">
        <v>1045</v>
      </c>
      <c r="D185">
        <v>0</v>
      </c>
      <c r="J185" s="6" t="str">
        <f t="shared" si="2"/>
        <v>*0</v>
      </c>
    </row>
    <row r="186" spans="1:17">
      <c r="A186" s="4" t="s">
        <v>1046</v>
      </c>
      <c r="B186" s="6" t="s">
        <v>1047</v>
      </c>
      <c r="C186" s="6">
        <v>0.2</v>
      </c>
      <c r="D186" t="s">
        <v>1048</v>
      </c>
      <c r="E186">
        <v>-0.35</v>
      </c>
      <c r="J186" s="6">
        <f t="shared" si="2"/>
        <v>-0.35</v>
      </c>
    </row>
    <row r="187" spans="1:17">
      <c r="A187" s="4" t="s">
        <v>1049</v>
      </c>
      <c r="B187" s="6" t="s">
        <v>1050</v>
      </c>
      <c r="C187" s="6">
        <v>0</v>
      </c>
      <c r="D187" t="s">
        <v>1051</v>
      </c>
      <c r="E187">
        <v>4.54</v>
      </c>
      <c r="J187" s="6">
        <f t="shared" si="2"/>
        <v>4.54</v>
      </c>
      <c r="M187" s="6">
        <f>C178</f>
        <v>0</v>
      </c>
      <c r="P187" s="6" t="s">
        <v>1076</v>
      </c>
      <c r="Q187" s="6" t="str">
        <f>G179</f>
        <v>0.975]</v>
      </c>
    </row>
    <row r="188" spans="1:17">
      <c r="A188" s="4" t="s">
        <v>1005</v>
      </c>
      <c r="J188" s="6" t="str">
        <f t="shared" si="2"/>
        <v>*0</v>
      </c>
      <c r="N188" s="6" t="str" cm="1">
        <f t="array" ref="N188:O188">TRANSPOSE(A188:A189)</f>
        <v>===================================================================================</v>
      </c>
      <c r="O188" s="6">
        <v>0</v>
      </c>
    </row>
    <row r="189" spans="1:17">
      <c r="A189"/>
      <c r="J189" s="6" t="str">
        <f t="shared" si="2"/>
        <v>*0</v>
      </c>
      <c r="M189" s="6" t="s">
        <v>1027</v>
      </c>
      <c r="N189" s="6" cm="1">
        <f t="array" ref="N189:O189">TRANSPOSE(B188:B189)</f>
        <v>0</v>
      </c>
      <c r="O189" s="6">
        <v>0</v>
      </c>
    </row>
    <row r="190" spans="1:17">
      <c r="A190" s="4" t="s">
        <v>1052</v>
      </c>
      <c r="J190" s="6" t="str">
        <f t="shared" si="2"/>
        <v>*0</v>
      </c>
      <c r="M190" s="6" t="s">
        <v>1068</v>
      </c>
      <c r="N190" s="6" t="str" cm="1">
        <f t="array" ref="N190:O190">TRANSPOSE("("&amp;D188:D189&amp;")")</f>
        <v>()</v>
      </c>
      <c r="O190" s="6" t="str">
        <v>()</v>
      </c>
    </row>
    <row r="191" spans="1:17">
      <c r="A191" s="4" t="s">
        <v>1053</v>
      </c>
      <c r="B191" s="6" t="s">
        <v>1024</v>
      </c>
      <c r="C191" s="6" t="s">
        <v>1054</v>
      </c>
      <c r="D191" t="s">
        <v>1055</v>
      </c>
      <c r="E191" t="s">
        <v>1056</v>
      </c>
      <c r="F191" t="s">
        <v>1057</v>
      </c>
      <c r="G191" t="s">
        <v>1058</v>
      </c>
      <c r="H191" t="s">
        <v>1059</v>
      </c>
      <c r="I191" t="s">
        <v>1060</v>
      </c>
      <c r="J191" s="6" t="str">
        <f t="shared" si="2"/>
        <v>using</v>
      </c>
      <c r="M191" s="6" t="s">
        <v>918</v>
      </c>
      <c r="N191" s="6" t="str" cm="1">
        <f t="array" ref="N191:O191">TRANSPOSE(J188:J189)</f>
        <v>*0</v>
      </c>
      <c r="O191" s="6" t="str">
        <v>*0</v>
      </c>
    </row>
    <row r="192" spans="1:17">
      <c r="A192" s="4" t="s">
        <v>1006</v>
      </c>
      <c r="B192" s="6" t="s">
        <v>1007</v>
      </c>
      <c r="J192" s="6" t="str">
        <f t="shared" si="2"/>
        <v>*0</v>
      </c>
    </row>
    <row r="193" spans="1:11">
      <c r="A193" s="4" t="s">
        <v>1003</v>
      </c>
      <c r="J193" s="6" t="str">
        <f t="shared" si="2"/>
        <v>*0</v>
      </c>
    </row>
    <row r="194" spans="1:11">
      <c r="A194" s="4" t="s">
        <v>1008</v>
      </c>
      <c r="B194" s="6" t="s">
        <v>1009</v>
      </c>
      <c r="C194" s="6" t="s">
        <v>120</v>
      </c>
      <c r="D194" t="s">
        <v>1010</v>
      </c>
      <c r="E194" t="s">
        <v>1011</v>
      </c>
      <c r="F194">
        <v>127</v>
      </c>
      <c r="J194" s="6" t="str">
        <f t="shared" si="2"/>
        <v>Observations:</v>
      </c>
    </row>
    <row r="195" spans="1:11">
      <c r="A195" s="4" t="s">
        <v>1012</v>
      </c>
      <c r="B195" s="6" t="s">
        <v>1065</v>
      </c>
      <c r="C195" s="6" t="s">
        <v>426</v>
      </c>
      <c r="D195" t="s">
        <v>1066</v>
      </c>
      <c r="E195" t="s">
        <v>1014</v>
      </c>
      <c r="F195" t="s">
        <v>1015</v>
      </c>
      <c r="G195">
        <v>28.22</v>
      </c>
      <c r="J195" s="6" t="str">
        <f t="shared" si="2"/>
        <v>Log</v>
      </c>
    </row>
    <row r="196" spans="1:11">
      <c r="A196" s="4" t="s">
        <v>1016</v>
      </c>
      <c r="B196" s="6" t="s">
        <v>1253</v>
      </c>
      <c r="C196" s="6">
        <v>9</v>
      </c>
      <c r="D196" t="s">
        <v>1018</v>
      </c>
      <c r="E196">
        <v>2020</v>
      </c>
      <c r="F196" t="s">
        <v>402</v>
      </c>
      <c r="G196">
        <v>-50.441000000000003</v>
      </c>
      <c r="J196" s="6">
        <f t="shared" si="2"/>
        <v>2020</v>
      </c>
    </row>
    <row r="197" spans="1:11">
      <c r="A197" s="4" t="s">
        <v>1019</v>
      </c>
      <c r="B197" s="23">
        <v>0.92011574074074076</v>
      </c>
      <c r="C197" s="6" t="s">
        <v>403</v>
      </c>
      <c r="D197">
        <v>-41.932000000000002</v>
      </c>
      <c r="J197" s="6" t="str">
        <f t="shared" si="2"/>
        <v>*0</v>
      </c>
    </row>
    <row r="198" spans="1:11">
      <c r="A198" s="4" t="s">
        <v>1020</v>
      </c>
      <c r="B198" s="6" t="s">
        <v>1021</v>
      </c>
      <c r="C198" s="6" t="s">
        <v>404</v>
      </c>
      <c r="D198">
        <v>-46.984000000000002</v>
      </c>
      <c r="J198" s="6" t="str">
        <f t="shared" si="2"/>
        <v>*0</v>
      </c>
    </row>
    <row r="199" spans="1:11">
      <c r="A199" s="4" t="s">
        <v>1022</v>
      </c>
      <c r="B199" s="6" t="s">
        <v>1023</v>
      </c>
      <c r="J199" s="6" t="str">
        <f t="shared" si="2"/>
        <v>*0</v>
      </c>
      <c r="K199" s="6" t="s">
        <v>1062</v>
      </c>
    </row>
    <row r="200" spans="1:11">
      <c r="A200" s="4" t="s">
        <v>1024</v>
      </c>
      <c r="B200" s="6" t="s">
        <v>1025</v>
      </c>
      <c r="C200" s="6" t="s">
        <v>1026</v>
      </c>
      <c r="J200" s="6" t="str">
        <f t="shared" si="2"/>
        <v>*0</v>
      </c>
    </row>
    <row r="201" spans="1:11">
      <c r="A201" s="4" t="s">
        <v>1003</v>
      </c>
      <c r="J201" s="6" t="str">
        <f t="shared" si="2"/>
        <v>*0</v>
      </c>
    </row>
    <row r="202" spans="1:11">
      <c r="A202" s="4" t="s">
        <v>1027</v>
      </c>
      <c r="B202" s="6" t="s">
        <v>164</v>
      </c>
      <c r="C202" s="6" t="s">
        <v>1028</v>
      </c>
      <c r="D202" t="s">
        <v>1029</v>
      </c>
      <c r="E202" t="s">
        <v>1030</v>
      </c>
      <c r="F202" t="s">
        <v>1031</v>
      </c>
      <c r="G202" t="s">
        <v>1032</v>
      </c>
      <c r="J202" s="6" t="str">
        <f t="shared" si="2"/>
        <v>P&gt;|z|</v>
      </c>
    </row>
    <row r="203" spans="1:11">
      <c r="A203" s="4" t="s">
        <v>1004</v>
      </c>
      <c r="J203" s="6" t="str">
        <f t="shared" si="2"/>
        <v>*0</v>
      </c>
    </row>
    <row r="204" spans="1:11">
      <c r="A204" s="5" t="s">
        <v>1033</v>
      </c>
      <c r="B204" s="6">
        <v>-0.27710000000000001</v>
      </c>
      <c r="C204" s="6">
        <v>0.152</v>
      </c>
      <c r="D204">
        <v>-1.8280000000000001</v>
      </c>
      <c r="E204">
        <v>6.8000000000000005E-2</v>
      </c>
      <c r="F204">
        <v>-0.57399999999999995</v>
      </c>
      <c r="G204">
        <v>0.02</v>
      </c>
      <c r="J204" s="6">
        <f t="shared" si="2"/>
        <v>6.8000000000000005E-2</v>
      </c>
    </row>
    <row r="205" spans="1:11">
      <c r="A205" s="5" t="s">
        <v>1036</v>
      </c>
      <c r="B205" s="6">
        <v>0.62690000000000001</v>
      </c>
      <c r="C205" s="6">
        <v>0.159</v>
      </c>
      <c r="D205">
        <v>3.9529999999999998</v>
      </c>
      <c r="E205">
        <v>0</v>
      </c>
      <c r="F205">
        <v>0.316</v>
      </c>
      <c r="G205">
        <v>0.93799999999999994</v>
      </c>
      <c r="J205" s="6" t="str">
        <f t="shared" si="2"/>
        <v>*0</v>
      </c>
    </row>
    <row r="206" spans="1:11">
      <c r="A206" s="4" t="s">
        <v>1039</v>
      </c>
      <c r="B206" s="6">
        <v>3.73E-2</v>
      </c>
      <c r="C206" s="6">
        <v>3.0000000000000001E-3</v>
      </c>
      <c r="D206">
        <v>14.372999999999999</v>
      </c>
      <c r="E206">
        <v>0</v>
      </c>
      <c r="F206">
        <v>3.2000000000000001E-2</v>
      </c>
      <c r="G206">
        <v>4.2000000000000003E-2</v>
      </c>
      <c r="J206" s="6" t="str">
        <f t="shared" ref="J206:J269" si="3">IF(AND(OR(E206=0, E206&gt;0), OR(F206=0.01, E206&lt;0.01)), "*" &amp;TEXT(E206, "General"), IF(AND(E206&gt;0.01, E206&lt;0.05), "**" &amp;TEXT(E206, "General"), E206))</f>
        <v>*0</v>
      </c>
    </row>
    <row r="207" spans="1:11">
      <c r="A207" s="4" t="s">
        <v>1005</v>
      </c>
      <c r="J207" s="6" t="str">
        <f t="shared" si="3"/>
        <v>*0</v>
      </c>
    </row>
    <row r="208" spans="1:11">
      <c r="A208" s="4" t="s">
        <v>1040</v>
      </c>
      <c r="B208" s="6" t="s">
        <v>1041</v>
      </c>
      <c r="C208" s="6">
        <v>48.41</v>
      </c>
      <c r="D208" t="s">
        <v>1042</v>
      </c>
      <c r="E208" t="s">
        <v>1043</v>
      </c>
      <c r="F208">
        <v>292.73</v>
      </c>
      <c r="J208" s="6" t="str">
        <f t="shared" si="3"/>
        <v>(JB):</v>
      </c>
    </row>
    <row r="209" spans="1:17">
      <c r="A209" s="4" t="s">
        <v>1044</v>
      </c>
      <c r="B209" s="6">
        <v>0.17</v>
      </c>
      <c r="C209" s="6" t="s">
        <v>1045</v>
      </c>
      <c r="D209">
        <v>0</v>
      </c>
      <c r="J209" s="6" t="str">
        <f t="shared" si="3"/>
        <v>*0</v>
      </c>
    </row>
    <row r="210" spans="1:17">
      <c r="A210" s="4" t="s">
        <v>1046</v>
      </c>
      <c r="B210" s="6" t="s">
        <v>1047</v>
      </c>
      <c r="C210" s="6">
        <v>0.12</v>
      </c>
      <c r="D210" t="s">
        <v>1048</v>
      </c>
      <c r="E210">
        <v>-1.26</v>
      </c>
      <c r="J210" s="6">
        <f t="shared" si="3"/>
        <v>-1.26</v>
      </c>
    </row>
    <row r="211" spans="1:17">
      <c r="A211" s="4" t="s">
        <v>1049</v>
      </c>
      <c r="B211" s="6" t="s">
        <v>1050</v>
      </c>
      <c r="C211" s="6">
        <v>0</v>
      </c>
      <c r="D211" t="s">
        <v>1051</v>
      </c>
      <c r="E211">
        <v>10.029999999999999</v>
      </c>
      <c r="J211" s="6">
        <f t="shared" si="3"/>
        <v>10.029999999999999</v>
      </c>
      <c r="M211" s="6" t="str">
        <f>C202</f>
        <v>err</v>
      </c>
      <c r="P211" s="6" t="s">
        <v>1076</v>
      </c>
      <c r="Q211" s="6">
        <f>G203</f>
        <v>0</v>
      </c>
    </row>
    <row r="212" spans="1:17">
      <c r="A212" s="4" t="s">
        <v>1005</v>
      </c>
      <c r="J212" s="6" t="str">
        <f t="shared" si="3"/>
        <v>*0</v>
      </c>
      <c r="N212" s="6" t="str" cm="1">
        <f t="array" ref="N212:P212">TRANSPOSE(A212:A214)</f>
        <v>===================================================================================</v>
      </c>
      <c r="O212" s="6">
        <v>0</v>
      </c>
      <c r="P212" s="6" t="str">
        <v>Warnings:</v>
      </c>
    </row>
    <row r="213" spans="1:17">
      <c r="A213"/>
      <c r="J213" s="6" t="str">
        <f t="shared" si="3"/>
        <v>*0</v>
      </c>
      <c r="M213" s="6" t="s">
        <v>1027</v>
      </c>
      <c r="N213" s="6" cm="1">
        <f t="array" ref="N213:P213">TRANSPOSE(B212:B214)</f>
        <v>0</v>
      </c>
      <c r="O213" s="6">
        <v>0</v>
      </c>
      <c r="P213" s="6">
        <v>0</v>
      </c>
    </row>
    <row r="214" spans="1:17">
      <c r="A214" s="4" t="s">
        <v>1052</v>
      </c>
      <c r="J214" s="6" t="str">
        <f t="shared" si="3"/>
        <v>*0</v>
      </c>
      <c r="M214" s="6" t="s">
        <v>1068</v>
      </c>
      <c r="N214" s="6" t="str" cm="1">
        <f t="array" ref="N214:P214">TRANSPOSE("("&amp;D212:D214&amp;")")</f>
        <v>()</v>
      </c>
      <c r="O214" s="6" t="str">
        <v>()</v>
      </c>
      <c r="P214" s="6" t="str">
        <v>()</v>
      </c>
    </row>
    <row r="215" spans="1:17">
      <c r="A215" s="4" t="s">
        <v>1053</v>
      </c>
      <c r="B215" s="6" t="s">
        <v>1024</v>
      </c>
      <c r="C215" s="6" t="s">
        <v>1054</v>
      </c>
      <c r="D215" t="s">
        <v>1055</v>
      </c>
      <c r="E215" t="s">
        <v>1056</v>
      </c>
      <c r="F215" t="s">
        <v>1057</v>
      </c>
      <c r="G215" t="s">
        <v>1058</v>
      </c>
      <c r="H215" t="s">
        <v>1059</v>
      </c>
      <c r="I215" t="s">
        <v>1060</v>
      </c>
      <c r="J215" s="6" t="str">
        <f t="shared" si="3"/>
        <v>using</v>
      </c>
      <c r="M215" s="6" t="s">
        <v>918</v>
      </c>
      <c r="N215" s="6" t="str" cm="1">
        <f t="array" ref="N215:P215">TRANSPOSE(J212:J214)</f>
        <v>*0</v>
      </c>
      <c r="O215" s="6" t="str">
        <v>*0</v>
      </c>
      <c r="P215" s="6" t="str">
        <v>*0</v>
      </c>
    </row>
    <row r="216" spans="1:17">
      <c r="A216" s="4" t="s">
        <v>1006</v>
      </c>
      <c r="B216" s="6" t="s">
        <v>1007</v>
      </c>
      <c r="J216" s="6" t="str">
        <f t="shared" si="3"/>
        <v>*0</v>
      </c>
    </row>
    <row r="217" spans="1:17">
      <c r="A217" s="4" t="s">
        <v>1003</v>
      </c>
      <c r="J217" s="6" t="str">
        <f t="shared" si="3"/>
        <v>*0</v>
      </c>
    </row>
    <row r="218" spans="1:17">
      <c r="A218" s="4" t="s">
        <v>1008</v>
      </c>
      <c r="B218" s="6" t="s">
        <v>1009</v>
      </c>
      <c r="C218" s="6" t="s">
        <v>111</v>
      </c>
      <c r="D218" t="s">
        <v>1010</v>
      </c>
      <c r="E218" t="s">
        <v>1011</v>
      </c>
      <c r="F218">
        <v>127</v>
      </c>
      <c r="J218" s="6" t="str">
        <f t="shared" si="3"/>
        <v>Observations:</v>
      </c>
    </row>
    <row r="219" spans="1:17">
      <c r="A219" s="4" t="s">
        <v>1012</v>
      </c>
      <c r="B219" s="6" t="s">
        <v>1063</v>
      </c>
      <c r="C219" s="6" t="s">
        <v>426</v>
      </c>
      <c r="D219" t="s">
        <v>1070</v>
      </c>
      <c r="E219" t="s">
        <v>1014</v>
      </c>
      <c r="F219" t="s">
        <v>1015</v>
      </c>
      <c r="G219">
        <v>27.010999999999999</v>
      </c>
      <c r="J219" s="6" t="str">
        <f t="shared" si="3"/>
        <v>Log</v>
      </c>
    </row>
    <row r="220" spans="1:17">
      <c r="A220" s="4" t="s">
        <v>1016</v>
      </c>
      <c r="B220" s="6" t="s">
        <v>1253</v>
      </c>
      <c r="C220" s="6">
        <v>9</v>
      </c>
      <c r="D220" t="s">
        <v>1018</v>
      </c>
      <c r="E220">
        <v>2020</v>
      </c>
      <c r="F220" t="s">
        <v>402</v>
      </c>
      <c r="G220">
        <v>-44.023000000000003</v>
      </c>
      <c r="J220" s="6">
        <f t="shared" si="3"/>
        <v>2020</v>
      </c>
    </row>
    <row r="221" spans="1:17">
      <c r="A221" s="4" t="s">
        <v>1019</v>
      </c>
      <c r="B221" s="23">
        <v>0.92012731481481491</v>
      </c>
      <c r="C221" s="6" t="s">
        <v>403</v>
      </c>
      <c r="D221">
        <v>-29.841000000000001</v>
      </c>
      <c r="J221" s="6" t="str">
        <f t="shared" si="3"/>
        <v>*0</v>
      </c>
    </row>
    <row r="222" spans="1:17">
      <c r="A222" s="4" t="s">
        <v>1020</v>
      </c>
      <c r="B222" s="6" t="s">
        <v>1021</v>
      </c>
      <c r="C222" s="6" t="s">
        <v>404</v>
      </c>
      <c r="D222">
        <v>-38.261000000000003</v>
      </c>
      <c r="J222" s="6" t="str">
        <f t="shared" si="3"/>
        <v>*0</v>
      </c>
    </row>
    <row r="223" spans="1:17">
      <c r="A223" s="4" t="s">
        <v>1022</v>
      </c>
      <c r="B223" s="6" t="s">
        <v>1023</v>
      </c>
      <c r="J223" s="6" t="str">
        <f t="shared" si="3"/>
        <v>*0</v>
      </c>
    </row>
    <row r="224" spans="1:17">
      <c r="A224" s="4" t="s">
        <v>1024</v>
      </c>
      <c r="B224" s="6" t="s">
        <v>1025</v>
      </c>
      <c r="C224" s="6" t="s">
        <v>1026</v>
      </c>
      <c r="J224" s="6" t="str">
        <f t="shared" si="3"/>
        <v>*0</v>
      </c>
      <c r="K224" s="6" t="s">
        <v>1062</v>
      </c>
    </row>
    <row r="225" spans="1:18">
      <c r="A225" s="4" t="s">
        <v>1003</v>
      </c>
      <c r="J225" s="6" t="str">
        <f t="shared" si="3"/>
        <v>*0</v>
      </c>
    </row>
    <row r="226" spans="1:18">
      <c r="A226" s="4" t="s">
        <v>1027</v>
      </c>
      <c r="B226" s="6" t="s">
        <v>164</v>
      </c>
      <c r="C226" s="6" t="s">
        <v>1028</v>
      </c>
      <c r="D226" t="s">
        <v>1029</v>
      </c>
      <c r="E226" t="s">
        <v>1030</v>
      </c>
      <c r="F226" t="s">
        <v>1031</v>
      </c>
      <c r="G226" t="s">
        <v>1032</v>
      </c>
      <c r="J226" s="6" t="str">
        <f t="shared" si="3"/>
        <v>P&gt;|z|</v>
      </c>
    </row>
    <row r="227" spans="1:18">
      <c r="A227" s="4" t="s">
        <v>1004</v>
      </c>
      <c r="J227" s="6" t="str">
        <f t="shared" si="3"/>
        <v>*0</v>
      </c>
    </row>
    <row r="228" spans="1:18">
      <c r="A228" s="5" t="s">
        <v>1033</v>
      </c>
      <c r="B228" s="6">
        <v>0.24740000000000001</v>
      </c>
      <c r="C228" s="6">
        <v>5.7000000000000002E-2</v>
      </c>
      <c r="D228">
        <v>4.335</v>
      </c>
      <c r="E228">
        <v>0</v>
      </c>
      <c r="F228">
        <v>0.13600000000000001</v>
      </c>
      <c r="G228">
        <v>0.35899999999999999</v>
      </c>
      <c r="J228" s="6" t="str">
        <f t="shared" si="3"/>
        <v>*0</v>
      </c>
    </row>
    <row r="229" spans="1:18">
      <c r="A229" s="5" t="s">
        <v>1034</v>
      </c>
      <c r="B229" s="6">
        <v>0.23200000000000001</v>
      </c>
      <c r="C229" s="6">
        <v>0.1</v>
      </c>
      <c r="D229">
        <v>2.3290000000000002</v>
      </c>
      <c r="E229">
        <v>0.02</v>
      </c>
      <c r="F229">
        <v>3.6999999999999998E-2</v>
      </c>
      <c r="G229">
        <v>0.42699999999999999</v>
      </c>
      <c r="J229" s="6" t="str">
        <f t="shared" si="3"/>
        <v>**0.02</v>
      </c>
    </row>
    <row r="230" spans="1:18">
      <c r="A230" s="5" t="s">
        <v>1035</v>
      </c>
      <c r="B230" s="6">
        <v>0.2177</v>
      </c>
      <c r="C230" s="6">
        <v>8.8999999999999996E-2</v>
      </c>
      <c r="D230">
        <v>2.4529999999999998</v>
      </c>
      <c r="E230">
        <v>1.4E-2</v>
      </c>
      <c r="F230">
        <v>4.3999999999999997E-2</v>
      </c>
      <c r="G230">
        <v>0.39200000000000002</v>
      </c>
      <c r="J230" s="6" t="str">
        <f t="shared" si="3"/>
        <v>**0.014</v>
      </c>
    </row>
    <row r="231" spans="1:18">
      <c r="A231" s="5" t="s">
        <v>1064</v>
      </c>
      <c r="B231" s="6">
        <v>-0.29330000000000001</v>
      </c>
      <c r="C231" s="6">
        <v>0.08</v>
      </c>
      <c r="D231">
        <v>-3.6739999999999999</v>
      </c>
      <c r="E231">
        <v>0</v>
      </c>
      <c r="F231">
        <v>-0.45</v>
      </c>
      <c r="G231">
        <v>-0.13700000000000001</v>
      </c>
      <c r="J231" s="6" t="str">
        <f t="shared" si="3"/>
        <v>*0</v>
      </c>
    </row>
    <row r="232" spans="1:18">
      <c r="A232" s="4" t="s">
        <v>1039</v>
      </c>
      <c r="B232" s="6">
        <v>3.7900000000000003E-2</v>
      </c>
      <c r="C232" s="6">
        <v>3.0000000000000001E-3</v>
      </c>
      <c r="D232">
        <v>11.462</v>
      </c>
      <c r="E232">
        <v>0</v>
      </c>
      <c r="F232">
        <v>3.1E-2</v>
      </c>
      <c r="G232">
        <v>4.3999999999999997E-2</v>
      </c>
      <c r="J232" s="6" t="str">
        <f t="shared" si="3"/>
        <v>*0</v>
      </c>
    </row>
    <row r="233" spans="1:18">
      <c r="A233" s="4" t="s">
        <v>1005</v>
      </c>
      <c r="J233" s="6" t="str">
        <f t="shared" si="3"/>
        <v>*0</v>
      </c>
    </row>
    <row r="234" spans="1:18">
      <c r="A234" s="4" t="s">
        <v>1040</v>
      </c>
      <c r="B234" s="6" t="s">
        <v>1041</v>
      </c>
      <c r="C234" s="6">
        <v>60.18</v>
      </c>
      <c r="D234" t="s">
        <v>1042</v>
      </c>
      <c r="E234" t="s">
        <v>1043</v>
      </c>
      <c r="F234">
        <v>66.040000000000006</v>
      </c>
      <c r="J234" s="6" t="str">
        <f t="shared" si="3"/>
        <v>(JB):</v>
      </c>
    </row>
    <row r="235" spans="1:18">
      <c r="A235" s="4" t="s">
        <v>1044</v>
      </c>
      <c r="B235" s="6">
        <v>0.02</v>
      </c>
      <c r="C235" s="6" t="s">
        <v>1045</v>
      </c>
      <c r="D235">
        <v>0</v>
      </c>
      <c r="J235" s="6" t="str">
        <f t="shared" si="3"/>
        <v>*0</v>
      </c>
      <c r="M235" s="6">
        <f>C227</f>
        <v>0</v>
      </c>
      <c r="P235" s="6" t="s">
        <v>1076</v>
      </c>
      <c r="Q235" s="6">
        <f>G228</f>
        <v>0.35899999999999999</v>
      </c>
    </row>
    <row r="236" spans="1:18">
      <c r="A236" s="4" t="s">
        <v>1046</v>
      </c>
      <c r="B236" s="6" t="s">
        <v>1047</v>
      </c>
      <c r="C236" s="6">
        <v>0.24</v>
      </c>
      <c r="D236" t="s">
        <v>1048</v>
      </c>
      <c r="E236">
        <v>-0.7</v>
      </c>
      <c r="J236" s="6">
        <f t="shared" si="3"/>
        <v>-0.7</v>
      </c>
      <c r="N236" s="6" t="str" cm="1">
        <f t="array" ref="N236:R236">TRANSPOSE(A237:A241)</f>
        <v>Prob(H)</v>
      </c>
      <c r="O236" s="6" t="str">
        <v>===================================================================================</v>
      </c>
      <c r="P236" s="6">
        <v>0</v>
      </c>
      <c r="Q236" s="6" t="str">
        <v>Warnings:</v>
      </c>
      <c r="R236" s="6" t="str">
        <v>[1]</v>
      </c>
    </row>
    <row r="237" spans="1:18">
      <c r="A237" s="4" t="s">
        <v>1049</v>
      </c>
      <c r="B237" s="6" t="s">
        <v>1050</v>
      </c>
      <c r="C237" s="6">
        <v>0</v>
      </c>
      <c r="D237" t="s">
        <v>1051</v>
      </c>
      <c r="E237">
        <v>6.26</v>
      </c>
      <c r="J237" s="6">
        <f t="shared" si="3"/>
        <v>6.26</v>
      </c>
      <c r="M237" s="6" t="s">
        <v>1027</v>
      </c>
      <c r="N237" s="6" t="str" cm="1">
        <f t="array" ref="N237:R237">TRANSPOSE(B237:B241)</f>
        <v>(two-sided):</v>
      </c>
      <c r="O237" s="6">
        <v>0</v>
      </c>
      <c r="P237" s="6">
        <v>0</v>
      </c>
      <c r="Q237" s="6">
        <v>0</v>
      </c>
      <c r="R237" s="6" t="str">
        <v>Covariance</v>
      </c>
    </row>
    <row r="238" spans="1:18">
      <c r="A238" s="4" t="s">
        <v>1005</v>
      </c>
      <c r="J238" s="6" t="str">
        <f t="shared" si="3"/>
        <v>*0</v>
      </c>
      <c r="M238" s="6" t="s">
        <v>1068</v>
      </c>
      <c r="N238" s="6" t="str" cm="1">
        <f t="array" ref="N238:R238">TRANSPOSE("("&amp;D237:D241&amp;")")</f>
        <v>(Kurtosis:)</v>
      </c>
      <c r="O238" s="6" t="str">
        <v>()</v>
      </c>
      <c r="P238" s="6" t="str">
        <v>()</v>
      </c>
      <c r="Q238" s="6" t="str">
        <v>()</v>
      </c>
      <c r="R238" s="6" t="str">
        <v>(calculated)</v>
      </c>
    </row>
    <row r="239" spans="1:18">
      <c r="A239"/>
      <c r="J239" s="6" t="str">
        <f t="shared" si="3"/>
        <v>*0</v>
      </c>
      <c r="M239" s="6" t="s">
        <v>918</v>
      </c>
      <c r="N239" s="6" cm="1">
        <f t="array" ref="N239:R239">TRANSPOSE(J237:J241)</f>
        <v>6.26</v>
      </c>
      <c r="O239" s="6" t="str">
        <v>*0</v>
      </c>
      <c r="P239" s="6" t="str">
        <v>*0</v>
      </c>
      <c r="Q239" s="6" t="str">
        <v>*0</v>
      </c>
      <c r="R239" s="6" t="str">
        <v>using</v>
      </c>
    </row>
    <row r="240" spans="1:18">
      <c r="A240" s="4" t="s">
        <v>1052</v>
      </c>
      <c r="J240" s="6" t="str">
        <f t="shared" si="3"/>
        <v>*0</v>
      </c>
    </row>
    <row r="241" spans="1:11">
      <c r="A241" s="4" t="s">
        <v>1053</v>
      </c>
      <c r="B241" s="6" t="s">
        <v>1024</v>
      </c>
      <c r="C241" s="6" t="s">
        <v>1054</v>
      </c>
      <c r="D241" t="s">
        <v>1055</v>
      </c>
      <c r="E241" t="s">
        <v>1056</v>
      </c>
      <c r="F241" t="s">
        <v>1057</v>
      </c>
      <c r="G241" t="s">
        <v>1058</v>
      </c>
      <c r="H241" t="s">
        <v>1059</v>
      </c>
      <c r="I241" t="s">
        <v>1060</v>
      </c>
      <c r="J241" s="6" t="str">
        <f t="shared" si="3"/>
        <v>using</v>
      </c>
    </row>
    <row r="242" spans="1:11">
      <c r="A242" s="4" t="s">
        <v>1006</v>
      </c>
      <c r="B242" s="6" t="s">
        <v>1007</v>
      </c>
      <c r="J242" s="6" t="str">
        <f t="shared" si="3"/>
        <v>*0</v>
      </c>
    </row>
    <row r="243" spans="1:11">
      <c r="A243" s="4" t="s">
        <v>1003</v>
      </c>
      <c r="J243" s="6" t="str">
        <f t="shared" si="3"/>
        <v>*0</v>
      </c>
    </row>
    <row r="244" spans="1:11">
      <c r="A244" s="4" t="s">
        <v>1008</v>
      </c>
      <c r="B244" s="6" t="s">
        <v>1009</v>
      </c>
      <c r="C244" s="6" t="s">
        <v>116</v>
      </c>
      <c r="D244" t="s">
        <v>1010</v>
      </c>
      <c r="E244" t="s">
        <v>1011</v>
      </c>
      <c r="F244">
        <v>127</v>
      </c>
      <c r="J244" s="6" t="str">
        <f t="shared" si="3"/>
        <v>Observations:</v>
      </c>
    </row>
    <row r="245" spans="1:11">
      <c r="A245" s="4" t="s">
        <v>1012</v>
      </c>
      <c r="B245" s="6" t="s">
        <v>1063</v>
      </c>
      <c r="C245" s="6" t="s">
        <v>426</v>
      </c>
      <c r="D245" t="s">
        <v>1070</v>
      </c>
      <c r="E245" t="s">
        <v>1014</v>
      </c>
      <c r="F245" t="s">
        <v>1015</v>
      </c>
      <c r="G245">
        <v>34.905999999999999</v>
      </c>
      <c r="J245" s="6" t="str">
        <f t="shared" si="3"/>
        <v>Log</v>
      </c>
    </row>
    <row r="246" spans="1:11">
      <c r="A246" s="4" t="s">
        <v>1016</v>
      </c>
      <c r="B246" s="6" t="s">
        <v>1253</v>
      </c>
      <c r="C246" s="6">
        <v>9</v>
      </c>
      <c r="D246" t="s">
        <v>1018</v>
      </c>
      <c r="E246">
        <v>2020</v>
      </c>
      <c r="F246" t="s">
        <v>402</v>
      </c>
      <c r="G246">
        <v>-59.813000000000002</v>
      </c>
      <c r="J246" s="6">
        <f t="shared" si="3"/>
        <v>2020</v>
      </c>
    </row>
    <row r="247" spans="1:11">
      <c r="A247" s="4" t="s">
        <v>1019</v>
      </c>
      <c r="B247" s="23">
        <v>0.92012731481481491</v>
      </c>
      <c r="C247" s="6" t="s">
        <v>403</v>
      </c>
      <c r="D247">
        <v>-45.631999999999998</v>
      </c>
      <c r="J247" s="6" t="str">
        <f t="shared" si="3"/>
        <v>*0</v>
      </c>
    </row>
    <row r="248" spans="1:11">
      <c r="A248" s="4" t="s">
        <v>1020</v>
      </c>
      <c r="B248" s="6" t="s">
        <v>1021</v>
      </c>
      <c r="C248" s="6" t="s">
        <v>404</v>
      </c>
      <c r="D248">
        <v>-54.051000000000002</v>
      </c>
      <c r="J248" s="6" t="str">
        <f t="shared" si="3"/>
        <v>*0</v>
      </c>
    </row>
    <row r="249" spans="1:11">
      <c r="A249" s="4" t="s">
        <v>1022</v>
      </c>
      <c r="B249" s="6" t="s">
        <v>1023</v>
      </c>
      <c r="J249" s="6" t="str">
        <f t="shared" si="3"/>
        <v>*0</v>
      </c>
    </row>
    <row r="250" spans="1:11">
      <c r="A250" s="4" t="s">
        <v>1024</v>
      </c>
      <c r="B250" s="6" t="s">
        <v>1025</v>
      </c>
      <c r="C250" s="6" t="s">
        <v>1026</v>
      </c>
      <c r="J250" s="6" t="str">
        <f t="shared" si="3"/>
        <v>*0</v>
      </c>
    </row>
    <row r="251" spans="1:11">
      <c r="A251" s="4" t="s">
        <v>1003</v>
      </c>
      <c r="J251" s="6" t="str">
        <f t="shared" si="3"/>
        <v>*0</v>
      </c>
      <c r="K251" s="6" t="s">
        <v>1062</v>
      </c>
    </row>
    <row r="252" spans="1:11">
      <c r="A252" s="4" t="s">
        <v>1027</v>
      </c>
      <c r="B252" s="6" t="s">
        <v>164</v>
      </c>
      <c r="C252" s="6" t="s">
        <v>1028</v>
      </c>
      <c r="D252" t="s">
        <v>1029</v>
      </c>
      <c r="E252" t="s">
        <v>1030</v>
      </c>
      <c r="F252" t="s">
        <v>1031</v>
      </c>
      <c r="G252" t="s">
        <v>1032</v>
      </c>
      <c r="J252" s="6" t="str">
        <f t="shared" si="3"/>
        <v>P&gt;|z|</v>
      </c>
    </row>
    <row r="253" spans="1:11">
      <c r="A253" s="4" t="s">
        <v>1004</v>
      </c>
      <c r="J253" s="6" t="str">
        <f t="shared" si="3"/>
        <v>*0</v>
      </c>
    </row>
    <row r="254" spans="1:11">
      <c r="A254" s="5" t="s">
        <v>1033</v>
      </c>
      <c r="B254" s="6">
        <v>0.29780000000000001</v>
      </c>
      <c r="C254" s="6">
        <v>5.1999999999999998E-2</v>
      </c>
      <c r="D254">
        <v>5.7290000000000001</v>
      </c>
      <c r="E254">
        <v>0</v>
      </c>
      <c r="F254">
        <v>0.19600000000000001</v>
      </c>
      <c r="G254">
        <v>0.4</v>
      </c>
      <c r="J254" s="6" t="str">
        <f t="shared" si="3"/>
        <v>*0</v>
      </c>
    </row>
    <row r="255" spans="1:11">
      <c r="A255" s="5" t="s">
        <v>1034</v>
      </c>
      <c r="B255" s="6">
        <v>0.13769999999999999</v>
      </c>
      <c r="C255" s="6">
        <v>8.5000000000000006E-2</v>
      </c>
      <c r="D255">
        <v>1.6140000000000001</v>
      </c>
      <c r="E255">
        <v>0.106</v>
      </c>
      <c r="F255">
        <v>-2.9000000000000001E-2</v>
      </c>
      <c r="G255">
        <v>0.30499999999999999</v>
      </c>
      <c r="J255" s="6">
        <f t="shared" si="3"/>
        <v>0.106</v>
      </c>
    </row>
    <row r="256" spans="1:11">
      <c r="A256" s="5" t="s">
        <v>1035</v>
      </c>
      <c r="B256" s="6">
        <v>0.20580000000000001</v>
      </c>
      <c r="C256" s="6">
        <v>0.108</v>
      </c>
      <c r="D256">
        <v>1.911</v>
      </c>
      <c r="E256">
        <v>5.6000000000000001E-2</v>
      </c>
      <c r="F256">
        <v>-5.0000000000000001E-3</v>
      </c>
      <c r="G256">
        <v>0.41699999999999998</v>
      </c>
      <c r="J256" s="6">
        <f t="shared" si="3"/>
        <v>5.6000000000000001E-2</v>
      </c>
    </row>
    <row r="257" spans="1:18">
      <c r="A257" s="5" t="s">
        <v>1064</v>
      </c>
      <c r="B257" s="6">
        <v>-0.19769999999999999</v>
      </c>
      <c r="C257" s="6">
        <v>0.10199999999999999</v>
      </c>
      <c r="D257">
        <v>-1.929</v>
      </c>
      <c r="E257">
        <v>5.3999999999999999E-2</v>
      </c>
      <c r="F257">
        <v>-0.39900000000000002</v>
      </c>
      <c r="G257">
        <v>3.0000000000000001E-3</v>
      </c>
      <c r="J257" s="6">
        <f t="shared" si="3"/>
        <v>5.3999999999999999E-2</v>
      </c>
    </row>
    <row r="258" spans="1:18">
      <c r="A258" s="4" t="s">
        <v>1039</v>
      </c>
      <c r="B258" s="6">
        <v>3.3500000000000002E-2</v>
      </c>
      <c r="C258" s="6">
        <v>3.0000000000000001E-3</v>
      </c>
      <c r="D258">
        <v>12.321</v>
      </c>
      <c r="E258">
        <v>0</v>
      </c>
      <c r="F258">
        <v>2.8000000000000001E-2</v>
      </c>
      <c r="G258">
        <v>3.9E-2</v>
      </c>
      <c r="J258" s="6" t="str">
        <f t="shared" si="3"/>
        <v>*0</v>
      </c>
    </row>
    <row r="259" spans="1:18">
      <c r="A259" s="4" t="s">
        <v>1005</v>
      </c>
      <c r="J259" s="6" t="str">
        <f t="shared" si="3"/>
        <v>*0</v>
      </c>
    </row>
    <row r="260" spans="1:18">
      <c r="A260" s="4" t="s">
        <v>1040</v>
      </c>
      <c r="B260" s="6" t="s">
        <v>1041</v>
      </c>
      <c r="C260" s="6">
        <v>49.75</v>
      </c>
      <c r="D260" t="s">
        <v>1042</v>
      </c>
      <c r="E260" t="s">
        <v>1043</v>
      </c>
      <c r="F260">
        <v>104.35</v>
      </c>
      <c r="J260" s="6" t="str">
        <f t="shared" si="3"/>
        <v>(JB):</v>
      </c>
    </row>
    <row r="261" spans="1:18">
      <c r="A261" s="4" t="s">
        <v>1044</v>
      </c>
      <c r="B261" s="6">
        <v>0.14000000000000001</v>
      </c>
      <c r="C261" s="6" t="s">
        <v>1045</v>
      </c>
      <c r="D261">
        <v>0</v>
      </c>
      <c r="J261" s="6" t="str">
        <f t="shared" si="3"/>
        <v>*0</v>
      </c>
    </row>
    <row r="262" spans="1:18">
      <c r="A262" s="4" t="s">
        <v>1046</v>
      </c>
      <c r="B262" s="6" t="s">
        <v>1047</v>
      </c>
      <c r="C262" s="6">
        <v>0.3</v>
      </c>
      <c r="D262" t="s">
        <v>1048</v>
      </c>
      <c r="E262">
        <v>-0.8</v>
      </c>
      <c r="J262" s="6">
        <f t="shared" si="3"/>
        <v>-0.8</v>
      </c>
    </row>
    <row r="263" spans="1:18">
      <c r="A263" s="4" t="s">
        <v>1049</v>
      </c>
      <c r="B263" s="6" t="s">
        <v>1050</v>
      </c>
      <c r="C263" s="6">
        <v>0</v>
      </c>
      <c r="D263" t="s">
        <v>1051</v>
      </c>
      <c r="E263">
        <v>7.16</v>
      </c>
      <c r="J263" s="6">
        <f t="shared" si="3"/>
        <v>7.16</v>
      </c>
      <c r="M263" s="6">
        <f>C254</f>
        <v>5.1999999999999998E-2</v>
      </c>
      <c r="P263" s="6" t="s">
        <v>1076</v>
      </c>
      <c r="Q263" s="6">
        <f>G255</f>
        <v>0.30499999999999999</v>
      </c>
    </row>
    <row r="264" spans="1:18">
      <c r="A264" s="4" t="s">
        <v>1005</v>
      </c>
      <c r="J264" s="6" t="str">
        <f t="shared" si="3"/>
        <v>*0</v>
      </c>
      <c r="N264" s="6" t="str" cm="1">
        <f t="array" ref="N264:R264">TRANSPOSE(A264:A268)</f>
        <v>===================================================================================</v>
      </c>
      <c r="O264" s="6">
        <v>0</v>
      </c>
      <c r="P264" s="6" t="str">
        <v>Warnings:</v>
      </c>
      <c r="Q264" s="6" t="str">
        <v>[1]</v>
      </c>
      <c r="R264" s="6" t="str">
        <v>SARIMAX</v>
      </c>
    </row>
    <row r="265" spans="1:18">
      <c r="A265"/>
      <c r="J265" s="6" t="str">
        <f t="shared" si="3"/>
        <v>*0</v>
      </c>
      <c r="M265" s="6" t="s">
        <v>1027</v>
      </c>
      <c r="N265" s="6" cm="1">
        <f t="array" ref="N265:R265">TRANSPOSE(B264:B268)</f>
        <v>0</v>
      </c>
      <c r="O265" s="6">
        <v>0</v>
      </c>
      <c r="P265" s="6">
        <v>0</v>
      </c>
      <c r="Q265" s="6" t="str">
        <v>Covariance</v>
      </c>
      <c r="R265" s="6" t="str">
        <v>Results</v>
      </c>
    </row>
    <row r="266" spans="1:18">
      <c r="A266" s="4" t="s">
        <v>1052</v>
      </c>
      <c r="J266" s="6" t="str">
        <f t="shared" si="3"/>
        <v>*0</v>
      </c>
      <c r="M266" s="6" t="s">
        <v>1068</v>
      </c>
      <c r="N266" s="6" t="str" cm="1">
        <f t="array" ref="N266:R266">TRANSPOSE("("&amp;D264:D268&amp;")")</f>
        <v>()</v>
      </c>
      <c r="O266" s="6" t="str">
        <v>()</v>
      </c>
      <c r="P266" s="6" t="str">
        <v>()</v>
      </c>
      <c r="Q266" s="6" t="str">
        <v>(calculated)</v>
      </c>
      <c r="R266" s="6" t="str">
        <v>()</v>
      </c>
    </row>
    <row r="267" spans="1:18">
      <c r="A267" s="4" t="s">
        <v>1053</v>
      </c>
      <c r="B267" s="6" t="s">
        <v>1024</v>
      </c>
      <c r="C267" s="6" t="s">
        <v>1054</v>
      </c>
      <c r="D267" t="s">
        <v>1055</v>
      </c>
      <c r="E267" t="s">
        <v>1056</v>
      </c>
      <c r="F267" t="s">
        <v>1057</v>
      </c>
      <c r="G267" t="s">
        <v>1058</v>
      </c>
      <c r="H267" t="s">
        <v>1059</v>
      </c>
      <c r="I267" t="s">
        <v>1060</v>
      </c>
      <c r="J267" s="6" t="str">
        <f t="shared" si="3"/>
        <v>using</v>
      </c>
      <c r="M267" s="6" t="s">
        <v>918</v>
      </c>
      <c r="N267" s="6" t="str" cm="1">
        <f t="array" ref="N267:R267">TRANSPOSE(J264:J268)</f>
        <v>*0</v>
      </c>
      <c r="O267" s="6" t="str">
        <v>*0</v>
      </c>
      <c r="P267" s="6" t="str">
        <v>*0</v>
      </c>
      <c r="Q267" s="6" t="str">
        <v>using</v>
      </c>
      <c r="R267" s="6" t="str">
        <v>*0</v>
      </c>
    </row>
    <row r="268" spans="1:18">
      <c r="A268" s="4" t="s">
        <v>1006</v>
      </c>
      <c r="B268" s="6" t="s">
        <v>1007</v>
      </c>
      <c r="J268" s="6" t="str">
        <f t="shared" si="3"/>
        <v>*0</v>
      </c>
    </row>
    <row r="269" spans="1:18">
      <c r="A269" s="4" t="s">
        <v>1003</v>
      </c>
      <c r="J269" s="6" t="str">
        <f t="shared" si="3"/>
        <v>*0</v>
      </c>
    </row>
    <row r="270" spans="1:18">
      <c r="A270" s="4" t="s">
        <v>1008</v>
      </c>
      <c r="B270" s="6" t="s">
        <v>1009</v>
      </c>
      <c r="C270" s="6" t="s">
        <v>121</v>
      </c>
      <c r="D270" t="s">
        <v>1010</v>
      </c>
      <c r="E270" t="s">
        <v>1011</v>
      </c>
      <c r="F270">
        <v>127</v>
      </c>
      <c r="J270" s="6" t="str">
        <f t="shared" ref="J270:J295" si="4">IF(AND(OR(E270=0, E270&gt;0), OR(F270=0.01, E270&lt;0.01)), "*" &amp;TEXT(E270, "General"), IF(AND(E270&gt;0.01, E270&lt;0.05), "**" &amp;TEXT(E270, "General"), E270))</f>
        <v>Observations:</v>
      </c>
    </row>
    <row r="271" spans="1:18">
      <c r="A271" s="4" t="s">
        <v>1012</v>
      </c>
      <c r="B271" s="6" t="s">
        <v>1063</v>
      </c>
      <c r="C271" s="6" t="s">
        <v>426</v>
      </c>
      <c r="D271" t="s">
        <v>1070</v>
      </c>
      <c r="E271" t="s">
        <v>1014</v>
      </c>
      <c r="F271" t="s">
        <v>1015</v>
      </c>
      <c r="G271">
        <v>9.3019999999999996</v>
      </c>
      <c r="J271" s="6" t="str">
        <f t="shared" si="4"/>
        <v>Log</v>
      </c>
    </row>
    <row r="272" spans="1:18">
      <c r="A272" s="4" t="s">
        <v>1016</v>
      </c>
      <c r="B272" s="6" t="s">
        <v>1253</v>
      </c>
      <c r="C272" s="6">
        <v>9</v>
      </c>
      <c r="D272" t="s">
        <v>1018</v>
      </c>
      <c r="E272">
        <v>2020</v>
      </c>
      <c r="F272" t="s">
        <v>402</v>
      </c>
      <c r="G272">
        <v>-8.6050000000000004</v>
      </c>
      <c r="J272" s="6">
        <f t="shared" si="4"/>
        <v>2020</v>
      </c>
    </row>
    <row r="273" spans="1:11">
      <c r="A273" s="4" t="s">
        <v>1019</v>
      </c>
      <c r="B273" s="23">
        <v>0.92012731481481491</v>
      </c>
      <c r="C273" s="6" t="s">
        <v>403</v>
      </c>
      <c r="D273">
        <v>5.577</v>
      </c>
      <c r="J273" s="6" t="str">
        <f t="shared" si="4"/>
        <v>*0</v>
      </c>
    </row>
    <row r="274" spans="1:11">
      <c r="A274" s="4" t="s">
        <v>1020</v>
      </c>
      <c r="B274" s="6" t="s">
        <v>1021</v>
      </c>
      <c r="C274" s="6" t="s">
        <v>404</v>
      </c>
      <c r="D274">
        <v>-2.843</v>
      </c>
      <c r="J274" s="6" t="str">
        <f t="shared" si="4"/>
        <v>*0</v>
      </c>
    </row>
    <row r="275" spans="1:11">
      <c r="A275" s="4" t="s">
        <v>1022</v>
      </c>
      <c r="B275" s="6" t="s">
        <v>1023</v>
      </c>
      <c r="J275" s="6" t="str">
        <f t="shared" si="4"/>
        <v>*0</v>
      </c>
    </row>
    <row r="276" spans="1:11">
      <c r="A276" s="4" t="s">
        <v>1024</v>
      </c>
      <c r="B276" s="6" t="s">
        <v>1025</v>
      </c>
      <c r="C276" s="6" t="s">
        <v>1026</v>
      </c>
      <c r="J276" s="6" t="str">
        <f t="shared" si="4"/>
        <v>*0</v>
      </c>
    </row>
    <row r="277" spans="1:11">
      <c r="A277" s="4" t="s">
        <v>1003</v>
      </c>
      <c r="J277" s="6" t="str">
        <f t="shared" si="4"/>
        <v>*0</v>
      </c>
    </row>
    <row r="278" spans="1:11">
      <c r="A278" s="4" t="s">
        <v>1027</v>
      </c>
      <c r="B278" s="6" t="s">
        <v>164</v>
      </c>
      <c r="C278" s="6" t="s">
        <v>1028</v>
      </c>
      <c r="D278" t="s">
        <v>1029</v>
      </c>
      <c r="E278" t="s">
        <v>1030</v>
      </c>
      <c r="F278" t="s">
        <v>1031</v>
      </c>
      <c r="G278" t="s">
        <v>1032</v>
      </c>
      <c r="J278" s="6" t="str">
        <f t="shared" si="4"/>
        <v>P&gt;|z|</v>
      </c>
      <c r="K278" s="6" t="s">
        <v>1062</v>
      </c>
    </row>
    <row r="279" spans="1:11">
      <c r="A279" s="4" t="s">
        <v>1004</v>
      </c>
      <c r="J279" s="6" t="str">
        <f t="shared" si="4"/>
        <v>*0</v>
      </c>
    </row>
    <row r="280" spans="1:11">
      <c r="A280" s="5" t="s">
        <v>1033</v>
      </c>
      <c r="B280" s="6">
        <v>0.3861</v>
      </c>
      <c r="C280" s="6">
        <v>5.5E-2</v>
      </c>
      <c r="D280">
        <v>7.0570000000000004</v>
      </c>
      <c r="E280">
        <v>0</v>
      </c>
      <c r="F280">
        <v>0.27900000000000003</v>
      </c>
      <c r="G280">
        <v>0.49299999999999999</v>
      </c>
      <c r="J280" s="6" t="str">
        <f t="shared" si="4"/>
        <v>*0</v>
      </c>
    </row>
    <row r="281" spans="1:11">
      <c r="A281" s="5" t="s">
        <v>1034</v>
      </c>
      <c r="B281" s="6">
        <v>-8.09E-2</v>
      </c>
      <c r="C281" s="6">
        <v>7.0000000000000007E-2</v>
      </c>
      <c r="D281">
        <v>-1.159</v>
      </c>
      <c r="E281">
        <v>0.247</v>
      </c>
      <c r="F281">
        <v>-0.218</v>
      </c>
      <c r="G281">
        <v>5.6000000000000001E-2</v>
      </c>
      <c r="J281" s="6">
        <f t="shared" si="4"/>
        <v>0.247</v>
      </c>
    </row>
    <row r="282" spans="1:11">
      <c r="A282" s="5" t="s">
        <v>1035</v>
      </c>
      <c r="B282" s="6">
        <v>0.215</v>
      </c>
      <c r="C282" s="6">
        <v>0.106</v>
      </c>
      <c r="D282">
        <v>2.0270000000000001</v>
      </c>
      <c r="E282">
        <v>4.2999999999999997E-2</v>
      </c>
      <c r="F282">
        <v>7.0000000000000001E-3</v>
      </c>
      <c r="G282">
        <v>0.42299999999999999</v>
      </c>
      <c r="J282" s="6" t="str">
        <f t="shared" si="4"/>
        <v>**0.043</v>
      </c>
    </row>
    <row r="283" spans="1:11">
      <c r="A283" s="5" t="s">
        <v>1064</v>
      </c>
      <c r="B283" s="6">
        <v>-6.1400000000000003E-2</v>
      </c>
      <c r="C283" s="6">
        <v>0.13900000000000001</v>
      </c>
      <c r="D283">
        <v>-0.441</v>
      </c>
      <c r="E283">
        <v>0.65900000000000003</v>
      </c>
      <c r="F283">
        <v>-0.33500000000000002</v>
      </c>
      <c r="G283">
        <v>0.21199999999999999</v>
      </c>
      <c r="J283" s="6">
        <f t="shared" si="4"/>
        <v>0.65900000000000003</v>
      </c>
    </row>
    <row r="284" spans="1:11">
      <c r="A284" s="4" t="s">
        <v>1039</v>
      </c>
      <c r="B284" s="6">
        <v>5.04E-2</v>
      </c>
      <c r="C284" s="6">
        <v>3.0000000000000001E-3</v>
      </c>
      <c r="D284">
        <v>17.7</v>
      </c>
      <c r="E284">
        <v>0</v>
      </c>
      <c r="F284">
        <v>4.4999999999999998E-2</v>
      </c>
      <c r="G284">
        <v>5.6000000000000001E-2</v>
      </c>
      <c r="J284" s="6" t="str">
        <f t="shared" si="4"/>
        <v>*0</v>
      </c>
    </row>
    <row r="285" spans="1:11">
      <c r="A285" s="4" t="s">
        <v>1005</v>
      </c>
      <c r="J285" s="6" t="str">
        <f t="shared" si="4"/>
        <v>*0</v>
      </c>
    </row>
    <row r="286" spans="1:11">
      <c r="A286" s="4" t="s">
        <v>1040</v>
      </c>
      <c r="B286" s="6" t="s">
        <v>1041</v>
      </c>
      <c r="C286" s="6">
        <v>43.75</v>
      </c>
      <c r="D286" t="s">
        <v>1042</v>
      </c>
      <c r="E286" t="s">
        <v>1043</v>
      </c>
      <c r="F286">
        <v>785.54</v>
      </c>
      <c r="J286" s="6" t="str">
        <f t="shared" si="4"/>
        <v>(JB):</v>
      </c>
    </row>
    <row r="287" spans="1:11">
      <c r="A287" s="4" t="s">
        <v>1044</v>
      </c>
      <c r="B287" s="6">
        <v>0.32</v>
      </c>
      <c r="C287" s="6" t="s">
        <v>1045</v>
      </c>
      <c r="D287">
        <v>0</v>
      </c>
      <c r="J287" s="6" t="str">
        <f t="shared" si="4"/>
        <v>*0</v>
      </c>
    </row>
    <row r="288" spans="1:11">
      <c r="A288" s="4" t="s">
        <v>1046</v>
      </c>
      <c r="B288" s="6" t="s">
        <v>1047</v>
      </c>
      <c r="C288" s="6">
        <v>0.21</v>
      </c>
      <c r="D288" t="s">
        <v>1048</v>
      </c>
      <c r="E288">
        <v>-1.93</v>
      </c>
      <c r="J288" s="6">
        <f t="shared" si="4"/>
        <v>-1.93</v>
      </c>
    </row>
    <row r="289" spans="1:18">
      <c r="A289" s="4" t="s">
        <v>1049</v>
      </c>
      <c r="B289" s="6" t="s">
        <v>1050</v>
      </c>
      <c r="C289" s="6">
        <v>0</v>
      </c>
      <c r="D289" t="s">
        <v>1051</v>
      </c>
      <c r="E289">
        <v>14.61</v>
      </c>
      <c r="J289" s="6">
        <f t="shared" si="4"/>
        <v>14.61</v>
      </c>
    </row>
    <row r="290" spans="1:18">
      <c r="A290" s="4" t="s">
        <v>1005</v>
      </c>
      <c r="J290" s="6" t="str">
        <f t="shared" si="4"/>
        <v>*0</v>
      </c>
      <c r="M290" s="6">
        <f>C281</f>
        <v>7.0000000000000007E-2</v>
      </c>
      <c r="P290" s="6" t="s">
        <v>1076</v>
      </c>
      <c r="Q290" s="6">
        <f>G282</f>
        <v>0.42299999999999999</v>
      </c>
    </row>
    <row r="291" spans="1:18">
      <c r="A291"/>
      <c r="J291" s="6" t="str">
        <f t="shared" si="4"/>
        <v>*0</v>
      </c>
      <c r="N291" s="6" cm="1">
        <f t="array" ref="N291:R291">TRANSPOSE(A291:A295)</f>
        <v>0</v>
      </c>
      <c r="O291" s="6" t="str">
        <v>Warnings:</v>
      </c>
      <c r="P291" s="6" t="str">
        <v>[1]</v>
      </c>
      <c r="Q291" s="6">
        <v>0</v>
      </c>
      <c r="R291" s="6">
        <v>0</v>
      </c>
    </row>
    <row r="292" spans="1:18">
      <c r="A292" s="4" t="s">
        <v>1052</v>
      </c>
      <c r="J292" s="6" t="str">
        <f t="shared" si="4"/>
        <v>*0</v>
      </c>
      <c r="M292" s="6" t="s">
        <v>1027</v>
      </c>
      <c r="N292" s="6" cm="1">
        <f t="array" ref="N292:R292">TRANSPOSE(B291:B295)</f>
        <v>0</v>
      </c>
      <c r="O292" s="6">
        <v>0</v>
      </c>
      <c r="P292" s="6" t="str">
        <v>Covariance</v>
      </c>
      <c r="Q292" s="6">
        <v>0</v>
      </c>
      <c r="R292" s="6">
        <v>0</v>
      </c>
    </row>
    <row r="293" spans="1:18">
      <c r="A293" s="4" t="s">
        <v>1053</v>
      </c>
      <c r="B293" s="6" t="s">
        <v>1024</v>
      </c>
      <c r="C293" s="6" t="s">
        <v>1054</v>
      </c>
      <c r="D293" t="s">
        <v>1055</v>
      </c>
      <c r="E293" t="s">
        <v>1056</v>
      </c>
      <c r="F293" t="s">
        <v>1057</v>
      </c>
      <c r="G293" t="s">
        <v>1058</v>
      </c>
      <c r="H293" t="s">
        <v>1059</v>
      </c>
      <c r="I293" t="s">
        <v>1060</v>
      </c>
      <c r="J293" s="6" t="str">
        <f t="shared" si="4"/>
        <v>using</v>
      </c>
      <c r="M293" s="6" t="s">
        <v>1068</v>
      </c>
      <c r="N293" s="6" t="str" cm="1">
        <f t="array" ref="N293:R293">TRANSPOSE("("&amp;D291:D295&amp;")")</f>
        <v>()</v>
      </c>
      <c r="O293" s="6" t="str">
        <v>()</v>
      </c>
      <c r="P293" s="6" t="str">
        <v>(calculated)</v>
      </c>
      <c r="Q293" s="6" t="str">
        <v>()</v>
      </c>
      <c r="R293" s="6" t="str">
        <v>()</v>
      </c>
    </row>
    <row r="294" spans="1:18">
      <c r="J294" s="6" t="str">
        <f t="shared" si="4"/>
        <v>*0</v>
      </c>
      <c r="M294" s="6" t="s">
        <v>918</v>
      </c>
      <c r="N294" s="6" t="str" cm="1">
        <f t="array" ref="N294:R294">TRANSPOSE(J291:J295)</f>
        <v>*0</v>
      </c>
      <c r="O294" s="6" t="str">
        <v>*0</v>
      </c>
      <c r="P294" s="6" t="str">
        <v>using</v>
      </c>
      <c r="Q294" s="6" t="str">
        <v>*0</v>
      </c>
      <c r="R294" s="6" t="str">
        <v>*0</v>
      </c>
    </row>
    <row r="295" spans="1:18">
      <c r="J295" s="6" t="str">
        <f t="shared" si="4"/>
        <v>*0</v>
      </c>
    </row>
    <row r="305" spans="10:11">
      <c r="J305" s="6" t="s">
        <v>1061</v>
      </c>
      <c r="K305" s="6" t="s">
        <v>1062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BEA9F-A5A9-E146-8E85-9852793724FA}">
  <dimension ref="A1:Y305"/>
  <sheetViews>
    <sheetView topLeftCell="J37" zoomScale="78" zoomScaleNormal="80" workbookViewId="0">
      <selection activeCell="J37" sqref="J1:S1048576"/>
    </sheetView>
  </sheetViews>
  <sheetFormatPr baseColWidth="10" defaultRowHeight="16"/>
  <cols>
    <col min="10" max="10" width="10.83203125" style="6"/>
    <col min="11" max="11" width="17.5" style="6" customWidth="1"/>
    <col min="12" max="12" width="12.6640625" style="6" bestFit="1" customWidth="1"/>
    <col min="13" max="13" width="18.1640625" style="6" customWidth="1"/>
    <col min="14" max="17" width="17.1640625" style="6" customWidth="1"/>
    <col min="18" max="19" width="10.83203125" style="6"/>
    <col min="20" max="20" width="12.5" style="6" bestFit="1" customWidth="1"/>
    <col min="21" max="21" width="16.6640625" style="6" bestFit="1" customWidth="1"/>
    <col min="22" max="22" width="8.33203125" style="6" bestFit="1" customWidth="1"/>
    <col min="23" max="23" width="13.1640625" style="6" bestFit="1" customWidth="1"/>
    <col min="24" max="24" width="9.1640625" style="6" bestFit="1" customWidth="1"/>
    <col min="25" max="25" width="8.5" style="6" bestFit="1" customWidth="1"/>
  </cols>
  <sheetData>
    <row r="1" spans="1:24">
      <c r="A1" s="4" t="s">
        <v>1006</v>
      </c>
      <c r="B1" t="s">
        <v>1007</v>
      </c>
    </row>
    <row r="2" spans="1:24">
      <c r="A2" s="4" t="s">
        <v>1003</v>
      </c>
    </row>
    <row r="3" spans="1:24">
      <c r="A3" s="4" t="s">
        <v>1008</v>
      </c>
      <c r="B3" t="s">
        <v>1009</v>
      </c>
      <c r="C3" t="s">
        <v>108</v>
      </c>
      <c r="D3" t="s">
        <v>1010</v>
      </c>
      <c r="E3" t="s">
        <v>1011</v>
      </c>
      <c r="F3">
        <v>127</v>
      </c>
    </row>
    <row r="4" spans="1:24">
      <c r="A4" s="4" t="s">
        <v>1012</v>
      </c>
      <c r="B4" t="s">
        <v>1069</v>
      </c>
      <c r="C4" t="s">
        <v>426</v>
      </c>
      <c r="D4" t="s">
        <v>1070</v>
      </c>
      <c r="E4" t="s">
        <v>1014</v>
      </c>
      <c r="F4" t="s">
        <v>1015</v>
      </c>
      <c r="G4">
        <v>5.3070000000000004</v>
      </c>
    </row>
    <row r="5" spans="1:24">
      <c r="A5" s="4" t="s">
        <v>1016</v>
      </c>
      <c r="B5" t="s">
        <v>1017</v>
      </c>
      <c r="C5">
        <v>7</v>
      </c>
      <c r="D5" t="s">
        <v>1018</v>
      </c>
      <c r="E5">
        <v>2020</v>
      </c>
      <c r="F5" t="s">
        <v>402</v>
      </c>
      <c r="G5">
        <v>-2.613</v>
      </c>
    </row>
    <row r="6" spans="1:24">
      <c r="A6" s="4" t="s">
        <v>1019</v>
      </c>
      <c r="B6" s="21">
        <v>0.85265046296296287</v>
      </c>
      <c r="C6" t="s">
        <v>403</v>
      </c>
      <c r="D6">
        <v>8.7319999999999993</v>
      </c>
    </row>
    <row r="7" spans="1:24">
      <c r="A7" s="4" t="s">
        <v>1020</v>
      </c>
      <c r="B7" t="s">
        <v>1021</v>
      </c>
      <c r="C7" t="s">
        <v>404</v>
      </c>
      <c r="D7">
        <v>1.996</v>
      </c>
    </row>
    <row r="8" spans="1:24">
      <c r="A8" s="4" t="s">
        <v>1022</v>
      </c>
      <c r="B8" t="s">
        <v>1023</v>
      </c>
      <c r="K8" s="6" t="s">
        <v>240</v>
      </c>
      <c r="L8"/>
    </row>
    <row r="9" spans="1:24">
      <c r="A9" s="4" t="s">
        <v>1024</v>
      </c>
      <c r="B9" t="s">
        <v>1025</v>
      </c>
      <c r="C9" t="s">
        <v>1026</v>
      </c>
    </row>
    <row r="10" spans="1:24">
      <c r="A10" s="4" t="s">
        <v>1071</v>
      </c>
    </row>
    <row r="11" spans="1:24">
      <c r="A11" s="4" t="s">
        <v>1027</v>
      </c>
      <c r="B11" t="s">
        <v>164</v>
      </c>
      <c r="C11" t="s">
        <v>1028</v>
      </c>
      <c r="D11" t="s">
        <v>1029</v>
      </c>
      <c r="E11" t="s">
        <v>1030</v>
      </c>
      <c r="F11" t="s">
        <v>1031</v>
      </c>
      <c r="G11" t="s">
        <v>1032</v>
      </c>
    </row>
    <row r="12" spans="1:24">
      <c r="A12" s="4" t="s">
        <v>1072</v>
      </c>
      <c r="M12" s="6" t="str">
        <f>C3</f>
        <v>CS-Aaa-3MO</v>
      </c>
      <c r="P12" s="6" t="s">
        <v>1076</v>
      </c>
      <c r="Q12" s="6">
        <f>G4</f>
        <v>5.3070000000000004</v>
      </c>
      <c r="T12" s="6" t="s">
        <v>108</v>
      </c>
      <c r="W12" s="6" t="s">
        <v>1076</v>
      </c>
      <c r="X12" s="6">
        <v>5.3070000000000004</v>
      </c>
    </row>
    <row r="13" spans="1:24">
      <c r="A13" s="4" t="s">
        <v>725</v>
      </c>
      <c r="B13">
        <v>1.9E-3</v>
      </c>
      <c r="C13">
        <v>2E-3</v>
      </c>
      <c r="D13">
        <v>0.82699999999999996</v>
      </c>
      <c r="E13">
        <v>0.40799999999999997</v>
      </c>
      <c r="F13">
        <v>-3.0000000000000001E-3</v>
      </c>
      <c r="G13">
        <v>6.0000000000000001E-3</v>
      </c>
      <c r="J13" s="6">
        <f>IF(AND(OR(E13=0, E13&gt;0), OR(F13=0.01, E13&lt;0.01)), "*" &amp;TEXT(E13, "General"), IF(AND(E13&gt;0.01, E13&lt;0.05), "**" &amp;TEXT(E13, "General"), E13))</f>
        <v>0.40799999999999997</v>
      </c>
      <c r="N13" s="6" t="str" cm="1">
        <f t="array" ref="N13:P13">TRANSPOSE(A13:A15)</f>
        <v>Market-RMRF-diff</v>
      </c>
      <c r="O13" s="6" t="str">
        <v>ar.L1</v>
      </c>
      <c r="P13" s="6" t="str">
        <v>ar.L2</v>
      </c>
      <c r="U13" s="6" t="s">
        <v>104</v>
      </c>
      <c r="V13" s="6" t="s">
        <v>1033</v>
      </c>
      <c r="W13" s="6" t="s">
        <v>1034</v>
      </c>
    </row>
    <row r="14" spans="1:24">
      <c r="A14" s="5" t="s">
        <v>1033</v>
      </c>
      <c r="B14">
        <v>-0.2399</v>
      </c>
      <c r="C14">
        <v>6.5000000000000002E-2</v>
      </c>
      <c r="D14">
        <v>-3.71</v>
      </c>
      <c r="E14">
        <v>0</v>
      </c>
      <c r="F14">
        <v>-0.36699999999999999</v>
      </c>
      <c r="G14">
        <v>-0.113</v>
      </c>
      <c r="J14" s="6" t="str">
        <f t="shared" ref="J14:J77" si="0">IF(AND(OR(E14=0, E14&gt;0), OR(F14=0.01, E14&lt;0.01)), "*" &amp;TEXT(E14, "General"), IF(AND(E14&gt;0.01, E14&lt;0.05), "**" &amp;TEXT(E14, "General"), E14))</f>
        <v>*0</v>
      </c>
      <c r="M14" s="6" t="s">
        <v>1027</v>
      </c>
      <c r="N14" s="6" cm="1">
        <f t="array" ref="N14:P14">TRANSPOSE(B13:B15)</f>
        <v>1.9E-3</v>
      </c>
      <c r="O14" s="6">
        <v>-0.2399</v>
      </c>
      <c r="P14" s="6">
        <v>0.3397</v>
      </c>
      <c r="T14" s="6" t="s">
        <v>1128</v>
      </c>
      <c r="U14" s="6">
        <v>1.9E-3</v>
      </c>
      <c r="V14" s="6">
        <v>-0.2399</v>
      </c>
      <c r="W14" s="6">
        <v>0.3397</v>
      </c>
    </row>
    <row r="15" spans="1:24">
      <c r="A15" s="5" t="s">
        <v>1034</v>
      </c>
      <c r="B15">
        <v>0.3397</v>
      </c>
      <c r="C15">
        <v>5.8999999999999997E-2</v>
      </c>
      <c r="D15">
        <v>5.7690000000000001</v>
      </c>
      <c r="E15">
        <v>0</v>
      </c>
      <c r="F15">
        <v>0.224</v>
      </c>
      <c r="G15">
        <v>0.45500000000000002</v>
      </c>
      <c r="J15" s="6" t="str">
        <f t="shared" si="0"/>
        <v>*0</v>
      </c>
      <c r="M15" s="6" t="s">
        <v>1068</v>
      </c>
      <c r="N15" s="6" t="str" cm="1">
        <f t="array" ref="N15:P15">TRANSPOSE("("&amp;D13:D15&amp;")")</f>
        <v>(0.827)</v>
      </c>
      <c r="O15" s="6" t="str">
        <v>(-3.71)</v>
      </c>
      <c r="P15" s="6" t="str">
        <v>(5.769)</v>
      </c>
      <c r="T15" s="6" t="s">
        <v>1068</v>
      </c>
      <c r="U15" s="6" t="s">
        <v>1080</v>
      </c>
      <c r="V15" s="6" t="s">
        <v>1081</v>
      </c>
      <c r="W15" s="6" t="s">
        <v>1082</v>
      </c>
    </row>
    <row r="16" spans="1:24">
      <c r="A16" s="4" t="s">
        <v>1039</v>
      </c>
      <c r="B16">
        <v>5.3699999999999998E-2</v>
      </c>
      <c r="C16">
        <v>5.0000000000000001E-3</v>
      </c>
      <c r="D16">
        <v>11.349</v>
      </c>
      <c r="E16">
        <v>0</v>
      </c>
      <c r="F16">
        <v>4.3999999999999997E-2</v>
      </c>
      <c r="G16">
        <v>6.3E-2</v>
      </c>
      <c r="J16" s="6" t="str">
        <f t="shared" si="0"/>
        <v>*0</v>
      </c>
      <c r="M16" s="6" t="s">
        <v>918</v>
      </c>
      <c r="N16" s="6" cm="1">
        <f t="array" ref="N16:P16">TRANSPOSE(J13:J15)</f>
        <v>0.40799999999999997</v>
      </c>
      <c r="O16" s="6" t="str">
        <v>*0</v>
      </c>
      <c r="P16" s="6" t="str">
        <v>*0</v>
      </c>
      <c r="T16" s="6" t="s">
        <v>918</v>
      </c>
      <c r="U16" s="6">
        <v>0.40799999999999997</v>
      </c>
      <c r="V16" s="6" t="s">
        <v>1083</v>
      </c>
      <c r="W16" s="6" t="s">
        <v>1083</v>
      </c>
    </row>
    <row r="17" spans="1:25">
      <c r="A17" s="4" t="s">
        <v>1005</v>
      </c>
      <c r="J17" s="6" t="str">
        <f t="shared" si="0"/>
        <v>*0</v>
      </c>
    </row>
    <row r="18" spans="1:25">
      <c r="A18" s="4" t="s">
        <v>1040</v>
      </c>
      <c r="B18" t="s">
        <v>1041</v>
      </c>
      <c r="C18">
        <v>24.95</v>
      </c>
      <c r="D18" t="s">
        <v>1042</v>
      </c>
      <c r="E18" t="s">
        <v>1043</v>
      </c>
      <c r="F18">
        <v>931.19</v>
      </c>
      <c r="J18" s="6" t="str">
        <f t="shared" si="0"/>
        <v>(JB):</v>
      </c>
      <c r="T18" s="6" t="s">
        <v>113</v>
      </c>
      <c r="W18" s="6" t="s">
        <v>1076</v>
      </c>
      <c r="X18" s="6">
        <v>18.963000000000001</v>
      </c>
    </row>
    <row r="19" spans="1:25">
      <c r="A19" s="4" t="s">
        <v>1044</v>
      </c>
      <c r="B19">
        <v>0.97</v>
      </c>
      <c r="C19" t="s">
        <v>1045</v>
      </c>
      <c r="D19">
        <v>0</v>
      </c>
      <c r="J19" s="6" t="str">
        <f t="shared" si="0"/>
        <v>*0</v>
      </c>
      <c r="U19" s="6" t="s">
        <v>104</v>
      </c>
      <c r="V19" s="6" t="s">
        <v>1033</v>
      </c>
      <c r="W19" s="6" t="s">
        <v>1034</v>
      </c>
    </row>
    <row r="20" spans="1:25">
      <c r="A20" s="4" t="s">
        <v>1046</v>
      </c>
      <c r="B20" t="s">
        <v>1047</v>
      </c>
      <c r="C20">
        <v>0.17</v>
      </c>
      <c r="D20" t="s">
        <v>1048</v>
      </c>
      <c r="E20">
        <v>-1.59</v>
      </c>
      <c r="J20" s="6">
        <f t="shared" si="0"/>
        <v>-1.59</v>
      </c>
      <c r="T20" s="6" t="s">
        <v>1027</v>
      </c>
      <c r="U20" s="6">
        <v>2.2000000000000001E-3</v>
      </c>
      <c r="V20" s="6">
        <v>-0.19270000000000001</v>
      </c>
      <c r="W20" s="6">
        <v>0.38769999999999999</v>
      </c>
    </row>
    <row r="21" spans="1:25">
      <c r="A21" s="4" t="s">
        <v>1049</v>
      </c>
      <c r="B21" t="s">
        <v>1050</v>
      </c>
      <c r="C21">
        <v>0</v>
      </c>
      <c r="D21" t="s">
        <v>1051</v>
      </c>
      <c r="E21">
        <v>15.93</v>
      </c>
      <c r="J21" s="6">
        <f t="shared" si="0"/>
        <v>15.93</v>
      </c>
      <c r="T21" s="6" t="s">
        <v>1068</v>
      </c>
      <c r="U21" s="6" t="s">
        <v>1084</v>
      </c>
      <c r="V21" s="6" t="s">
        <v>1085</v>
      </c>
      <c r="W21" s="6" t="s">
        <v>1086</v>
      </c>
    </row>
    <row r="22" spans="1:25">
      <c r="A22" s="4" t="s">
        <v>1005</v>
      </c>
      <c r="J22" s="6" t="str">
        <f t="shared" si="0"/>
        <v>*0</v>
      </c>
      <c r="T22" s="6" t="s">
        <v>918</v>
      </c>
      <c r="U22" s="6">
        <v>0.309</v>
      </c>
      <c r="V22" s="6" t="s">
        <v>1087</v>
      </c>
      <c r="W22" s="6" t="s">
        <v>1083</v>
      </c>
    </row>
    <row r="23" spans="1:25">
      <c r="J23" s="6" t="str">
        <f t="shared" si="0"/>
        <v>*0</v>
      </c>
    </row>
    <row r="24" spans="1:25">
      <c r="A24" s="4" t="s">
        <v>1052</v>
      </c>
      <c r="J24" s="6" t="str">
        <f t="shared" si="0"/>
        <v>*0</v>
      </c>
      <c r="T24" s="6" t="s">
        <v>118</v>
      </c>
      <c r="W24" s="6" t="s">
        <v>1076</v>
      </c>
      <c r="X24" s="6">
        <v>-84.483000000000004</v>
      </c>
    </row>
    <row r="25" spans="1:25">
      <c r="A25" s="4" t="s">
        <v>1053</v>
      </c>
      <c r="B25" t="s">
        <v>1024</v>
      </c>
      <c r="C25" t="s">
        <v>1054</v>
      </c>
      <c r="D25" t="s">
        <v>1055</v>
      </c>
      <c r="E25" t="s">
        <v>1056</v>
      </c>
      <c r="F25" t="s">
        <v>1057</v>
      </c>
      <c r="G25" t="s">
        <v>1058</v>
      </c>
      <c r="H25" t="s">
        <v>1059</v>
      </c>
      <c r="I25" t="s">
        <v>1060</v>
      </c>
      <c r="J25" s="6" t="str">
        <f t="shared" si="0"/>
        <v>using</v>
      </c>
      <c r="K25" s="6" t="s">
        <v>1062</v>
      </c>
      <c r="U25" s="6" t="s">
        <v>104</v>
      </c>
      <c r="V25" s="6" t="s">
        <v>1033</v>
      </c>
      <c r="W25" s="6" t="s">
        <v>1034</v>
      </c>
      <c r="X25" s="6" t="s">
        <v>1036</v>
      </c>
    </row>
    <row r="26" spans="1:25">
      <c r="A26" s="4" t="s">
        <v>1006</v>
      </c>
      <c r="B26" t="s">
        <v>1007</v>
      </c>
      <c r="J26" s="6" t="str">
        <f t="shared" si="0"/>
        <v>*0</v>
      </c>
      <c r="T26" s="6" t="s">
        <v>1027</v>
      </c>
      <c r="U26" s="6">
        <v>7.7000000000000002E-3</v>
      </c>
      <c r="V26" s="6">
        <v>0.28310000000000002</v>
      </c>
      <c r="W26" s="6">
        <v>0.65039999999999998</v>
      </c>
      <c r="X26" s="6">
        <v>-0.5716</v>
      </c>
    </row>
    <row r="27" spans="1:25">
      <c r="A27" s="4" t="s">
        <v>1003</v>
      </c>
      <c r="J27" s="6" t="str">
        <f t="shared" si="0"/>
        <v>*0</v>
      </c>
      <c r="T27" s="6" t="s">
        <v>1068</v>
      </c>
      <c r="U27" s="6" t="s">
        <v>1088</v>
      </c>
      <c r="V27" s="6" t="s">
        <v>1089</v>
      </c>
      <c r="W27" s="6" t="s">
        <v>1090</v>
      </c>
      <c r="X27" s="6" t="s">
        <v>1091</v>
      </c>
    </row>
    <row r="28" spans="1:25">
      <c r="A28" s="4" t="s">
        <v>1008</v>
      </c>
      <c r="B28" t="s">
        <v>1009</v>
      </c>
      <c r="C28" t="s">
        <v>113</v>
      </c>
      <c r="D28" t="s">
        <v>1010</v>
      </c>
      <c r="E28" t="s">
        <v>1011</v>
      </c>
      <c r="F28">
        <v>127</v>
      </c>
      <c r="J28" s="6" t="str">
        <f t="shared" si="0"/>
        <v>Observations:</v>
      </c>
      <c r="T28" s="6" t="s">
        <v>918</v>
      </c>
      <c r="U28" s="6" t="s">
        <v>1083</v>
      </c>
      <c r="V28" s="6" t="s">
        <v>1083</v>
      </c>
      <c r="W28" s="6" t="s">
        <v>1083</v>
      </c>
      <c r="X28" s="6" t="s">
        <v>1083</v>
      </c>
    </row>
    <row r="29" spans="1:25">
      <c r="A29" s="4" t="s">
        <v>1012</v>
      </c>
      <c r="B29" t="s">
        <v>1069</v>
      </c>
      <c r="C29" t="s">
        <v>426</v>
      </c>
      <c r="D29" t="s">
        <v>1070</v>
      </c>
      <c r="E29" t="s">
        <v>1014</v>
      </c>
      <c r="F29" t="s">
        <v>1015</v>
      </c>
      <c r="G29">
        <v>18.963000000000001</v>
      </c>
      <c r="J29" s="6" t="str">
        <f t="shared" si="0"/>
        <v>Log</v>
      </c>
    </row>
    <row r="30" spans="1:25">
      <c r="A30" s="4" t="s">
        <v>1016</v>
      </c>
      <c r="B30" t="s">
        <v>1017</v>
      </c>
      <c r="C30">
        <v>7</v>
      </c>
      <c r="D30" t="s">
        <v>1018</v>
      </c>
      <c r="E30">
        <v>2020</v>
      </c>
      <c r="F30" t="s">
        <v>402</v>
      </c>
      <c r="G30">
        <v>-29.925999999999998</v>
      </c>
      <c r="J30" s="6">
        <f t="shared" si="0"/>
        <v>2020</v>
      </c>
      <c r="T30" s="6" t="s">
        <v>109</v>
      </c>
      <c r="W30" s="6" t="s">
        <v>1076</v>
      </c>
      <c r="X30" s="6">
        <v>47.552999999999997</v>
      </c>
      <c r="Y30" s="6" t="s">
        <v>1037</v>
      </c>
    </row>
    <row r="31" spans="1:25">
      <c r="A31" s="4" t="s">
        <v>1019</v>
      </c>
      <c r="B31" s="21">
        <v>0.85266203703703702</v>
      </c>
      <c r="C31" t="s">
        <v>403</v>
      </c>
      <c r="D31">
        <v>-18.581</v>
      </c>
      <c r="J31" s="6" t="str">
        <f t="shared" si="0"/>
        <v>*0</v>
      </c>
      <c r="U31" s="6" t="s">
        <v>104</v>
      </c>
      <c r="V31" s="6" t="s">
        <v>1033</v>
      </c>
      <c r="W31" s="6" t="s">
        <v>1034</v>
      </c>
      <c r="X31" s="6" t="s">
        <v>1036</v>
      </c>
      <c r="Y31" s="6">
        <v>0.8841</v>
      </c>
    </row>
    <row r="32" spans="1:25">
      <c r="A32" s="4" t="s">
        <v>1020</v>
      </c>
      <c r="B32" t="s">
        <v>1021</v>
      </c>
      <c r="C32" t="s">
        <v>404</v>
      </c>
      <c r="D32">
        <v>-25.317</v>
      </c>
      <c r="J32" s="6" t="str">
        <f t="shared" si="0"/>
        <v>*0</v>
      </c>
      <c r="T32" s="6" t="s">
        <v>1027</v>
      </c>
      <c r="U32" s="6">
        <v>1E-3</v>
      </c>
      <c r="V32" s="6">
        <v>0.99280000000000002</v>
      </c>
      <c r="W32" s="6">
        <v>-0.68610000000000004</v>
      </c>
      <c r="X32" s="6">
        <v>-0.9536</v>
      </c>
      <c r="Y32" s="6" t="s">
        <v>1123</v>
      </c>
    </row>
    <row r="33" spans="1:25">
      <c r="A33" s="4" t="s">
        <v>1022</v>
      </c>
      <c r="B33" t="s">
        <v>1023</v>
      </c>
      <c r="J33" s="6" t="str">
        <f t="shared" si="0"/>
        <v>*0</v>
      </c>
      <c r="T33" s="6" t="s">
        <v>1068</v>
      </c>
      <c r="U33" s="6" t="s">
        <v>1092</v>
      </c>
      <c r="V33" s="6" t="s">
        <v>1093</v>
      </c>
      <c r="W33" s="6" t="s">
        <v>1094</v>
      </c>
      <c r="X33" s="6" t="s">
        <v>1095</v>
      </c>
      <c r="Y33" s="6" t="s">
        <v>1083</v>
      </c>
    </row>
    <row r="34" spans="1:25">
      <c r="A34" s="4" t="s">
        <v>1024</v>
      </c>
      <c r="B34" t="s">
        <v>1025</v>
      </c>
      <c r="C34" t="s">
        <v>1026</v>
      </c>
      <c r="J34" s="6" t="str">
        <f t="shared" si="0"/>
        <v>*0</v>
      </c>
      <c r="T34" s="6" t="s">
        <v>918</v>
      </c>
      <c r="U34" s="6">
        <v>0.45700000000000002</v>
      </c>
      <c r="V34" s="6" t="s">
        <v>1083</v>
      </c>
      <c r="W34" s="6" t="s">
        <v>1083</v>
      </c>
      <c r="X34" s="6" t="s">
        <v>1083</v>
      </c>
    </row>
    <row r="35" spans="1:25">
      <c r="A35" s="4" t="s">
        <v>1071</v>
      </c>
      <c r="J35" s="6" t="str">
        <f t="shared" si="0"/>
        <v>*0</v>
      </c>
    </row>
    <row r="36" spans="1:25">
      <c r="A36" s="4" t="s">
        <v>1027</v>
      </c>
      <c r="B36" t="s">
        <v>164</v>
      </c>
      <c r="C36" t="s">
        <v>1028</v>
      </c>
      <c r="D36" t="s">
        <v>1029</v>
      </c>
      <c r="E36" t="s">
        <v>1030</v>
      </c>
      <c r="F36" t="s">
        <v>1031</v>
      </c>
      <c r="G36" t="s">
        <v>1032</v>
      </c>
      <c r="J36" s="6" t="str">
        <f t="shared" si="0"/>
        <v>P&gt;|z|</v>
      </c>
      <c r="T36" s="6" t="s">
        <v>114</v>
      </c>
      <c r="W36" s="6" t="s">
        <v>1076</v>
      </c>
      <c r="X36" s="6">
        <v>58.734000000000002</v>
      </c>
    </row>
    <row r="37" spans="1:25">
      <c r="A37" s="4" t="s">
        <v>1072</v>
      </c>
      <c r="J37" s="6" t="str">
        <f t="shared" si="0"/>
        <v>*0</v>
      </c>
      <c r="M37" s="6" t="str">
        <f>C28</f>
        <v>CS-Aaa-1YR</v>
      </c>
      <c r="P37" s="6" t="s">
        <v>1076</v>
      </c>
      <c r="Q37" s="6">
        <f>G29</f>
        <v>18.963000000000001</v>
      </c>
      <c r="U37" s="6" t="s">
        <v>104</v>
      </c>
      <c r="V37" s="6" t="s">
        <v>1033</v>
      </c>
    </row>
    <row r="38" spans="1:25">
      <c r="A38" s="4" t="s">
        <v>725</v>
      </c>
      <c r="B38">
        <v>2.2000000000000001E-3</v>
      </c>
      <c r="C38">
        <v>2E-3</v>
      </c>
      <c r="D38">
        <v>1.0169999999999999</v>
      </c>
      <c r="E38">
        <v>0.309</v>
      </c>
      <c r="F38">
        <v>-2E-3</v>
      </c>
      <c r="G38">
        <v>6.0000000000000001E-3</v>
      </c>
      <c r="J38" s="6">
        <f t="shared" si="0"/>
        <v>0.309</v>
      </c>
      <c r="N38" s="6" t="str" cm="1">
        <f t="array" ref="N38:P38">TRANSPOSE(A38:A40)</f>
        <v>Market-RMRF-diff</v>
      </c>
      <c r="O38" s="6" t="str">
        <v>ar.L1</v>
      </c>
      <c r="P38" s="6" t="str">
        <v>ar.L2</v>
      </c>
      <c r="T38" s="6" t="s">
        <v>1027</v>
      </c>
      <c r="U38" s="6">
        <v>1.1000000000000001E-3</v>
      </c>
      <c r="V38" s="6">
        <v>0.14560000000000001</v>
      </c>
    </row>
    <row r="39" spans="1:25">
      <c r="A39" s="5" t="s">
        <v>1033</v>
      </c>
      <c r="B39">
        <v>-0.19270000000000001</v>
      </c>
      <c r="C39">
        <v>0.08</v>
      </c>
      <c r="D39">
        <v>-2.423</v>
      </c>
      <c r="E39">
        <v>1.4999999999999999E-2</v>
      </c>
      <c r="F39">
        <v>-0.34899999999999998</v>
      </c>
      <c r="G39">
        <v>-3.6999999999999998E-2</v>
      </c>
      <c r="J39" s="6" t="str">
        <f t="shared" si="0"/>
        <v>**0.015</v>
      </c>
      <c r="M39" s="6" t="s">
        <v>1027</v>
      </c>
      <c r="N39" s="6" cm="1">
        <f t="array" ref="N39:P39">TRANSPOSE(B38:B40)</f>
        <v>2.2000000000000001E-3</v>
      </c>
      <c r="O39" s="6">
        <v>-0.19270000000000001</v>
      </c>
      <c r="P39" s="6">
        <v>0.38769999999999999</v>
      </c>
      <c r="T39" s="6" t="s">
        <v>1068</v>
      </c>
      <c r="U39" s="6" t="s">
        <v>1096</v>
      </c>
      <c r="V39" s="6" t="s">
        <v>1097</v>
      </c>
    </row>
    <row r="40" spans="1:25">
      <c r="A40" s="5" t="s">
        <v>1034</v>
      </c>
      <c r="B40">
        <v>0.38769999999999999</v>
      </c>
      <c r="C40">
        <v>4.7E-2</v>
      </c>
      <c r="D40">
        <v>8.1790000000000003</v>
      </c>
      <c r="E40">
        <v>0</v>
      </c>
      <c r="F40">
        <v>0.29499999999999998</v>
      </c>
      <c r="G40">
        <v>0.48099999999999998</v>
      </c>
      <c r="J40" s="6" t="str">
        <f t="shared" si="0"/>
        <v>*0</v>
      </c>
      <c r="M40" s="6" t="s">
        <v>1068</v>
      </c>
      <c r="N40" s="6" t="str" cm="1">
        <f t="array" ref="N40:P40">TRANSPOSE("("&amp;D38:D40&amp;")")</f>
        <v>(1.017)</v>
      </c>
      <c r="O40" s="6" t="str">
        <v>(-2.423)</v>
      </c>
      <c r="P40" s="6" t="str">
        <v>(8.179)</v>
      </c>
      <c r="T40" s="6" t="s">
        <v>918</v>
      </c>
      <c r="U40" s="6">
        <v>0.32400000000000001</v>
      </c>
      <c r="V40" s="6" t="s">
        <v>1077</v>
      </c>
    </row>
    <row r="41" spans="1:25">
      <c r="A41" s="4" t="s">
        <v>1039</v>
      </c>
      <c r="B41">
        <v>4.3200000000000002E-2</v>
      </c>
      <c r="C41">
        <v>3.0000000000000001E-3</v>
      </c>
      <c r="D41">
        <v>12.388</v>
      </c>
      <c r="E41">
        <v>0</v>
      </c>
      <c r="F41">
        <v>3.5999999999999997E-2</v>
      </c>
      <c r="G41">
        <v>0.05</v>
      </c>
      <c r="J41" s="6" t="str">
        <f t="shared" si="0"/>
        <v>*0</v>
      </c>
      <c r="M41" s="6" t="s">
        <v>918</v>
      </c>
      <c r="N41" s="6" cm="1">
        <f t="array" ref="N41:P41">TRANSPOSE(J38:J40)</f>
        <v>0.309</v>
      </c>
      <c r="O41" s="6" t="str">
        <v>**0.015</v>
      </c>
      <c r="P41" s="6" t="str">
        <v>*0</v>
      </c>
    </row>
    <row r="42" spans="1:25">
      <c r="A42" s="4" t="s">
        <v>1005</v>
      </c>
      <c r="J42" s="6" t="str">
        <f t="shared" si="0"/>
        <v>*0</v>
      </c>
      <c r="T42" s="6" t="s">
        <v>119</v>
      </c>
      <c r="W42" s="6" t="s">
        <v>1076</v>
      </c>
      <c r="X42" s="6">
        <v>44.104999999999997</v>
      </c>
    </row>
    <row r="43" spans="1:25">
      <c r="A43" s="4" t="s">
        <v>1040</v>
      </c>
      <c r="B43" t="s">
        <v>1041</v>
      </c>
      <c r="C43">
        <v>24.76</v>
      </c>
      <c r="D43" t="s">
        <v>1042</v>
      </c>
      <c r="E43" t="s">
        <v>1043</v>
      </c>
      <c r="F43">
        <v>1894.2</v>
      </c>
      <c r="J43" s="6" t="str">
        <f t="shared" si="0"/>
        <v>(JB):</v>
      </c>
      <c r="U43" s="6" t="s">
        <v>104</v>
      </c>
      <c r="V43" s="6" t="s">
        <v>1033</v>
      </c>
    </row>
    <row r="44" spans="1:25">
      <c r="A44" s="4" t="s">
        <v>1044</v>
      </c>
      <c r="B44">
        <v>0.97</v>
      </c>
      <c r="C44" t="s">
        <v>1045</v>
      </c>
      <c r="D44">
        <v>0</v>
      </c>
      <c r="J44" s="6" t="str">
        <f t="shared" si="0"/>
        <v>*0</v>
      </c>
      <c r="T44" s="6" t="s">
        <v>1027</v>
      </c>
      <c r="U44" s="6">
        <v>4.0000000000000001E-3</v>
      </c>
      <c r="V44" s="6">
        <v>0.23630000000000001</v>
      </c>
    </row>
    <row r="45" spans="1:25">
      <c r="A45" s="4" t="s">
        <v>1046</v>
      </c>
      <c r="B45" t="s">
        <v>1047</v>
      </c>
      <c r="C45">
        <v>0.14000000000000001</v>
      </c>
      <c r="D45" t="s">
        <v>1048</v>
      </c>
      <c r="E45">
        <v>-2.2000000000000002</v>
      </c>
      <c r="J45" s="6">
        <f t="shared" si="0"/>
        <v>-2.2000000000000002</v>
      </c>
      <c r="T45" s="6" t="s">
        <v>1068</v>
      </c>
      <c r="U45" s="6" t="s">
        <v>1098</v>
      </c>
      <c r="V45" s="6" t="s">
        <v>1099</v>
      </c>
    </row>
    <row r="46" spans="1:25">
      <c r="A46" s="4" t="s">
        <v>1049</v>
      </c>
      <c r="B46" t="s">
        <v>1050</v>
      </c>
      <c r="C46">
        <v>0</v>
      </c>
      <c r="D46" t="s">
        <v>1051</v>
      </c>
      <c r="E46">
        <v>21.48</v>
      </c>
      <c r="J46" s="6">
        <f t="shared" si="0"/>
        <v>21.48</v>
      </c>
      <c r="T46" s="6" t="s">
        <v>918</v>
      </c>
      <c r="U46" s="6" t="s">
        <v>1100</v>
      </c>
      <c r="V46" s="6" t="s">
        <v>1083</v>
      </c>
    </row>
    <row r="47" spans="1:25">
      <c r="A47" s="4" t="s">
        <v>1005</v>
      </c>
      <c r="J47" s="6" t="str">
        <f t="shared" si="0"/>
        <v>*0</v>
      </c>
    </row>
    <row r="48" spans="1:25">
      <c r="J48" s="6" t="str">
        <f t="shared" si="0"/>
        <v>*0</v>
      </c>
      <c r="T48" s="6" t="s">
        <v>110</v>
      </c>
      <c r="W48" s="6" t="s">
        <v>1076</v>
      </c>
      <c r="X48" s="6">
        <v>32.978999999999999</v>
      </c>
    </row>
    <row r="49" spans="1:24">
      <c r="A49" s="4" t="s">
        <v>1052</v>
      </c>
      <c r="J49" s="6" t="str">
        <f t="shared" si="0"/>
        <v>*0</v>
      </c>
      <c r="U49" s="6" t="s">
        <v>104</v>
      </c>
      <c r="V49" s="6" t="s">
        <v>1033</v>
      </c>
    </row>
    <row r="50" spans="1:24">
      <c r="A50" s="4" t="s">
        <v>1053</v>
      </c>
      <c r="B50" t="s">
        <v>1024</v>
      </c>
      <c r="C50" t="s">
        <v>1054</v>
      </c>
      <c r="D50" t="s">
        <v>1055</v>
      </c>
      <c r="E50" t="s">
        <v>1056</v>
      </c>
      <c r="F50" t="s">
        <v>1057</v>
      </c>
      <c r="G50" t="s">
        <v>1058</v>
      </c>
      <c r="H50" t="s">
        <v>1059</v>
      </c>
      <c r="I50" t="s">
        <v>1060</v>
      </c>
      <c r="J50" s="6" t="str">
        <f t="shared" si="0"/>
        <v>using</v>
      </c>
      <c r="K50" s="6" t="s">
        <v>1062</v>
      </c>
      <c r="T50" s="6" t="s">
        <v>1027</v>
      </c>
      <c r="U50" s="6">
        <v>2.8E-3</v>
      </c>
      <c r="V50" s="6">
        <v>0.182</v>
      </c>
    </row>
    <row r="51" spans="1:24">
      <c r="A51" s="4" t="s">
        <v>1006</v>
      </c>
      <c r="B51" t="s">
        <v>1007</v>
      </c>
      <c r="J51" s="6" t="str">
        <f t="shared" si="0"/>
        <v>*0</v>
      </c>
      <c r="T51" s="6" t="s">
        <v>1068</v>
      </c>
      <c r="U51" s="6" t="s">
        <v>1101</v>
      </c>
      <c r="V51" s="6" t="s">
        <v>1102</v>
      </c>
    </row>
    <row r="52" spans="1:24">
      <c r="A52" s="4" t="s">
        <v>1003</v>
      </c>
      <c r="J52" s="6" t="str">
        <f t="shared" si="0"/>
        <v>*0</v>
      </c>
      <c r="T52" s="6" t="s">
        <v>918</v>
      </c>
      <c r="U52" s="6" t="s">
        <v>1078</v>
      </c>
      <c r="V52" s="6" t="s">
        <v>1079</v>
      </c>
    </row>
    <row r="53" spans="1:24">
      <c r="A53" s="4" t="s">
        <v>1008</v>
      </c>
      <c r="B53" t="s">
        <v>1009</v>
      </c>
      <c r="C53" t="s">
        <v>118</v>
      </c>
      <c r="D53" t="s">
        <v>1010</v>
      </c>
      <c r="E53" t="s">
        <v>1011</v>
      </c>
      <c r="F53">
        <v>127</v>
      </c>
      <c r="J53" s="6" t="str">
        <f t="shared" si="0"/>
        <v>Observations:</v>
      </c>
    </row>
    <row r="54" spans="1:24">
      <c r="A54" s="4" t="s">
        <v>1012</v>
      </c>
      <c r="B54" t="s">
        <v>1069</v>
      </c>
      <c r="C54" t="s">
        <v>426</v>
      </c>
      <c r="D54" t="s">
        <v>1066</v>
      </c>
      <c r="E54" t="s">
        <v>1014</v>
      </c>
      <c r="F54" t="s">
        <v>1015</v>
      </c>
      <c r="G54">
        <v>47.241</v>
      </c>
      <c r="J54" s="6" t="str">
        <f t="shared" si="0"/>
        <v>Log</v>
      </c>
      <c r="T54" s="6" t="s">
        <v>115</v>
      </c>
      <c r="W54" s="6" t="s">
        <v>1076</v>
      </c>
      <c r="X54" s="6">
        <v>52.451000000000001</v>
      </c>
    </row>
    <row r="55" spans="1:24">
      <c r="A55" s="4" t="s">
        <v>1016</v>
      </c>
      <c r="B55" t="s">
        <v>1017</v>
      </c>
      <c r="C55">
        <v>7</v>
      </c>
      <c r="D55" t="s">
        <v>1018</v>
      </c>
      <c r="E55">
        <v>2020</v>
      </c>
      <c r="F55" t="s">
        <v>402</v>
      </c>
      <c r="G55">
        <v>-84.483000000000004</v>
      </c>
      <c r="J55" s="6">
        <f t="shared" si="0"/>
        <v>2020</v>
      </c>
      <c r="U55" s="6" t="s">
        <v>104</v>
      </c>
      <c r="V55" s="6" t="s">
        <v>1033</v>
      </c>
    </row>
    <row r="56" spans="1:24">
      <c r="A56" s="4" t="s">
        <v>1019</v>
      </c>
      <c r="B56" s="21">
        <v>0.85267361111111117</v>
      </c>
      <c r="C56" t="s">
        <v>403</v>
      </c>
      <c r="D56">
        <v>-70.302000000000007</v>
      </c>
      <c r="J56" s="6" t="str">
        <f t="shared" si="0"/>
        <v>*0</v>
      </c>
      <c r="T56" s="6" t="s">
        <v>1027</v>
      </c>
      <c r="U56" s="6">
        <v>2.7000000000000001E-3</v>
      </c>
      <c r="V56" s="6">
        <v>0.2792</v>
      </c>
    </row>
    <row r="57" spans="1:24">
      <c r="A57" s="4" t="s">
        <v>1020</v>
      </c>
      <c r="B57" t="s">
        <v>1021</v>
      </c>
      <c r="C57" t="s">
        <v>404</v>
      </c>
      <c r="D57">
        <v>-78.721999999999994</v>
      </c>
      <c r="J57" s="6" t="str">
        <f t="shared" si="0"/>
        <v>*0</v>
      </c>
      <c r="T57" s="6" t="s">
        <v>1068</v>
      </c>
      <c r="U57" s="6" t="s">
        <v>1103</v>
      </c>
      <c r="V57" s="6" t="s">
        <v>1104</v>
      </c>
    </row>
    <row r="58" spans="1:24">
      <c r="A58" s="4" t="s">
        <v>1022</v>
      </c>
      <c r="B58" t="s">
        <v>1023</v>
      </c>
      <c r="J58" s="6" t="str">
        <f t="shared" si="0"/>
        <v>*0</v>
      </c>
      <c r="T58" s="6" t="s">
        <v>918</v>
      </c>
      <c r="U58" s="6" t="s">
        <v>1105</v>
      </c>
      <c r="V58" s="6" t="s">
        <v>1083</v>
      </c>
    </row>
    <row r="59" spans="1:24">
      <c r="A59" s="4" t="s">
        <v>1024</v>
      </c>
      <c r="B59" t="s">
        <v>1025</v>
      </c>
      <c r="C59" t="s">
        <v>1026</v>
      </c>
      <c r="J59" s="6" t="str">
        <f t="shared" si="0"/>
        <v>*0</v>
      </c>
    </row>
    <row r="60" spans="1:24">
      <c r="A60" s="4" t="s">
        <v>1071</v>
      </c>
      <c r="J60" s="6" t="str">
        <f t="shared" si="0"/>
        <v>*0</v>
      </c>
      <c r="T60" s="6" t="s">
        <v>120</v>
      </c>
      <c r="W60" s="6" t="s">
        <v>1076</v>
      </c>
      <c r="X60" s="6">
        <v>35.265999999999998</v>
      </c>
    </row>
    <row r="61" spans="1:24">
      <c r="A61" s="4" t="s">
        <v>1027</v>
      </c>
      <c r="B61" t="s">
        <v>164</v>
      </c>
      <c r="C61" t="s">
        <v>1028</v>
      </c>
      <c r="D61" t="s">
        <v>1029</v>
      </c>
      <c r="E61" t="s">
        <v>1030</v>
      </c>
      <c r="F61" t="s">
        <v>1031</v>
      </c>
      <c r="G61" t="s">
        <v>1032</v>
      </c>
      <c r="J61" s="6" t="str">
        <f t="shared" si="0"/>
        <v>P&gt;|z|</v>
      </c>
      <c r="U61" s="6" t="s">
        <v>104</v>
      </c>
      <c r="V61" s="6" t="s">
        <v>1033</v>
      </c>
      <c r="W61" s="6" t="s">
        <v>1036</v>
      </c>
    </row>
    <row r="62" spans="1:24">
      <c r="A62" s="4" t="s">
        <v>1072</v>
      </c>
      <c r="J62" s="6" t="str">
        <f t="shared" si="0"/>
        <v>*0</v>
      </c>
      <c r="T62" s="6" t="s">
        <v>1027</v>
      </c>
      <c r="U62" s="6">
        <v>4.7000000000000002E-3</v>
      </c>
      <c r="V62" s="6">
        <v>-0.13730000000000001</v>
      </c>
      <c r="W62" s="6">
        <v>0.51659999999999995</v>
      </c>
    </row>
    <row r="63" spans="1:24">
      <c r="A63" s="4" t="s">
        <v>725</v>
      </c>
      <c r="B63">
        <v>7.7000000000000002E-3</v>
      </c>
      <c r="C63">
        <v>2E-3</v>
      </c>
      <c r="D63">
        <v>3.758</v>
      </c>
      <c r="E63">
        <v>0</v>
      </c>
      <c r="F63">
        <v>4.0000000000000001E-3</v>
      </c>
      <c r="G63">
        <v>1.2E-2</v>
      </c>
      <c r="J63" s="6" t="str">
        <f t="shared" si="0"/>
        <v>*0</v>
      </c>
      <c r="M63" s="6" t="str">
        <f>C53</f>
        <v>CS-Aaa-5YR</v>
      </c>
      <c r="P63" s="6" t="s">
        <v>1076</v>
      </c>
      <c r="Q63" s="6">
        <f>G55</f>
        <v>-84.483000000000004</v>
      </c>
      <c r="T63" s="6" t="s">
        <v>1068</v>
      </c>
      <c r="U63" s="6" t="s">
        <v>1106</v>
      </c>
      <c r="V63" s="6" t="s">
        <v>1107</v>
      </c>
      <c r="W63" s="6" t="s">
        <v>1108</v>
      </c>
    </row>
    <row r="64" spans="1:24">
      <c r="A64" s="5" t="s">
        <v>1033</v>
      </c>
      <c r="B64">
        <v>0.28310000000000002</v>
      </c>
      <c r="C64">
        <v>5.3999999999999999E-2</v>
      </c>
      <c r="D64">
        <v>5.2249999999999996</v>
      </c>
      <c r="E64">
        <v>0</v>
      </c>
      <c r="F64">
        <v>0.17699999999999999</v>
      </c>
      <c r="G64">
        <v>0.38900000000000001</v>
      </c>
      <c r="J64" s="6" t="str">
        <f t="shared" si="0"/>
        <v>*0</v>
      </c>
      <c r="N64" s="6" t="str" cm="1">
        <f t="array" ref="N64:Q64">TRANSPOSE(A63:A66)</f>
        <v>Market-RMRF-diff</v>
      </c>
      <c r="O64" s="6" t="str">
        <v>ar.L1</v>
      </c>
      <c r="P64" s="6" t="str">
        <v>ar.L2</v>
      </c>
      <c r="Q64" s="6" t="str">
        <v>ma.L1</v>
      </c>
      <c r="T64" s="6" t="s">
        <v>918</v>
      </c>
      <c r="U64" s="6" t="s">
        <v>1109</v>
      </c>
      <c r="V64" s="6">
        <v>0.32600000000000001</v>
      </c>
      <c r="W64" s="6" t="s">
        <v>1083</v>
      </c>
    </row>
    <row r="65" spans="1:25">
      <c r="A65" s="5" t="s">
        <v>1034</v>
      </c>
      <c r="B65">
        <v>0.65039999999999998</v>
      </c>
      <c r="C65">
        <v>4.2000000000000003E-2</v>
      </c>
      <c r="D65">
        <v>15.327</v>
      </c>
      <c r="E65">
        <v>0</v>
      </c>
      <c r="F65">
        <v>0.56699999999999995</v>
      </c>
      <c r="G65">
        <v>0.73399999999999999</v>
      </c>
      <c r="J65" s="6" t="str">
        <f t="shared" si="0"/>
        <v>*0</v>
      </c>
      <c r="M65" s="6" t="s">
        <v>1027</v>
      </c>
      <c r="N65" s="6" cm="1">
        <f t="array" ref="N65:Q65">TRANSPOSE(B63:B66)</f>
        <v>7.7000000000000002E-3</v>
      </c>
      <c r="O65" s="6">
        <v>0.28310000000000002</v>
      </c>
      <c r="P65" s="6">
        <v>0.65039999999999998</v>
      </c>
      <c r="Q65" s="6">
        <v>-0.5716</v>
      </c>
    </row>
    <row r="66" spans="1:25">
      <c r="A66" s="5" t="s">
        <v>1036</v>
      </c>
      <c r="B66">
        <v>-0.5716</v>
      </c>
      <c r="C66">
        <v>7.9000000000000001E-2</v>
      </c>
      <c r="D66">
        <v>-7.2489999999999997</v>
      </c>
      <c r="E66">
        <v>0</v>
      </c>
      <c r="F66">
        <v>-0.72599999999999998</v>
      </c>
      <c r="G66">
        <v>-0.41699999999999998</v>
      </c>
      <c r="J66" s="6" t="str">
        <f t="shared" si="0"/>
        <v>*0</v>
      </c>
      <c r="M66" s="6" t="s">
        <v>1068</v>
      </c>
      <c r="N66" s="6" t="str" cm="1">
        <f t="array" ref="N66:Q66">TRANSPOSE("("&amp;D63:D66&amp;")")</f>
        <v>(3.758)</v>
      </c>
      <c r="O66" s="6" t="str">
        <v>(5.225)</v>
      </c>
      <c r="P66" s="6" t="str">
        <v>(15.327)</v>
      </c>
      <c r="Q66" s="6" t="str">
        <v>(-7.249)</v>
      </c>
      <c r="T66" s="6" t="s">
        <v>111</v>
      </c>
      <c r="W66" s="6" t="s">
        <v>1076</v>
      </c>
      <c r="X66" s="6">
        <v>28.475000000000001</v>
      </c>
      <c r="Y66" s="6" t="s">
        <v>1064</v>
      </c>
    </row>
    <row r="67" spans="1:25">
      <c r="A67" s="4" t="s">
        <v>1039</v>
      </c>
      <c r="B67">
        <v>2.7300000000000001E-2</v>
      </c>
      <c r="C67">
        <v>3.0000000000000001E-3</v>
      </c>
      <c r="D67">
        <v>10.223000000000001</v>
      </c>
      <c r="E67">
        <v>0</v>
      </c>
      <c r="F67">
        <v>2.1999999999999999E-2</v>
      </c>
      <c r="G67">
        <v>3.3000000000000002E-2</v>
      </c>
      <c r="J67" s="6" t="str">
        <f t="shared" si="0"/>
        <v>*0</v>
      </c>
      <c r="M67" s="6" t="s">
        <v>918</v>
      </c>
      <c r="N67" s="6" t="str" cm="1">
        <f t="array" ref="N67:Q67">TRANSPOSE(J63:J66)</f>
        <v>*0</v>
      </c>
      <c r="O67" s="6" t="str">
        <v>*0</v>
      </c>
      <c r="P67" s="6" t="str">
        <v>*0</v>
      </c>
      <c r="Q67" s="6" t="str">
        <v>*0</v>
      </c>
      <c r="U67" s="6" t="s">
        <v>104</v>
      </c>
      <c r="V67" s="6" t="s">
        <v>1033</v>
      </c>
      <c r="W67" s="6" t="s">
        <v>1034</v>
      </c>
      <c r="X67" s="6" t="s">
        <v>1035</v>
      </c>
      <c r="Y67" s="6">
        <v>-0.29189999999999999</v>
      </c>
    </row>
    <row r="68" spans="1:25">
      <c r="A68" s="4" t="s">
        <v>1005</v>
      </c>
      <c r="J68" s="6" t="str">
        <f t="shared" si="0"/>
        <v>*0</v>
      </c>
      <c r="T68" s="6" t="s">
        <v>1027</v>
      </c>
      <c r="U68" s="6">
        <v>2.7000000000000001E-3</v>
      </c>
      <c r="V68" s="6">
        <v>0.23480000000000001</v>
      </c>
      <c r="W68" s="6">
        <v>0.2732</v>
      </c>
      <c r="X68" s="6">
        <v>0.18609999999999999</v>
      </c>
      <c r="Y68" s="6" t="s">
        <v>1124</v>
      </c>
    </row>
    <row r="69" spans="1:25">
      <c r="A69" s="4" t="s">
        <v>1040</v>
      </c>
      <c r="B69" t="s">
        <v>1041</v>
      </c>
      <c r="C69">
        <v>45.9</v>
      </c>
      <c r="D69" t="s">
        <v>1042</v>
      </c>
      <c r="E69" t="s">
        <v>1043</v>
      </c>
      <c r="F69">
        <v>844.7</v>
      </c>
      <c r="J69" s="6" t="str">
        <f t="shared" si="0"/>
        <v>(JB):</v>
      </c>
      <c r="T69" s="6" t="s">
        <v>1068</v>
      </c>
      <c r="U69" s="6" t="s">
        <v>1110</v>
      </c>
      <c r="V69" s="6" t="s">
        <v>1111</v>
      </c>
      <c r="W69" s="6" t="s">
        <v>1112</v>
      </c>
      <c r="X69" s="6" t="s">
        <v>1113</v>
      </c>
      <c r="Y69" s="6" t="s">
        <v>1125</v>
      </c>
    </row>
    <row r="70" spans="1:25">
      <c r="A70" s="4" t="s">
        <v>1044</v>
      </c>
      <c r="B70">
        <v>0.24</v>
      </c>
      <c r="C70" t="s">
        <v>1045</v>
      </c>
      <c r="D70">
        <v>0</v>
      </c>
      <c r="J70" s="6" t="str">
        <f t="shared" si="0"/>
        <v>*0</v>
      </c>
      <c r="T70" s="6" t="s">
        <v>918</v>
      </c>
      <c r="U70" s="6">
        <v>0.128</v>
      </c>
      <c r="V70" s="6" t="s">
        <v>1083</v>
      </c>
      <c r="W70" s="6">
        <v>0.01</v>
      </c>
      <c r="X70" s="6">
        <v>7.2999999999999995E-2</v>
      </c>
    </row>
    <row r="71" spans="1:25">
      <c r="A71" s="4" t="s">
        <v>1046</v>
      </c>
      <c r="B71" t="s">
        <v>1047</v>
      </c>
      <c r="C71">
        <v>0.13</v>
      </c>
      <c r="D71" t="s">
        <v>1048</v>
      </c>
      <c r="E71">
        <v>-1.86</v>
      </c>
      <c r="J71" s="6">
        <f t="shared" si="0"/>
        <v>-1.86</v>
      </c>
    </row>
    <row r="72" spans="1:25">
      <c r="A72" s="4" t="s">
        <v>1049</v>
      </c>
      <c r="B72" t="s">
        <v>1050</v>
      </c>
      <c r="C72">
        <v>0</v>
      </c>
      <c r="D72" t="s">
        <v>1051</v>
      </c>
      <c r="E72">
        <v>15.13</v>
      </c>
      <c r="J72" s="6">
        <f t="shared" si="0"/>
        <v>15.13</v>
      </c>
      <c r="T72" s="6" t="s">
        <v>116</v>
      </c>
      <c r="W72" s="6" t="s">
        <v>1076</v>
      </c>
      <c r="X72" s="6">
        <v>36.476999999999997</v>
      </c>
      <c r="Y72" s="6" t="s">
        <v>1064</v>
      </c>
    </row>
    <row r="73" spans="1:25">
      <c r="A73" s="4" t="s">
        <v>1005</v>
      </c>
      <c r="J73" s="6" t="str">
        <f t="shared" si="0"/>
        <v>*0</v>
      </c>
      <c r="U73" s="6" t="s">
        <v>104</v>
      </c>
      <c r="V73" s="6" t="s">
        <v>1033</v>
      </c>
      <c r="W73" s="6" t="s">
        <v>1034</v>
      </c>
      <c r="X73" s="6" t="s">
        <v>1035</v>
      </c>
      <c r="Y73" s="6">
        <v>-0.18179999999999999</v>
      </c>
    </row>
    <row r="74" spans="1:25">
      <c r="J74" s="6" t="str">
        <f t="shared" si="0"/>
        <v>*0</v>
      </c>
      <c r="T74" s="6" t="s">
        <v>1027</v>
      </c>
      <c r="U74" s="6">
        <v>2.5999999999999999E-3</v>
      </c>
      <c r="V74" s="6">
        <v>0.28539999999999999</v>
      </c>
      <c r="W74" s="6">
        <v>0.18110000000000001</v>
      </c>
      <c r="X74" s="6">
        <v>0.1666</v>
      </c>
      <c r="Y74" s="6" t="s">
        <v>1126</v>
      </c>
    </row>
    <row r="75" spans="1:25">
      <c r="A75" s="4" t="s">
        <v>1052</v>
      </c>
      <c r="J75" s="6" t="str">
        <f t="shared" si="0"/>
        <v>*0</v>
      </c>
      <c r="T75" s="6" t="s">
        <v>1068</v>
      </c>
      <c r="U75" s="6" t="s">
        <v>1114</v>
      </c>
      <c r="V75" s="6" t="s">
        <v>1115</v>
      </c>
      <c r="W75" s="6" t="s">
        <v>1116</v>
      </c>
      <c r="X75" s="6" t="s">
        <v>1117</v>
      </c>
      <c r="Y75" s="6">
        <v>9.8000000000000004E-2</v>
      </c>
    </row>
    <row r="76" spans="1:25">
      <c r="A76" s="4" t="s">
        <v>1053</v>
      </c>
      <c r="B76" t="s">
        <v>1024</v>
      </c>
      <c r="C76" t="s">
        <v>1054</v>
      </c>
      <c r="D76" t="s">
        <v>1055</v>
      </c>
      <c r="E76" t="s">
        <v>1056</v>
      </c>
      <c r="F76" t="s">
        <v>1057</v>
      </c>
      <c r="G76" t="s">
        <v>1058</v>
      </c>
      <c r="H76" t="s">
        <v>1059</v>
      </c>
      <c r="I76" t="s">
        <v>1060</v>
      </c>
      <c r="J76" s="6" t="str">
        <f t="shared" si="0"/>
        <v>using</v>
      </c>
      <c r="K76" s="6" t="s">
        <v>1062</v>
      </c>
      <c r="T76" s="6" t="s">
        <v>918</v>
      </c>
      <c r="U76" s="6">
        <v>0.13400000000000001</v>
      </c>
      <c r="V76" s="6" t="s">
        <v>1083</v>
      </c>
      <c r="W76" s="6" t="s">
        <v>1118</v>
      </c>
      <c r="X76" s="6">
        <v>0.182</v>
      </c>
    </row>
    <row r="77" spans="1:25">
      <c r="A77" s="4" t="s">
        <v>1006</v>
      </c>
      <c r="B77" t="s">
        <v>1007</v>
      </c>
      <c r="J77" s="6" t="str">
        <f t="shared" si="0"/>
        <v>*0</v>
      </c>
    </row>
    <row r="78" spans="1:25">
      <c r="A78" s="4" t="s">
        <v>1003</v>
      </c>
      <c r="J78" s="6" t="str">
        <f t="shared" ref="J78:J141" si="1">IF(AND(OR(E78=0, E78&gt;0), OR(F78=0.01, E78&lt;0.01)), "*" &amp;TEXT(E78, "General"), IF(AND(E78&gt;0.01, E78&lt;0.05), "**" &amp;TEXT(E78, "General"), E78))</f>
        <v>*0</v>
      </c>
      <c r="T78" s="6" t="s">
        <v>121</v>
      </c>
      <c r="W78" s="6" t="s">
        <v>1076</v>
      </c>
      <c r="X78" s="6">
        <v>14.989000000000001</v>
      </c>
      <c r="Y78" s="6" t="s">
        <v>1064</v>
      </c>
    </row>
    <row r="79" spans="1:25">
      <c r="A79" s="4" t="s">
        <v>1008</v>
      </c>
      <c r="B79" t="s">
        <v>1009</v>
      </c>
      <c r="C79" t="s">
        <v>109</v>
      </c>
      <c r="D79" t="s">
        <v>1010</v>
      </c>
      <c r="E79" t="s">
        <v>1011</v>
      </c>
      <c r="F79">
        <v>127</v>
      </c>
      <c r="J79" s="6" t="str">
        <f t="shared" si="1"/>
        <v>Observations:</v>
      </c>
      <c r="U79" s="6" t="s">
        <v>104</v>
      </c>
      <c r="V79" s="6" t="s">
        <v>1033</v>
      </c>
      <c r="W79" s="6" t="s">
        <v>1034</v>
      </c>
      <c r="X79" s="6" t="s">
        <v>1035</v>
      </c>
      <c r="Y79" s="6">
        <v>-5.0900000000000001E-2</v>
      </c>
    </row>
    <row r="80" spans="1:25">
      <c r="A80" s="4" t="s">
        <v>1012</v>
      </c>
      <c r="B80" t="s">
        <v>1069</v>
      </c>
      <c r="C80" t="s">
        <v>426</v>
      </c>
      <c r="D80" t="s">
        <v>429</v>
      </c>
      <c r="E80" t="s">
        <v>1014</v>
      </c>
      <c r="F80" t="s">
        <v>1015</v>
      </c>
      <c r="G80">
        <v>47.552999999999997</v>
      </c>
      <c r="J80" s="6" t="str">
        <f t="shared" si="1"/>
        <v>Log</v>
      </c>
      <c r="T80" s="6" t="s">
        <v>1027</v>
      </c>
      <c r="U80" s="6">
        <v>5.0000000000000001E-3</v>
      </c>
      <c r="V80" s="6">
        <v>0.3997</v>
      </c>
      <c r="W80" s="6">
        <v>-5.11E-2</v>
      </c>
      <c r="X80" s="6">
        <v>0.19109999999999999</v>
      </c>
      <c r="Y80" s="6" t="s">
        <v>1127</v>
      </c>
    </row>
    <row r="81" spans="1:25">
      <c r="A81" s="4" t="s">
        <v>1016</v>
      </c>
      <c r="B81" t="s">
        <v>1017</v>
      </c>
      <c r="C81">
        <v>7</v>
      </c>
      <c r="D81" t="s">
        <v>1018</v>
      </c>
      <c r="E81">
        <v>2020</v>
      </c>
      <c r="F81" t="s">
        <v>402</v>
      </c>
      <c r="G81">
        <v>-83.105999999999995</v>
      </c>
      <c r="J81" s="6">
        <f t="shared" si="1"/>
        <v>2020</v>
      </c>
      <c r="T81" s="6" t="s">
        <v>1068</v>
      </c>
      <c r="U81" s="6" t="s">
        <v>1119</v>
      </c>
      <c r="V81" s="6" t="s">
        <v>1120</v>
      </c>
      <c r="W81" s="6" t="s">
        <v>1121</v>
      </c>
      <c r="X81" s="6" t="s">
        <v>1122</v>
      </c>
      <c r="Y81" s="6">
        <v>0.73799999999999999</v>
      </c>
    </row>
    <row r="82" spans="1:25">
      <c r="A82" s="4" t="s">
        <v>1019</v>
      </c>
      <c r="B82" s="21">
        <v>0.85267361111111117</v>
      </c>
      <c r="C82" t="s">
        <v>403</v>
      </c>
      <c r="D82">
        <v>-66.088999999999999</v>
      </c>
      <c r="J82" s="6" t="str">
        <f t="shared" si="1"/>
        <v>*0</v>
      </c>
      <c r="T82" s="6" t="s">
        <v>918</v>
      </c>
      <c r="U82" s="6" t="s">
        <v>1079</v>
      </c>
      <c r="V82" s="6" t="s">
        <v>1083</v>
      </c>
      <c r="W82" s="6">
        <v>0.46</v>
      </c>
      <c r="X82" s="6">
        <v>0.14699999999999999</v>
      </c>
    </row>
    <row r="83" spans="1:25">
      <c r="A83" s="4" t="s">
        <v>1020</v>
      </c>
      <c r="B83" t="s">
        <v>1021</v>
      </c>
      <c r="C83" t="s">
        <v>404</v>
      </c>
      <c r="D83">
        <v>-76.192999999999998</v>
      </c>
      <c r="J83" s="6" t="str">
        <f t="shared" si="1"/>
        <v>*0</v>
      </c>
    </row>
    <row r="84" spans="1:25">
      <c r="A84" s="4" t="s">
        <v>1022</v>
      </c>
      <c r="B84" t="s">
        <v>1023</v>
      </c>
      <c r="J84" s="6" t="str">
        <f t="shared" si="1"/>
        <v>*0</v>
      </c>
    </row>
    <row r="85" spans="1:25">
      <c r="A85" s="4" t="s">
        <v>1024</v>
      </c>
      <c r="B85" t="s">
        <v>1025</v>
      </c>
      <c r="C85" t="s">
        <v>1026</v>
      </c>
      <c r="J85" s="6" t="str">
        <f t="shared" si="1"/>
        <v>*0</v>
      </c>
    </row>
    <row r="86" spans="1:25">
      <c r="A86" s="4" t="s">
        <v>1071</v>
      </c>
      <c r="J86" s="6" t="str">
        <f t="shared" si="1"/>
        <v>*0</v>
      </c>
    </row>
    <row r="87" spans="1:25">
      <c r="A87" s="4" t="s">
        <v>1027</v>
      </c>
      <c r="B87" t="s">
        <v>164</v>
      </c>
      <c r="C87" t="s">
        <v>1028</v>
      </c>
      <c r="D87" t="s">
        <v>1029</v>
      </c>
      <c r="E87" t="s">
        <v>1030</v>
      </c>
      <c r="F87" t="s">
        <v>1031</v>
      </c>
      <c r="G87" t="s">
        <v>1032</v>
      </c>
      <c r="J87" s="6" t="str">
        <f t="shared" si="1"/>
        <v>P&gt;|z|</v>
      </c>
    </row>
    <row r="88" spans="1:25">
      <c r="A88" s="4" t="s">
        <v>1072</v>
      </c>
      <c r="J88" s="6" t="str">
        <f t="shared" si="1"/>
        <v>*0</v>
      </c>
      <c r="M88" s="6" t="str">
        <f>C79</f>
        <v>CS-Aa-3MO</v>
      </c>
      <c r="P88" s="6" t="s">
        <v>1076</v>
      </c>
      <c r="Q88" s="6">
        <f>G80</f>
        <v>47.552999999999997</v>
      </c>
    </row>
    <row r="89" spans="1:25">
      <c r="A89" s="4" t="s">
        <v>725</v>
      </c>
      <c r="B89">
        <v>1E-3</v>
      </c>
      <c r="C89">
        <v>1E-3</v>
      </c>
      <c r="D89">
        <v>0.74299999999999999</v>
      </c>
      <c r="E89">
        <v>0.45700000000000002</v>
      </c>
      <c r="F89">
        <v>-2E-3</v>
      </c>
      <c r="G89">
        <v>4.0000000000000001E-3</v>
      </c>
      <c r="J89" s="6">
        <f t="shared" si="1"/>
        <v>0.45700000000000002</v>
      </c>
      <c r="N89" s="6" t="str" cm="1">
        <f t="array" ref="N89:R89">TRANSPOSE(A89:A93)</f>
        <v>Market-RMRF-diff</v>
      </c>
      <c r="O89" s="6" t="str">
        <v>ar.L1</v>
      </c>
      <c r="P89" s="6" t="str">
        <v>ar.L2</v>
      </c>
      <c r="Q89" s="6" t="str">
        <v>ma.L1</v>
      </c>
      <c r="R89" s="6" t="str">
        <v>ma.L2</v>
      </c>
    </row>
    <row r="90" spans="1:25">
      <c r="A90" s="5" t="s">
        <v>1033</v>
      </c>
      <c r="B90">
        <v>0.99280000000000002</v>
      </c>
      <c r="C90">
        <v>0.107</v>
      </c>
      <c r="D90">
        <v>9.2970000000000006</v>
      </c>
      <c r="E90">
        <v>0</v>
      </c>
      <c r="F90">
        <v>0.78300000000000003</v>
      </c>
      <c r="G90">
        <v>1.202</v>
      </c>
      <c r="J90" s="6" t="str">
        <f t="shared" si="1"/>
        <v>*0</v>
      </c>
      <c r="M90" s="6" t="s">
        <v>1027</v>
      </c>
      <c r="N90" s="6" cm="1">
        <f t="array" ref="N90:R90">TRANSPOSE(B89:B93)</f>
        <v>1E-3</v>
      </c>
      <c r="O90" s="6">
        <v>0.99280000000000002</v>
      </c>
      <c r="P90" s="6">
        <v>-0.68610000000000004</v>
      </c>
      <c r="Q90" s="6">
        <v>-0.9536</v>
      </c>
      <c r="R90" s="6">
        <v>0.8841</v>
      </c>
    </row>
    <row r="91" spans="1:25">
      <c r="A91" s="5" t="s">
        <v>1034</v>
      </c>
      <c r="B91">
        <v>-0.68610000000000004</v>
      </c>
      <c r="C91">
        <v>0.10299999999999999</v>
      </c>
      <c r="D91">
        <v>-6.6760000000000002</v>
      </c>
      <c r="E91">
        <v>0</v>
      </c>
      <c r="F91">
        <v>-0.88800000000000001</v>
      </c>
      <c r="G91">
        <v>-0.48499999999999999</v>
      </c>
      <c r="J91" s="6" t="str">
        <f t="shared" si="1"/>
        <v>*0</v>
      </c>
      <c r="M91" s="6" t="s">
        <v>1068</v>
      </c>
      <c r="N91" s="6" t="str" cm="1">
        <f t="array" ref="N91:R91">TRANSPOSE("("&amp;D89:D93&amp;")")</f>
        <v>(0.743)</v>
      </c>
      <c r="O91" s="6" t="str">
        <v>(9.297)</v>
      </c>
      <c r="P91" s="6" t="str">
        <v>(-6.676)</v>
      </c>
      <c r="Q91" s="6" t="str">
        <v>(-11.011)</v>
      </c>
      <c r="R91" s="6" t="str">
        <v>(10.888)</v>
      </c>
    </row>
    <row r="92" spans="1:25">
      <c r="A92" s="5" t="s">
        <v>1036</v>
      </c>
      <c r="B92">
        <v>-0.9536</v>
      </c>
      <c r="C92">
        <v>8.6999999999999994E-2</v>
      </c>
      <c r="D92">
        <v>-11.010999999999999</v>
      </c>
      <c r="E92">
        <v>0</v>
      </c>
      <c r="F92">
        <v>-1.123</v>
      </c>
      <c r="G92">
        <v>-0.78400000000000003</v>
      </c>
      <c r="J92" s="6" t="str">
        <f t="shared" si="1"/>
        <v>*0</v>
      </c>
      <c r="M92" s="6" t="s">
        <v>918</v>
      </c>
      <c r="N92" s="6" cm="1">
        <f t="array" ref="N92:R92">TRANSPOSE(J89:J93)</f>
        <v>0.45700000000000002</v>
      </c>
      <c r="O92" s="6" t="str">
        <v>*0</v>
      </c>
      <c r="P92" s="6" t="str">
        <v>*0</v>
      </c>
      <c r="Q92" s="6" t="str">
        <v>*0</v>
      </c>
      <c r="R92" s="6" t="str">
        <v>*0</v>
      </c>
    </row>
    <row r="93" spans="1:25">
      <c r="A93" s="5" t="s">
        <v>1037</v>
      </c>
      <c r="B93">
        <v>0.8841</v>
      </c>
      <c r="C93">
        <v>8.1000000000000003E-2</v>
      </c>
      <c r="D93">
        <v>10.888</v>
      </c>
      <c r="E93">
        <v>0</v>
      </c>
      <c r="F93">
        <v>0.72499999999999998</v>
      </c>
      <c r="G93">
        <v>1.0429999999999999</v>
      </c>
      <c r="J93" s="6" t="str">
        <f t="shared" si="1"/>
        <v>*0</v>
      </c>
    </row>
    <row r="94" spans="1:25">
      <c r="A94" s="4" t="s">
        <v>1039</v>
      </c>
      <c r="B94">
        <v>2.7300000000000001E-2</v>
      </c>
      <c r="C94">
        <v>3.0000000000000001E-3</v>
      </c>
      <c r="D94">
        <v>8.0180000000000007</v>
      </c>
      <c r="E94">
        <v>0</v>
      </c>
      <c r="F94">
        <v>2.1000000000000001E-2</v>
      </c>
      <c r="G94">
        <v>3.4000000000000002E-2</v>
      </c>
      <c r="J94" s="6" t="str">
        <f t="shared" si="1"/>
        <v>*0</v>
      </c>
    </row>
    <row r="95" spans="1:25">
      <c r="A95" s="4" t="s">
        <v>1005</v>
      </c>
      <c r="J95" s="6" t="str">
        <f t="shared" si="1"/>
        <v>*0</v>
      </c>
    </row>
    <row r="96" spans="1:25">
      <c r="A96" s="4" t="s">
        <v>1040</v>
      </c>
      <c r="B96" t="s">
        <v>1041</v>
      </c>
      <c r="C96">
        <v>68.989999999999995</v>
      </c>
      <c r="D96" t="s">
        <v>1042</v>
      </c>
      <c r="E96" t="s">
        <v>1043</v>
      </c>
      <c r="F96">
        <v>1.67</v>
      </c>
      <c r="J96" s="6" t="str">
        <f t="shared" si="1"/>
        <v>(JB):</v>
      </c>
    </row>
    <row r="97" spans="1:11">
      <c r="A97" s="4" t="s">
        <v>1044</v>
      </c>
      <c r="B97">
        <v>0</v>
      </c>
      <c r="C97" t="s">
        <v>1045</v>
      </c>
      <c r="D97">
        <v>0.43</v>
      </c>
      <c r="J97" s="6" t="str">
        <f t="shared" si="1"/>
        <v>*0</v>
      </c>
    </row>
    <row r="98" spans="1:11">
      <c r="A98" s="4" t="s">
        <v>1046</v>
      </c>
      <c r="B98" t="s">
        <v>1047</v>
      </c>
      <c r="C98">
        <v>0.25</v>
      </c>
      <c r="D98" t="s">
        <v>1048</v>
      </c>
      <c r="E98">
        <v>-0.28000000000000003</v>
      </c>
      <c r="J98" s="6">
        <f t="shared" si="1"/>
        <v>-0.28000000000000003</v>
      </c>
    </row>
    <row r="99" spans="1:11">
      <c r="A99" s="4" t="s">
        <v>1049</v>
      </c>
      <c r="B99" t="s">
        <v>1050</v>
      </c>
      <c r="C99">
        <v>0</v>
      </c>
      <c r="D99" t="s">
        <v>1051</v>
      </c>
      <c r="E99">
        <v>2.92</v>
      </c>
      <c r="J99" s="6">
        <f t="shared" si="1"/>
        <v>2.92</v>
      </c>
    </row>
    <row r="100" spans="1:11">
      <c r="A100" s="4" t="s">
        <v>1005</v>
      </c>
      <c r="J100" s="6" t="str">
        <f t="shared" si="1"/>
        <v>*0</v>
      </c>
    </row>
    <row r="101" spans="1:11">
      <c r="J101" s="6" t="str">
        <f t="shared" si="1"/>
        <v>*0</v>
      </c>
    </row>
    <row r="102" spans="1:11">
      <c r="A102" s="4" t="s">
        <v>1052</v>
      </c>
      <c r="J102" s="6" t="str">
        <f t="shared" si="1"/>
        <v>*0</v>
      </c>
    </row>
    <row r="103" spans="1:11">
      <c r="A103" s="4" t="s">
        <v>1053</v>
      </c>
      <c r="B103" t="s">
        <v>1024</v>
      </c>
      <c r="C103" t="s">
        <v>1054</v>
      </c>
      <c r="D103" t="s">
        <v>1055</v>
      </c>
      <c r="E103" t="s">
        <v>1056</v>
      </c>
      <c r="F103" t="s">
        <v>1057</v>
      </c>
      <c r="G103" t="s">
        <v>1058</v>
      </c>
      <c r="H103" t="s">
        <v>1059</v>
      </c>
      <c r="I103" t="s">
        <v>1060</v>
      </c>
      <c r="J103" s="6" t="str">
        <f t="shared" si="1"/>
        <v>using</v>
      </c>
      <c r="K103" s="6" t="s">
        <v>1062</v>
      </c>
    </row>
    <row r="104" spans="1:11">
      <c r="A104" s="4" t="s">
        <v>1006</v>
      </c>
      <c r="B104" t="s">
        <v>1007</v>
      </c>
      <c r="J104" s="6" t="str">
        <f t="shared" si="1"/>
        <v>*0</v>
      </c>
    </row>
    <row r="105" spans="1:11">
      <c r="A105" s="4" t="s">
        <v>1003</v>
      </c>
      <c r="J105" s="6" t="str">
        <f t="shared" si="1"/>
        <v>*0</v>
      </c>
    </row>
    <row r="106" spans="1:11">
      <c r="A106" s="4" t="s">
        <v>1008</v>
      </c>
      <c r="B106" t="s">
        <v>1009</v>
      </c>
      <c r="C106" t="s">
        <v>114</v>
      </c>
      <c r="D106" t="s">
        <v>1010</v>
      </c>
      <c r="E106" t="s">
        <v>1011</v>
      </c>
      <c r="F106">
        <v>127</v>
      </c>
      <c r="J106" s="6" t="str">
        <f t="shared" si="1"/>
        <v>Observations:</v>
      </c>
    </row>
    <row r="107" spans="1:11">
      <c r="A107" s="4" t="s">
        <v>1012</v>
      </c>
      <c r="B107" t="s">
        <v>1065</v>
      </c>
      <c r="C107" t="s">
        <v>426</v>
      </c>
      <c r="D107" t="s">
        <v>1070</v>
      </c>
      <c r="E107" t="s">
        <v>1014</v>
      </c>
      <c r="F107" t="s">
        <v>1015</v>
      </c>
      <c r="G107">
        <v>58.734000000000002</v>
      </c>
      <c r="J107" s="6" t="str">
        <f t="shared" si="1"/>
        <v>Log</v>
      </c>
    </row>
    <row r="108" spans="1:11">
      <c r="A108" s="4" t="s">
        <v>1016</v>
      </c>
      <c r="B108" t="s">
        <v>1017</v>
      </c>
      <c r="C108">
        <v>7</v>
      </c>
      <c r="D108" t="s">
        <v>1018</v>
      </c>
      <c r="E108">
        <v>2020</v>
      </c>
      <c r="F108" t="s">
        <v>402</v>
      </c>
      <c r="G108">
        <v>-111.468</v>
      </c>
      <c r="J108" s="6">
        <f t="shared" si="1"/>
        <v>2020</v>
      </c>
    </row>
    <row r="109" spans="1:11">
      <c r="A109" s="4" t="s">
        <v>1019</v>
      </c>
      <c r="B109" s="21">
        <v>0.85268518518518521</v>
      </c>
      <c r="C109" t="s">
        <v>403</v>
      </c>
      <c r="D109">
        <v>-102.959</v>
      </c>
      <c r="J109" s="6" t="str">
        <f t="shared" si="1"/>
        <v>*0</v>
      </c>
    </row>
    <row r="110" spans="1:11">
      <c r="A110" s="4" t="s">
        <v>1020</v>
      </c>
      <c r="B110" t="s">
        <v>1021</v>
      </c>
      <c r="C110" t="s">
        <v>404</v>
      </c>
      <c r="D110">
        <v>-108.011</v>
      </c>
      <c r="J110" s="6" t="str">
        <f t="shared" si="1"/>
        <v>*0</v>
      </c>
    </row>
    <row r="111" spans="1:11">
      <c r="A111" s="4" t="s">
        <v>1022</v>
      </c>
      <c r="B111" t="s">
        <v>1023</v>
      </c>
      <c r="J111" s="6" t="str">
        <f t="shared" si="1"/>
        <v>*0</v>
      </c>
    </row>
    <row r="112" spans="1:11">
      <c r="A112" s="4" t="s">
        <v>1024</v>
      </c>
      <c r="B112" t="s">
        <v>1025</v>
      </c>
      <c r="C112" t="s">
        <v>1026</v>
      </c>
      <c r="J112" s="6" t="str">
        <f t="shared" si="1"/>
        <v>*0</v>
      </c>
    </row>
    <row r="113" spans="1:17">
      <c r="A113" s="4" t="s">
        <v>1071</v>
      </c>
      <c r="J113" s="6" t="str">
        <f t="shared" si="1"/>
        <v>*0</v>
      </c>
    </row>
    <row r="114" spans="1:17">
      <c r="A114" s="4" t="s">
        <v>1027</v>
      </c>
      <c r="B114" t="s">
        <v>164</v>
      </c>
      <c r="C114" t="s">
        <v>1028</v>
      </c>
      <c r="D114" t="s">
        <v>1029</v>
      </c>
      <c r="E114" t="s">
        <v>1030</v>
      </c>
      <c r="F114" t="s">
        <v>1031</v>
      </c>
      <c r="G114" t="s">
        <v>1032</v>
      </c>
      <c r="J114" s="6" t="str">
        <f t="shared" si="1"/>
        <v>P&gt;|z|</v>
      </c>
    </row>
    <row r="115" spans="1:17">
      <c r="A115" s="4" t="s">
        <v>1072</v>
      </c>
      <c r="J115" s="6" t="str">
        <f t="shared" si="1"/>
        <v>*0</v>
      </c>
      <c r="M115" s="6" t="str">
        <f>C106</f>
        <v>CS-Aa-1YR</v>
      </c>
      <c r="P115" s="6" t="s">
        <v>1076</v>
      </c>
      <c r="Q115" s="6">
        <f>G107</f>
        <v>58.734000000000002</v>
      </c>
    </row>
    <row r="116" spans="1:17">
      <c r="A116" s="4" t="s">
        <v>725</v>
      </c>
      <c r="B116">
        <v>1.1000000000000001E-3</v>
      </c>
      <c r="C116">
        <v>1E-3</v>
      </c>
      <c r="D116">
        <v>0.98699999999999999</v>
      </c>
      <c r="E116">
        <v>0.32400000000000001</v>
      </c>
      <c r="F116">
        <v>-1E-3</v>
      </c>
      <c r="G116">
        <v>3.0000000000000001E-3</v>
      </c>
      <c r="J116" s="6">
        <f t="shared" si="1"/>
        <v>0.32400000000000001</v>
      </c>
      <c r="N116" s="6" t="str" cm="1">
        <f t="array" ref="N116:O116">TRANSPOSE(A116:A117)</f>
        <v>Market-RMRF-diff</v>
      </c>
      <c r="O116" s="6" t="str">
        <v>ar.L1</v>
      </c>
    </row>
    <row r="117" spans="1:17">
      <c r="A117" s="5" t="s">
        <v>1033</v>
      </c>
      <c r="B117">
        <v>0.14560000000000001</v>
      </c>
      <c r="C117">
        <v>5.8000000000000003E-2</v>
      </c>
      <c r="D117">
        <v>2.5259999999999998</v>
      </c>
      <c r="E117">
        <v>1.2E-2</v>
      </c>
      <c r="F117">
        <v>3.3000000000000002E-2</v>
      </c>
      <c r="G117">
        <v>0.25800000000000001</v>
      </c>
      <c r="J117" s="6" t="str">
        <f t="shared" si="1"/>
        <v>**0.012</v>
      </c>
      <c r="M117" s="6" t="s">
        <v>1027</v>
      </c>
      <c r="N117" s="6" cm="1">
        <f t="array" ref="N117:O117">TRANSPOSE(B116:B117)</f>
        <v>1.1000000000000001E-3</v>
      </c>
      <c r="O117" s="6">
        <v>0.14560000000000001</v>
      </c>
    </row>
    <row r="118" spans="1:17">
      <c r="A118" s="4" t="s">
        <v>1039</v>
      </c>
      <c r="B118">
        <v>2.3E-2</v>
      </c>
      <c r="C118">
        <v>3.0000000000000001E-3</v>
      </c>
      <c r="D118">
        <v>8.7959999999999994</v>
      </c>
      <c r="E118">
        <v>0</v>
      </c>
      <c r="F118">
        <v>1.7999999999999999E-2</v>
      </c>
      <c r="G118">
        <v>2.8000000000000001E-2</v>
      </c>
      <c r="J118" s="6" t="str">
        <f t="shared" si="1"/>
        <v>*0</v>
      </c>
      <c r="M118" s="6" t="s">
        <v>1068</v>
      </c>
      <c r="N118" s="6" t="str" cm="1">
        <f t="array" ref="N118:O118">TRANSPOSE("("&amp;D116:D117&amp;")")</f>
        <v>(0.987)</v>
      </c>
      <c r="O118" s="6" t="str">
        <v>(2.526)</v>
      </c>
    </row>
    <row r="119" spans="1:17">
      <c r="A119" s="4" t="s">
        <v>1005</v>
      </c>
      <c r="J119" s="6" t="str">
        <f t="shared" si="1"/>
        <v>*0</v>
      </c>
      <c r="M119" s="6" t="s">
        <v>918</v>
      </c>
      <c r="N119" s="6" cm="1">
        <f t="array" ref="N119:O119">TRANSPOSE(J116:J117)</f>
        <v>0.32400000000000001</v>
      </c>
      <c r="O119" s="6" t="str">
        <v>**0.012</v>
      </c>
    </row>
    <row r="120" spans="1:17">
      <c r="A120" s="4" t="s">
        <v>1040</v>
      </c>
      <c r="B120" t="s">
        <v>1041</v>
      </c>
      <c r="C120">
        <v>63.45</v>
      </c>
      <c r="D120" t="s">
        <v>1042</v>
      </c>
      <c r="E120" t="s">
        <v>1043</v>
      </c>
      <c r="F120">
        <v>1.42</v>
      </c>
      <c r="J120" s="6" t="str">
        <f t="shared" si="1"/>
        <v>(JB):</v>
      </c>
    </row>
    <row r="121" spans="1:17">
      <c r="A121" s="4" t="s">
        <v>1044</v>
      </c>
      <c r="B121">
        <v>0.01</v>
      </c>
      <c r="C121" t="s">
        <v>1045</v>
      </c>
      <c r="D121">
        <v>0.49</v>
      </c>
      <c r="J121" s="6" t="str">
        <f t="shared" si="1"/>
        <v>*0</v>
      </c>
    </row>
    <row r="122" spans="1:17">
      <c r="A122" s="4" t="s">
        <v>1046</v>
      </c>
      <c r="B122" t="s">
        <v>1047</v>
      </c>
      <c r="C122">
        <v>0.19</v>
      </c>
      <c r="D122" t="s">
        <v>1048</v>
      </c>
      <c r="E122">
        <v>-0.2</v>
      </c>
      <c r="J122" s="6">
        <f t="shared" si="1"/>
        <v>-0.2</v>
      </c>
    </row>
    <row r="123" spans="1:17">
      <c r="A123" s="4" t="s">
        <v>1049</v>
      </c>
      <c r="B123" t="s">
        <v>1050</v>
      </c>
      <c r="C123">
        <v>0</v>
      </c>
      <c r="D123" t="s">
        <v>1051</v>
      </c>
      <c r="E123">
        <v>3.34</v>
      </c>
      <c r="J123" s="6">
        <f t="shared" si="1"/>
        <v>3.34</v>
      </c>
    </row>
    <row r="124" spans="1:17">
      <c r="A124" s="4" t="s">
        <v>1005</v>
      </c>
      <c r="J124" s="6" t="str">
        <f t="shared" si="1"/>
        <v>*0</v>
      </c>
    </row>
    <row r="125" spans="1:17">
      <c r="J125" s="6" t="str">
        <f t="shared" si="1"/>
        <v>*0</v>
      </c>
    </row>
    <row r="126" spans="1:17">
      <c r="A126" s="4" t="s">
        <v>1052</v>
      </c>
      <c r="J126" s="6" t="str">
        <f t="shared" si="1"/>
        <v>*0</v>
      </c>
    </row>
    <row r="127" spans="1:17">
      <c r="A127" s="4" t="s">
        <v>1053</v>
      </c>
      <c r="B127" t="s">
        <v>1024</v>
      </c>
      <c r="C127" t="s">
        <v>1054</v>
      </c>
      <c r="D127" t="s">
        <v>1055</v>
      </c>
      <c r="E127" t="s">
        <v>1056</v>
      </c>
      <c r="F127" t="s">
        <v>1057</v>
      </c>
      <c r="G127" t="s">
        <v>1058</v>
      </c>
      <c r="H127" t="s">
        <v>1059</v>
      </c>
      <c r="I127" t="s">
        <v>1060</v>
      </c>
      <c r="J127" s="6" t="str">
        <f t="shared" si="1"/>
        <v>using</v>
      </c>
      <c r="K127" s="6" t="s">
        <v>1062</v>
      </c>
    </row>
    <row r="128" spans="1:17">
      <c r="A128" s="4" t="s">
        <v>1006</v>
      </c>
      <c r="B128" t="s">
        <v>1007</v>
      </c>
      <c r="J128" s="6" t="str">
        <f t="shared" si="1"/>
        <v>*0</v>
      </c>
    </row>
    <row r="129" spans="1:17">
      <c r="A129" s="4" t="s">
        <v>1003</v>
      </c>
      <c r="J129" s="6" t="str">
        <f t="shared" si="1"/>
        <v>*0</v>
      </c>
    </row>
    <row r="130" spans="1:17">
      <c r="A130" s="4" t="s">
        <v>1008</v>
      </c>
      <c r="B130" t="s">
        <v>1009</v>
      </c>
      <c r="C130" t="s">
        <v>119</v>
      </c>
      <c r="D130" t="s">
        <v>1010</v>
      </c>
      <c r="E130" t="s">
        <v>1011</v>
      </c>
      <c r="F130">
        <v>127</v>
      </c>
      <c r="J130" s="6" t="str">
        <f t="shared" si="1"/>
        <v>Observations:</v>
      </c>
    </row>
    <row r="131" spans="1:17">
      <c r="A131" s="4" t="s">
        <v>1012</v>
      </c>
      <c r="B131" t="s">
        <v>1065</v>
      </c>
      <c r="C131" t="s">
        <v>426</v>
      </c>
      <c r="D131" t="s">
        <v>1070</v>
      </c>
      <c r="E131" t="s">
        <v>1014</v>
      </c>
      <c r="F131" t="s">
        <v>1015</v>
      </c>
      <c r="G131">
        <v>44.104999999999997</v>
      </c>
      <c r="J131" s="6" t="str">
        <f t="shared" si="1"/>
        <v>Log</v>
      </c>
    </row>
    <row r="132" spans="1:17">
      <c r="A132" s="4" t="s">
        <v>1016</v>
      </c>
      <c r="B132" t="s">
        <v>1017</v>
      </c>
      <c r="C132">
        <v>7</v>
      </c>
      <c r="D132" t="s">
        <v>1018</v>
      </c>
      <c r="E132">
        <v>2020</v>
      </c>
      <c r="F132" t="s">
        <v>402</v>
      </c>
      <c r="G132">
        <v>-82.21</v>
      </c>
      <c r="J132" s="6">
        <f t="shared" si="1"/>
        <v>2020</v>
      </c>
    </row>
    <row r="133" spans="1:17">
      <c r="A133" s="4" t="s">
        <v>1019</v>
      </c>
      <c r="B133" s="21">
        <v>0.85268518518518521</v>
      </c>
      <c r="C133" t="s">
        <v>403</v>
      </c>
      <c r="D133">
        <v>-73.700999999999993</v>
      </c>
      <c r="J133" s="6" t="str">
        <f t="shared" si="1"/>
        <v>*0</v>
      </c>
    </row>
    <row r="134" spans="1:17">
      <c r="A134" s="4" t="s">
        <v>1020</v>
      </c>
      <c r="B134" t="s">
        <v>1021</v>
      </c>
      <c r="C134" t="s">
        <v>404</v>
      </c>
      <c r="D134">
        <v>-78.753</v>
      </c>
      <c r="J134" s="6" t="str">
        <f t="shared" si="1"/>
        <v>*0</v>
      </c>
    </row>
    <row r="135" spans="1:17">
      <c r="A135" s="4" t="s">
        <v>1022</v>
      </c>
      <c r="B135" t="s">
        <v>1023</v>
      </c>
      <c r="J135" s="6" t="str">
        <f t="shared" si="1"/>
        <v>*0</v>
      </c>
    </row>
    <row r="136" spans="1:17">
      <c r="A136" s="4" t="s">
        <v>1024</v>
      </c>
      <c r="B136" t="s">
        <v>1025</v>
      </c>
      <c r="C136" t="s">
        <v>1026</v>
      </c>
      <c r="J136" s="6" t="str">
        <f t="shared" si="1"/>
        <v>*0</v>
      </c>
    </row>
    <row r="137" spans="1:17">
      <c r="A137" s="4" t="s">
        <v>1071</v>
      </c>
      <c r="J137" s="6" t="str">
        <f t="shared" si="1"/>
        <v>*0</v>
      </c>
    </row>
    <row r="138" spans="1:17">
      <c r="A138" s="4" t="s">
        <v>1027</v>
      </c>
      <c r="B138" t="s">
        <v>164</v>
      </c>
      <c r="C138" t="s">
        <v>1028</v>
      </c>
      <c r="D138" t="s">
        <v>1029</v>
      </c>
      <c r="E138" t="s">
        <v>1030</v>
      </c>
      <c r="F138" t="s">
        <v>1031</v>
      </c>
      <c r="G138" t="s">
        <v>1032</v>
      </c>
      <c r="J138" s="6" t="str">
        <f t="shared" si="1"/>
        <v>P&gt;|z|</v>
      </c>
    </row>
    <row r="139" spans="1:17">
      <c r="A139" s="4" t="s">
        <v>1072</v>
      </c>
      <c r="J139" s="6" t="str">
        <f t="shared" si="1"/>
        <v>*0</v>
      </c>
      <c r="M139" s="6" t="str">
        <f>C130</f>
        <v>CS-Aa-5YR</v>
      </c>
      <c r="P139" s="6" t="s">
        <v>1076</v>
      </c>
      <c r="Q139" s="6">
        <f>G131</f>
        <v>44.104999999999997</v>
      </c>
    </row>
    <row r="140" spans="1:17">
      <c r="A140" s="4" t="s">
        <v>725</v>
      </c>
      <c r="B140">
        <v>4.0000000000000001E-3</v>
      </c>
      <c r="C140">
        <v>1E-3</v>
      </c>
      <c r="D140">
        <v>2.9319999999999999</v>
      </c>
      <c r="E140">
        <v>3.0000000000000001E-3</v>
      </c>
      <c r="F140">
        <v>1E-3</v>
      </c>
      <c r="G140">
        <v>7.0000000000000001E-3</v>
      </c>
      <c r="J140" s="6" t="str">
        <f t="shared" si="1"/>
        <v>*0.003</v>
      </c>
      <c r="N140" s="6" t="str" cm="1">
        <f t="array" ref="N140:O140">TRANSPOSE(A140:A141)</f>
        <v>Market-RMRF-diff</v>
      </c>
      <c r="O140" s="6" t="str">
        <v>ar.L1</v>
      </c>
    </row>
    <row r="141" spans="1:17">
      <c r="A141" s="5" t="s">
        <v>1033</v>
      </c>
      <c r="B141">
        <v>0.23630000000000001</v>
      </c>
      <c r="C141">
        <v>3.7999999999999999E-2</v>
      </c>
      <c r="D141">
        <v>6.2869999999999999</v>
      </c>
      <c r="E141">
        <v>0</v>
      </c>
      <c r="F141">
        <v>0.16300000000000001</v>
      </c>
      <c r="G141">
        <v>0.31</v>
      </c>
      <c r="J141" s="6" t="str">
        <f t="shared" si="1"/>
        <v>*0</v>
      </c>
      <c r="M141" s="6" t="s">
        <v>1027</v>
      </c>
      <c r="N141" s="6" cm="1">
        <f t="array" ref="N141:O141">TRANSPOSE(B140:B141)</f>
        <v>4.0000000000000001E-3</v>
      </c>
      <c r="O141" s="6">
        <v>0.23630000000000001</v>
      </c>
    </row>
    <row r="142" spans="1:17">
      <c r="A142" s="4" t="s">
        <v>1039</v>
      </c>
      <c r="B142">
        <v>2.9100000000000001E-2</v>
      </c>
      <c r="C142">
        <v>2E-3</v>
      </c>
      <c r="D142">
        <v>17.722000000000001</v>
      </c>
      <c r="E142">
        <v>0</v>
      </c>
      <c r="F142">
        <v>2.5999999999999999E-2</v>
      </c>
      <c r="G142">
        <v>3.2000000000000001E-2</v>
      </c>
      <c r="J142" s="6" t="str">
        <f t="shared" ref="J142:J205" si="2">IF(AND(OR(E142=0, E142&gt;0), OR(F142=0.01, E142&lt;0.01)), "*" &amp;TEXT(E142, "General"), IF(AND(E142&gt;0.01, E142&lt;0.05), "**" &amp;TEXT(E142, "General"), E142))</f>
        <v>*0</v>
      </c>
      <c r="M142" s="6" t="s">
        <v>1068</v>
      </c>
      <c r="N142" s="6" t="str" cm="1">
        <f t="array" ref="N142:O142">TRANSPOSE("("&amp;D140:D141&amp;")")</f>
        <v>(2.932)</v>
      </c>
      <c r="O142" s="6" t="str">
        <v>(6.287)</v>
      </c>
    </row>
    <row r="143" spans="1:17">
      <c r="A143" s="4" t="s">
        <v>1005</v>
      </c>
      <c r="J143" s="6" t="str">
        <f t="shared" si="2"/>
        <v>*0</v>
      </c>
      <c r="M143" s="6" t="s">
        <v>918</v>
      </c>
      <c r="N143" s="6" t="str" cm="1">
        <f t="array" ref="N143:O143">TRANSPOSE(J140:J141)</f>
        <v>*0.003</v>
      </c>
      <c r="O143" s="6" t="str">
        <v>*0</v>
      </c>
    </row>
    <row r="144" spans="1:17">
      <c r="A144" s="4" t="s">
        <v>1040</v>
      </c>
      <c r="B144" t="s">
        <v>1041</v>
      </c>
      <c r="C144">
        <v>38.53</v>
      </c>
      <c r="D144" t="s">
        <v>1042</v>
      </c>
      <c r="E144" t="s">
        <v>1043</v>
      </c>
      <c r="F144">
        <v>400.09</v>
      </c>
      <c r="J144" s="6" t="str">
        <f t="shared" si="2"/>
        <v>(JB):</v>
      </c>
    </row>
    <row r="145" spans="1:11">
      <c r="A145" s="4" t="s">
        <v>1044</v>
      </c>
      <c r="B145">
        <v>0.54</v>
      </c>
      <c r="C145" t="s">
        <v>1045</v>
      </c>
      <c r="D145">
        <v>0</v>
      </c>
      <c r="J145" s="6" t="str">
        <f t="shared" si="2"/>
        <v>*0</v>
      </c>
    </row>
    <row r="146" spans="1:11">
      <c r="A146" s="4" t="s">
        <v>1046</v>
      </c>
      <c r="B146" t="s">
        <v>1047</v>
      </c>
      <c r="C146">
        <v>0.09</v>
      </c>
      <c r="D146" t="s">
        <v>1048</v>
      </c>
      <c r="E146">
        <v>-1.1100000000000001</v>
      </c>
      <c r="J146" s="6">
        <f t="shared" si="2"/>
        <v>-1.1100000000000001</v>
      </c>
    </row>
    <row r="147" spans="1:11">
      <c r="A147" s="4" t="s">
        <v>1049</v>
      </c>
      <c r="B147" t="s">
        <v>1050</v>
      </c>
      <c r="C147">
        <v>0</v>
      </c>
      <c r="D147" t="s">
        <v>1051</v>
      </c>
      <c r="E147">
        <v>11.44</v>
      </c>
      <c r="J147" s="6">
        <f t="shared" si="2"/>
        <v>11.44</v>
      </c>
    </row>
    <row r="148" spans="1:11">
      <c r="A148" s="4" t="s">
        <v>1005</v>
      </c>
      <c r="J148" s="6" t="str">
        <f t="shared" si="2"/>
        <v>*0</v>
      </c>
    </row>
    <row r="149" spans="1:11">
      <c r="J149" s="6" t="str">
        <f t="shared" si="2"/>
        <v>*0</v>
      </c>
    </row>
    <row r="150" spans="1:11">
      <c r="A150" s="4" t="s">
        <v>1052</v>
      </c>
      <c r="J150" s="6" t="str">
        <f t="shared" si="2"/>
        <v>*0</v>
      </c>
    </row>
    <row r="151" spans="1:11">
      <c r="A151" s="4" t="s">
        <v>1053</v>
      </c>
      <c r="B151" t="s">
        <v>1024</v>
      </c>
      <c r="C151" t="s">
        <v>1054</v>
      </c>
      <c r="D151" t="s">
        <v>1055</v>
      </c>
      <c r="E151" t="s">
        <v>1056</v>
      </c>
      <c r="F151" t="s">
        <v>1057</v>
      </c>
      <c r="G151" t="s">
        <v>1058</v>
      </c>
      <c r="H151" t="s">
        <v>1059</v>
      </c>
      <c r="I151" t="s">
        <v>1060</v>
      </c>
      <c r="J151" s="6" t="str">
        <f t="shared" si="2"/>
        <v>using</v>
      </c>
      <c r="K151" s="6" t="s">
        <v>1062</v>
      </c>
    </row>
    <row r="152" spans="1:11">
      <c r="A152" s="4" t="s">
        <v>1006</v>
      </c>
      <c r="B152" t="s">
        <v>1007</v>
      </c>
      <c r="J152" s="6" t="str">
        <f t="shared" si="2"/>
        <v>*0</v>
      </c>
    </row>
    <row r="153" spans="1:11">
      <c r="A153" s="4" t="s">
        <v>1003</v>
      </c>
      <c r="J153" s="6" t="str">
        <f t="shared" si="2"/>
        <v>*0</v>
      </c>
    </row>
    <row r="154" spans="1:11">
      <c r="A154" s="4" t="s">
        <v>1008</v>
      </c>
      <c r="B154" t="s">
        <v>1009</v>
      </c>
      <c r="C154" t="s">
        <v>110</v>
      </c>
      <c r="D154" t="s">
        <v>1010</v>
      </c>
      <c r="E154" t="s">
        <v>1011</v>
      </c>
      <c r="F154">
        <v>127</v>
      </c>
      <c r="J154" s="6" t="str">
        <f t="shared" si="2"/>
        <v>Observations:</v>
      </c>
    </row>
    <row r="155" spans="1:11">
      <c r="A155" s="4" t="s">
        <v>1012</v>
      </c>
      <c r="B155" t="s">
        <v>1065</v>
      </c>
      <c r="C155" t="s">
        <v>426</v>
      </c>
      <c r="D155" t="s">
        <v>1070</v>
      </c>
      <c r="E155" t="s">
        <v>1014</v>
      </c>
      <c r="F155" t="s">
        <v>1015</v>
      </c>
      <c r="G155">
        <v>32.978999999999999</v>
      </c>
      <c r="J155" s="6" t="str">
        <f t="shared" si="2"/>
        <v>Log</v>
      </c>
    </row>
    <row r="156" spans="1:11">
      <c r="A156" s="4" t="s">
        <v>1016</v>
      </c>
      <c r="B156" t="s">
        <v>1017</v>
      </c>
      <c r="C156">
        <v>7</v>
      </c>
      <c r="D156" t="s">
        <v>1018</v>
      </c>
      <c r="E156">
        <v>2020</v>
      </c>
      <c r="F156" t="s">
        <v>402</v>
      </c>
      <c r="G156">
        <v>-59.957999999999998</v>
      </c>
      <c r="J156" s="6">
        <f t="shared" si="2"/>
        <v>2020</v>
      </c>
    </row>
    <row r="157" spans="1:11">
      <c r="A157" s="4" t="s">
        <v>1019</v>
      </c>
      <c r="B157" s="21">
        <v>0.85268518518518521</v>
      </c>
      <c r="C157" t="s">
        <v>403</v>
      </c>
      <c r="D157">
        <v>-51.448999999999998</v>
      </c>
      <c r="J157" s="6" t="str">
        <f t="shared" si="2"/>
        <v>*0</v>
      </c>
    </row>
    <row r="158" spans="1:11">
      <c r="A158" s="4" t="s">
        <v>1020</v>
      </c>
      <c r="B158" t="s">
        <v>1021</v>
      </c>
      <c r="C158" t="s">
        <v>404</v>
      </c>
      <c r="D158">
        <v>-56.500999999999998</v>
      </c>
      <c r="J158" s="6" t="str">
        <f t="shared" si="2"/>
        <v>*0</v>
      </c>
    </row>
    <row r="159" spans="1:11">
      <c r="A159" s="4" t="s">
        <v>1022</v>
      </c>
      <c r="B159" t="s">
        <v>1023</v>
      </c>
      <c r="J159" s="6" t="str">
        <f t="shared" si="2"/>
        <v>*0</v>
      </c>
    </row>
    <row r="160" spans="1:11">
      <c r="A160" s="4" t="s">
        <v>1024</v>
      </c>
      <c r="B160" t="s">
        <v>1025</v>
      </c>
      <c r="C160" t="s">
        <v>1026</v>
      </c>
      <c r="J160" s="6" t="str">
        <f t="shared" si="2"/>
        <v>*0</v>
      </c>
    </row>
    <row r="161" spans="1:17">
      <c r="A161" s="4" t="s">
        <v>1071</v>
      </c>
      <c r="J161" s="6" t="str">
        <f t="shared" si="2"/>
        <v>*0</v>
      </c>
    </row>
    <row r="162" spans="1:17">
      <c r="A162" s="4" t="s">
        <v>1027</v>
      </c>
      <c r="B162" t="s">
        <v>164</v>
      </c>
      <c r="C162" t="s">
        <v>1028</v>
      </c>
      <c r="D162" t="s">
        <v>1029</v>
      </c>
      <c r="E162" t="s">
        <v>1030</v>
      </c>
      <c r="F162" t="s">
        <v>1031</v>
      </c>
      <c r="G162" t="s">
        <v>1032</v>
      </c>
      <c r="J162" s="6" t="str">
        <f t="shared" si="2"/>
        <v>P&gt;|z|</v>
      </c>
    </row>
    <row r="163" spans="1:17">
      <c r="A163" s="4" t="s">
        <v>1072</v>
      </c>
      <c r="J163" s="6" t="str">
        <f t="shared" si="2"/>
        <v>*0</v>
      </c>
      <c r="M163" s="6" t="str">
        <f>C154</f>
        <v>CS-A-3MO</v>
      </c>
      <c r="P163" s="6" t="s">
        <v>1076</v>
      </c>
      <c r="Q163" s="6">
        <f>G155</f>
        <v>32.978999999999999</v>
      </c>
    </row>
    <row r="164" spans="1:17">
      <c r="A164" s="4" t="s">
        <v>725</v>
      </c>
      <c r="B164">
        <v>2.8E-3</v>
      </c>
      <c r="C164">
        <v>1E-3</v>
      </c>
      <c r="D164">
        <v>2.0459999999999998</v>
      </c>
      <c r="E164">
        <v>4.1000000000000002E-2</v>
      </c>
      <c r="F164">
        <v>0</v>
      </c>
      <c r="G164">
        <v>6.0000000000000001E-3</v>
      </c>
      <c r="J164" s="6" t="str">
        <f t="shared" si="2"/>
        <v>**0.041</v>
      </c>
      <c r="N164" s="6" t="str" cm="1">
        <f t="array" ref="N164:O164">TRANSPOSE(A164:A165)</f>
        <v>Market-RMRF-diff</v>
      </c>
      <c r="O164" s="6" t="str">
        <v>ar.L1</v>
      </c>
    </row>
    <row r="165" spans="1:17">
      <c r="A165" s="5" t="s">
        <v>1033</v>
      </c>
      <c r="B165">
        <v>0.182</v>
      </c>
      <c r="C165">
        <v>6.9000000000000006E-2</v>
      </c>
      <c r="D165">
        <v>2.6469999999999998</v>
      </c>
      <c r="E165">
        <v>8.0000000000000002E-3</v>
      </c>
      <c r="F165">
        <v>4.7E-2</v>
      </c>
      <c r="G165">
        <v>0.317</v>
      </c>
      <c r="J165" s="6" t="str">
        <f t="shared" si="2"/>
        <v>*0.008</v>
      </c>
      <c r="M165" s="6" t="s">
        <v>1027</v>
      </c>
      <c r="N165" s="6" cm="1">
        <f t="array" ref="N165:O165">TRANSPOSE(B164:B165)</f>
        <v>2.8E-3</v>
      </c>
      <c r="O165" s="6">
        <v>0.182</v>
      </c>
    </row>
    <row r="166" spans="1:17">
      <c r="A166" s="4" t="s">
        <v>1039</v>
      </c>
      <c r="B166">
        <v>3.4700000000000002E-2</v>
      </c>
      <c r="C166">
        <v>4.0000000000000001E-3</v>
      </c>
      <c r="D166">
        <v>9.2370000000000001</v>
      </c>
      <c r="E166">
        <v>0</v>
      </c>
      <c r="F166">
        <v>2.7E-2</v>
      </c>
      <c r="G166">
        <v>4.2000000000000003E-2</v>
      </c>
      <c r="J166" s="6" t="str">
        <f t="shared" si="2"/>
        <v>*0</v>
      </c>
      <c r="M166" s="6" t="s">
        <v>1068</v>
      </c>
      <c r="N166" s="6" t="str" cm="1">
        <f t="array" ref="N166:O166">TRANSPOSE("("&amp;D164:D165&amp;")")</f>
        <v>(2.046)</v>
      </c>
      <c r="O166" s="6" t="str">
        <v>(2.647)</v>
      </c>
    </row>
    <row r="167" spans="1:17">
      <c r="A167" s="4" t="s">
        <v>1005</v>
      </c>
      <c r="J167" s="6" t="str">
        <f t="shared" si="2"/>
        <v>*0</v>
      </c>
      <c r="M167" s="6" t="s">
        <v>918</v>
      </c>
      <c r="N167" s="6" t="str" cm="1">
        <f t="array" ref="N167:O167">TRANSPOSE(J164:J165)</f>
        <v>**0.041</v>
      </c>
      <c r="O167" s="6" t="str">
        <v>*0.008</v>
      </c>
    </row>
    <row r="168" spans="1:17">
      <c r="A168" s="4" t="s">
        <v>1040</v>
      </c>
      <c r="B168" t="s">
        <v>1041</v>
      </c>
      <c r="C168">
        <v>70.84</v>
      </c>
      <c r="D168" t="s">
        <v>1042</v>
      </c>
      <c r="E168" t="s">
        <v>1043</v>
      </c>
      <c r="F168">
        <v>3.65</v>
      </c>
      <c r="J168" s="6" t="str">
        <f t="shared" si="2"/>
        <v>(JB):</v>
      </c>
    </row>
    <row r="169" spans="1:17">
      <c r="A169" s="4" t="s">
        <v>1044</v>
      </c>
      <c r="B169">
        <v>0</v>
      </c>
      <c r="C169" t="s">
        <v>1045</v>
      </c>
      <c r="D169">
        <v>0.16</v>
      </c>
      <c r="J169" s="6" t="str">
        <f t="shared" si="2"/>
        <v>*0</v>
      </c>
    </row>
    <row r="170" spans="1:17">
      <c r="A170" s="4" t="s">
        <v>1046</v>
      </c>
      <c r="B170" t="s">
        <v>1047</v>
      </c>
      <c r="C170">
        <v>0.26</v>
      </c>
      <c r="D170" t="s">
        <v>1048</v>
      </c>
      <c r="E170">
        <v>-0.27</v>
      </c>
      <c r="J170" s="6">
        <f t="shared" si="2"/>
        <v>-0.27</v>
      </c>
    </row>
    <row r="171" spans="1:17">
      <c r="A171" s="4" t="s">
        <v>1049</v>
      </c>
      <c r="B171" t="s">
        <v>1050</v>
      </c>
      <c r="C171">
        <v>0</v>
      </c>
      <c r="D171" t="s">
        <v>1051</v>
      </c>
      <c r="E171">
        <v>3.63</v>
      </c>
      <c r="J171" s="6">
        <f t="shared" si="2"/>
        <v>3.63</v>
      </c>
    </row>
    <row r="172" spans="1:17">
      <c r="A172" s="4" t="s">
        <v>1005</v>
      </c>
      <c r="J172" s="6" t="str">
        <f t="shared" si="2"/>
        <v>*0</v>
      </c>
    </row>
    <row r="173" spans="1:17">
      <c r="J173" s="6" t="str">
        <f t="shared" si="2"/>
        <v>*0</v>
      </c>
    </row>
    <row r="174" spans="1:17">
      <c r="A174" s="4" t="s">
        <v>1052</v>
      </c>
      <c r="J174" s="6" t="str">
        <f t="shared" si="2"/>
        <v>*0</v>
      </c>
    </row>
    <row r="175" spans="1:17">
      <c r="A175" s="4" t="s">
        <v>1053</v>
      </c>
      <c r="B175" t="s">
        <v>1024</v>
      </c>
      <c r="C175" t="s">
        <v>1054</v>
      </c>
      <c r="D175" t="s">
        <v>1055</v>
      </c>
      <c r="E175" t="s">
        <v>1056</v>
      </c>
      <c r="F175" t="s">
        <v>1057</v>
      </c>
      <c r="G175" t="s">
        <v>1058</v>
      </c>
      <c r="H175" t="s">
        <v>1059</v>
      </c>
      <c r="I175" t="s">
        <v>1060</v>
      </c>
      <c r="J175" s="6" t="str">
        <f t="shared" si="2"/>
        <v>using</v>
      </c>
      <c r="K175" s="6" t="s">
        <v>1062</v>
      </c>
    </row>
    <row r="176" spans="1:17">
      <c r="A176" s="4" t="s">
        <v>1006</v>
      </c>
      <c r="B176" t="s">
        <v>1007</v>
      </c>
      <c r="J176" s="6" t="str">
        <f t="shared" si="2"/>
        <v>*0</v>
      </c>
    </row>
    <row r="177" spans="1:17">
      <c r="A177" s="4" t="s">
        <v>1003</v>
      </c>
      <c r="J177" s="6" t="str">
        <f t="shared" si="2"/>
        <v>*0</v>
      </c>
    </row>
    <row r="178" spans="1:17">
      <c r="A178" s="4" t="s">
        <v>1008</v>
      </c>
      <c r="B178" t="s">
        <v>1009</v>
      </c>
      <c r="C178" t="s">
        <v>115</v>
      </c>
      <c r="D178" t="s">
        <v>1010</v>
      </c>
      <c r="E178" t="s">
        <v>1011</v>
      </c>
      <c r="F178">
        <v>127</v>
      </c>
      <c r="J178" s="6" t="str">
        <f t="shared" si="2"/>
        <v>Observations:</v>
      </c>
    </row>
    <row r="179" spans="1:17">
      <c r="A179" s="4" t="s">
        <v>1012</v>
      </c>
      <c r="B179" t="s">
        <v>1065</v>
      </c>
      <c r="C179" t="s">
        <v>426</v>
      </c>
      <c r="D179" t="s">
        <v>1070</v>
      </c>
      <c r="E179" t="s">
        <v>1014</v>
      </c>
      <c r="F179" t="s">
        <v>1015</v>
      </c>
      <c r="G179">
        <v>52.451000000000001</v>
      </c>
      <c r="J179" s="6" t="str">
        <f t="shared" si="2"/>
        <v>Log</v>
      </c>
    </row>
    <row r="180" spans="1:17">
      <c r="A180" s="4" t="s">
        <v>1016</v>
      </c>
      <c r="B180" t="s">
        <v>1017</v>
      </c>
      <c r="C180">
        <v>7</v>
      </c>
      <c r="D180" t="s">
        <v>1018</v>
      </c>
      <c r="E180">
        <v>2020</v>
      </c>
      <c r="F180" t="s">
        <v>402</v>
      </c>
      <c r="G180">
        <v>-98.900999999999996</v>
      </c>
      <c r="J180" s="6">
        <f t="shared" si="2"/>
        <v>2020</v>
      </c>
    </row>
    <row r="181" spans="1:17">
      <c r="A181" s="4" t="s">
        <v>1019</v>
      </c>
      <c r="B181" s="21">
        <v>0.85268518518518521</v>
      </c>
      <c r="C181" t="s">
        <v>403</v>
      </c>
      <c r="D181">
        <v>-90.391999999999996</v>
      </c>
      <c r="J181" s="6" t="str">
        <f t="shared" si="2"/>
        <v>*0</v>
      </c>
    </row>
    <row r="182" spans="1:17">
      <c r="A182" s="4" t="s">
        <v>1020</v>
      </c>
      <c r="B182" t="s">
        <v>1021</v>
      </c>
      <c r="C182" t="s">
        <v>404</v>
      </c>
      <c r="D182">
        <v>-95.444000000000003</v>
      </c>
      <c r="J182" s="6" t="str">
        <f t="shared" si="2"/>
        <v>*0</v>
      </c>
    </row>
    <row r="183" spans="1:17">
      <c r="A183" s="4" t="s">
        <v>1022</v>
      </c>
      <c r="B183" t="s">
        <v>1023</v>
      </c>
      <c r="J183" s="6" t="str">
        <f t="shared" si="2"/>
        <v>*0</v>
      </c>
    </row>
    <row r="184" spans="1:17">
      <c r="A184" s="4" t="s">
        <v>1024</v>
      </c>
      <c r="B184" t="s">
        <v>1025</v>
      </c>
      <c r="C184" t="s">
        <v>1026</v>
      </c>
      <c r="J184" s="6" t="str">
        <f t="shared" si="2"/>
        <v>*0</v>
      </c>
    </row>
    <row r="185" spans="1:17">
      <c r="A185" s="4" t="s">
        <v>1071</v>
      </c>
      <c r="J185" s="6" t="str">
        <f t="shared" si="2"/>
        <v>*0</v>
      </c>
    </row>
    <row r="186" spans="1:17">
      <c r="A186" s="4" t="s">
        <v>1027</v>
      </c>
      <c r="B186" t="s">
        <v>164</v>
      </c>
      <c r="C186" t="s">
        <v>1028</v>
      </c>
      <c r="D186" t="s">
        <v>1029</v>
      </c>
      <c r="E186" t="s">
        <v>1030</v>
      </c>
      <c r="F186" t="s">
        <v>1031</v>
      </c>
      <c r="G186" t="s">
        <v>1032</v>
      </c>
      <c r="J186" s="6" t="str">
        <f t="shared" si="2"/>
        <v>P&gt;|z|</v>
      </c>
    </row>
    <row r="187" spans="1:17">
      <c r="A187" s="4" t="s">
        <v>1072</v>
      </c>
      <c r="J187" s="6" t="str">
        <f t="shared" si="2"/>
        <v>*0</v>
      </c>
      <c r="M187" s="6" t="str">
        <f>C178</f>
        <v>CS-A-1YR</v>
      </c>
      <c r="P187" s="6" t="s">
        <v>1076</v>
      </c>
      <c r="Q187" s="6">
        <f>G179</f>
        <v>52.451000000000001</v>
      </c>
    </row>
    <row r="188" spans="1:17">
      <c r="A188" s="4" t="s">
        <v>725</v>
      </c>
      <c r="B188">
        <v>2.7000000000000001E-3</v>
      </c>
      <c r="C188">
        <v>1E-3</v>
      </c>
      <c r="D188">
        <v>2.262</v>
      </c>
      <c r="E188">
        <v>2.4E-2</v>
      </c>
      <c r="F188">
        <v>0</v>
      </c>
      <c r="G188">
        <v>5.0000000000000001E-3</v>
      </c>
      <c r="J188" s="6" t="str">
        <f t="shared" si="2"/>
        <v>**0.024</v>
      </c>
      <c r="N188" s="6" t="str" cm="1">
        <f t="array" ref="N188:O188">TRANSPOSE(A188:A189)</f>
        <v>Market-RMRF-diff</v>
      </c>
      <c r="O188" s="6" t="str">
        <v>ar.L1</v>
      </c>
    </row>
    <row r="189" spans="1:17">
      <c r="A189" s="5" t="s">
        <v>1033</v>
      </c>
      <c r="B189">
        <v>0.2792</v>
      </c>
      <c r="C189">
        <v>5.6000000000000001E-2</v>
      </c>
      <c r="D189">
        <v>4.99</v>
      </c>
      <c r="E189">
        <v>0</v>
      </c>
      <c r="F189">
        <v>0.17</v>
      </c>
      <c r="G189">
        <v>0.38900000000000001</v>
      </c>
      <c r="J189" s="6" t="str">
        <f t="shared" si="2"/>
        <v>*0</v>
      </c>
      <c r="M189" s="6" t="s">
        <v>1027</v>
      </c>
      <c r="N189" s="6" cm="1">
        <f t="array" ref="N189:O189">TRANSPOSE(B188:B189)</f>
        <v>2.7000000000000001E-3</v>
      </c>
      <c r="O189" s="6">
        <v>0.2792</v>
      </c>
    </row>
    <row r="190" spans="1:17">
      <c r="A190" s="4" t="s">
        <v>1039</v>
      </c>
      <c r="B190">
        <v>2.5499999999999998E-2</v>
      </c>
      <c r="C190">
        <v>2E-3</v>
      </c>
      <c r="D190">
        <v>10.875</v>
      </c>
      <c r="E190">
        <v>0</v>
      </c>
      <c r="F190">
        <v>2.1000000000000001E-2</v>
      </c>
      <c r="G190">
        <v>0.03</v>
      </c>
      <c r="J190" s="6" t="str">
        <f t="shared" si="2"/>
        <v>*0</v>
      </c>
      <c r="M190" s="6" t="s">
        <v>1068</v>
      </c>
      <c r="N190" s="6" t="str" cm="1">
        <f t="array" ref="N190:O190">TRANSPOSE("("&amp;D188:D189&amp;")")</f>
        <v>(2.262)</v>
      </c>
      <c r="O190" s="6" t="str">
        <v>(4.99)</v>
      </c>
    </row>
    <row r="191" spans="1:17">
      <c r="A191" s="4" t="s">
        <v>1005</v>
      </c>
      <c r="J191" s="6" t="str">
        <f t="shared" si="2"/>
        <v>*0</v>
      </c>
      <c r="M191" s="6" t="s">
        <v>918</v>
      </c>
      <c r="N191" s="6" t="str" cm="1">
        <f t="array" ref="N191:O191">TRANSPOSE(J188:J189)</f>
        <v>**0.024</v>
      </c>
      <c r="O191" s="6" t="str">
        <v>*0</v>
      </c>
    </row>
    <row r="192" spans="1:17">
      <c r="A192" s="4" t="s">
        <v>1040</v>
      </c>
      <c r="B192" t="s">
        <v>1041</v>
      </c>
      <c r="C192">
        <v>65.040000000000006</v>
      </c>
      <c r="D192" t="s">
        <v>1042</v>
      </c>
      <c r="E192" t="s">
        <v>1043</v>
      </c>
      <c r="F192">
        <v>17.54</v>
      </c>
      <c r="J192" s="6" t="str">
        <f t="shared" si="2"/>
        <v>(JB):</v>
      </c>
    </row>
    <row r="193" spans="1:11">
      <c r="A193" s="4" t="s">
        <v>1044</v>
      </c>
      <c r="B193">
        <v>0.01</v>
      </c>
      <c r="C193" t="s">
        <v>1045</v>
      </c>
      <c r="D193">
        <v>0</v>
      </c>
      <c r="J193" s="6" t="str">
        <f t="shared" si="2"/>
        <v>*0</v>
      </c>
    </row>
    <row r="194" spans="1:11">
      <c r="A194" s="4" t="s">
        <v>1046</v>
      </c>
      <c r="B194" t="s">
        <v>1047</v>
      </c>
      <c r="C194">
        <v>0.23</v>
      </c>
      <c r="D194" t="s">
        <v>1048</v>
      </c>
      <c r="E194">
        <v>-0.42</v>
      </c>
      <c r="J194" s="6">
        <f t="shared" si="2"/>
        <v>-0.42</v>
      </c>
    </row>
    <row r="195" spans="1:11">
      <c r="A195" s="4" t="s">
        <v>1049</v>
      </c>
      <c r="B195" t="s">
        <v>1050</v>
      </c>
      <c r="C195">
        <v>0</v>
      </c>
      <c r="D195" t="s">
        <v>1051</v>
      </c>
      <c r="E195">
        <v>4.62</v>
      </c>
      <c r="J195" s="6">
        <f t="shared" si="2"/>
        <v>4.62</v>
      </c>
    </row>
    <row r="196" spans="1:11">
      <c r="A196" s="4" t="s">
        <v>1005</v>
      </c>
      <c r="J196" s="6" t="str">
        <f t="shared" si="2"/>
        <v>*0</v>
      </c>
    </row>
    <row r="197" spans="1:11">
      <c r="J197" s="6" t="str">
        <f t="shared" si="2"/>
        <v>*0</v>
      </c>
    </row>
    <row r="198" spans="1:11">
      <c r="A198" s="4" t="s">
        <v>1052</v>
      </c>
      <c r="J198" s="6" t="str">
        <f t="shared" si="2"/>
        <v>*0</v>
      </c>
    </row>
    <row r="199" spans="1:11">
      <c r="A199" s="4" t="s">
        <v>1053</v>
      </c>
      <c r="B199" t="s">
        <v>1024</v>
      </c>
      <c r="C199" t="s">
        <v>1054</v>
      </c>
      <c r="D199" t="s">
        <v>1055</v>
      </c>
      <c r="E199" t="s">
        <v>1056</v>
      </c>
      <c r="F199" t="s">
        <v>1057</v>
      </c>
      <c r="G199" t="s">
        <v>1058</v>
      </c>
      <c r="H199" t="s">
        <v>1059</v>
      </c>
      <c r="I199" t="s">
        <v>1060</v>
      </c>
      <c r="J199" s="6" t="str">
        <f t="shared" si="2"/>
        <v>using</v>
      </c>
      <c r="K199" s="6" t="s">
        <v>1062</v>
      </c>
    </row>
    <row r="200" spans="1:11">
      <c r="A200" s="4" t="s">
        <v>1006</v>
      </c>
      <c r="B200" t="s">
        <v>1007</v>
      </c>
      <c r="J200" s="6" t="str">
        <f t="shared" si="2"/>
        <v>*0</v>
      </c>
    </row>
    <row r="201" spans="1:11">
      <c r="A201" s="4" t="s">
        <v>1003</v>
      </c>
      <c r="J201" s="6" t="str">
        <f t="shared" si="2"/>
        <v>*0</v>
      </c>
    </row>
    <row r="202" spans="1:11">
      <c r="A202" s="4" t="s">
        <v>1008</v>
      </c>
      <c r="B202" t="s">
        <v>1009</v>
      </c>
      <c r="C202" t="s">
        <v>120</v>
      </c>
      <c r="D202" t="s">
        <v>1010</v>
      </c>
      <c r="E202" t="s">
        <v>1011</v>
      </c>
      <c r="F202">
        <v>127</v>
      </c>
      <c r="J202" s="6" t="str">
        <f t="shared" si="2"/>
        <v>Observations:</v>
      </c>
    </row>
    <row r="203" spans="1:11">
      <c r="A203" s="4" t="s">
        <v>1012</v>
      </c>
      <c r="B203" t="s">
        <v>1065</v>
      </c>
      <c r="C203" t="s">
        <v>426</v>
      </c>
      <c r="D203" t="s">
        <v>1066</v>
      </c>
      <c r="E203" t="s">
        <v>1014</v>
      </c>
      <c r="F203" t="s">
        <v>1015</v>
      </c>
      <c r="G203">
        <v>35.265999999999998</v>
      </c>
      <c r="J203" s="6" t="str">
        <f t="shared" si="2"/>
        <v>Log</v>
      </c>
    </row>
    <row r="204" spans="1:11">
      <c r="A204" s="4" t="s">
        <v>1016</v>
      </c>
      <c r="B204" t="s">
        <v>1017</v>
      </c>
      <c r="C204">
        <v>7</v>
      </c>
      <c r="D204" t="s">
        <v>1018</v>
      </c>
      <c r="E204">
        <v>2020</v>
      </c>
      <c r="F204" t="s">
        <v>402</v>
      </c>
      <c r="G204">
        <v>-62.531999999999996</v>
      </c>
      <c r="J204" s="6">
        <f t="shared" si="2"/>
        <v>2020</v>
      </c>
    </row>
    <row r="205" spans="1:11">
      <c r="A205" s="4" t="s">
        <v>1019</v>
      </c>
      <c r="B205" s="21">
        <v>0.85269675925925925</v>
      </c>
      <c r="C205" t="s">
        <v>403</v>
      </c>
      <c r="D205">
        <v>-51.186999999999998</v>
      </c>
      <c r="J205" s="6" t="str">
        <f t="shared" si="2"/>
        <v>*0</v>
      </c>
    </row>
    <row r="206" spans="1:11">
      <c r="A206" s="4" t="s">
        <v>1020</v>
      </c>
      <c r="B206" t="s">
        <v>1021</v>
      </c>
      <c r="C206" t="s">
        <v>404</v>
      </c>
      <c r="D206">
        <v>-57.923000000000002</v>
      </c>
      <c r="J206" s="6" t="str">
        <f t="shared" ref="J206:J269" si="3">IF(AND(OR(E206=0, E206&gt;0), OR(F206=0.01, E206&lt;0.01)), "*" &amp;TEXT(E206, "General"), IF(AND(E206&gt;0.01, E206&lt;0.05), "**" &amp;TEXT(E206, "General"), E206))</f>
        <v>*0</v>
      </c>
    </row>
    <row r="207" spans="1:11">
      <c r="A207" s="4" t="s">
        <v>1022</v>
      </c>
      <c r="B207" t="s">
        <v>1023</v>
      </c>
      <c r="J207" s="6" t="str">
        <f t="shared" si="3"/>
        <v>*0</v>
      </c>
    </row>
    <row r="208" spans="1:11">
      <c r="A208" s="4" t="s">
        <v>1024</v>
      </c>
      <c r="B208" t="s">
        <v>1025</v>
      </c>
      <c r="C208" t="s">
        <v>1026</v>
      </c>
      <c r="J208" s="6" t="str">
        <f t="shared" si="3"/>
        <v>*0</v>
      </c>
    </row>
    <row r="209" spans="1:17">
      <c r="A209" s="4" t="s">
        <v>1071</v>
      </c>
      <c r="J209" s="6" t="str">
        <f t="shared" si="3"/>
        <v>*0</v>
      </c>
    </row>
    <row r="210" spans="1:17">
      <c r="A210" s="4" t="s">
        <v>1027</v>
      </c>
      <c r="B210" t="s">
        <v>164</v>
      </c>
      <c r="C210" t="s">
        <v>1028</v>
      </c>
      <c r="D210" t="s">
        <v>1029</v>
      </c>
      <c r="E210" t="s">
        <v>1030</v>
      </c>
      <c r="F210" t="s">
        <v>1031</v>
      </c>
      <c r="G210" t="s">
        <v>1032</v>
      </c>
      <c r="J210" s="6" t="str">
        <f t="shared" si="3"/>
        <v>P&gt;|z|</v>
      </c>
    </row>
    <row r="211" spans="1:17">
      <c r="A211" s="4" t="s">
        <v>1072</v>
      </c>
      <c r="J211" s="6" t="str">
        <f t="shared" si="3"/>
        <v>*0</v>
      </c>
      <c r="M211" s="6" t="str">
        <f>C202</f>
        <v>CS-A-5YR</v>
      </c>
      <c r="P211" s="6" t="s">
        <v>1076</v>
      </c>
      <c r="Q211" s="6">
        <f>G203</f>
        <v>35.265999999999998</v>
      </c>
    </row>
    <row r="212" spans="1:17">
      <c r="A212" s="4" t="s">
        <v>725</v>
      </c>
      <c r="B212">
        <v>4.7000000000000002E-3</v>
      </c>
      <c r="C212">
        <v>1E-3</v>
      </c>
      <c r="D212">
        <v>3.1720000000000002</v>
      </c>
      <c r="E212">
        <v>2E-3</v>
      </c>
      <c r="F212">
        <v>2E-3</v>
      </c>
      <c r="G212">
        <v>8.0000000000000002E-3</v>
      </c>
      <c r="J212" s="6" t="str">
        <f t="shared" si="3"/>
        <v>*0.002</v>
      </c>
      <c r="N212" s="6" t="str" cm="1">
        <f t="array" ref="N212:P212">TRANSPOSE(A212:A214)</f>
        <v>Market-RMRF-diff</v>
      </c>
      <c r="O212" s="6" t="str">
        <v>ar.L1</v>
      </c>
      <c r="P212" s="6" t="str">
        <v>ma.L1</v>
      </c>
    </row>
    <row r="213" spans="1:17">
      <c r="A213" s="5" t="s">
        <v>1033</v>
      </c>
      <c r="B213">
        <v>-0.13730000000000001</v>
      </c>
      <c r="C213">
        <v>0.14000000000000001</v>
      </c>
      <c r="D213">
        <v>-0.98299999999999998</v>
      </c>
      <c r="E213">
        <v>0.32600000000000001</v>
      </c>
      <c r="F213">
        <v>-0.41099999999999998</v>
      </c>
      <c r="G213">
        <v>0.13600000000000001</v>
      </c>
      <c r="J213" s="6">
        <f t="shared" si="3"/>
        <v>0.32600000000000001</v>
      </c>
      <c r="M213" s="6" t="s">
        <v>1027</v>
      </c>
      <c r="N213" s="6" cm="1">
        <f t="array" ref="N213:P213">TRANSPOSE(B212:B214)</f>
        <v>4.7000000000000002E-3</v>
      </c>
      <c r="O213" s="6">
        <v>-0.13730000000000001</v>
      </c>
      <c r="P213" s="6">
        <v>0.51659999999999995</v>
      </c>
    </row>
    <row r="214" spans="1:17">
      <c r="A214" s="5" t="s">
        <v>1036</v>
      </c>
      <c r="B214">
        <v>0.51659999999999995</v>
      </c>
      <c r="C214">
        <v>0.14299999999999999</v>
      </c>
      <c r="D214">
        <v>3.605</v>
      </c>
      <c r="E214">
        <v>0</v>
      </c>
      <c r="F214">
        <v>0.23599999999999999</v>
      </c>
      <c r="G214">
        <v>0.79800000000000004</v>
      </c>
      <c r="J214" s="6" t="str">
        <f t="shared" si="3"/>
        <v>*0</v>
      </c>
      <c r="M214" s="6" t="s">
        <v>1068</v>
      </c>
      <c r="N214" s="6" t="str" cm="1">
        <f t="array" ref="N214:P214">TRANSPOSE("("&amp;D212:D214&amp;")")</f>
        <v>(3.172)</v>
      </c>
      <c r="O214" s="6" t="str">
        <v>(-0.983)</v>
      </c>
      <c r="P214" s="6" t="str">
        <v>(3.605)</v>
      </c>
    </row>
    <row r="215" spans="1:17">
      <c r="A215" s="4" t="s">
        <v>1039</v>
      </c>
      <c r="B215">
        <v>3.3399999999999999E-2</v>
      </c>
      <c r="C215">
        <v>2E-3</v>
      </c>
      <c r="D215">
        <v>16.61</v>
      </c>
      <c r="E215">
        <v>0</v>
      </c>
      <c r="F215">
        <v>2.9000000000000001E-2</v>
      </c>
      <c r="G215">
        <v>3.6999999999999998E-2</v>
      </c>
      <c r="J215" s="6" t="str">
        <f t="shared" si="3"/>
        <v>*0</v>
      </c>
      <c r="M215" s="6" t="s">
        <v>918</v>
      </c>
      <c r="N215" s="6" t="str" cm="1">
        <f t="array" ref="N215:P215">TRANSPOSE(J212:J214)</f>
        <v>*0.002</v>
      </c>
      <c r="O215" s="6">
        <v>0.32600000000000001</v>
      </c>
      <c r="P215" s="6" t="str">
        <v>*0</v>
      </c>
    </row>
    <row r="216" spans="1:17">
      <c r="A216" s="4" t="s">
        <v>1005</v>
      </c>
      <c r="J216" s="6" t="str">
        <f t="shared" si="3"/>
        <v>*0</v>
      </c>
    </row>
    <row r="217" spans="1:17">
      <c r="A217" s="4" t="s">
        <v>1040</v>
      </c>
      <c r="B217" t="s">
        <v>1041</v>
      </c>
      <c r="C217">
        <v>45.79</v>
      </c>
      <c r="D217" t="s">
        <v>1042</v>
      </c>
      <c r="E217" t="s">
        <v>1043</v>
      </c>
      <c r="F217">
        <v>662.2</v>
      </c>
      <c r="J217" s="6" t="str">
        <f t="shared" si="3"/>
        <v>(JB):</v>
      </c>
    </row>
    <row r="218" spans="1:17">
      <c r="A218" s="4" t="s">
        <v>1044</v>
      </c>
      <c r="B218">
        <v>0.24</v>
      </c>
      <c r="C218" t="s">
        <v>1045</v>
      </c>
      <c r="D218">
        <v>0</v>
      </c>
      <c r="J218" s="6" t="str">
        <f t="shared" si="3"/>
        <v>*0</v>
      </c>
    </row>
    <row r="219" spans="1:17">
      <c r="A219" s="4" t="s">
        <v>1046</v>
      </c>
      <c r="B219" t="s">
        <v>1047</v>
      </c>
      <c r="C219">
        <v>0.1</v>
      </c>
      <c r="D219" t="s">
        <v>1048</v>
      </c>
      <c r="E219">
        <v>-1.79</v>
      </c>
      <c r="J219" s="6">
        <f t="shared" si="3"/>
        <v>-1.79</v>
      </c>
    </row>
    <row r="220" spans="1:17">
      <c r="A220" s="4" t="s">
        <v>1049</v>
      </c>
      <c r="B220" t="s">
        <v>1050</v>
      </c>
      <c r="C220">
        <v>0</v>
      </c>
      <c r="D220" t="s">
        <v>1051</v>
      </c>
      <c r="E220">
        <v>13.64</v>
      </c>
      <c r="J220" s="6">
        <f t="shared" si="3"/>
        <v>13.64</v>
      </c>
    </row>
    <row r="221" spans="1:17">
      <c r="A221" s="4" t="s">
        <v>1005</v>
      </c>
      <c r="J221" s="6" t="str">
        <f t="shared" si="3"/>
        <v>*0</v>
      </c>
    </row>
    <row r="222" spans="1:17">
      <c r="J222" s="6" t="str">
        <f t="shared" si="3"/>
        <v>*0</v>
      </c>
    </row>
    <row r="223" spans="1:17">
      <c r="A223" s="4" t="s">
        <v>1052</v>
      </c>
      <c r="J223" s="6" t="str">
        <f t="shared" si="3"/>
        <v>*0</v>
      </c>
    </row>
    <row r="224" spans="1:17">
      <c r="A224" s="4" t="s">
        <v>1053</v>
      </c>
      <c r="B224" t="s">
        <v>1024</v>
      </c>
      <c r="C224" t="s">
        <v>1054</v>
      </c>
      <c r="D224" t="s">
        <v>1055</v>
      </c>
      <c r="E224" t="s">
        <v>1056</v>
      </c>
      <c r="F224" t="s">
        <v>1057</v>
      </c>
      <c r="G224" t="s">
        <v>1058</v>
      </c>
      <c r="H224" t="s">
        <v>1059</v>
      </c>
      <c r="I224" t="s">
        <v>1060</v>
      </c>
      <c r="J224" s="6" t="str">
        <f t="shared" si="3"/>
        <v>using</v>
      </c>
      <c r="K224" s="6" t="s">
        <v>1062</v>
      </c>
    </row>
    <row r="225" spans="1:18">
      <c r="A225" s="4" t="s">
        <v>1006</v>
      </c>
      <c r="B225" t="s">
        <v>1007</v>
      </c>
      <c r="J225" s="6" t="str">
        <f t="shared" si="3"/>
        <v>*0</v>
      </c>
    </row>
    <row r="226" spans="1:18">
      <c r="A226" s="4" t="s">
        <v>1003</v>
      </c>
      <c r="J226" s="6" t="str">
        <f t="shared" si="3"/>
        <v>*0</v>
      </c>
    </row>
    <row r="227" spans="1:18">
      <c r="A227" s="4" t="s">
        <v>1008</v>
      </c>
      <c r="B227" t="s">
        <v>1009</v>
      </c>
      <c r="C227" t="s">
        <v>111</v>
      </c>
      <c r="D227" t="s">
        <v>1010</v>
      </c>
      <c r="E227" t="s">
        <v>1011</v>
      </c>
      <c r="F227">
        <v>127</v>
      </c>
      <c r="J227" s="6" t="str">
        <f t="shared" si="3"/>
        <v>Observations:</v>
      </c>
    </row>
    <row r="228" spans="1:18">
      <c r="A228" s="4" t="s">
        <v>1012</v>
      </c>
      <c r="B228" t="s">
        <v>1063</v>
      </c>
      <c r="C228" t="s">
        <v>426</v>
      </c>
      <c r="D228" t="s">
        <v>1070</v>
      </c>
      <c r="E228" t="s">
        <v>1014</v>
      </c>
      <c r="F228" t="s">
        <v>1015</v>
      </c>
      <c r="G228">
        <v>28.475000000000001</v>
      </c>
      <c r="J228" s="6" t="str">
        <f t="shared" si="3"/>
        <v>Log</v>
      </c>
    </row>
    <row r="229" spans="1:18">
      <c r="A229" s="4" t="s">
        <v>1016</v>
      </c>
      <c r="B229" t="s">
        <v>1017</v>
      </c>
      <c r="C229">
        <v>7</v>
      </c>
      <c r="D229" t="s">
        <v>1018</v>
      </c>
      <c r="E229">
        <v>2020</v>
      </c>
      <c r="F229" t="s">
        <v>402</v>
      </c>
      <c r="G229">
        <v>-44.948999999999998</v>
      </c>
      <c r="J229" s="6">
        <f t="shared" si="3"/>
        <v>2020</v>
      </c>
    </row>
    <row r="230" spans="1:18">
      <c r="A230" s="4" t="s">
        <v>1019</v>
      </c>
      <c r="B230" s="21">
        <v>0.85270833333333329</v>
      </c>
      <c r="C230" t="s">
        <v>403</v>
      </c>
      <c r="D230">
        <v>-27.931999999999999</v>
      </c>
      <c r="J230" s="6" t="str">
        <f t="shared" si="3"/>
        <v>*0</v>
      </c>
    </row>
    <row r="231" spans="1:18">
      <c r="A231" s="4" t="s">
        <v>1020</v>
      </c>
      <c r="B231" t="s">
        <v>1021</v>
      </c>
      <c r="C231" t="s">
        <v>404</v>
      </c>
      <c r="D231">
        <v>-38.034999999999997</v>
      </c>
      <c r="J231" s="6" t="str">
        <f t="shared" si="3"/>
        <v>*0</v>
      </c>
    </row>
    <row r="232" spans="1:18">
      <c r="A232" s="4" t="s">
        <v>1022</v>
      </c>
      <c r="B232" t="s">
        <v>1023</v>
      </c>
      <c r="J232" s="6" t="str">
        <f t="shared" si="3"/>
        <v>*0</v>
      </c>
    </row>
    <row r="233" spans="1:18">
      <c r="A233" s="4" t="s">
        <v>1024</v>
      </c>
      <c r="B233" t="s">
        <v>1025</v>
      </c>
      <c r="C233" t="s">
        <v>1026</v>
      </c>
      <c r="J233" s="6" t="str">
        <f t="shared" si="3"/>
        <v>*0</v>
      </c>
    </row>
    <row r="234" spans="1:18">
      <c r="A234" s="4" t="s">
        <v>1071</v>
      </c>
      <c r="J234" s="6" t="str">
        <f t="shared" si="3"/>
        <v>*0</v>
      </c>
    </row>
    <row r="235" spans="1:18">
      <c r="A235" s="4" t="s">
        <v>1027</v>
      </c>
      <c r="B235" t="s">
        <v>164</v>
      </c>
      <c r="C235" t="s">
        <v>1028</v>
      </c>
      <c r="D235" t="s">
        <v>1029</v>
      </c>
      <c r="E235" t="s">
        <v>1030</v>
      </c>
      <c r="F235" t="s">
        <v>1031</v>
      </c>
      <c r="G235" t="s">
        <v>1032</v>
      </c>
      <c r="J235" s="6" t="str">
        <f t="shared" si="3"/>
        <v>P&gt;|z|</v>
      </c>
      <c r="M235" s="6" t="str">
        <f>C227</f>
        <v>CS-Baa-3MO</v>
      </c>
      <c r="P235" s="6" t="s">
        <v>1076</v>
      </c>
      <c r="Q235" s="6">
        <f>G228</f>
        <v>28.475000000000001</v>
      </c>
    </row>
    <row r="236" spans="1:18">
      <c r="A236" s="4" t="s">
        <v>1072</v>
      </c>
      <c r="J236" s="6" t="str">
        <f t="shared" si="3"/>
        <v>*0</v>
      </c>
      <c r="N236" s="6" t="str" cm="1">
        <f t="array" ref="N236:R236">TRANSPOSE(A237:A241)</f>
        <v>Market-RMRF-diff</v>
      </c>
      <c r="O236" s="6" t="str">
        <v>ar.L1</v>
      </c>
      <c r="P236" s="6" t="str">
        <v>ar.L2</v>
      </c>
      <c r="Q236" s="6" t="str">
        <v>ar.L3</v>
      </c>
      <c r="R236" s="6" t="str">
        <v>ar.L4</v>
      </c>
    </row>
    <row r="237" spans="1:18">
      <c r="A237" s="4" t="s">
        <v>725</v>
      </c>
      <c r="B237">
        <v>2.7000000000000001E-3</v>
      </c>
      <c r="C237">
        <v>2E-3</v>
      </c>
      <c r="D237">
        <v>1.5209999999999999</v>
      </c>
      <c r="E237">
        <v>0.128</v>
      </c>
      <c r="F237">
        <v>-1E-3</v>
      </c>
      <c r="G237">
        <v>6.0000000000000001E-3</v>
      </c>
      <c r="J237" s="6">
        <f t="shared" si="3"/>
        <v>0.128</v>
      </c>
      <c r="M237" s="6" t="s">
        <v>1027</v>
      </c>
      <c r="N237" s="6" cm="1">
        <f t="array" ref="N237:R237">TRANSPOSE(B237:B241)</f>
        <v>2.7000000000000001E-3</v>
      </c>
      <c r="O237" s="6">
        <v>0.23480000000000001</v>
      </c>
      <c r="P237" s="6">
        <v>0.2732</v>
      </c>
      <c r="Q237" s="6">
        <v>0.18609999999999999</v>
      </c>
      <c r="R237" s="6">
        <v>-0.29189999999999999</v>
      </c>
    </row>
    <row r="238" spans="1:18">
      <c r="A238" s="5" t="s">
        <v>1033</v>
      </c>
      <c r="B238">
        <v>0.23480000000000001</v>
      </c>
      <c r="C238">
        <v>5.6000000000000001E-2</v>
      </c>
      <c r="D238">
        <v>4.1680000000000001</v>
      </c>
      <c r="E238">
        <v>0</v>
      </c>
      <c r="F238">
        <v>0.124</v>
      </c>
      <c r="G238">
        <v>0.34499999999999997</v>
      </c>
      <c r="J238" s="6" t="str">
        <f t="shared" si="3"/>
        <v>*0</v>
      </c>
      <c r="M238" s="6" t="s">
        <v>1068</v>
      </c>
      <c r="N238" s="6" t="str" cm="1">
        <f t="array" ref="N238:R238">TRANSPOSE("("&amp;D237:D241&amp;")")</f>
        <v>(1.521)</v>
      </c>
      <c r="O238" s="6" t="str">
        <v>(4.168)</v>
      </c>
      <c r="P238" s="6" t="str">
        <v>(2.559)</v>
      </c>
      <c r="Q238" s="6" t="str">
        <v>(1.794)</v>
      </c>
      <c r="R238" s="6" t="str">
        <v>(-3.465)</v>
      </c>
    </row>
    <row r="239" spans="1:18">
      <c r="A239" s="5" t="s">
        <v>1034</v>
      </c>
      <c r="B239">
        <v>0.2732</v>
      </c>
      <c r="C239">
        <v>0.107</v>
      </c>
      <c r="D239">
        <v>2.5590000000000002</v>
      </c>
      <c r="E239">
        <v>0.01</v>
      </c>
      <c r="F239">
        <v>6.4000000000000001E-2</v>
      </c>
      <c r="G239">
        <v>0.48199999999999998</v>
      </c>
      <c r="J239" s="6">
        <f t="shared" si="3"/>
        <v>0.01</v>
      </c>
      <c r="M239" s="6" t="s">
        <v>918</v>
      </c>
      <c r="N239" s="6" cm="1">
        <f t="array" ref="N239:R239">TRANSPOSE(J237:J241)</f>
        <v>0.128</v>
      </c>
      <c r="O239" s="6" t="str">
        <v>*0</v>
      </c>
      <c r="P239" s="6">
        <v>0.01</v>
      </c>
      <c r="Q239" s="6">
        <v>7.2999999999999995E-2</v>
      </c>
      <c r="R239" s="6" t="str">
        <v>*0.001</v>
      </c>
    </row>
    <row r="240" spans="1:18">
      <c r="A240" s="5" t="s">
        <v>1035</v>
      </c>
      <c r="B240">
        <v>0.18609999999999999</v>
      </c>
      <c r="C240">
        <v>0.104</v>
      </c>
      <c r="D240">
        <v>1.794</v>
      </c>
      <c r="E240">
        <v>7.2999999999999995E-2</v>
      </c>
      <c r="F240">
        <v>-1.7000000000000001E-2</v>
      </c>
      <c r="G240">
        <v>0.38900000000000001</v>
      </c>
      <c r="J240" s="6">
        <f t="shared" si="3"/>
        <v>7.2999999999999995E-2</v>
      </c>
    </row>
    <row r="241" spans="1:11">
      <c r="A241" s="5" t="s">
        <v>1064</v>
      </c>
      <c r="B241">
        <v>-0.29189999999999999</v>
      </c>
      <c r="C241">
        <v>8.4000000000000005E-2</v>
      </c>
      <c r="D241">
        <v>-3.4649999999999999</v>
      </c>
      <c r="E241">
        <v>1E-3</v>
      </c>
      <c r="F241">
        <v>-0.45700000000000002</v>
      </c>
      <c r="G241">
        <v>-0.127</v>
      </c>
      <c r="J241" s="6" t="str">
        <f t="shared" si="3"/>
        <v>*0.001</v>
      </c>
    </row>
    <row r="242" spans="1:11">
      <c r="A242" s="4" t="s">
        <v>1039</v>
      </c>
      <c r="B242">
        <v>3.7100000000000001E-2</v>
      </c>
      <c r="C242">
        <v>3.0000000000000001E-3</v>
      </c>
      <c r="D242">
        <v>11.682</v>
      </c>
      <c r="E242">
        <v>0</v>
      </c>
      <c r="F242">
        <v>3.1E-2</v>
      </c>
      <c r="G242">
        <v>4.2999999999999997E-2</v>
      </c>
      <c r="J242" s="6" t="str">
        <f t="shared" si="3"/>
        <v>*0</v>
      </c>
    </row>
    <row r="243" spans="1:11">
      <c r="A243" s="4" t="s">
        <v>1005</v>
      </c>
      <c r="J243" s="6" t="str">
        <f t="shared" si="3"/>
        <v>*0</v>
      </c>
    </row>
    <row r="244" spans="1:11">
      <c r="A244" s="4" t="s">
        <v>1040</v>
      </c>
      <c r="B244" t="s">
        <v>1041</v>
      </c>
      <c r="C244">
        <v>67.14</v>
      </c>
      <c r="D244" t="s">
        <v>1042</v>
      </c>
      <c r="E244" t="s">
        <v>1043</v>
      </c>
      <c r="F244">
        <v>73.150000000000006</v>
      </c>
      <c r="J244" s="6" t="str">
        <f t="shared" si="3"/>
        <v>(JB):</v>
      </c>
    </row>
    <row r="245" spans="1:11">
      <c r="A245" s="4" t="s">
        <v>1044</v>
      </c>
      <c r="B245">
        <v>0</v>
      </c>
      <c r="C245" t="s">
        <v>1045</v>
      </c>
      <c r="D245">
        <v>0</v>
      </c>
      <c r="J245" s="6" t="str">
        <f t="shared" si="3"/>
        <v>*0</v>
      </c>
    </row>
    <row r="246" spans="1:11">
      <c r="A246" s="4" t="s">
        <v>1046</v>
      </c>
      <c r="B246" t="s">
        <v>1047</v>
      </c>
      <c r="C246">
        <v>0.24</v>
      </c>
      <c r="D246" t="s">
        <v>1048</v>
      </c>
      <c r="E246">
        <v>-0.75</v>
      </c>
      <c r="J246" s="6">
        <f t="shared" si="3"/>
        <v>-0.75</v>
      </c>
    </row>
    <row r="247" spans="1:11">
      <c r="A247" s="4" t="s">
        <v>1049</v>
      </c>
      <c r="B247" t="s">
        <v>1050</v>
      </c>
      <c r="C247">
        <v>0</v>
      </c>
      <c r="D247" t="s">
        <v>1051</v>
      </c>
      <c r="E247">
        <v>6.41</v>
      </c>
      <c r="J247" s="6">
        <f t="shared" si="3"/>
        <v>6.41</v>
      </c>
    </row>
    <row r="248" spans="1:11">
      <c r="A248" s="4" t="s">
        <v>1005</v>
      </c>
      <c r="J248" s="6" t="str">
        <f t="shared" si="3"/>
        <v>*0</v>
      </c>
    </row>
    <row r="249" spans="1:11">
      <c r="J249" s="6" t="str">
        <f t="shared" si="3"/>
        <v>*0</v>
      </c>
    </row>
    <row r="250" spans="1:11">
      <c r="A250" s="4" t="s">
        <v>1052</v>
      </c>
      <c r="J250" s="6" t="str">
        <f t="shared" si="3"/>
        <v>*0</v>
      </c>
    </row>
    <row r="251" spans="1:11">
      <c r="A251" s="4" t="s">
        <v>1053</v>
      </c>
      <c r="B251" t="s">
        <v>1024</v>
      </c>
      <c r="C251" t="s">
        <v>1054</v>
      </c>
      <c r="D251" t="s">
        <v>1055</v>
      </c>
      <c r="E251" t="s">
        <v>1056</v>
      </c>
      <c r="F251" t="s">
        <v>1057</v>
      </c>
      <c r="G251" t="s">
        <v>1058</v>
      </c>
      <c r="H251" t="s">
        <v>1059</v>
      </c>
      <c r="I251" t="s">
        <v>1060</v>
      </c>
      <c r="J251" s="6" t="str">
        <f t="shared" si="3"/>
        <v>using</v>
      </c>
      <c r="K251" s="6" t="s">
        <v>1062</v>
      </c>
    </row>
    <row r="252" spans="1:11">
      <c r="A252" s="4" t="s">
        <v>1006</v>
      </c>
      <c r="B252" t="s">
        <v>1007</v>
      </c>
      <c r="J252" s="6" t="str">
        <f t="shared" si="3"/>
        <v>*0</v>
      </c>
    </row>
    <row r="253" spans="1:11">
      <c r="A253" s="4" t="s">
        <v>1003</v>
      </c>
      <c r="J253" s="6" t="str">
        <f t="shared" si="3"/>
        <v>*0</v>
      </c>
    </row>
    <row r="254" spans="1:11">
      <c r="A254" s="4" t="s">
        <v>1008</v>
      </c>
      <c r="B254" t="s">
        <v>1009</v>
      </c>
      <c r="C254" t="s">
        <v>116</v>
      </c>
      <c r="D254" t="s">
        <v>1010</v>
      </c>
      <c r="E254" t="s">
        <v>1011</v>
      </c>
      <c r="F254">
        <v>127</v>
      </c>
      <c r="J254" s="6" t="str">
        <f t="shared" si="3"/>
        <v>Observations:</v>
      </c>
    </row>
    <row r="255" spans="1:11">
      <c r="A255" s="4" t="s">
        <v>1012</v>
      </c>
      <c r="B255" t="s">
        <v>1063</v>
      </c>
      <c r="C255" t="s">
        <v>426</v>
      </c>
      <c r="D255" t="s">
        <v>1070</v>
      </c>
      <c r="E255" t="s">
        <v>1014</v>
      </c>
      <c r="F255" t="s">
        <v>1015</v>
      </c>
      <c r="G255">
        <v>36.476999999999997</v>
      </c>
      <c r="J255" s="6" t="str">
        <f t="shared" si="3"/>
        <v>Log</v>
      </c>
    </row>
    <row r="256" spans="1:11">
      <c r="A256" s="4" t="s">
        <v>1016</v>
      </c>
      <c r="B256" t="s">
        <v>1017</v>
      </c>
      <c r="C256">
        <v>7</v>
      </c>
      <c r="D256" t="s">
        <v>1018</v>
      </c>
      <c r="E256">
        <v>2020</v>
      </c>
      <c r="F256" t="s">
        <v>402</v>
      </c>
      <c r="G256">
        <v>-60.953000000000003</v>
      </c>
      <c r="J256" s="6">
        <f t="shared" si="3"/>
        <v>2020</v>
      </c>
    </row>
    <row r="257" spans="1:18">
      <c r="A257" s="4" t="s">
        <v>1019</v>
      </c>
      <c r="B257" s="21">
        <v>0.85270833333333329</v>
      </c>
      <c r="C257" t="s">
        <v>403</v>
      </c>
      <c r="D257">
        <v>-43.936</v>
      </c>
      <c r="J257" s="6" t="str">
        <f t="shared" si="3"/>
        <v>*0</v>
      </c>
    </row>
    <row r="258" spans="1:18">
      <c r="A258" s="4" t="s">
        <v>1020</v>
      </c>
      <c r="B258" t="s">
        <v>1021</v>
      </c>
      <c r="C258" t="s">
        <v>404</v>
      </c>
      <c r="D258">
        <v>-54.039000000000001</v>
      </c>
      <c r="J258" s="6" t="str">
        <f t="shared" si="3"/>
        <v>*0</v>
      </c>
    </row>
    <row r="259" spans="1:18">
      <c r="A259" s="4" t="s">
        <v>1022</v>
      </c>
      <c r="B259" t="s">
        <v>1023</v>
      </c>
      <c r="J259" s="6" t="str">
        <f t="shared" si="3"/>
        <v>*0</v>
      </c>
    </row>
    <row r="260" spans="1:18">
      <c r="A260" s="4" t="s">
        <v>1024</v>
      </c>
      <c r="B260" t="s">
        <v>1025</v>
      </c>
      <c r="C260" t="s">
        <v>1026</v>
      </c>
      <c r="J260" s="6" t="str">
        <f t="shared" si="3"/>
        <v>*0</v>
      </c>
    </row>
    <row r="261" spans="1:18">
      <c r="A261" s="4" t="s">
        <v>1071</v>
      </c>
      <c r="J261" s="6" t="str">
        <f t="shared" si="3"/>
        <v>*0</v>
      </c>
    </row>
    <row r="262" spans="1:18">
      <c r="A262" s="4" t="s">
        <v>1027</v>
      </c>
      <c r="B262" t="s">
        <v>164</v>
      </c>
      <c r="C262" t="s">
        <v>1028</v>
      </c>
      <c r="D262" t="s">
        <v>1029</v>
      </c>
      <c r="E262" t="s">
        <v>1030</v>
      </c>
      <c r="F262" t="s">
        <v>1031</v>
      </c>
      <c r="G262" t="s">
        <v>1032</v>
      </c>
      <c r="J262" s="6" t="str">
        <f t="shared" si="3"/>
        <v>P&gt;|z|</v>
      </c>
    </row>
    <row r="263" spans="1:18">
      <c r="A263" s="4" t="s">
        <v>1072</v>
      </c>
      <c r="J263" s="6" t="str">
        <f t="shared" si="3"/>
        <v>*0</v>
      </c>
      <c r="M263" s="6" t="str">
        <f>C254</f>
        <v>CS-Baa-1YR</v>
      </c>
      <c r="P263" s="6" t="s">
        <v>1076</v>
      </c>
      <c r="Q263" s="6">
        <f>G255</f>
        <v>36.476999999999997</v>
      </c>
    </row>
    <row r="264" spans="1:18">
      <c r="A264" s="4" t="s">
        <v>725</v>
      </c>
      <c r="B264">
        <v>2.5999999999999999E-3</v>
      </c>
      <c r="C264">
        <v>2E-3</v>
      </c>
      <c r="D264">
        <v>1.4970000000000001</v>
      </c>
      <c r="E264">
        <v>0.13400000000000001</v>
      </c>
      <c r="F264">
        <v>-1E-3</v>
      </c>
      <c r="G264">
        <v>6.0000000000000001E-3</v>
      </c>
      <c r="J264" s="6">
        <f t="shared" si="3"/>
        <v>0.13400000000000001</v>
      </c>
      <c r="N264" s="6" t="str" cm="1">
        <f t="array" ref="N264:R264">TRANSPOSE(A264:A268)</f>
        <v>Market-RMRF-diff</v>
      </c>
      <c r="O264" s="6" t="str">
        <v>ar.L1</v>
      </c>
      <c r="P264" s="6" t="str">
        <v>ar.L2</v>
      </c>
      <c r="Q264" s="6" t="str">
        <v>ar.L3</v>
      </c>
      <c r="R264" s="6" t="str">
        <v>ar.L4</v>
      </c>
    </row>
    <row r="265" spans="1:18">
      <c r="A265" s="5" t="s">
        <v>1033</v>
      </c>
      <c r="B265">
        <v>0.28539999999999999</v>
      </c>
      <c r="C265">
        <v>4.9000000000000002E-2</v>
      </c>
      <c r="D265">
        <v>5.7869999999999999</v>
      </c>
      <c r="E265">
        <v>0</v>
      </c>
      <c r="F265">
        <v>0.189</v>
      </c>
      <c r="G265">
        <v>0.38200000000000001</v>
      </c>
      <c r="J265" s="6" t="str">
        <f t="shared" si="3"/>
        <v>*0</v>
      </c>
      <c r="M265" s="6" t="s">
        <v>1027</v>
      </c>
      <c r="N265" s="6" cm="1">
        <f t="array" ref="N265:R265">TRANSPOSE(B264:B268)</f>
        <v>2.5999999999999999E-3</v>
      </c>
      <c r="O265" s="6">
        <v>0.28539999999999999</v>
      </c>
      <c r="P265" s="6">
        <v>0.18110000000000001</v>
      </c>
      <c r="Q265" s="6">
        <v>0.1666</v>
      </c>
      <c r="R265" s="6">
        <v>-0.18179999999999999</v>
      </c>
    </row>
    <row r="266" spans="1:18">
      <c r="A266" s="5" t="s">
        <v>1034</v>
      </c>
      <c r="B266">
        <v>0.18110000000000001</v>
      </c>
      <c r="C266">
        <v>0.09</v>
      </c>
      <c r="D266">
        <v>2.0190000000000001</v>
      </c>
      <c r="E266">
        <v>4.2999999999999997E-2</v>
      </c>
      <c r="F266">
        <v>5.0000000000000001E-3</v>
      </c>
      <c r="G266">
        <v>0.35699999999999998</v>
      </c>
      <c r="J266" s="6" t="str">
        <f t="shared" si="3"/>
        <v>**0.043</v>
      </c>
      <c r="M266" s="6" t="s">
        <v>1068</v>
      </c>
      <c r="N266" s="6" t="str" cm="1">
        <f t="array" ref="N266:R266">TRANSPOSE("("&amp;D264:D268&amp;")")</f>
        <v>(1.497)</v>
      </c>
      <c r="O266" s="6" t="str">
        <v>(5.787)</v>
      </c>
      <c r="P266" s="6" t="str">
        <v>(2.019)</v>
      </c>
      <c r="Q266" s="6" t="str">
        <v>(1.336)</v>
      </c>
      <c r="R266" s="6" t="str">
        <v>(-1.655)</v>
      </c>
    </row>
    <row r="267" spans="1:18">
      <c r="A267" s="5" t="s">
        <v>1035</v>
      </c>
      <c r="B267">
        <v>0.1666</v>
      </c>
      <c r="C267">
        <v>0.125</v>
      </c>
      <c r="D267">
        <v>1.3360000000000001</v>
      </c>
      <c r="E267">
        <v>0.182</v>
      </c>
      <c r="F267">
        <v>-7.8E-2</v>
      </c>
      <c r="G267">
        <v>0.41099999999999998</v>
      </c>
      <c r="J267" s="6">
        <f t="shared" si="3"/>
        <v>0.182</v>
      </c>
      <c r="M267" s="6" t="s">
        <v>918</v>
      </c>
      <c r="N267" s="6" cm="1">
        <f t="array" ref="N267:R267">TRANSPOSE(J264:J268)</f>
        <v>0.13400000000000001</v>
      </c>
      <c r="O267" s="6" t="str">
        <v>*0</v>
      </c>
      <c r="P267" s="6" t="str">
        <v>**0.043</v>
      </c>
      <c r="Q267" s="6">
        <v>0.182</v>
      </c>
      <c r="R267" s="6">
        <v>9.8000000000000004E-2</v>
      </c>
    </row>
    <row r="268" spans="1:18">
      <c r="A268" s="5" t="s">
        <v>1064</v>
      </c>
      <c r="B268">
        <v>-0.18179999999999999</v>
      </c>
      <c r="C268">
        <v>0.11</v>
      </c>
      <c r="D268">
        <v>-1.655</v>
      </c>
      <c r="E268">
        <v>9.8000000000000004E-2</v>
      </c>
      <c r="F268">
        <v>-0.39700000000000002</v>
      </c>
      <c r="G268">
        <v>3.3000000000000002E-2</v>
      </c>
      <c r="J268" s="6">
        <f t="shared" si="3"/>
        <v>9.8000000000000004E-2</v>
      </c>
    </row>
    <row r="269" spans="1:18">
      <c r="A269" s="4" t="s">
        <v>1039</v>
      </c>
      <c r="B269">
        <v>3.27E-2</v>
      </c>
      <c r="C269">
        <v>3.0000000000000001E-3</v>
      </c>
      <c r="D269">
        <v>12.829000000000001</v>
      </c>
      <c r="E269">
        <v>0</v>
      </c>
      <c r="F269">
        <v>2.8000000000000001E-2</v>
      </c>
      <c r="G269">
        <v>3.7999999999999999E-2</v>
      </c>
      <c r="J269" s="6" t="str">
        <f t="shared" si="3"/>
        <v>*0</v>
      </c>
    </row>
    <row r="270" spans="1:18">
      <c r="A270" s="4" t="s">
        <v>1005</v>
      </c>
      <c r="J270" s="6" t="str">
        <f t="shared" ref="J270:J295" si="4">IF(AND(OR(E270=0, E270&gt;0), OR(F270=0.01, E270&lt;0.01)), "*" &amp;TEXT(E270, "General"), IF(AND(E270&gt;0.01, E270&lt;0.05), "**" &amp;TEXT(E270, "General"), E270))</f>
        <v>*0</v>
      </c>
    </row>
    <row r="271" spans="1:18">
      <c r="A271" s="4" t="s">
        <v>1040</v>
      </c>
      <c r="B271" t="s">
        <v>1041</v>
      </c>
      <c r="C271">
        <v>50.94</v>
      </c>
      <c r="D271" t="s">
        <v>1042</v>
      </c>
      <c r="E271" t="s">
        <v>1043</v>
      </c>
      <c r="F271">
        <v>115.98</v>
      </c>
      <c r="J271" s="6" t="str">
        <f t="shared" si="4"/>
        <v>(JB):</v>
      </c>
    </row>
    <row r="272" spans="1:18">
      <c r="A272" s="4" t="s">
        <v>1044</v>
      </c>
      <c r="B272">
        <v>0.12</v>
      </c>
      <c r="C272" t="s">
        <v>1045</v>
      </c>
      <c r="D272">
        <v>0</v>
      </c>
      <c r="J272" s="6" t="str">
        <f t="shared" si="4"/>
        <v>*0</v>
      </c>
    </row>
    <row r="273" spans="1:11">
      <c r="A273" s="4" t="s">
        <v>1046</v>
      </c>
      <c r="B273" t="s">
        <v>1047</v>
      </c>
      <c r="C273">
        <v>0.28999999999999998</v>
      </c>
      <c r="D273" t="s">
        <v>1048</v>
      </c>
      <c r="E273">
        <v>-0.86</v>
      </c>
      <c r="J273" s="6">
        <f t="shared" si="4"/>
        <v>-0.86</v>
      </c>
    </row>
    <row r="274" spans="1:11">
      <c r="A274" s="4" t="s">
        <v>1049</v>
      </c>
      <c r="B274" t="s">
        <v>1050</v>
      </c>
      <c r="C274">
        <v>0</v>
      </c>
      <c r="D274" t="s">
        <v>1051</v>
      </c>
      <c r="E274">
        <v>7.38</v>
      </c>
      <c r="J274" s="6">
        <f t="shared" si="4"/>
        <v>7.38</v>
      </c>
    </row>
    <row r="275" spans="1:11">
      <c r="A275" s="4" t="s">
        <v>1005</v>
      </c>
      <c r="J275" s="6" t="str">
        <f t="shared" si="4"/>
        <v>*0</v>
      </c>
    </row>
    <row r="276" spans="1:11">
      <c r="J276" s="6" t="str">
        <f t="shared" si="4"/>
        <v>*0</v>
      </c>
    </row>
    <row r="277" spans="1:11">
      <c r="A277" s="4" t="s">
        <v>1052</v>
      </c>
      <c r="J277" s="6" t="str">
        <f t="shared" si="4"/>
        <v>*0</v>
      </c>
    </row>
    <row r="278" spans="1:11">
      <c r="A278" s="4" t="s">
        <v>1053</v>
      </c>
      <c r="B278" t="s">
        <v>1024</v>
      </c>
      <c r="C278" t="s">
        <v>1054</v>
      </c>
      <c r="D278" t="s">
        <v>1055</v>
      </c>
      <c r="E278" t="s">
        <v>1056</v>
      </c>
      <c r="F278" t="s">
        <v>1057</v>
      </c>
      <c r="G278" t="s">
        <v>1058</v>
      </c>
      <c r="H278" t="s">
        <v>1059</v>
      </c>
      <c r="I278" t="s">
        <v>1060</v>
      </c>
      <c r="J278" s="6" t="str">
        <f t="shared" si="4"/>
        <v>using</v>
      </c>
      <c r="K278" s="6" t="s">
        <v>1062</v>
      </c>
    </row>
    <row r="279" spans="1:11">
      <c r="A279" s="4" t="s">
        <v>1006</v>
      </c>
      <c r="B279" t="s">
        <v>1007</v>
      </c>
      <c r="J279" s="6" t="str">
        <f t="shared" si="4"/>
        <v>*0</v>
      </c>
    </row>
    <row r="280" spans="1:11">
      <c r="A280" s="4" t="s">
        <v>1003</v>
      </c>
      <c r="J280" s="6" t="str">
        <f t="shared" si="4"/>
        <v>*0</v>
      </c>
    </row>
    <row r="281" spans="1:11">
      <c r="A281" s="4" t="s">
        <v>1008</v>
      </c>
      <c r="B281" t="s">
        <v>1009</v>
      </c>
      <c r="C281" t="s">
        <v>121</v>
      </c>
      <c r="D281" t="s">
        <v>1010</v>
      </c>
      <c r="E281" t="s">
        <v>1011</v>
      </c>
      <c r="F281">
        <v>127</v>
      </c>
      <c r="J281" s="6" t="str">
        <f t="shared" si="4"/>
        <v>Observations:</v>
      </c>
    </row>
    <row r="282" spans="1:11">
      <c r="A282" s="4" t="s">
        <v>1012</v>
      </c>
      <c r="B282" t="s">
        <v>1063</v>
      </c>
      <c r="C282" t="s">
        <v>426</v>
      </c>
      <c r="D282" t="s">
        <v>1070</v>
      </c>
      <c r="E282" t="s">
        <v>1014</v>
      </c>
      <c r="F282" t="s">
        <v>1015</v>
      </c>
      <c r="G282">
        <v>14.989000000000001</v>
      </c>
      <c r="J282" s="6" t="str">
        <f t="shared" si="4"/>
        <v>Log</v>
      </c>
    </row>
    <row r="283" spans="1:11">
      <c r="A283" s="4" t="s">
        <v>1016</v>
      </c>
      <c r="B283" t="s">
        <v>1017</v>
      </c>
      <c r="C283">
        <v>7</v>
      </c>
      <c r="D283" t="s">
        <v>1018</v>
      </c>
      <c r="E283">
        <v>2020</v>
      </c>
      <c r="F283" t="s">
        <v>402</v>
      </c>
      <c r="G283">
        <v>-17.978999999999999</v>
      </c>
      <c r="J283" s="6">
        <f t="shared" si="4"/>
        <v>2020</v>
      </c>
    </row>
    <row r="284" spans="1:11">
      <c r="A284" s="4" t="s">
        <v>1019</v>
      </c>
      <c r="B284" s="21">
        <v>0.85271990740740744</v>
      </c>
      <c r="C284" t="s">
        <v>403</v>
      </c>
      <c r="D284">
        <v>-0.96099999999999997</v>
      </c>
      <c r="J284" s="6" t="str">
        <f t="shared" si="4"/>
        <v>*0</v>
      </c>
    </row>
    <row r="285" spans="1:11">
      <c r="A285" s="4" t="s">
        <v>1020</v>
      </c>
      <c r="B285" t="s">
        <v>1021</v>
      </c>
      <c r="C285" t="s">
        <v>404</v>
      </c>
      <c r="D285">
        <v>-11.065</v>
      </c>
      <c r="J285" s="6" t="str">
        <f t="shared" si="4"/>
        <v>*0</v>
      </c>
    </row>
    <row r="286" spans="1:11">
      <c r="A286" s="4" t="s">
        <v>1022</v>
      </c>
      <c r="B286" t="s">
        <v>1023</v>
      </c>
      <c r="J286" s="6" t="str">
        <f t="shared" si="4"/>
        <v>*0</v>
      </c>
    </row>
    <row r="287" spans="1:11">
      <c r="A287" s="4" t="s">
        <v>1024</v>
      </c>
      <c r="B287" t="s">
        <v>1025</v>
      </c>
      <c r="C287" t="s">
        <v>1026</v>
      </c>
      <c r="J287" s="6" t="str">
        <f t="shared" si="4"/>
        <v>*0</v>
      </c>
    </row>
    <row r="288" spans="1:11">
      <c r="A288" s="4" t="s">
        <v>1071</v>
      </c>
      <c r="J288" s="6" t="str">
        <f t="shared" si="4"/>
        <v>*0</v>
      </c>
    </row>
    <row r="289" spans="1:18">
      <c r="A289" s="4" t="s">
        <v>1027</v>
      </c>
      <c r="B289" t="s">
        <v>164</v>
      </c>
      <c r="C289" t="s">
        <v>1028</v>
      </c>
      <c r="D289" t="s">
        <v>1029</v>
      </c>
      <c r="E289" t="s">
        <v>1030</v>
      </c>
      <c r="F289" t="s">
        <v>1031</v>
      </c>
      <c r="G289" t="s">
        <v>1032</v>
      </c>
      <c r="J289" s="6" t="str">
        <f t="shared" si="4"/>
        <v>P&gt;|z|</v>
      </c>
    </row>
    <row r="290" spans="1:18">
      <c r="A290" s="4" t="s">
        <v>1072</v>
      </c>
      <c r="J290" s="6" t="str">
        <f t="shared" si="4"/>
        <v>*0</v>
      </c>
      <c r="M290" s="6" t="str">
        <f>C281</f>
        <v>CS-Baa-5YR</v>
      </c>
      <c r="P290" s="6" t="s">
        <v>1076</v>
      </c>
      <c r="Q290" s="6">
        <f>G282</f>
        <v>14.989000000000001</v>
      </c>
    </row>
    <row r="291" spans="1:18">
      <c r="A291" s="4" t="s">
        <v>725</v>
      </c>
      <c r="B291">
        <v>5.0000000000000001E-3</v>
      </c>
      <c r="C291">
        <v>2E-3</v>
      </c>
      <c r="D291">
        <v>2.6589999999999998</v>
      </c>
      <c r="E291">
        <v>8.0000000000000002E-3</v>
      </c>
      <c r="F291">
        <v>1E-3</v>
      </c>
      <c r="G291">
        <v>8.9999999999999993E-3</v>
      </c>
      <c r="J291" s="6" t="str">
        <f t="shared" si="4"/>
        <v>*0.008</v>
      </c>
      <c r="N291" s="6" t="str" cm="1">
        <f t="array" ref="N291:R291">TRANSPOSE(A291:A295)</f>
        <v>Market-RMRF-diff</v>
      </c>
      <c r="O291" s="6" t="str">
        <v>ar.L1</v>
      </c>
      <c r="P291" s="6" t="str">
        <v>ar.L2</v>
      </c>
      <c r="Q291" s="6" t="str">
        <v>ar.L3</v>
      </c>
      <c r="R291" s="6" t="str">
        <v>ar.L4</v>
      </c>
    </row>
    <row r="292" spans="1:18">
      <c r="A292" s="5" t="s">
        <v>1033</v>
      </c>
      <c r="B292">
        <v>0.3997</v>
      </c>
      <c r="C292">
        <v>5.3999999999999999E-2</v>
      </c>
      <c r="D292">
        <v>7.3970000000000002</v>
      </c>
      <c r="E292">
        <v>0</v>
      </c>
      <c r="F292">
        <v>0.29399999999999998</v>
      </c>
      <c r="G292">
        <v>0.50600000000000001</v>
      </c>
      <c r="J292" s="6" t="str">
        <f t="shared" si="4"/>
        <v>*0</v>
      </c>
      <c r="M292" s="6" t="s">
        <v>1027</v>
      </c>
      <c r="N292" s="6" cm="1">
        <f t="array" ref="N292:R292">TRANSPOSE(B291:B295)</f>
        <v>5.0000000000000001E-3</v>
      </c>
      <c r="O292" s="6">
        <v>0.3997</v>
      </c>
      <c r="P292" s="6">
        <v>-5.11E-2</v>
      </c>
      <c r="Q292" s="6">
        <v>0.19109999999999999</v>
      </c>
      <c r="R292" s="6">
        <v>-5.0900000000000001E-2</v>
      </c>
    </row>
    <row r="293" spans="1:18">
      <c r="A293" s="5" t="s">
        <v>1034</v>
      </c>
      <c r="B293">
        <v>-5.11E-2</v>
      </c>
      <c r="C293">
        <v>6.9000000000000006E-2</v>
      </c>
      <c r="D293">
        <v>-0.73799999999999999</v>
      </c>
      <c r="E293">
        <v>0.46</v>
      </c>
      <c r="F293">
        <v>-0.187</v>
      </c>
      <c r="G293">
        <v>8.5000000000000006E-2</v>
      </c>
      <c r="J293" s="6">
        <f t="shared" si="4"/>
        <v>0.46</v>
      </c>
      <c r="M293" s="6" t="s">
        <v>1068</v>
      </c>
      <c r="N293" s="6" t="str" cm="1">
        <f t="array" ref="N293:R293">TRANSPOSE("("&amp;D291:D295&amp;")")</f>
        <v>(2.659)</v>
      </c>
      <c r="O293" s="6" t="str">
        <v>(7.397)</v>
      </c>
      <c r="P293" s="6" t="str">
        <v>(-0.738)</v>
      </c>
      <c r="Q293" s="6" t="str">
        <v>(1.448)</v>
      </c>
      <c r="R293" s="6" t="str">
        <v>(-0.335)</v>
      </c>
    </row>
    <row r="294" spans="1:18">
      <c r="A294" s="5" t="s">
        <v>1035</v>
      </c>
      <c r="B294">
        <v>0.19109999999999999</v>
      </c>
      <c r="C294">
        <v>0.13200000000000001</v>
      </c>
      <c r="D294">
        <v>1.448</v>
      </c>
      <c r="E294">
        <v>0.14699999999999999</v>
      </c>
      <c r="F294">
        <v>-6.7000000000000004E-2</v>
      </c>
      <c r="G294">
        <v>0.45</v>
      </c>
      <c r="J294" s="6">
        <f t="shared" si="4"/>
        <v>0.14699999999999999</v>
      </c>
      <c r="M294" s="6" t="s">
        <v>918</v>
      </c>
      <c r="N294" s="6" t="str" cm="1">
        <f t="array" ref="N294:R294">TRANSPOSE(J291:J295)</f>
        <v>*0.008</v>
      </c>
      <c r="O294" s="6" t="str">
        <v>*0</v>
      </c>
      <c r="P294" s="6">
        <v>0.46</v>
      </c>
      <c r="Q294" s="6">
        <v>0.14699999999999999</v>
      </c>
      <c r="R294" s="6">
        <v>0.73799999999999999</v>
      </c>
    </row>
    <row r="295" spans="1:18">
      <c r="A295" s="5" t="s">
        <v>1064</v>
      </c>
      <c r="B295">
        <v>-5.0900000000000001E-2</v>
      </c>
      <c r="C295">
        <v>0.152</v>
      </c>
      <c r="D295">
        <v>-0.33500000000000002</v>
      </c>
      <c r="E295">
        <v>0.73799999999999999</v>
      </c>
      <c r="F295">
        <v>-0.34899999999999998</v>
      </c>
      <c r="G295">
        <v>0.247</v>
      </c>
      <c r="J295" s="6">
        <f t="shared" si="4"/>
        <v>0.73799999999999999</v>
      </c>
    </row>
    <row r="296" spans="1:18">
      <c r="A296" s="4" t="s">
        <v>1039</v>
      </c>
      <c r="B296">
        <v>4.5999999999999999E-2</v>
      </c>
      <c r="C296">
        <v>2E-3</v>
      </c>
      <c r="D296">
        <v>18.484000000000002</v>
      </c>
      <c r="E296">
        <v>0</v>
      </c>
      <c r="F296">
        <v>4.1000000000000002E-2</v>
      </c>
      <c r="G296">
        <v>5.0999999999999997E-2</v>
      </c>
    </row>
    <row r="297" spans="1:18">
      <c r="A297" s="4" t="s">
        <v>1005</v>
      </c>
    </row>
    <row r="298" spans="1:18">
      <c r="A298" s="4" t="s">
        <v>1040</v>
      </c>
      <c r="B298" t="s">
        <v>1041</v>
      </c>
      <c r="C298">
        <v>36.72</v>
      </c>
      <c r="D298" t="s">
        <v>1042</v>
      </c>
      <c r="E298" t="s">
        <v>1043</v>
      </c>
      <c r="F298">
        <v>1334.17</v>
      </c>
    </row>
    <row r="299" spans="1:18">
      <c r="A299" s="4" t="s">
        <v>1044</v>
      </c>
      <c r="B299">
        <v>0.62</v>
      </c>
      <c r="C299" t="s">
        <v>1045</v>
      </c>
      <c r="D299">
        <v>0</v>
      </c>
    </row>
    <row r="300" spans="1:18">
      <c r="A300" s="4" t="s">
        <v>1046</v>
      </c>
      <c r="B300" t="s">
        <v>1047</v>
      </c>
      <c r="C300">
        <v>0.16</v>
      </c>
      <c r="D300" t="s">
        <v>1048</v>
      </c>
      <c r="E300">
        <v>-2.37</v>
      </c>
    </row>
    <row r="301" spans="1:18">
      <c r="A301" s="4" t="s">
        <v>1049</v>
      </c>
      <c r="B301" t="s">
        <v>1050</v>
      </c>
      <c r="C301">
        <v>0</v>
      </c>
      <c r="D301" t="s">
        <v>1051</v>
      </c>
      <c r="E301">
        <v>18.22</v>
      </c>
    </row>
    <row r="302" spans="1:18">
      <c r="A302" s="4" t="s">
        <v>1005</v>
      </c>
    </row>
    <row r="304" spans="1:18">
      <c r="A304" s="4" t="s">
        <v>1052</v>
      </c>
    </row>
    <row r="305" spans="1:11">
      <c r="A305" s="4" t="s">
        <v>1053</v>
      </c>
      <c r="B305" t="s">
        <v>1024</v>
      </c>
      <c r="C305" t="s">
        <v>1054</v>
      </c>
      <c r="D305" t="s">
        <v>1055</v>
      </c>
      <c r="E305" t="s">
        <v>1056</v>
      </c>
      <c r="F305" t="s">
        <v>1057</v>
      </c>
      <c r="G305" t="s">
        <v>1058</v>
      </c>
      <c r="H305" t="s">
        <v>1059</v>
      </c>
      <c r="I305" t="s">
        <v>1060</v>
      </c>
      <c r="J305" s="6" t="s">
        <v>1061</v>
      </c>
      <c r="K305" s="6" t="s">
        <v>1062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2CB77-E29A-CC4C-BC64-AD4E0D6D762F}">
  <dimension ref="A1:X305"/>
  <sheetViews>
    <sheetView topLeftCell="G6" zoomScale="75" workbookViewId="0">
      <selection activeCell="M6" sqref="M1:Q1048576"/>
    </sheetView>
  </sheetViews>
  <sheetFormatPr baseColWidth="10" defaultRowHeight="16"/>
  <cols>
    <col min="10" max="11" width="10.83203125" style="6"/>
    <col min="13" max="13" width="18.1640625" style="6" customWidth="1"/>
    <col min="14" max="17" width="17.1640625" style="6" customWidth="1"/>
    <col min="21" max="24" width="10.83203125" style="6"/>
  </cols>
  <sheetData>
    <row r="1" spans="1:24">
      <c r="A1" s="4" t="s">
        <v>1006</v>
      </c>
      <c r="B1" t="s">
        <v>1007</v>
      </c>
    </row>
    <row r="2" spans="1:24">
      <c r="A2" s="4" t="s">
        <v>1003</v>
      </c>
    </row>
    <row r="3" spans="1:24">
      <c r="A3" s="4" t="s">
        <v>1008</v>
      </c>
      <c r="B3" t="s">
        <v>1009</v>
      </c>
      <c r="C3" t="s">
        <v>108</v>
      </c>
      <c r="D3" t="s">
        <v>1010</v>
      </c>
      <c r="E3" t="s">
        <v>1011</v>
      </c>
      <c r="F3">
        <v>127</v>
      </c>
    </row>
    <row r="4" spans="1:24">
      <c r="A4" s="4" t="s">
        <v>1012</v>
      </c>
      <c r="B4" t="s">
        <v>1069</v>
      </c>
      <c r="C4" t="s">
        <v>426</v>
      </c>
      <c r="D4" t="s">
        <v>1070</v>
      </c>
      <c r="E4" t="s">
        <v>1014</v>
      </c>
      <c r="F4" t="s">
        <v>1015</v>
      </c>
      <c r="G4">
        <v>5.149</v>
      </c>
    </row>
    <row r="5" spans="1:24">
      <c r="A5" s="4" t="s">
        <v>1016</v>
      </c>
      <c r="B5" t="s">
        <v>1017</v>
      </c>
      <c r="C5">
        <v>7</v>
      </c>
      <c r="D5" t="s">
        <v>1018</v>
      </c>
      <c r="E5">
        <v>2020</v>
      </c>
      <c r="F5" t="s">
        <v>402</v>
      </c>
      <c r="G5">
        <v>-2.298</v>
      </c>
    </row>
    <row r="6" spans="1:24">
      <c r="A6" s="4" t="s">
        <v>1019</v>
      </c>
      <c r="B6" s="21">
        <v>0.8583101851851852</v>
      </c>
      <c r="C6" t="s">
        <v>403</v>
      </c>
      <c r="D6">
        <v>9.0470000000000006</v>
      </c>
    </row>
    <row r="7" spans="1:24">
      <c r="A7" s="4" t="s">
        <v>1020</v>
      </c>
      <c r="B7" t="s">
        <v>1021</v>
      </c>
      <c r="C7" t="s">
        <v>404</v>
      </c>
      <c r="D7">
        <v>2.3109999999999999</v>
      </c>
    </row>
    <row r="8" spans="1:24">
      <c r="A8" s="4" t="s">
        <v>1022</v>
      </c>
      <c r="B8" t="s">
        <v>1023</v>
      </c>
    </row>
    <row r="9" spans="1:24">
      <c r="A9" s="4" t="s">
        <v>1024</v>
      </c>
      <c r="B9" t="s">
        <v>1025</v>
      </c>
      <c r="C9" t="s">
        <v>1026</v>
      </c>
    </row>
    <row r="10" spans="1:24">
      <c r="A10" s="4" t="s">
        <v>1071</v>
      </c>
    </row>
    <row r="11" spans="1:24">
      <c r="A11" s="4" t="s">
        <v>1027</v>
      </c>
      <c r="B11" t="s">
        <v>164</v>
      </c>
      <c r="C11" t="s">
        <v>1028</v>
      </c>
      <c r="D11" t="s">
        <v>1029</v>
      </c>
      <c r="E11" t="s">
        <v>1030</v>
      </c>
      <c r="F11" t="s">
        <v>1031</v>
      </c>
      <c r="G11" t="s">
        <v>1032</v>
      </c>
    </row>
    <row r="12" spans="1:24">
      <c r="A12" s="4" t="s">
        <v>1072</v>
      </c>
      <c r="M12" s="6" t="str">
        <f>C3</f>
        <v>CS-Aaa-3MO</v>
      </c>
      <c r="P12" s="6" t="s">
        <v>1076</v>
      </c>
      <c r="Q12" s="6">
        <f>G4</f>
        <v>5.149</v>
      </c>
      <c r="T12" t="s">
        <v>108</v>
      </c>
      <c r="W12" s="6" t="s">
        <v>1076</v>
      </c>
      <c r="X12" s="6">
        <v>5.149</v>
      </c>
    </row>
    <row r="13" spans="1:24">
      <c r="A13" s="4" t="s">
        <v>727</v>
      </c>
      <c r="B13">
        <v>-5.9799999999999999E-2</v>
      </c>
      <c r="C13">
        <v>0.155</v>
      </c>
      <c r="D13">
        <v>-0.38500000000000001</v>
      </c>
      <c r="E13">
        <v>0.7</v>
      </c>
      <c r="F13">
        <v>-0.36399999999999999</v>
      </c>
      <c r="G13">
        <v>0.245</v>
      </c>
      <c r="J13" s="6">
        <f>IF(AND(OR(E13=0, E13&gt;0), OR(F13=0.01, E13&lt;0.01)), "*" &amp;TEXT(E13, "General"), IF(AND(E13&gt;0.01, E13&lt;0.05), "**" &amp;TEXT(E13, "General"), E13))</f>
        <v>0.7</v>
      </c>
      <c r="N13" s="6" t="str" cm="1">
        <f t="array" ref="N13:P13">TRANSPOSE(A13:A15)</f>
        <v>Econ-UNRATE-diff</v>
      </c>
      <c r="O13" s="6" t="str">
        <v>ar.L1</v>
      </c>
      <c r="P13" s="6" t="str">
        <v>ar.L2</v>
      </c>
      <c r="U13" s="6" t="s">
        <v>1165</v>
      </c>
      <c r="V13" s="6" t="s">
        <v>1033</v>
      </c>
      <c r="W13" s="6" t="s">
        <v>1034</v>
      </c>
    </row>
    <row r="14" spans="1:24">
      <c r="A14" s="5" t="s">
        <v>1033</v>
      </c>
      <c r="B14">
        <v>-0.24640000000000001</v>
      </c>
      <c r="C14">
        <v>5.8000000000000003E-2</v>
      </c>
      <c r="D14">
        <v>-4.282</v>
      </c>
      <c r="E14">
        <v>0</v>
      </c>
      <c r="F14">
        <v>-0.35899999999999999</v>
      </c>
      <c r="G14">
        <v>-0.13400000000000001</v>
      </c>
      <c r="J14" s="6" t="str">
        <f t="shared" ref="J14:J77" si="0">IF(AND(OR(E14=0, E14&gt;0), OR(F14=0.01, E14&lt;0.01)), "*" &amp;TEXT(E14, "General"), IF(AND(E14&gt;0.01, E14&lt;0.05), "**" &amp;TEXT(E14, "General"), E14))</f>
        <v>*0</v>
      </c>
      <c r="M14" s="6" t="s">
        <v>1027</v>
      </c>
      <c r="N14" s="6" cm="1">
        <f t="array" ref="N14:P14">TRANSPOSE(B13:B15)</f>
        <v>-5.9799999999999999E-2</v>
      </c>
      <c r="O14" s="6">
        <v>-0.24640000000000001</v>
      </c>
      <c r="P14" s="6">
        <v>0.37</v>
      </c>
      <c r="T14" t="s">
        <v>1027</v>
      </c>
      <c r="U14" s="6">
        <v>-5.9799999999999999E-2</v>
      </c>
      <c r="V14" s="6">
        <v>-0.24640000000000001</v>
      </c>
      <c r="W14" s="6">
        <v>0.37</v>
      </c>
    </row>
    <row r="15" spans="1:24">
      <c r="A15" s="5" t="s">
        <v>1034</v>
      </c>
      <c r="B15">
        <v>0.37</v>
      </c>
      <c r="C15">
        <v>5.3999999999999999E-2</v>
      </c>
      <c r="D15">
        <v>6.7889999999999997</v>
      </c>
      <c r="E15">
        <v>0</v>
      </c>
      <c r="F15">
        <v>0.26300000000000001</v>
      </c>
      <c r="G15">
        <v>0.47699999999999998</v>
      </c>
      <c r="J15" s="6" t="str">
        <f t="shared" si="0"/>
        <v>*0</v>
      </c>
      <c r="M15" s="6" t="s">
        <v>1068</v>
      </c>
      <c r="N15" s="6" t="str" cm="1">
        <f t="array" ref="N15:P15">TRANSPOSE("("&amp;D13:D15&amp;")")</f>
        <v>(-0.385)</v>
      </c>
      <c r="O15" s="6" t="str">
        <v>(-4.282)</v>
      </c>
      <c r="P15" s="6" t="str">
        <v>(6.789)</v>
      </c>
      <c r="T15" t="s">
        <v>1068</v>
      </c>
      <c r="U15" s="6" t="s">
        <v>1129</v>
      </c>
      <c r="V15" s="6" t="s">
        <v>1130</v>
      </c>
      <c r="W15" s="6" t="s">
        <v>1131</v>
      </c>
    </row>
    <row r="16" spans="1:24">
      <c r="A16" s="4" t="s">
        <v>1039</v>
      </c>
      <c r="B16">
        <v>5.3800000000000001E-2</v>
      </c>
      <c r="C16">
        <v>4.0000000000000001E-3</v>
      </c>
      <c r="D16">
        <v>13.039</v>
      </c>
      <c r="E16">
        <v>0</v>
      </c>
      <c r="F16">
        <v>4.5999999999999999E-2</v>
      </c>
      <c r="G16">
        <v>6.2E-2</v>
      </c>
      <c r="J16" s="6" t="str">
        <f t="shared" si="0"/>
        <v>*0</v>
      </c>
      <c r="M16" s="6" t="s">
        <v>918</v>
      </c>
      <c r="N16" s="6" cm="1">
        <f t="array" ref="N16:P16">TRANSPOSE(J13:J15)</f>
        <v>0.7</v>
      </c>
      <c r="O16" s="6" t="str">
        <v>*0</v>
      </c>
      <c r="P16" s="6" t="str">
        <v>*0</v>
      </c>
      <c r="T16" t="s">
        <v>918</v>
      </c>
      <c r="U16" s="6">
        <v>0.7</v>
      </c>
      <c r="V16" s="6" t="s">
        <v>1083</v>
      </c>
      <c r="W16" s="6" t="s">
        <v>1083</v>
      </c>
    </row>
    <row r="17" spans="1:24">
      <c r="A17" s="4" t="s">
        <v>1005</v>
      </c>
      <c r="J17" s="6" t="str">
        <f t="shared" si="0"/>
        <v>*0</v>
      </c>
    </row>
    <row r="18" spans="1:24">
      <c r="A18" s="4" t="s">
        <v>1040</v>
      </c>
      <c r="B18" t="s">
        <v>1041</v>
      </c>
      <c r="C18">
        <v>26.8</v>
      </c>
      <c r="D18" t="s">
        <v>1042</v>
      </c>
      <c r="E18" t="s">
        <v>1043</v>
      </c>
      <c r="F18">
        <v>874.45</v>
      </c>
      <c r="J18" s="6" t="str">
        <f t="shared" si="0"/>
        <v>(JB):</v>
      </c>
      <c r="T18" t="s">
        <v>113</v>
      </c>
      <c r="W18" s="6" t="s">
        <v>1076</v>
      </c>
      <c r="X18" s="6">
        <v>18.402999999999999</v>
      </c>
    </row>
    <row r="19" spans="1:24">
      <c r="A19" s="4" t="s">
        <v>1044</v>
      </c>
      <c r="B19">
        <v>0.95</v>
      </c>
      <c r="C19" t="s">
        <v>1045</v>
      </c>
      <c r="D19">
        <v>0</v>
      </c>
      <c r="J19" s="6" t="str">
        <f t="shared" si="0"/>
        <v>*0</v>
      </c>
      <c r="U19" s="6" t="s">
        <v>1165</v>
      </c>
      <c r="V19" s="6" t="s">
        <v>1033</v>
      </c>
      <c r="W19" s="6" t="s">
        <v>1034</v>
      </c>
    </row>
    <row r="20" spans="1:24">
      <c r="A20" s="4" t="s">
        <v>1046</v>
      </c>
      <c r="B20" t="s">
        <v>1047</v>
      </c>
      <c r="C20">
        <v>0.16</v>
      </c>
      <c r="D20" t="s">
        <v>1048</v>
      </c>
      <c r="E20">
        <v>-1.53</v>
      </c>
      <c r="J20" s="6">
        <f t="shared" si="0"/>
        <v>-1.53</v>
      </c>
      <c r="T20" t="s">
        <v>1027</v>
      </c>
      <c r="U20" s="6">
        <v>-1.5900000000000001E-2</v>
      </c>
      <c r="V20" s="6">
        <v>-0.20230000000000001</v>
      </c>
      <c r="W20" s="6">
        <v>0.41020000000000001</v>
      </c>
    </row>
    <row r="21" spans="1:24">
      <c r="A21" s="4" t="s">
        <v>1049</v>
      </c>
      <c r="B21" t="s">
        <v>1050</v>
      </c>
      <c r="C21">
        <v>0</v>
      </c>
      <c r="D21" t="s">
        <v>1051</v>
      </c>
      <c r="E21">
        <v>15.54</v>
      </c>
      <c r="J21" s="6">
        <f t="shared" si="0"/>
        <v>15.54</v>
      </c>
      <c r="T21" t="s">
        <v>1068</v>
      </c>
      <c r="U21" s="6" t="s">
        <v>1132</v>
      </c>
      <c r="V21" s="6" t="s">
        <v>1133</v>
      </c>
      <c r="W21" s="6" t="s">
        <v>1134</v>
      </c>
    </row>
    <row r="22" spans="1:24">
      <c r="A22" s="4" t="s">
        <v>1005</v>
      </c>
      <c r="J22" s="6" t="str">
        <f t="shared" si="0"/>
        <v>*0</v>
      </c>
      <c r="T22" t="s">
        <v>918</v>
      </c>
      <c r="U22" s="6">
        <v>0.90800000000000003</v>
      </c>
      <c r="V22" s="6" t="s">
        <v>1100</v>
      </c>
      <c r="W22" s="6" t="s">
        <v>1083</v>
      </c>
    </row>
    <row r="23" spans="1:24">
      <c r="J23" s="6" t="str">
        <f t="shared" si="0"/>
        <v>*0</v>
      </c>
    </row>
    <row r="24" spans="1:24">
      <c r="A24" s="4" t="s">
        <v>1052</v>
      </c>
      <c r="J24" s="6" t="str">
        <f t="shared" si="0"/>
        <v>*0</v>
      </c>
      <c r="T24" t="s">
        <v>118</v>
      </c>
      <c r="W24" s="6" t="s">
        <v>1076</v>
      </c>
      <c r="X24" s="6">
        <v>-65.811999999999998</v>
      </c>
    </row>
    <row r="25" spans="1:24">
      <c r="A25" s="4" t="s">
        <v>1053</v>
      </c>
      <c r="B25" t="s">
        <v>1024</v>
      </c>
      <c r="C25" t="s">
        <v>1054</v>
      </c>
      <c r="D25" t="s">
        <v>1055</v>
      </c>
      <c r="E25" t="s">
        <v>1056</v>
      </c>
      <c r="F25" t="s">
        <v>1057</v>
      </c>
      <c r="G25" t="s">
        <v>1058</v>
      </c>
      <c r="H25" t="s">
        <v>1059</v>
      </c>
      <c r="I25" t="s">
        <v>1060</v>
      </c>
      <c r="J25" s="6" t="str">
        <f t="shared" si="0"/>
        <v>using</v>
      </c>
      <c r="U25" s="6" t="s">
        <v>1165</v>
      </c>
      <c r="V25" s="6" t="s">
        <v>1033</v>
      </c>
      <c r="W25" s="6" t="s">
        <v>1034</v>
      </c>
      <c r="X25" s="6" t="s">
        <v>1036</v>
      </c>
    </row>
    <row r="26" spans="1:24">
      <c r="A26" s="4" t="s">
        <v>1006</v>
      </c>
      <c r="B26" t="s">
        <v>1007</v>
      </c>
      <c r="J26" s="6" t="str">
        <f t="shared" si="0"/>
        <v>*0</v>
      </c>
      <c r="T26" t="s">
        <v>1027</v>
      </c>
      <c r="U26" s="6">
        <v>8.6300000000000002E-2</v>
      </c>
      <c r="V26" s="6">
        <v>0.27589999999999998</v>
      </c>
      <c r="W26" s="6">
        <v>0.626</v>
      </c>
      <c r="X26" s="6">
        <v>-0.57199999999999995</v>
      </c>
    </row>
    <row r="27" spans="1:24">
      <c r="A27" s="4" t="s">
        <v>1003</v>
      </c>
      <c r="J27" s="6" t="str">
        <f t="shared" si="0"/>
        <v>*0</v>
      </c>
      <c r="T27" t="s">
        <v>1068</v>
      </c>
      <c r="U27" s="6" t="s">
        <v>1135</v>
      </c>
      <c r="V27" s="6" t="s">
        <v>1136</v>
      </c>
      <c r="W27" s="6" t="s">
        <v>1137</v>
      </c>
      <c r="X27" s="6" t="s">
        <v>1138</v>
      </c>
    </row>
    <row r="28" spans="1:24">
      <c r="A28" s="4" t="s">
        <v>1008</v>
      </c>
      <c r="B28" t="s">
        <v>1009</v>
      </c>
      <c r="C28" t="s">
        <v>113</v>
      </c>
      <c r="D28" t="s">
        <v>1010</v>
      </c>
      <c r="E28" t="s">
        <v>1011</v>
      </c>
      <c r="F28">
        <v>127</v>
      </c>
      <c r="J28" s="6" t="str">
        <f t="shared" si="0"/>
        <v>Observations:</v>
      </c>
      <c r="T28" t="s">
        <v>918</v>
      </c>
      <c r="U28" s="6">
        <v>0.39800000000000002</v>
      </c>
      <c r="V28" s="6" t="s">
        <v>1083</v>
      </c>
      <c r="W28" s="6" t="s">
        <v>1083</v>
      </c>
      <c r="X28" s="6" t="s">
        <v>1083</v>
      </c>
    </row>
    <row r="29" spans="1:24">
      <c r="A29" s="4" t="s">
        <v>1012</v>
      </c>
      <c r="B29" t="s">
        <v>1069</v>
      </c>
      <c r="C29" t="s">
        <v>426</v>
      </c>
      <c r="D29" t="s">
        <v>1070</v>
      </c>
      <c r="E29" t="s">
        <v>1014</v>
      </c>
      <c r="F29" t="s">
        <v>1015</v>
      </c>
      <c r="G29">
        <v>18.402999999999999</v>
      </c>
      <c r="J29" s="6" t="str">
        <f t="shared" si="0"/>
        <v>Log</v>
      </c>
    </row>
    <row r="30" spans="1:24">
      <c r="A30" s="4" t="s">
        <v>1016</v>
      </c>
      <c r="B30" t="s">
        <v>1017</v>
      </c>
      <c r="C30">
        <v>7</v>
      </c>
      <c r="D30" t="s">
        <v>1018</v>
      </c>
      <c r="E30">
        <v>2020</v>
      </c>
      <c r="F30" t="s">
        <v>402</v>
      </c>
      <c r="G30">
        <v>-28.806000000000001</v>
      </c>
      <c r="J30" s="6">
        <f t="shared" si="0"/>
        <v>2020</v>
      </c>
      <c r="T30" t="s">
        <v>109</v>
      </c>
      <c r="W30" s="6" t="s">
        <v>1076</v>
      </c>
      <c r="X30" s="6">
        <v>47.436</v>
      </c>
    </row>
    <row r="31" spans="1:24">
      <c r="A31" s="4" t="s">
        <v>1019</v>
      </c>
      <c r="B31" s="21">
        <v>0.8583101851851852</v>
      </c>
      <c r="C31" t="s">
        <v>403</v>
      </c>
      <c r="D31">
        <v>-17.46</v>
      </c>
      <c r="J31" s="6" t="str">
        <f t="shared" si="0"/>
        <v>*0</v>
      </c>
      <c r="U31" s="6" t="s">
        <v>1165</v>
      </c>
      <c r="V31" s="6" t="s">
        <v>1033</v>
      </c>
      <c r="W31" s="6" t="s">
        <v>1034</v>
      </c>
      <c r="X31" s="6" t="s">
        <v>1036</v>
      </c>
    </row>
    <row r="32" spans="1:24">
      <c r="A32" s="4" t="s">
        <v>1020</v>
      </c>
      <c r="B32" t="s">
        <v>1021</v>
      </c>
      <c r="C32" t="s">
        <v>404</v>
      </c>
      <c r="D32">
        <v>-24.196000000000002</v>
      </c>
      <c r="J32" s="6" t="str">
        <f t="shared" si="0"/>
        <v>*0</v>
      </c>
      <c r="T32" t="s">
        <v>1027</v>
      </c>
      <c r="U32" s="6">
        <v>-3.3700000000000001E-2</v>
      </c>
      <c r="V32" s="6">
        <v>0.98980000000000001</v>
      </c>
      <c r="W32" s="6">
        <v>-0.67579999999999996</v>
      </c>
      <c r="X32" s="6">
        <v>-0.95240000000000002</v>
      </c>
    </row>
    <row r="33" spans="1:24">
      <c r="A33" s="4" t="s">
        <v>1022</v>
      </c>
      <c r="B33" t="s">
        <v>1023</v>
      </c>
      <c r="J33" s="6" t="str">
        <f t="shared" si="0"/>
        <v>*0</v>
      </c>
      <c r="T33" t="s">
        <v>1068</v>
      </c>
      <c r="U33" s="6" t="s">
        <v>1139</v>
      </c>
      <c r="V33" s="6" t="s">
        <v>1140</v>
      </c>
      <c r="W33" s="6" t="s">
        <v>1141</v>
      </c>
      <c r="X33" s="6" t="s">
        <v>1142</v>
      </c>
    </row>
    <row r="34" spans="1:24">
      <c r="A34" s="4" t="s">
        <v>1024</v>
      </c>
      <c r="B34" t="s">
        <v>1025</v>
      </c>
      <c r="C34" t="s">
        <v>1026</v>
      </c>
      <c r="J34" s="6" t="str">
        <f t="shared" si="0"/>
        <v>*0</v>
      </c>
      <c r="T34" t="s">
        <v>918</v>
      </c>
      <c r="U34" s="6">
        <v>0.629</v>
      </c>
      <c r="V34" s="6" t="s">
        <v>1083</v>
      </c>
      <c r="W34" s="6" t="s">
        <v>1083</v>
      </c>
      <c r="X34" s="6" t="s">
        <v>1083</v>
      </c>
    </row>
    <row r="35" spans="1:24">
      <c r="A35" s="4" t="s">
        <v>1071</v>
      </c>
      <c r="J35" s="6" t="str">
        <f t="shared" si="0"/>
        <v>*0</v>
      </c>
    </row>
    <row r="36" spans="1:24">
      <c r="A36" s="4" t="s">
        <v>1027</v>
      </c>
      <c r="B36" t="s">
        <v>164</v>
      </c>
      <c r="C36" t="s">
        <v>1028</v>
      </c>
      <c r="D36" t="s">
        <v>1029</v>
      </c>
      <c r="E36" t="s">
        <v>1030</v>
      </c>
      <c r="F36" t="s">
        <v>1031</v>
      </c>
      <c r="G36" t="s">
        <v>1032</v>
      </c>
      <c r="J36" s="6" t="str">
        <f t="shared" si="0"/>
        <v>P&gt;|z|</v>
      </c>
      <c r="T36" t="s">
        <v>114</v>
      </c>
      <c r="W36" s="6" t="s">
        <v>1076</v>
      </c>
      <c r="X36" s="6">
        <v>58.393000000000001</v>
      </c>
    </row>
    <row r="37" spans="1:24">
      <c r="A37" s="4" t="s">
        <v>1072</v>
      </c>
      <c r="J37" s="6" t="str">
        <f t="shared" si="0"/>
        <v>*0</v>
      </c>
      <c r="M37" s="6" t="str">
        <f>C28</f>
        <v>CS-Aaa-1YR</v>
      </c>
      <c r="P37" s="6" t="s">
        <v>1076</v>
      </c>
      <c r="Q37" s="6">
        <f>G29</f>
        <v>18.402999999999999</v>
      </c>
      <c r="U37" s="6" t="s">
        <v>1165</v>
      </c>
      <c r="V37" s="6" t="s">
        <v>1033</v>
      </c>
    </row>
    <row r="38" spans="1:24">
      <c r="A38" s="4" t="s">
        <v>727</v>
      </c>
      <c r="B38">
        <v>-1.5900000000000001E-2</v>
      </c>
      <c r="C38">
        <v>0.13700000000000001</v>
      </c>
      <c r="D38">
        <v>-0.11600000000000001</v>
      </c>
      <c r="E38">
        <v>0.90800000000000003</v>
      </c>
      <c r="F38">
        <v>-0.28499999999999998</v>
      </c>
      <c r="G38">
        <v>0.253</v>
      </c>
      <c r="J38" s="6">
        <f t="shared" si="0"/>
        <v>0.90800000000000003</v>
      </c>
      <c r="N38" s="6" t="str" cm="1">
        <f t="array" ref="N38:P38">TRANSPOSE(A38:A40)</f>
        <v>Econ-UNRATE-diff</v>
      </c>
      <c r="O38" s="6" t="str">
        <v>ar.L1</v>
      </c>
      <c r="P38" s="6" t="str">
        <v>ar.L2</v>
      </c>
      <c r="T38" t="s">
        <v>1027</v>
      </c>
      <c r="U38" s="6">
        <v>2.5600000000000001E-2</v>
      </c>
      <c r="V38" s="6">
        <v>0.151</v>
      </c>
    </row>
    <row r="39" spans="1:24">
      <c r="A39" s="5" t="s">
        <v>1033</v>
      </c>
      <c r="B39">
        <v>-0.20230000000000001</v>
      </c>
      <c r="C39">
        <v>6.8000000000000005E-2</v>
      </c>
      <c r="D39">
        <v>-2.9740000000000002</v>
      </c>
      <c r="E39">
        <v>3.0000000000000001E-3</v>
      </c>
      <c r="F39">
        <v>-0.33600000000000002</v>
      </c>
      <c r="G39">
        <v>-6.9000000000000006E-2</v>
      </c>
      <c r="J39" s="6" t="str">
        <f t="shared" si="0"/>
        <v>*0.003</v>
      </c>
      <c r="M39" s="6" t="s">
        <v>1027</v>
      </c>
      <c r="N39" s="6" cm="1">
        <f t="array" ref="N39:P39">TRANSPOSE(B38:B40)</f>
        <v>-1.5900000000000001E-2</v>
      </c>
      <c r="O39" s="6">
        <v>-0.20230000000000001</v>
      </c>
      <c r="P39" s="6">
        <v>0.41020000000000001</v>
      </c>
      <c r="T39" t="s">
        <v>1068</v>
      </c>
      <c r="U39" s="6" t="s">
        <v>1143</v>
      </c>
      <c r="V39" s="6" t="s">
        <v>1144</v>
      </c>
    </row>
    <row r="40" spans="1:24">
      <c r="A40" s="5" t="s">
        <v>1034</v>
      </c>
      <c r="B40">
        <v>0.41020000000000001</v>
      </c>
      <c r="C40">
        <v>4.4999999999999998E-2</v>
      </c>
      <c r="D40">
        <v>9.1029999999999998</v>
      </c>
      <c r="E40">
        <v>0</v>
      </c>
      <c r="F40">
        <v>0.32200000000000001</v>
      </c>
      <c r="G40">
        <v>0.499</v>
      </c>
      <c r="J40" s="6" t="str">
        <f t="shared" si="0"/>
        <v>*0</v>
      </c>
      <c r="M40" s="6" t="s">
        <v>1068</v>
      </c>
      <c r="N40" s="6" t="str" cm="1">
        <f t="array" ref="N40:P40">TRANSPOSE("("&amp;D38:D40&amp;")")</f>
        <v>(-0.116)</v>
      </c>
      <c r="O40" s="6" t="str">
        <v>(-2.974)</v>
      </c>
      <c r="P40" s="6" t="str">
        <v>(9.103)</v>
      </c>
      <c r="T40" t="s">
        <v>918</v>
      </c>
      <c r="U40" s="6">
        <v>0.66900000000000004</v>
      </c>
      <c r="V40" s="6">
        <v>0.01</v>
      </c>
    </row>
    <row r="41" spans="1:24">
      <c r="A41" s="4" t="s">
        <v>1039</v>
      </c>
      <c r="B41">
        <v>4.3499999999999997E-2</v>
      </c>
      <c r="C41">
        <v>3.0000000000000001E-3</v>
      </c>
      <c r="D41">
        <v>14.228</v>
      </c>
      <c r="E41">
        <v>0</v>
      </c>
      <c r="F41">
        <v>3.7999999999999999E-2</v>
      </c>
      <c r="G41">
        <v>0.05</v>
      </c>
      <c r="J41" s="6" t="str">
        <f t="shared" si="0"/>
        <v>*0</v>
      </c>
      <c r="M41" s="6" t="s">
        <v>918</v>
      </c>
      <c r="N41" s="6" cm="1">
        <f t="array" ref="N41:P41">TRANSPOSE(J38:J40)</f>
        <v>0.90800000000000003</v>
      </c>
      <c r="O41" s="6" t="str">
        <v>*0.003</v>
      </c>
      <c r="P41" s="6" t="str">
        <v>*0</v>
      </c>
    </row>
    <row r="42" spans="1:24">
      <c r="A42" s="4" t="s">
        <v>1005</v>
      </c>
      <c r="J42" s="6" t="str">
        <f t="shared" si="0"/>
        <v>*0</v>
      </c>
      <c r="T42" t="s">
        <v>119</v>
      </c>
      <c r="W42" s="6" t="s">
        <v>1076</v>
      </c>
      <c r="X42" s="6">
        <v>39.664000000000001</v>
      </c>
    </row>
    <row r="43" spans="1:24">
      <c r="A43" s="4" t="s">
        <v>1040</v>
      </c>
      <c r="B43" t="s">
        <v>1041</v>
      </c>
      <c r="C43">
        <v>26.86</v>
      </c>
      <c r="D43" t="s">
        <v>1042</v>
      </c>
      <c r="E43" t="s">
        <v>1043</v>
      </c>
      <c r="F43">
        <v>1799.04</v>
      </c>
      <c r="J43" s="6" t="str">
        <f t="shared" si="0"/>
        <v>(JB):</v>
      </c>
      <c r="U43" s="6" t="s">
        <v>1165</v>
      </c>
      <c r="V43" s="6" t="s">
        <v>1033</v>
      </c>
    </row>
    <row r="44" spans="1:24">
      <c r="A44" s="4" t="s">
        <v>1044</v>
      </c>
      <c r="B44">
        <v>0.94</v>
      </c>
      <c r="C44" t="s">
        <v>1045</v>
      </c>
      <c r="D44">
        <v>0</v>
      </c>
      <c r="J44" s="6" t="str">
        <f t="shared" si="0"/>
        <v>*0</v>
      </c>
      <c r="T44" t="s">
        <v>1027</v>
      </c>
      <c r="U44" s="6">
        <v>4.1700000000000001E-2</v>
      </c>
      <c r="V44" s="6">
        <v>0.22450000000000001</v>
      </c>
    </row>
    <row r="45" spans="1:24">
      <c r="A45" s="4" t="s">
        <v>1046</v>
      </c>
      <c r="B45" t="s">
        <v>1047</v>
      </c>
      <c r="C45">
        <v>0.13</v>
      </c>
      <c r="D45" t="s">
        <v>1048</v>
      </c>
      <c r="E45">
        <v>-2.09</v>
      </c>
      <c r="J45" s="6">
        <f t="shared" si="0"/>
        <v>-2.09</v>
      </c>
      <c r="T45" t="s">
        <v>1068</v>
      </c>
      <c r="U45" s="6" t="s">
        <v>1145</v>
      </c>
      <c r="V45" s="6" t="s">
        <v>1146</v>
      </c>
    </row>
    <row r="46" spans="1:24">
      <c r="A46" s="4" t="s">
        <v>1049</v>
      </c>
      <c r="B46" t="s">
        <v>1050</v>
      </c>
      <c r="C46">
        <v>0</v>
      </c>
      <c r="D46" t="s">
        <v>1051</v>
      </c>
      <c r="E46">
        <v>21.03</v>
      </c>
      <c r="J46" s="6">
        <f t="shared" si="0"/>
        <v>21.03</v>
      </c>
      <c r="T46" t="s">
        <v>918</v>
      </c>
      <c r="U46" s="6">
        <v>0.66600000000000004</v>
      </c>
      <c r="V46" s="6" t="s">
        <v>1083</v>
      </c>
    </row>
    <row r="47" spans="1:24">
      <c r="A47" s="4" t="s">
        <v>1005</v>
      </c>
      <c r="J47" s="6" t="str">
        <f t="shared" si="0"/>
        <v>*0</v>
      </c>
    </row>
    <row r="48" spans="1:24">
      <c r="J48" s="6" t="str">
        <f t="shared" si="0"/>
        <v>*0</v>
      </c>
      <c r="T48" t="s">
        <v>110</v>
      </c>
      <c r="W48" s="6" t="s">
        <v>1076</v>
      </c>
      <c r="X48" s="6">
        <v>31.140999999999998</v>
      </c>
    </row>
    <row r="49" spans="1:24">
      <c r="A49" s="4" t="s">
        <v>1052</v>
      </c>
      <c r="J49" s="6" t="str">
        <f t="shared" si="0"/>
        <v>*0</v>
      </c>
      <c r="U49" s="6" t="s">
        <v>1165</v>
      </c>
      <c r="V49" s="6" t="s">
        <v>1033</v>
      </c>
    </row>
    <row r="50" spans="1:24">
      <c r="A50" s="4" t="s">
        <v>1053</v>
      </c>
      <c r="B50" t="s">
        <v>1024</v>
      </c>
      <c r="C50" t="s">
        <v>1054</v>
      </c>
      <c r="D50" t="s">
        <v>1055</v>
      </c>
      <c r="E50" t="s">
        <v>1056</v>
      </c>
      <c r="F50" t="s">
        <v>1057</v>
      </c>
      <c r="G50" t="s">
        <v>1058</v>
      </c>
      <c r="H50" t="s">
        <v>1059</v>
      </c>
      <c r="I50" t="s">
        <v>1060</v>
      </c>
      <c r="J50" s="6" t="str">
        <f t="shared" si="0"/>
        <v>using</v>
      </c>
      <c r="T50" t="s">
        <v>1027</v>
      </c>
      <c r="U50" s="6">
        <v>1.6000000000000001E-3</v>
      </c>
      <c r="V50" s="6">
        <v>0.18820000000000001</v>
      </c>
    </row>
    <row r="51" spans="1:24">
      <c r="A51" s="4" t="s">
        <v>1006</v>
      </c>
      <c r="B51" t="s">
        <v>1007</v>
      </c>
      <c r="J51" s="6" t="str">
        <f t="shared" si="0"/>
        <v>*0</v>
      </c>
      <c r="T51" t="s">
        <v>1068</v>
      </c>
      <c r="U51" s="6" t="s">
        <v>1147</v>
      </c>
      <c r="V51" s="6" t="s">
        <v>1148</v>
      </c>
    </row>
    <row r="52" spans="1:24">
      <c r="A52" s="4" t="s">
        <v>1003</v>
      </c>
      <c r="J52" s="6" t="str">
        <f t="shared" si="0"/>
        <v>*0</v>
      </c>
      <c r="T52" t="s">
        <v>918</v>
      </c>
      <c r="U52" s="6">
        <v>0.98499999999999999</v>
      </c>
      <c r="V52" s="6" t="s">
        <v>1166</v>
      </c>
    </row>
    <row r="53" spans="1:24">
      <c r="A53" s="4" t="s">
        <v>1008</v>
      </c>
      <c r="B53" t="s">
        <v>1009</v>
      </c>
      <c r="C53" t="s">
        <v>118</v>
      </c>
      <c r="D53" t="s">
        <v>1010</v>
      </c>
      <c r="E53" t="s">
        <v>1011</v>
      </c>
      <c r="F53">
        <v>127</v>
      </c>
      <c r="J53" s="6" t="str">
        <f t="shared" si="0"/>
        <v>Observations:</v>
      </c>
    </row>
    <row r="54" spans="1:24">
      <c r="A54" s="4" t="s">
        <v>1012</v>
      </c>
      <c r="B54" t="s">
        <v>1069</v>
      </c>
      <c r="C54" t="s">
        <v>426</v>
      </c>
      <c r="D54" t="s">
        <v>1066</v>
      </c>
      <c r="E54" t="s">
        <v>1014</v>
      </c>
      <c r="F54" t="s">
        <v>1015</v>
      </c>
      <c r="G54">
        <v>37.905999999999999</v>
      </c>
      <c r="J54" s="6" t="str">
        <f t="shared" si="0"/>
        <v>Log</v>
      </c>
      <c r="T54" t="s">
        <v>115</v>
      </c>
      <c r="W54" s="6" t="s">
        <v>1076</v>
      </c>
      <c r="X54" s="6">
        <v>49.887999999999998</v>
      </c>
    </row>
    <row r="55" spans="1:24">
      <c r="A55" s="4" t="s">
        <v>1016</v>
      </c>
      <c r="B55" t="s">
        <v>1017</v>
      </c>
      <c r="C55">
        <v>7</v>
      </c>
      <c r="D55" t="s">
        <v>1018</v>
      </c>
      <c r="E55">
        <v>2020</v>
      </c>
      <c r="F55" t="s">
        <v>402</v>
      </c>
      <c r="G55">
        <v>-65.811999999999998</v>
      </c>
      <c r="J55" s="6">
        <f t="shared" si="0"/>
        <v>2020</v>
      </c>
      <c r="U55" s="6" t="s">
        <v>1165</v>
      </c>
      <c r="V55" s="6" t="s">
        <v>1033</v>
      </c>
    </row>
    <row r="56" spans="1:24">
      <c r="A56" s="4" t="s">
        <v>1019</v>
      </c>
      <c r="B56" s="21">
        <v>0.85832175925925924</v>
      </c>
      <c r="C56" t="s">
        <v>403</v>
      </c>
      <c r="D56">
        <v>-51.63</v>
      </c>
      <c r="J56" s="6" t="str">
        <f t="shared" si="0"/>
        <v>*0</v>
      </c>
      <c r="T56" t="s">
        <v>1027</v>
      </c>
      <c r="U56" s="6">
        <v>1.35E-2</v>
      </c>
      <c r="V56" s="6">
        <v>0.28010000000000002</v>
      </c>
    </row>
    <row r="57" spans="1:24">
      <c r="A57" s="4" t="s">
        <v>1020</v>
      </c>
      <c r="B57" t="s">
        <v>1021</v>
      </c>
      <c r="C57" t="s">
        <v>404</v>
      </c>
      <c r="D57">
        <v>-60.05</v>
      </c>
      <c r="J57" s="6" t="str">
        <f t="shared" si="0"/>
        <v>*0</v>
      </c>
      <c r="T57" t="s">
        <v>1068</v>
      </c>
      <c r="U57" s="6" t="s">
        <v>1149</v>
      </c>
      <c r="V57" s="6" t="s">
        <v>1150</v>
      </c>
    </row>
    <row r="58" spans="1:24">
      <c r="A58" s="4" t="s">
        <v>1022</v>
      </c>
      <c r="B58" t="s">
        <v>1023</v>
      </c>
      <c r="J58" s="6" t="str">
        <f t="shared" si="0"/>
        <v>*0</v>
      </c>
      <c r="T58" t="s">
        <v>918</v>
      </c>
      <c r="U58" s="6">
        <v>0.84099999999999997</v>
      </c>
      <c r="V58" s="6" t="s">
        <v>1083</v>
      </c>
    </row>
    <row r="59" spans="1:24">
      <c r="A59" s="4" t="s">
        <v>1024</v>
      </c>
      <c r="B59" t="s">
        <v>1025</v>
      </c>
      <c r="C59" t="s">
        <v>1026</v>
      </c>
      <c r="J59" s="6" t="str">
        <f t="shared" si="0"/>
        <v>*0</v>
      </c>
    </row>
    <row r="60" spans="1:24">
      <c r="A60" s="4" t="s">
        <v>1071</v>
      </c>
      <c r="J60" s="6" t="str">
        <f t="shared" si="0"/>
        <v>*0</v>
      </c>
      <c r="T60" t="s">
        <v>120</v>
      </c>
      <c r="W60" s="6" t="s">
        <v>1076</v>
      </c>
      <c r="X60" s="6">
        <v>28.231999999999999</v>
      </c>
    </row>
    <row r="61" spans="1:24">
      <c r="A61" s="4" t="s">
        <v>1027</v>
      </c>
      <c r="B61" t="s">
        <v>164</v>
      </c>
      <c r="C61" t="s">
        <v>1028</v>
      </c>
      <c r="D61" t="s">
        <v>1029</v>
      </c>
      <c r="E61" t="s">
        <v>1030</v>
      </c>
      <c r="F61" t="s">
        <v>1031</v>
      </c>
      <c r="G61" t="s">
        <v>1032</v>
      </c>
      <c r="J61" s="6" t="str">
        <f t="shared" si="0"/>
        <v>P&gt;|z|</v>
      </c>
      <c r="U61" s="6" t="s">
        <v>1165</v>
      </c>
      <c r="V61" s="6" t="s">
        <v>1033</v>
      </c>
      <c r="W61" s="6" t="s">
        <v>1036</v>
      </c>
    </row>
    <row r="62" spans="1:24">
      <c r="A62" s="4" t="s">
        <v>1072</v>
      </c>
      <c r="J62" s="6" t="str">
        <f t="shared" si="0"/>
        <v>*0</v>
      </c>
      <c r="T62" t="s">
        <v>1027</v>
      </c>
      <c r="U62" s="6">
        <v>-9.7999999999999997E-3</v>
      </c>
      <c r="V62" s="6">
        <v>-0.27879999999999999</v>
      </c>
      <c r="W62" s="6">
        <v>0.63049999999999995</v>
      </c>
    </row>
    <row r="63" spans="1:24">
      <c r="A63" s="4" t="s">
        <v>727</v>
      </c>
      <c r="B63">
        <v>8.6300000000000002E-2</v>
      </c>
      <c r="C63">
        <v>0.10199999999999999</v>
      </c>
      <c r="D63">
        <v>0.84499999999999997</v>
      </c>
      <c r="E63">
        <v>0.39800000000000002</v>
      </c>
      <c r="F63">
        <v>-0.114</v>
      </c>
      <c r="G63">
        <v>0.28599999999999998</v>
      </c>
      <c r="J63" s="6">
        <f t="shared" si="0"/>
        <v>0.39800000000000002</v>
      </c>
      <c r="M63" s="6" t="str">
        <f>C53</f>
        <v>CS-Aaa-5YR</v>
      </c>
      <c r="P63" s="6" t="s">
        <v>1076</v>
      </c>
      <c r="Q63" s="6">
        <f>G55</f>
        <v>-65.811999999999998</v>
      </c>
      <c r="T63" t="s">
        <v>1068</v>
      </c>
      <c r="U63" s="6" t="s">
        <v>1132</v>
      </c>
      <c r="V63" s="6" t="s">
        <v>1151</v>
      </c>
      <c r="W63" s="6" t="s">
        <v>1152</v>
      </c>
    </row>
    <row r="64" spans="1:24">
      <c r="A64" s="5" t="s">
        <v>1033</v>
      </c>
      <c r="B64">
        <v>0.27589999999999998</v>
      </c>
      <c r="C64">
        <v>5.3999999999999999E-2</v>
      </c>
      <c r="D64">
        <v>5.0839999999999996</v>
      </c>
      <c r="E64">
        <v>0</v>
      </c>
      <c r="F64">
        <v>0.17</v>
      </c>
      <c r="G64">
        <v>0.38200000000000001</v>
      </c>
      <c r="J64" s="6" t="str">
        <f t="shared" si="0"/>
        <v>*0</v>
      </c>
      <c r="N64" s="6" t="str" cm="1">
        <f t="array" ref="N64:Q64">TRANSPOSE(A63:A66)</f>
        <v>Econ-UNRATE-diff</v>
      </c>
      <c r="O64" s="6" t="str">
        <v>ar.L1</v>
      </c>
      <c r="P64" s="6" t="str">
        <v>ar.L2</v>
      </c>
      <c r="Q64" s="6" t="str">
        <v>ma.L1</v>
      </c>
      <c r="T64" t="s">
        <v>918</v>
      </c>
      <c r="U64" s="6">
        <v>0.90700000000000003</v>
      </c>
      <c r="V64" s="6">
        <v>7.3999999999999996E-2</v>
      </c>
      <c r="W64" s="6" t="s">
        <v>1083</v>
      </c>
    </row>
    <row r="65" spans="1:24">
      <c r="A65" s="5" t="s">
        <v>1034</v>
      </c>
      <c r="B65">
        <v>0.626</v>
      </c>
      <c r="C65">
        <v>4.8000000000000001E-2</v>
      </c>
      <c r="D65">
        <v>13.159000000000001</v>
      </c>
      <c r="E65">
        <v>0</v>
      </c>
      <c r="F65">
        <v>0.53300000000000003</v>
      </c>
      <c r="G65">
        <v>0.71899999999999997</v>
      </c>
      <c r="J65" s="6" t="str">
        <f t="shared" si="0"/>
        <v>*0</v>
      </c>
      <c r="M65" s="6" t="s">
        <v>1027</v>
      </c>
      <c r="N65" s="6" cm="1">
        <f t="array" ref="N65:Q65">TRANSPOSE(B63:B66)</f>
        <v>8.6300000000000002E-2</v>
      </c>
      <c r="O65" s="6">
        <v>0.27589999999999998</v>
      </c>
      <c r="P65" s="6">
        <v>0.626</v>
      </c>
      <c r="Q65" s="6">
        <v>-0.57199999999999995</v>
      </c>
    </row>
    <row r="66" spans="1:24">
      <c r="A66" s="5" t="s">
        <v>1036</v>
      </c>
      <c r="B66">
        <v>-0.57199999999999995</v>
      </c>
      <c r="C66">
        <v>9.0999999999999998E-2</v>
      </c>
      <c r="D66">
        <v>-6.2640000000000002</v>
      </c>
      <c r="E66">
        <v>0</v>
      </c>
      <c r="F66">
        <v>-0.751</v>
      </c>
      <c r="G66">
        <v>-0.39300000000000002</v>
      </c>
      <c r="J66" s="6" t="str">
        <f t="shared" si="0"/>
        <v>*0</v>
      </c>
      <c r="M66" s="6" t="s">
        <v>1068</v>
      </c>
      <c r="N66" s="6" t="str" cm="1">
        <f t="array" ref="N66:Q66">TRANSPOSE("("&amp;D63:D66&amp;")")</f>
        <v>(0.845)</v>
      </c>
      <c r="O66" s="6" t="str">
        <v>(5.084)</v>
      </c>
      <c r="P66" s="6" t="str">
        <v>(13.159)</v>
      </c>
      <c r="Q66" s="6" t="str">
        <v>(-6.264)</v>
      </c>
      <c r="T66" t="s">
        <v>111</v>
      </c>
      <c r="W66" s="6" t="s">
        <v>1076</v>
      </c>
      <c r="X66" s="6">
        <v>27.062000000000001</v>
      </c>
    </row>
    <row r="67" spans="1:24">
      <c r="A67" s="4" t="s">
        <v>1039</v>
      </c>
      <c r="B67">
        <v>3.1800000000000002E-2</v>
      </c>
      <c r="C67">
        <v>3.0000000000000001E-3</v>
      </c>
      <c r="D67">
        <v>10.32</v>
      </c>
      <c r="E67">
        <v>0</v>
      </c>
      <c r="F67">
        <v>2.5999999999999999E-2</v>
      </c>
      <c r="G67">
        <v>3.7999999999999999E-2</v>
      </c>
      <c r="J67" s="6" t="str">
        <f t="shared" si="0"/>
        <v>*0</v>
      </c>
      <c r="M67" s="6" t="s">
        <v>918</v>
      </c>
      <c r="N67" s="6" cm="1">
        <f t="array" ref="N67:Q67">TRANSPOSE(J63:J66)</f>
        <v>0.39800000000000002</v>
      </c>
      <c r="O67" s="6" t="str">
        <v>*0</v>
      </c>
      <c r="P67" s="6" t="str">
        <v>*0</v>
      </c>
      <c r="Q67" s="6" t="str">
        <v>*0</v>
      </c>
      <c r="U67" s="6" t="s">
        <v>1165</v>
      </c>
      <c r="V67" s="6" t="s">
        <v>1033</v>
      </c>
      <c r="W67" s="6" t="s">
        <v>1034</v>
      </c>
      <c r="X67" s="6" t="s">
        <v>1035</v>
      </c>
    </row>
    <row r="68" spans="1:24">
      <c r="A68" s="4" t="s">
        <v>1005</v>
      </c>
      <c r="J68" s="6" t="str">
        <f t="shared" si="0"/>
        <v>*0</v>
      </c>
      <c r="T68" t="s">
        <v>1027</v>
      </c>
      <c r="U68" s="6">
        <v>-2.1700000000000001E-2</v>
      </c>
      <c r="V68" s="6">
        <v>0.24660000000000001</v>
      </c>
      <c r="W68" s="6">
        <v>0.23480000000000001</v>
      </c>
      <c r="X68" s="6">
        <v>0.21909999999999999</v>
      </c>
    </row>
    <row r="69" spans="1:24">
      <c r="A69" s="4" t="s">
        <v>1040</v>
      </c>
      <c r="B69" t="s">
        <v>1041</v>
      </c>
      <c r="C69">
        <v>42.09</v>
      </c>
      <c r="D69" t="s">
        <v>1042</v>
      </c>
      <c r="E69" t="s">
        <v>1043</v>
      </c>
      <c r="F69">
        <v>1199.1400000000001</v>
      </c>
      <c r="J69" s="6" t="str">
        <f t="shared" si="0"/>
        <v>(JB):</v>
      </c>
      <c r="T69" t="s">
        <v>1068</v>
      </c>
      <c r="U69" s="6" t="s">
        <v>1153</v>
      </c>
      <c r="V69" s="6" t="s">
        <v>1154</v>
      </c>
      <c r="W69" s="6" t="s">
        <v>1155</v>
      </c>
      <c r="X69" s="6" t="s">
        <v>1156</v>
      </c>
    </row>
    <row r="70" spans="1:24">
      <c r="A70" s="4" t="s">
        <v>1044</v>
      </c>
      <c r="B70">
        <v>0.38</v>
      </c>
      <c r="C70" t="s">
        <v>1045</v>
      </c>
      <c r="D70">
        <v>0</v>
      </c>
      <c r="J70" s="6" t="str">
        <f t="shared" si="0"/>
        <v>*0</v>
      </c>
      <c r="T70" t="s">
        <v>918</v>
      </c>
      <c r="U70" s="6">
        <v>0.83</v>
      </c>
      <c r="V70" s="6" t="s">
        <v>1083</v>
      </c>
      <c r="W70" s="6" t="s">
        <v>1167</v>
      </c>
      <c r="X70" s="6" t="s">
        <v>1168</v>
      </c>
    </row>
    <row r="71" spans="1:24">
      <c r="A71" s="4" t="s">
        <v>1046</v>
      </c>
      <c r="B71" t="s">
        <v>1047</v>
      </c>
      <c r="C71">
        <v>0.16</v>
      </c>
      <c r="D71" t="s">
        <v>1048</v>
      </c>
      <c r="E71">
        <v>-2.27</v>
      </c>
      <c r="J71" s="6">
        <f t="shared" si="0"/>
        <v>-2.27</v>
      </c>
    </row>
    <row r="72" spans="1:24">
      <c r="A72" s="4" t="s">
        <v>1049</v>
      </c>
      <c r="B72" t="s">
        <v>1050</v>
      </c>
      <c r="C72">
        <v>0</v>
      </c>
      <c r="D72" t="s">
        <v>1051</v>
      </c>
      <c r="E72">
        <v>17.420000000000002</v>
      </c>
      <c r="J72" s="6">
        <f t="shared" si="0"/>
        <v>17.420000000000002</v>
      </c>
      <c r="T72" t="s">
        <v>116</v>
      </c>
      <c r="W72" s="6" t="s">
        <v>1076</v>
      </c>
      <c r="X72" s="6">
        <v>35.003999999999998</v>
      </c>
    </row>
    <row r="73" spans="1:24">
      <c r="A73" s="4" t="s">
        <v>1005</v>
      </c>
      <c r="J73" s="6" t="str">
        <f t="shared" si="0"/>
        <v>*0</v>
      </c>
      <c r="U73" s="6" t="s">
        <v>1165</v>
      </c>
      <c r="V73" s="6" t="s">
        <v>1033</v>
      </c>
      <c r="W73" s="6" t="s">
        <v>1034</v>
      </c>
      <c r="X73" s="6" t="s">
        <v>1035</v>
      </c>
    </row>
    <row r="74" spans="1:24">
      <c r="J74" s="6" t="str">
        <f t="shared" si="0"/>
        <v>*0</v>
      </c>
      <c r="T74" t="s">
        <v>1027</v>
      </c>
      <c r="U74" s="6">
        <v>2.8000000000000001E-2</v>
      </c>
      <c r="V74" s="6">
        <v>0.29799999999999999</v>
      </c>
      <c r="W74" s="6">
        <v>0.13830000000000001</v>
      </c>
      <c r="X74" s="6">
        <v>0.20449999999999999</v>
      </c>
    </row>
    <row r="75" spans="1:24">
      <c r="A75" s="4" t="s">
        <v>1052</v>
      </c>
      <c r="J75" s="6" t="str">
        <f t="shared" si="0"/>
        <v>*0</v>
      </c>
      <c r="T75" t="s">
        <v>1068</v>
      </c>
      <c r="U75" s="6" t="s">
        <v>1157</v>
      </c>
      <c r="V75" s="6" t="s">
        <v>1158</v>
      </c>
      <c r="W75" s="6" t="s">
        <v>1159</v>
      </c>
      <c r="X75" s="6" t="s">
        <v>1160</v>
      </c>
    </row>
    <row r="76" spans="1:24">
      <c r="A76" s="4" t="s">
        <v>1053</v>
      </c>
      <c r="B76" t="s">
        <v>1024</v>
      </c>
      <c r="C76" t="s">
        <v>1054</v>
      </c>
      <c r="D76" t="s">
        <v>1055</v>
      </c>
      <c r="E76" t="s">
        <v>1056</v>
      </c>
      <c r="F76" t="s">
        <v>1057</v>
      </c>
      <c r="G76" t="s">
        <v>1058</v>
      </c>
      <c r="H76" t="s">
        <v>1059</v>
      </c>
      <c r="I76" t="s">
        <v>1060</v>
      </c>
      <c r="J76" s="6" t="str">
        <f t="shared" si="0"/>
        <v>using</v>
      </c>
      <c r="T76" t="s">
        <v>918</v>
      </c>
      <c r="U76" s="6">
        <v>0.747</v>
      </c>
      <c r="V76" s="6" t="s">
        <v>1083</v>
      </c>
      <c r="W76" s="6">
        <v>0.105</v>
      </c>
      <c r="X76" s="6">
        <v>6.8000000000000005E-2</v>
      </c>
    </row>
    <row r="77" spans="1:24">
      <c r="A77" s="4" t="s">
        <v>1006</v>
      </c>
      <c r="B77" t="s">
        <v>1007</v>
      </c>
      <c r="J77" s="6" t="str">
        <f t="shared" si="0"/>
        <v>*0</v>
      </c>
    </row>
    <row r="78" spans="1:24">
      <c r="A78" s="4" t="s">
        <v>1003</v>
      </c>
      <c r="J78" s="6" t="str">
        <f t="shared" ref="J78:J141" si="1">IF(AND(OR(E78=0, E78&gt;0), OR(F78=0.01, E78&lt;0.01)), "*" &amp;TEXT(E78, "General"), IF(AND(E78&gt;0.01, E78&lt;0.05), "**" &amp;TEXT(E78, "General"), E78))</f>
        <v>*0</v>
      </c>
      <c r="T78" t="s">
        <v>121</v>
      </c>
      <c r="W78" s="6" t="s">
        <v>1076</v>
      </c>
      <c r="X78" s="6">
        <v>9.3109999999999999</v>
      </c>
    </row>
    <row r="79" spans="1:24">
      <c r="A79" s="4" t="s">
        <v>1008</v>
      </c>
      <c r="B79" t="s">
        <v>1009</v>
      </c>
      <c r="C79" t="s">
        <v>109</v>
      </c>
      <c r="D79" t="s">
        <v>1010</v>
      </c>
      <c r="E79" t="s">
        <v>1011</v>
      </c>
      <c r="F79">
        <v>127</v>
      </c>
      <c r="J79" s="6" t="str">
        <f t="shared" si="1"/>
        <v>Observations:</v>
      </c>
      <c r="U79" s="6" t="s">
        <v>1165</v>
      </c>
      <c r="V79" s="6" t="s">
        <v>1033</v>
      </c>
      <c r="W79" s="6" t="s">
        <v>1034</v>
      </c>
      <c r="X79" s="6" t="s">
        <v>1035</v>
      </c>
    </row>
    <row r="80" spans="1:24">
      <c r="A80" s="4" t="s">
        <v>1012</v>
      </c>
      <c r="B80" t="s">
        <v>1069</v>
      </c>
      <c r="C80" t="s">
        <v>426</v>
      </c>
      <c r="D80" t="s">
        <v>429</v>
      </c>
      <c r="E80" t="s">
        <v>1014</v>
      </c>
      <c r="F80" t="s">
        <v>1015</v>
      </c>
      <c r="G80">
        <v>47.436</v>
      </c>
      <c r="J80" s="6" t="str">
        <f t="shared" si="1"/>
        <v>Log</v>
      </c>
      <c r="T80" t="s">
        <v>1027</v>
      </c>
      <c r="U80" s="6">
        <v>0.01</v>
      </c>
      <c r="V80" s="6">
        <v>0.38450000000000001</v>
      </c>
      <c r="W80" s="6">
        <v>-7.8200000000000006E-2</v>
      </c>
      <c r="X80" s="6">
        <v>0.2127</v>
      </c>
    </row>
    <row r="81" spans="1:24">
      <c r="A81" s="4" t="s">
        <v>1016</v>
      </c>
      <c r="B81" t="s">
        <v>1017</v>
      </c>
      <c r="C81">
        <v>7</v>
      </c>
      <c r="D81" t="s">
        <v>1018</v>
      </c>
      <c r="E81">
        <v>2020</v>
      </c>
      <c r="F81" t="s">
        <v>402</v>
      </c>
      <c r="G81">
        <v>-82.870999999999995</v>
      </c>
      <c r="J81" s="6">
        <f t="shared" si="1"/>
        <v>2020</v>
      </c>
      <c r="T81" t="s">
        <v>1068</v>
      </c>
      <c r="U81" s="6" t="s">
        <v>1161</v>
      </c>
      <c r="V81" s="6" t="s">
        <v>1162</v>
      </c>
      <c r="W81" s="6" t="s">
        <v>1163</v>
      </c>
      <c r="X81" s="6" t="s">
        <v>1164</v>
      </c>
    </row>
    <row r="82" spans="1:24">
      <c r="A82" s="4" t="s">
        <v>1019</v>
      </c>
      <c r="B82" s="21">
        <v>0.85832175925925924</v>
      </c>
      <c r="C82" t="s">
        <v>403</v>
      </c>
      <c r="D82">
        <v>-65.853999999999999</v>
      </c>
      <c r="J82" s="6" t="str">
        <f t="shared" si="1"/>
        <v>*0</v>
      </c>
      <c r="T82" t="s">
        <v>918</v>
      </c>
      <c r="U82" s="6">
        <v>0.93100000000000005</v>
      </c>
      <c r="V82" s="6" t="s">
        <v>1083</v>
      </c>
      <c r="W82" s="6">
        <v>0.28399999999999997</v>
      </c>
      <c r="X82" s="6" t="s">
        <v>1169</v>
      </c>
    </row>
    <row r="83" spans="1:24">
      <c r="A83" s="4" t="s">
        <v>1020</v>
      </c>
      <c r="B83" t="s">
        <v>1021</v>
      </c>
      <c r="C83" t="s">
        <v>404</v>
      </c>
      <c r="D83">
        <v>-75.957999999999998</v>
      </c>
      <c r="J83" s="6" t="str">
        <f t="shared" si="1"/>
        <v>*0</v>
      </c>
    </row>
    <row r="84" spans="1:24">
      <c r="A84" s="4" t="s">
        <v>1022</v>
      </c>
      <c r="B84" t="s">
        <v>1023</v>
      </c>
      <c r="J84" s="6" t="str">
        <f t="shared" si="1"/>
        <v>*0</v>
      </c>
    </row>
    <row r="85" spans="1:24">
      <c r="A85" s="4" t="s">
        <v>1024</v>
      </c>
      <c r="B85" t="s">
        <v>1025</v>
      </c>
      <c r="C85" t="s">
        <v>1026</v>
      </c>
      <c r="J85" s="6" t="str">
        <f t="shared" si="1"/>
        <v>*0</v>
      </c>
    </row>
    <row r="86" spans="1:24">
      <c r="A86" s="4" t="s">
        <v>1071</v>
      </c>
      <c r="J86" s="6" t="str">
        <f t="shared" si="1"/>
        <v>*0</v>
      </c>
    </row>
    <row r="87" spans="1:24">
      <c r="A87" s="4" t="s">
        <v>1027</v>
      </c>
      <c r="B87" t="s">
        <v>164</v>
      </c>
      <c r="C87" t="s">
        <v>1028</v>
      </c>
      <c r="D87" t="s">
        <v>1029</v>
      </c>
      <c r="E87" t="s">
        <v>1030</v>
      </c>
      <c r="F87" t="s">
        <v>1031</v>
      </c>
      <c r="G87" t="s">
        <v>1032</v>
      </c>
      <c r="J87" s="6" t="str">
        <f t="shared" si="1"/>
        <v>P&gt;|z|</v>
      </c>
    </row>
    <row r="88" spans="1:24">
      <c r="A88" s="4" t="s">
        <v>1072</v>
      </c>
      <c r="J88" s="6" t="str">
        <f t="shared" si="1"/>
        <v>*0</v>
      </c>
      <c r="M88" s="6" t="str">
        <f>C79</f>
        <v>CS-Aa-3MO</v>
      </c>
      <c r="P88" s="6" t="s">
        <v>1076</v>
      </c>
      <c r="Q88" s="6">
        <f>G80</f>
        <v>47.436</v>
      </c>
    </row>
    <row r="89" spans="1:24">
      <c r="A89" s="4" t="s">
        <v>727</v>
      </c>
      <c r="B89">
        <v>-3.3700000000000001E-2</v>
      </c>
      <c r="C89">
        <v>7.0000000000000007E-2</v>
      </c>
      <c r="D89">
        <v>-0.48299999999999998</v>
      </c>
      <c r="E89">
        <v>0.629</v>
      </c>
      <c r="F89">
        <v>-0.17</v>
      </c>
      <c r="G89">
        <v>0.10299999999999999</v>
      </c>
      <c r="J89" s="6">
        <f t="shared" si="1"/>
        <v>0.629</v>
      </c>
      <c r="N89" s="6" t="str" cm="1">
        <f t="array" ref="N89:R89">TRANSPOSE(A89:A93)</f>
        <v>Econ-UNRATE-diff</v>
      </c>
      <c r="O89" s="6" t="str">
        <v>ar.L1</v>
      </c>
      <c r="P89" s="6" t="str">
        <v>ar.L2</v>
      </c>
      <c r="Q89" s="6" t="str">
        <v>ma.L1</v>
      </c>
      <c r="R89" t="str">
        <v>ma.L2</v>
      </c>
    </row>
    <row r="90" spans="1:24">
      <c r="A90" s="5" t="s">
        <v>1033</v>
      </c>
      <c r="B90">
        <v>0.98980000000000001</v>
      </c>
      <c r="C90">
        <v>0.108</v>
      </c>
      <c r="D90">
        <v>9.1329999999999991</v>
      </c>
      <c r="E90">
        <v>0</v>
      </c>
      <c r="F90">
        <v>0.77700000000000002</v>
      </c>
      <c r="G90">
        <v>1.202</v>
      </c>
      <c r="J90" s="6" t="str">
        <f t="shared" si="1"/>
        <v>*0</v>
      </c>
      <c r="M90" s="6" t="s">
        <v>1027</v>
      </c>
      <c r="N90" s="6" cm="1">
        <f t="array" ref="N90:R90">TRANSPOSE(B89:B93)</f>
        <v>-3.3700000000000001E-2</v>
      </c>
      <c r="O90" s="6">
        <v>0.98980000000000001</v>
      </c>
      <c r="P90" s="6">
        <v>-0.67579999999999996</v>
      </c>
      <c r="Q90" s="6">
        <v>-0.95240000000000002</v>
      </c>
      <c r="R90">
        <v>0.88290000000000002</v>
      </c>
    </row>
    <row r="91" spans="1:24">
      <c r="A91" s="5" t="s">
        <v>1034</v>
      </c>
      <c r="B91">
        <v>-0.67579999999999996</v>
      </c>
      <c r="C91">
        <v>0.10299999999999999</v>
      </c>
      <c r="D91">
        <v>-6.5439999999999996</v>
      </c>
      <c r="E91">
        <v>0</v>
      </c>
      <c r="F91">
        <v>-0.878</v>
      </c>
      <c r="G91">
        <v>-0.47299999999999998</v>
      </c>
      <c r="J91" s="6" t="str">
        <f t="shared" si="1"/>
        <v>*0</v>
      </c>
      <c r="M91" s="6" t="s">
        <v>1068</v>
      </c>
      <c r="N91" s="6" t="str" cm="1">
        <f t="array" ref="N91:R91">TRANSPOSE("("&amp;D89:D93&amp;")")</f>
        <v>(-0.483)</v>
      </c>
      <c r="O91" s="6" t="str">
        <v>(9.133)</v>
      </c>
      <c r="P91" s="6" t="str">
        <v>(-6.544)</v>
      </c>
      <c r="Q91" s="6" t="str">
        <v>(-10.973)</v>
      </c>
      <c r="R91" t="str">
        <v>(10.745)</v>
      </c>
    </row>
    <row r="92" spans="1:24">
      <c r="A92" s="5" t="s">
        <v>1036</v>
      </c>
      <c r="B92">
        <v>-0.95240000000000002</v>
      </c>
      <c r="C92">
        <v>8.6999999999999994E-2</v>
      </c>
      <c r="D92">
        <v>-10.973000000000001</v>
      </c>
      <c r="E92">
        <v>0</v>
      </c>
      <c r="F92">
        <v>-1.123</v>
      </c>
      <c r="G92">
        <v>-0.78200000000000003</v>
      </c>
      <c r="J92" s="6" t="str">
        <f t="shared" si="1"/>
        <v>*0</v>
      </c>
      <c r="M92" s="6" t="s">
        <v>918</v>
      </c>
      <c r="N92" s="6" cm="1">
        <f t="array" ref="N92:R92">TRANSPOSE(J89:J93)</f>
        <v>0.629</v>
      </c>
      <c r="O92" s="6" t="str">
        <v>*0</v>
      </c>
      <c r="P92" s="6" t="str">
        <v>*0</v>
      </c>
      <c r="Q92" s="6" t="str">
        <v>*0</v>
      </c>
      <c r="R92" t="str">
        <v>*0</v>
      </c>
    </row>
    <row r="93" spans="1:24">
      <c r="A93" s="5" t="s">
        <v>1037</v>
      </c>
      <c r="B93">
        <v>0.88290000000000002</v>
      </c>
      <c r="C93">
        <v>8.2000000000000003E-2</v>
      </c>
      <c r="D93">
        <v>10.744999999999999</v>
      </c>
      <c r="E93">
        <v>0</v>
      </c>
      <c r="F93">
        <v>0.72199999999999998</v>
      </c>
      <c r="G93">
        <v>1.044</v>
      </c>
      <c r="J93" s="6" t="str">
        <f t="shared" si="1"/>
        <v>*0</v>
      </c>
    </row>
    <row r="94" spans="1:24">
      <c r="A94" s="4" t="s">
        <v>1039</v>
      </c>
      <c r="B94">
        <v>2.7400000000000001E-2</v>
      </c>
      <c r="C94">
        <v>3.0000000000000001E-3</v>
      </c>
      <c r="D94">
        <v>7.9779999999999998</v>
      </c>
      <c r="E94">
        <v>0</v>
      </c>
      <c r="F94">
        <v>2.1000000000000001E-2</v>
      </c>
      <c r="G94">
        <v>3.4000000000000002E-2</v>
      </c>
      <c r="J94" s="6" t="str">
        <f t="shared" si="1"/>
        <v>*0</v>
      </c>
    </row>
    <row r="95" spans="1:24">
      <c r="A95" s="4" t="s">
        <v>1005</v>
      </c>
      <c r="J95" s="6" t="str">
        <f t="shared" si="1"/>
        <v>*0</v>
      </c>
    </row>
    <row r="96" spans="1:24">
      <c r="A96" s="4" t="s">
        <v>1040</v>
      </c>
      <c r="B96" t="s">
        <v>1041</v>
      </c>
      <c r="C96">
        <v>70</v>
      </c>
      <c r="D96" t="s">
        <v>1042</v>
      </c>
      <c r="E96" t="s">
        <v>1043</v>
      </c>
      <c r="F96">
        <v>1.55</v>
      </c>
      <c r="J96" s="6" t="str">
        <f t="shared" si="1"/>
        <v>(JB):</v>
      </c>
    </row>
    <row r="97" spans="1:10">
      <c r="A97" s="4" t="s">
        <v>1044</v>
      </c>
      <c r="B97">
        <v>0</v>
      </c>
      <c r="C97" t="s">
        <v>1045</v>
      </c>
      <c r="D97">
        <v>0.46</v>
      </c>
      <c r="J97" s="6" t="str">
        <f t="shared" si="1"/>
        <v>*0</v>
      </c>
    </row>
    <row r="98" spans="1:10">
      <c r="A98" s="4" t="s">
        <v>1046</v>
      </c>
      <c r="B98" t="s">
        <v>1047</v>
      </c>
      <c r="C98">
        <v>0.24</v>
      </c>
      <c r="D98" t="s">
        <v>1048</v>
      </c>
      <c r="E98">
        <v>-0.27</v>
      </c>
      <c r="J98" s="6">
        <f t="shared" si="1"/>
        <v>-0.27</v>
      </c>
    </row>
    <row r="99" spans="1:10">
      <c r="A99" s="4" t="s">
        <v>1049</v>
      </c>
      <c r="B99" t="s">
        <v>1050</v>
      </c>
      <c r="C99">
        <v>0</v>
      </c>
      <c r="D99" t="s">
        <v>1051</v>
      </c>
      <c r="E99">
        <v>2.94</v>
      </c>
      <c r="J99" s="6">
        <f t="shared" si="1"/>
        <v>2.94</v>
      </c>
    </row>
    <row r="100" spans="1:10">
      <c r="A100" s="4" t="s">
        <v>1005</v>
      </c>
      <c r="J100" s="6" t="str">
        <f t="shared" si="1"/>
        <v>*0</v>
      </c>
    </row>
    <row r="101" spans="1:10">
      <c r="J101" s="6" t="str">
        <f t="shared" si="1"/>
        <v>*0</v>
      </c>
    </row>
    <row r="102" spans="1:10">
      <c r="A102" s="4" t="s">
        <v>1052</v>
      </c>
      <c r="J102" s="6" t="str">
        <f t="shared" si="1"/>
        <v>*0</v>
      </c>
    </row>
    <row r="103" spans="1:10">
      <c r="A103" s="4" t="s">
        <v>1053</v>
      </c>
      <c r="B103" t="s">
        <v>1024</v>
      </c>
      <c r="C103" t="s">
        <v>1054</v>
      </c>
      <c r="D103" t="s">
        <v>1055</v>
      </c>
      <c r="E103" t="s">
        <v>1056</v>
      </c>
      <c r="F103" t="s">
        <v>1057</v>
      </c>
      <c r="G103" t="s">
        <v>1058</v>
      </c>
      <c r="H103" t="s">
        <v>1059</v>
      </c>
      <c r="I103" t="s">
        <v>1060</v>
      </c>
      <c r="J103" s="6" t="str">
        <f t="shared" si="1"/>
        <v>using</v>
      </c>
    </row>
    <row r="104" spans="1:10">
      <c r="A104" s="4" t="s">
        <v>1006</v>
      </c>
      <c r="B104" t="s">
        <v>1007</v>
      </c>
      <c r="J104" s="6" t="str">
        <f t="shared" si="1"/>
        <v>*0</v>
      </c>
    </row>
    <row r="105" spans="1:10">
      <c r="A105" s="4" t="s">
        <v>1003</v>
      </c>
      <c r="J105" s="6" t="str">
        <f t="shared" si="1"/>
        <v>*0</v>
      </c>
    </row>
    <row r="106" spans="1:10">
      <c r="A106" s="4" t="s">
        <v>1008</v>
      </c>
      <c r="B106" t="s">
        <v>1009</v>
      </c>
      <c r="C106" t="s">
        <v>114</v>
      </c>
      <c r="D106" t="s">
        <v>1010</v>
      </c>
      <c r="E106" t="s">
        <v>1011</v>
      </c>
      <c r="F106">
        <v>127</v>
      </c>
      <c r="J106" s="6" t="str">
        <f t="shared" si="1"/>
        <v>Observations:</v>
      </c>
    </row>
    <row r="107" spans="1:10">
      <c r="A107" s="4" t="s">
        <v>1012</v>
      </c>
      <c r="B107" t="s">
        <v>1065</v>
      </c>
      <c r="C107" t="s">
        <v>426</v>
      </c>
      <c r="D107" t="s">
        <v>1070</v>
      </c>
      <c r="E107" t="s">
        <v>1014</v>
      </c>
      <c r="F107" t="s">
        <v>1015</v>
      </c>
      <c r="G107">
        <v>58.393000000000001</v>
      </c>
      <c r="J107" s="6" t="str">
        <f t="shared" si="1"/>
        <v>Log</v>
      </c>
    </row>
    <row r="108" spans="1:10">
      <c r="A108" s="4" t="s">
        <v>1016</v>
      </c>
      <c r="B108" t="s">
        <v>1017</v>
      </c>
      <c r="C108">
        <v>7</v>
      </c>
      <c r="D108" t="s">
        <v>1018</v>
      </c>
      <c r="E108">
        <v>2020</v>
      </c>
      <c r="F108" t="s">
        <v>402</v>
      </c>
      <c r="G108">
        <v>-110.786</v>
      </c>
      <c r="J108" s="6">
        <f t="shared" si="1"/>
        <v>2020</v>
      </c>
    </row>
    <row r="109" spans="1:10">
      <c r="A109" s="4" t="s">
        <v>1019</v>
      </c>
      <c r="B109" s="21">
        <v>0.85833333333333339</v>
      </c>
      <c r="C109" t="s">
        <v>403</v>
      </c>
      <c r="D109">
        <v>-102.277</v>
      </c>
      <c r="J109" s="6" t="str">
        <f t="shared" si="1"/>
        <v>*0</v>
      </c>
    </row>
    <row r="110" spans="1:10">
      <c r="A110" s="4" t="s">
        <v>1020</v>
      </c>
      <c r="B110" t="s">
        <v>1021</v>
      </c>
      <c r="C110" t="s">
        <v>404</v>
      </c>
      <c r="D110">
        <v>-107.32899999999999</v>
      </c>
      <c r="J110" s="6" t="str">
        <f t="shared" si="1"/>
        <v>*0</v>
      </c>
    </row>
    <row r="111" spans="1:10">
      <c r="A111" s="4" t="s">
        <v>1022</v>
      </c>
      <c r="B111" t="s">
        <v>1023</v>
      </c>
      <c r="J111" s="6" t="str">
        <f t="shared" si="1"/>
        <v>*0</v>
      </c>
    </row>
    <row r="112" spans="1:10">
      <c r="A112" s="4" t="s">
        <v>1024</v>
      </c>
      <c r="B112" t="s">
        <v>1025</v>
      </c>
      <c r="C112" t="s">
        <v>1026</v>
      </c>
      <c r="J112" s="6" t="str">
        <f t="shared" si="1"/>
        <v>*0</v>
      </c>
    </row>
    <row r="113" spans="1:17">
      <c r="A113" s="4" t="s">
        <v>1071</v>
      </c>
      <c r="J113" s="6" t="str">
        <f t="shared" si="1"/>
        <v>*0</v>
      </c>
    </row>
    <row r="114" spans="1:17">
      <c r="A114" s="4" t="s">
        <v>1027</v>
      </c>
      <c r="B114" t="s">
        <v>164</v>
      </c>
      <c r="C114" t="s">
        <v>1028</v>
      </c>
      <c r="D114" t="s">
        <v>1029</v>
      </c>
      <c r="E114" t="s">
        <v>1030</v>
      </c>
      <c r="F114" t="s">
        <v>1031</v>
      </c>
      <c r="G114" t="s">
        <v>1032</v>
      </c>
      <c r="J114" s="6" t="str">
        <f t="shared" si="1"/>
        <v>P&gt;|z|</v>
      </c>
    </row>
    <row r="115" spans="1:17">
      <c r="A115" s="4" t="s">
        <v>1072</v>
      </c>
      <c r="J115" s="6" t="str">
        <f t="shared" si="1"/>
        <v>*0</v>
      </c>
      <c r="M115" s="6" t="str">
        <f>C106</f>
        <v>CS-Aa-1YR</v>
      </c>
      <c r="P115" s="6" t="s">
        <v>1076</v>
      </c>
      <c r="Q115" s="6">
        <f>G107</f>
        <v>58.393000000000001</v>
      </c>
    </row>
    <row r="116" spans="1:17">
      <c r="A116" s="4" t="s">
        <v>727</v>
      </c>
      <c r="B116">
        <v>2.5600000000000001E-2</v>
      </c>
      <c r="C116">
        <v>0.06</v>
      </c>
      <c r="D116">
        <v>0.42699999999999999</v>
      </c>
      <c r="E116">
        <v>0.66900000000000004</v>
      </c>
      <c r="F116">
        <v>-9.1999999999999998E-2</v>
      </c>
      <c r="G116">
        <v>0.14299999999999999</v>
      </c>
      <c r="J116" s="6">
        <f t="shared" si="1"/>
        <v>0.66900000000000004</v>
      </c>
      <c r="N116" s="6" t="str" cm="1">
        <f t="array" ref="N116:O116">TRANSPOSE(A116:A117)</f>
        <v>Econ-UNRATE-diff</v>
      </c>
      <c r="O116" s="6" t="str">
        <v>ar.L1</v>
      </c>
    </row>
    <row r="117" spans="1:17">
      <c r="A117" s="5" t="s">
        <v>1033</v>
      </c>
      <c r="B117">
        <v>0.151</v>
      </c>
      <c r="C117">
        <v>5.8000000000000003E-2</v>
      </c>
      <c r="D117">
        <v>2.5859999999999999</v>
      </c>
      <c r="E117">
        <v>0.01</v>
      </c>
      <c r="F117">
        <v>3.6999999999999998E-2</v>
      </c>
      <c r="G117">
        <v>0.26500000000000001</v>
      </c>
      <c r="J117" s="6">
        <f t="shared" si="1"/>
        <v>0.01</v>
      </c>
      <c r="M117" s="6" t="s">
        <v>1027</v>
      </c>
      <c r="N117" s="6" cm="1">
        <f t="array" ref="N117:O117">TRANSPOSE(B116:B117)</f>
        <v>2.5600000000000001E-2</v>
      </c>
      <c r="O117" s="6">
        <v>0.151</v>
      </c>
    </row>
    <row r="118" spans="1:17">
      <c r="A118" s="4" t="s">
        <v>1039</v>
      </c>
      <c r="B118">
        <v>2.3199999999999998E-2</v>
      </c>
      <c r="C118">
        <v>3.0000000000000001E-3</v>
      </c>
      <c r="D118">
        <v>8.7509999999999994</v>
      </c>
      <c r="E118">
        <v>0</v>
      </c>
      <c r="F118">
        <v>1.7999999999999999E-2</v>
      </c>
      <c r="G118">
        <v>2.8000000000000001E-2</v>
      </c>
      <c r="J118" s="6" t="str">
        <f t="shared" si="1"/>
        <v>*0</v>
      </c>
      <c r="M118" s="6" t="s">
        <v>1068</v>
      </c>
      <c r="N118" s="6" t="str" cm="1">
        <f t="array" ref="N118:O118">TRANSPOSE("("&amp;D116:D117&amp;")")</f>
        <v>(0.427)</v>
      </c>
      <c r="O118" s="6" t="str">
        <v>(2.586)</v>
      </c>
    </row>
    <row r="119" spans="1:17">
      <c r="A119" s="4" t="s">
        <v>1005</v>
      </c>
      <c r="J119" s="6" t="str">
        <f t="shared" si="1"/>
        <v>*0</v>
      </c>
      <c r="M119" s="6" t="s">
        <v>918</v>
      </c>
      <c r="N119" s="6" cm="1">
        <f t="array" ref="N119:O119">TRANSPOSE(J116:J117)</f>
        <v>0.66900000000000004</v>
      </c>
      <c r="O119" s="6">
        <v>0.01</v>
      </c>
    </row>
    <row r="120" spans="1:17">
      <c r="A120" s="4" t="s">
        <v>1040</v>
      </c>
      <c r="B120" t="s">
        <v>1041</v>
      </c>
      <c r="C120">
        <v>66.62</v>
      </c>
      <c r="D120" t="s">
        <v>1042</v>
      </c>
      <c r="E120" t="s">
        <v>1043</v>
      </c>
      <c r="F120">
        <v>1.29</v>
      </c>
      <c r="J120" s="6" t="str">
        <f t="shared" si="1"/>
        <v>(JB):</v>
      </c>
    </row>
    <row r="121" spans="1:17">
      <c r="A121" s="4" t="s">
        <v>1044</v>
      </c>
      <c r="B121">
        <v>0.01</v>
      </c>
      <c r="C121" t="s">
        <v>1045</v>
      </c>
      <c r="D121">
        <v>0.52</v>
      </c>
      <c r="J121" s="6" t="str">
        <f t="shared" si="1"/>
        <v>*0</v>
      </c>
    </row>
    <row r="122" spans="1:17">
      <c r="A122" s="4" t="s">
        <v>1046</v>
      </c>
      <c r="B122" t="s">
        <v>1047</v>
      </c>
      <c r="C122">
        <v>0.18</v>
      </c>
      <c r="D122" t="s">
        <v>1048</v>
      </c>
      <c r="E122">
        <v>-0.18</v>
      </c>
      <c r="J122" s="6">
        <f t="shared" si="1"/>
        <v>-0.18</v>
      </c>
    </row>
    <row r="123" spans="1:17">
      <c r="A123" s="4" t="s">
        <v>1049</v>
      </c>
      <c r="B123" t="s">
        <v>1050</v>
      </c>
      <c r="C123">
        <v>0</v>
      </c>
      <c r="D123" t="s">
        <v>1051</v>
      </c>
      <c r="E123">
        <v>3.35</v>
      </c>
      <c r="J123" s="6">
        <f t="shared" si="1"/>
        <v>3.35</v>
      </c>
    </row>
    <row r="124" spans="1:17">
      <c r="A124" s="4" t="s">
        <v>1005</v>
      </c>
      <c r="J124" s="6" t="str">
        <f t="shared" si="1"/>
        <v>*0</v>
      </c>
    </row>
    <row r="125" spans="1:17">
      <c r="J125" s="6" t="str">
        <f t="shared" si="1"/>
        <v>*0</v>
      </c>
    </row>
    <row r="126" spans="1:17">
      <c r="A126" s="4" t="s">
        <v>1052</v>
      </c>
      <c r="J126" s="6" t="str">
        <f t="shared" si="1"/>
        <v>*0</v>
      </c>
    </row>
    <row r="127" spans="1:17">
      <c r="A127" s="4" t="s">
        <v>1053</v>
      </c>
      <c r="B127" t="s">
        <v>1024</v>
      </c>
      <c r="C127" t="s">
        <v>1054</v>
      </c>
      <c r="D127" t="s">
        <v>1055</v>
      </c>
      <c r="E127" t="s">
        <v>1056</v>
      </c>
      <c r="F127" t="s">
        <v>1057</v>
      </c>
      <c r="G127" t="s">
        <v>1058</v>
      </c>
      <c r="H127" t="s">
        <v>1059</v>
      </c>
      <c r="I127" t="s">
        <v>1060</v>
      </c>
      <c r="J127" s="6" t="str">
        <f t="shared" si="1"/>
        <v>using</v>
      </c>
    </row>
    <row r="128" spans="1:17">
      <c r="A128" s="4" t="s">
        <v>1006</v>
      </c>
      <c r="B128" t="s">
        <v>1007</v>
      </c>
      <c r="J128" s="6" t="str">
        <f t="shared" si="1"/>
        <v>*0</v>
      </c>
    </row>
    <row r="129" spans="1:17">
      <c r="A129" s="4" t="s">
        <v>1003</v>
      </c>
      <c r="J129" s="6" t="str">
        <f t="shared" si="1"/>
        <v>*0</v>
      </c>
    </row>
    <row r="130" spans="1:17">
      <c r="A130" s="4" t="s">
        <v>1008</v>
      </c>
      <c r="B130" t="s">
        <v>1009</v>
      </c>
      <c r="C130" t="s">
        <v>119</v>
      </c>
      <c r="D130" t="s">
        <v>1010</v>
      </c>
      <c r="E130" t="s">
        <v>1011</v>
      </c>
      <c r="F130">
        <v>127</v>
      </c>
      <c r="J130" s="6" t="str">
        <f t="shared" si="1"/>
        <v>Observations:</v>
      </c>
    </row>
    <row r="131" spans="1:17">
      <c r="A131" s="4" t="s">
        <v>1012</v>
      </c>
      <c r="B131" t="s">
        <v>1065</v>
      </c>
      <c r="C131" t="s">
        <v>426</v>
      </c>
      <c r="D131" t="s">
        <v>1070</v>
      </c>
      <c r="E131" t="s">
        <v>1014</v>
      </c>
      <c r="F131" t="s">
        <v>1015</v>
      </c>
      <c r="G131">
        <v>39.664000000000001</v>
      </c>
      <c r="J131" s="6" t="str">
        <f t="shared" si="1"/>
        <v>Log</v>
      </c>
    </row>
    <row r="132" spans="1:17">
      <c r="A132" s="4" t="s">
        <v>1016</v>
      </c>
      <c r="B132" t="s">
        <v>1017</v>
      </c>
      <c r="C132">
        <v>7</v>
      </c>
      <c r="D132" t="s">
        <v>1018</v>
      </c>
      <c r="E132">
        <v>2020</v>
      </c>
      <c r="F132" t="s">
        <v>402</v>
      </c>
      <c r="G132">
        <v>-73.328000000000003</v>
      </c>
      <c r="J132" s="6">
        <f t="shared" si="1"/>
        <v>2020</v>
      </c>
    </row>
    <row r="133" spans="1:17">
      <c r="A133" s="4" t="s">
        <v>1019</v>
      </c>
      <c r="B133" s="21">
        <v>0.85833333333333339</v>
      </c>
      <c r="C133" t="s">
        <v>403</v>
      </c>
      <c r="D133">
        <v>-64.819000000000003</v>
      </c>
      <c r="J133" s="6" t="str">
        <f t="shared" si="1"/>
        <v>*0</v>
      </c>
    </row>
    <row r="134" spans="1:17">
      <c r="A134" s="4" t="s">
        <v>1020</v>
      </c>
      <c r="B134" t="s">
        <v>1021</v>
      </c>
      <c r="C134" t="s">
        <v>404</v>
      </c>
      <c r="D134">
        <v>-69.870999999999995</v>
      </c>
      <c r="J134" s="6" t="str">
        <f t="shared" si="1"/>
        <v>*0</v>
      </c>
    </row>
    <row r="135" spans="1:17">
      <c r="A135" s="4" t="s">
        <v>1022</v>
      </c>
      <c r="B135" t="s">
        <v>1023</v>
      </c>
      <c r="J135" s="6" t="str">
        <f t="shared" si="1"/>
        <v>*0</v>
      </c>
    </row>
    <row r="136" spans="1:17">
      <c r="A136" s="4" t="s">
        <v>1024</v>
      </c>
      <c r="B136" t="s">
        <v>1025</v>
      </c>
      <c r="C136" t="s">
        <v>1026</v>
      </c>
      <c r="J136" s="6" t="str">
        <f t="shared" si="1"/>
        <v>*0</v>
      </c>
    </row>
    <row r="137" spans="1:17">
      <c r="A137" s="4" t="s">
        <v>1071</v>
      </c>
      <c r="J137" s="6" t="str">
        <f t="shared" si="1"/>
        <v>*0</v>
      </c>
    </row>
    <row r="138" spans="1:17">
      <c r="A138" s="4" t="s">
        <v>1027</v>
      </c>
      <c r="B138" t="s">
        <v>164</v>
      </c>
      <c r="C138" t="s">
        <v>1028</v>
      </c>
      <c r="D138" t="s">
        <v>1029</v>
      </c>
      <c r="E138" t="s">
        <v>1030</v>
      </c>
      <c r="F138" t="s">
        <v>1031</v>
      </c>
      <c r="G138" t="s">
        <v>1032</v>
      </c>
      <c r="J138" s="6" t="str">
        <f t="shared" si="1"/>
        <v>P&gt;|z|</v>
      </c>
    </row>
    <row r="139" spans="1:17">
      <c r="A139" s="4" t="s">
        <v>1072</v>
      </c>
      <c r="J139" s="6" t="str">
        <f t="shared" si="1"/>
        <v>*0</v>
      </c>
      <c r="M139" s="6" t="str">
        <f>C130</f>
        <v>CS-Aa-5YR</v>
      </c>
      <c r="P139" s="6" t="s">
        <v>1076</v>
      </c>
      <c r="Q139" s="6">
        <f>G131</f>
        <v>39.664000000000001</v>
      </c>
    </row>
    <row r="140" spans="1:17">
      <c r="A140" s="4" t="s">
        <v>727</v>
      </c>
      <c r="B140">
        <v>4.1700000000000001E-2</v>
      </c>
      <c r="C140">
        <v>9.6000000000000002E-2</v>
      </c>
      <c r="D140">
        <v>0.432</v>
      </c>
      <c r="E140">
        <v>0.66600000000000004</v>
      </c>
      <c r="F140">
        <v>-0.14699999999999999</v>
      </c>
      <c r="G140">
        <v>0.23100000000000001</v>
      </c>
      <c r="J140" s="6">
        <f t="shared" si="1"/>
        <v>0.66600000000000004</v>
      </c>
      <c r="N140" s="6" t="str" cm="1">
        <f t="array" ref="N140:O140">TRANSPOSE(A140:A141)</f>
        <v>Econ-UNRATE-diff</v>
      </c>
      <c r="O140" s="6" t="str">
        <v>ar.L1</v>
      </c>
    </row>
    <row r="141" spans="1:17">
      <c r="A141" s="5" t="s">
        <v>1033</v>
      </c>
      <c r="B141">
        <v>0.22450000000000001</v>
      </c>
      <c r="C141">
        <v>4.7E-2</v>
      </c>
      <c r="D141">
        <v>4.8010000000000002</v>
      </c>
      <c r="E141">
        <v>0</v>
      </c>
      <c r="F141">
        <v>0.13300000000000001</v>
      </c>
      <c r="G141">
        <v>0.316</v>
      </c>
      <c r="J141" s="6" t="str">
        <f t="shared" si="1"/>
        <v>*0</v>
      </c>
      <c r="M141" s="6" t="s">
        <v>1027</v>
      </c>
      <c r="N141" s="6" cm="1">
        <f t="array" ref="N141:O141">TRANSPOSE(B140:B141)</f>
        <v>4.1700000000000001E-2</v>
      </c>
      <c r="O141" s="6">
        <v>0.22450000000000001</v>
      </c>
    </row>
    <row r="142" spans="1:17">
      <c r="A142" s="4" t="s">
        <v>1039</v>
      </c>
      <c r="B142">
        <v>3.1199999999999999E-2</v>
      </c>
      <c r="C142">
        <v>2E-3</v>
      </c>
      <c r="D142">
        <v>16.902999999999999</v>
      </c>
      <c r="E142">
        <v>0</v>
      </c>
      <c r="F142">
        <v>2.8000000000000001E-2</v>
      </c>
      <c r="G142">
        <v>3.5000000000000003E-2</v>
      </c>
      <c r="J142" s="6" t="str">
        <f t="shared" ref="J142:J205" si="2">IF(AND(OR(E142=0, E142&gt;0), OR(F142=0.01, E142&lt;0.01)), "*" &amp;TEXT(E142, "General"), IF(AND(E142&gt;0.01, E142&lt;0.05), "**" &amp;TEXT(E142, "General"), E142))</f>
        <v>*0</v>
      </c>
      <c r="M142" s="6" t="s">
        <v>1068</v>
      </c>
      <c r="N142" s="6" t="str" cm="1">
        <f t="array" ref="N142:O142">TRANSPOSE("("&amp;D140:D141&amp;")")</f>
        <v>(0.432)</v>
      </c>
      <c r="O142" s="6" t="str">
        <v>(4.801)</v>
      </c>
    </row>
    <row r="143" spans="1:17">
      <c r="A143" s="4" t="s">
        <v>1005</v>
      </c>
      <c r="J143" s="6" t="str">
        <f t="shared" si="2"/>
        <v>*0</v>
      </c>
      <c r="M143" s="6" t="s">
        <v>918</v>
      </c>
      <c r="N143" s="6" cm="1">
        <f t="array" ref="N143:O143">TRANSPOSE(J140:J141)</f>
        <v>0.66600000000000004</v>
      </c>
      <c r="O143" s="6" t="str">
        <v>*0</v>
      </c>
    </row>
    <row r="144" spans="1:17">
      <c r="A144" s="4" t="s">
        <v>1040</v>
      </c>
      <c r="B144" t="s">
        <v>1041</v>
      </c>
      <c r="C144">
        <v>41.6</v>
      </c>
      <c r="D144" t="s">
        <v>1042</v>
      </c>
      <c r="E144" t="s">
        <v>1043</v>
      </c>
      <c r="F144">
        <v>300.77</v>
      </c>
      <c r="J144" s="6" t="str">
        <f t="shared" si="2"/>
        <v>(JB):</v>
      </c>
    </row>
    <row r="145" spans="1:10">
      <c r="A145" s="4" t="s">
        <v>1044</v>
      </c>
      <c r="B145">
        <v>0.4</v>
      </c>
      <c r="C145" t="s">
        <v>1045</v>
      </c>
      <c r="D145">
        <v>0</v>
      </c>
      <c r="J145" s="6" t="str">
        <f t="shared" si="2"/>
        <v>*0</v>
      </c>
    </row>
    <row r="146" spans="1:10">
      <c r="A146" s="4" t="s">
        <v>1046</v>
      </c>
      <c r="B146" t="s">
        <v>1047</v>
      </c>
      <c r="C146">
        <v>0.12</v>
      </c>
      <c r="D146" t="s">
        <v>1048</v>
      </c>
      <c r="E146">
        <v>-1.06</v>
      </c>
      <c r="J146" s="6">
        <f t="shared" si="2"/>
        <v>-1.06</v>
      </c>
    </row>
    <row r="147" spans="1:10">
      <c r="A147" s="4" t="s">
        <v>1049</v>
      </c>
      <c r="B147" t="s">
        <v>1050</v>
      </c>
      <c r="C147">
        <v>0</v>
      </c>
      <c r="D147" t="s">
        <v>1051</v>
      </c>
      <c r="E147">
        <v>10.27</v>
      </c>
      <c r="J147" s="6">
        <f t="shared" si="2"/>
        <v>10.27</v>
      </c>
    </row>
    <row r="148" spans="1:10">
      <c r="A148" s="4" t="s">
        <v>1005</v>
      </c>
      <c r="J148" s="6" t="str">
        <f t="shared" si="2"/>
        <v>*0</v>
      </c>
    </row>
    <row r="149" spans="1:10">
      <c r="J149" s="6" t="str">
        <f t="shared" si="2"/>
        <v>*0</v>
      </c>
    </row>
    <row r="150" spans="1:10">
      <c r="A150" s="4" t="s">
        <v>1052</v>
      </c>
      <c r="J150" s="6" t="str">
        <f t="shared" si="2"/>
        <v>*0</v>
      </c>
    </row>
    <row r="151" spans="1:10">
      <c r="A151" s="4" t="s">
        <v>1053</v>
      </c>
      <c r="B151" t="s">
        <v>1024</v>
      </c>
      <c r="C151" t="s">
        <v>1054</v>
      </c>
      <c r="D151" t="s">
        <v>1055</v>
      </c>
      <c r="E151" t="s">
        <v>1056</v>
      </c>
      <c r="F151" t="s">
        <v>1057</v>
      </c>
      <c r="G151" t="s">
        <v>1058</v>
      </c>
      <c r="H151" t="s">
        <v>1059</v>
      </c>
      <c r="I151" t="s">
        <v>1060</v>
      </c>
      <c r="J151" s="6" t="str">
        <f t="shared" si="2"/>
        <v>using</v>
      </c>
    </row>
    <row r="152" spans="1:10">
      <c r="A152" s="4" t="s">
        <v>1006</v>
      </c>
      <c r="B152" t="s">
        <v>1007</v>
      </c>
      <c r="J152" s="6" t="str">
        <f t="shared" si="2"/>
        <v>*0</v>
      </c>
    </row>
    <row r="153" spans="1:10">
      <c r="A153" s="4" t="s">
        <v>1003</v>
      </c>
      <c r="J153" s="6" t="str">
        <f t="shared" si="2"/>
        <v>*0</v>
      </c>
    </row>
    <row r="154" spans="1:10">
      <c r="A154" s="4" t="s">
        <v>1008</v>
      </c>
      <c r="B154" t="s">
        <v>1009</v>
      </c>
      <c r="C154" t="s">
        <v>110</v>
      </c>
      <c r="D154" t="s">
        <v>1010</v>
      </c>
      <c r="E154" t="s">
        <v>1011</v>
      </c>
      <c r="F154">
        <v>127</v>
      </c>
      <c r="J154" s="6" t="str">
        <f t="shared" si="2"/>
        <v>Observations:</v>
      </c>
    </row>
    <row r="155" spans="1:10">
      <c r="A155" s="4" t="s">
        <v>1012</v>
      </c>
      <c r="B155" t="s">
        <v>1065</v>
      </c>
      <c r="C155" t="s">
        <v>426</v>
      </c>
      <c r="D155" t="s">
        <v>1070</v>
      </c>
      <c r="E155" t="s">
        <v>1014</v>
      </c>
      <c r="F155" t="s">
        <v>1015</v>
      </c>
      <c r="G155">
        <v>31.140999999999998</v>
      </c>
      <c r="J155" s="6" t="str">
        <f t="shared" si="2"/>
        <v>Log</v>
      </c>
    </row>
    <row r="156" spans="1:10">
      <c r="A156" s="4" t="s">
        <v>1016</v>
      </c>
      <c r="B156" t="s">
        <v>1017</v>
      </c>
      <c r="C156">
        <v>7</v>
      </c>
      <c r="D156" t="s">
        <v>1018</v>
      </c>
      <c r="E156">
        <v>2020</v>
      </c>
      <c r="F156" t="s">
        <v>402</v>
      </c>
      <c r="G156">
        <v>-56.283000000000001</v>
      </c>
      <c r="J156" s="6">
        <f t="shared" si="2"/>
        <v>2020</v>
      </c>
    </row>
    <row r="157" spans="1:10">
      <c r="A157" s="4" t="s">
        <v>1019</v>
      </c>
      <c r="B157" s="21">
        <v>0.85833333333333339</v>
      </c>
      <c r="C157" t="s">
        <v>403</v>
      </c>
      <c r="D157">
        <v>-47.774000000000001</v>
      </c>
      <c r="J157" s="6" t="str">
        <f t="shared" si="2"/>
        <v>*0</v>
      </c>
    </row>
    <row r="158" spans="1:10">
      <c r="A158" s="4" t="s">
        <v>1020</v>
      </c>
      <c r="B158" t="s">
        <v>1021</v>
      </c>
      <c r="C158" t="s">
        <v>404</v>
      </c>
      <c r="D158">
        <v>-52.826000000000001</v>
      </c>
      <c r="J158" s="6" t="str">
        <f t="shared" si="2"/>
        <v>*0</v>
      </c>
    </row>
    <row r="159" spans="1:10">
      <c r="A159" s="4" t="s">
        <v>1022</v>
      </c>
      <c r="B159" t="s">
        <v>1023</v>
      </c>
      <c r="J159" s="6" t="str">
        <f t="shared" si="2"/>
        <v>*0</v>
      </c>
    </row>
    <row r="160" spans="1:10">
      <c r="A160" s="4" t="s">
        <v>1024</v>
      </c>
      <c r="B160" t="s">
        <v>1025</v>
      </c>
      <c r="C160" t="s">
        <v>1026</v>
      </c>
      <c r="J160" s="6" t="str">
        <f t="shared" si="2"/>
        <v>*0</v>
      </c>
    </row>
    <row r="161" spans="1:17">
      <c r="A161" s="4" t="s">
        <v>1071</v>
      </c>
      <c r="J161" s="6" t="str">
        <f t="shared" si="2"/>
        <v>*0</v>
      </c>
    </row>
    <row r="162" spans="1:17">
      <c r="A162" s="4" t="s">
        <v>1027</v>
      </c>
      <c r="B162" t="s">
        <v>164</v>
      </c>
      <c r="C162" t="s">
        <v>1028</v>
      </c>
      <c r="D162" t="s">
        <v>1029</v>
      </c>
      <c r="E162" t="s">
        <v>1030</v>
      </c>
      <c r="F162" t="s">
        <v>1031</v>
      </c>
      <c r="G162" t="s">
        <v>1032</v>
      </c>
      <c r="J162" s="6" t="str">
        <f t="shared" si="2"/>
        <v>P&gt;|z|</v>
      </c>
    </row>
    <row r="163" spans="1:17">
      <c r="A163" s="4" t="s">
        <v>1072</v>
      </c>
      <c r="J163" s="6" t="str">
        <f t="shared" si="2"/>
        <v>*0</v>
      </c>
      <c r="M163" s="6" t="str">
        <f>C154</f>
        <v>CS-A-3MO</v>
      </c>
      <c r="P163" s="6" t="s">
        <v>1076</v>
      </c>
      <c r="Q163" s="6">
        <f>G155</f>
        <v>31.140999999999998</v>
      </c>
    </row>
    <row r="164" spans="1:17">
      <c r="A164" s="4" t="s">
        <v>727</v>
      </c>
      <c r="B164">
        <v>1.6000000000000001E-3</v>
      </c>
      <c r="C164">
        <v>8.4000000000000005E-2</v>
      </c>
      <c r="D164">
        <v>1.7999999999999999E-2</v>
      </c>
      <c r="E164">
        <v>0.98499999999999999</v>
      </c>
      <c r="F164">
        <v>-0.16400000000000001</v>
      </c>
      <c r="G164">
        <v>0.16700000000000001</v>
      </c>
      <c r="J164" s="6">
        <f t="shared" si="2"/>
        <v>0.98499999999999999</v>
      </c>
      <c r="N164" s="6" t="str" cm="1">
        <f t="array" ref="N164:O164">TRANSPOSE(A164:A165)</f>
        <v>Econ-UNRATE-diff</v>
      </c>
      <c r="O164" s="6" t="str">
        <v>ar.L1</v>
      </c>
    </row>
    <row r="165" spans="1:17">
      <c r="A165" s="5" t="s">
        <v>1033</v>
      </c>
      <c r="B165">
        <v>0.18820000000000001</v>
      </c>
      <c r="C165">
        <v>7.1999999999999995E-2</v>
      </c>
      <c r="D165">
        <v>2.601</v>
      </c>
      <c r="E165">
        <v>8.9999999999999993E-3</v>
      </c>
      <c r="F165">
        <v>4.5999999999999999E-2</v>
      </c>
      <c r="G165">
        <v>0.33</v>
      </c>
      <c r="J165" s="6" t="str">
        <f t="shared" si="2"/>
        <v>*0.009</v>
      </c>
      <c r="M165" s="6" t="s">
        <v>1027</v>
      </c>
      <c r="N165" s="6" cm="1">
        <f t="array" ref="N165:O165">TRANSPOSE(B164:B165)</f>
        <v>1.6000000000000001E-3</v>
      </c>
      <c r="O165" s="6">
        <v>0.18820000000000001</v>
      </c>
    </row>
    <row r="166" spans="1:17">
      <c r="A166" s="4" t="s">
        <v>1039</v>
      </c>
      <c r="B166">
        <v>3.5700000000000003E-2</v>
      </c>
      <c r="C166">
        <v>4.0000000000000001E-3</v>
      </c>
      <c r="D166">
        <v>9.0549999999999997</v>
      </c>
      <c r="E166">
        <v>0</v>
      </c>
      <c r="F166">
        <v>2.8000000000000001E-2</v>
      </c>
      <c r="G166">
        <v>4.2999999999999997E-2</v>
      </c>
      <c r="J166" s="6" t="str">
        <f t="shared" si="2"/>
        <v>*0</v>
      </c>
      <c r="M166" s="6" t="s">
        <v>1068</v>
      </c>
      <c r="N166" s="6" t="str" cm="1">
        <f t="array" ref="N166:O166">TRANSPOSE("("&amp;D164:D165&amp;")")</f>
        <v>(0.018)</v>
      </c>
      <c r="O166" s="6" t="str">
        <v>(2.601)</v>
      </c>
    </row>
    <row r="167" spans="1:17">
      <c r="A167" s="4" t="s">
        <v>1005</v>
      </c>
      <c r="J167" s="6" t="str">
        <f t="shared" si="2"/>
        <v>*0</v>
      </c>
      <c r="M167" s="6" t="s">
        <v>918</v>
      </c>
      <c r="N167" s="6" cm="1">
        <f t="array" ref="N167:O167">TRANSPOSE(J164:J165)</f>
        <v>0.98499999999999999</v>
      </c>
      <c r="O167" s="6" t="str">
        <v>*0.009</v>
      </c>
    </row>
    <row r="168" spans="1:17">
      <c r="A168" s="4" t="s">
        <v>1040</v>
      </c>
      <c r="B168" t="s">
        <v>1041</v>
      </c>
      <c r="C168">
        <v>79.56</v>
      </c>
      <c r="D168" t="s">
        <v>1042</v>
      </c>
      <c r="E168" t="s">
        <v>1043</v>
      </c>
      <c r="F168">
        <v>3.23</v>
      </c>
      <c r="J168" s="6" t="str">
        <f t="shared" si="2"/>
        <v>(JB):</v>
      </c>
    </row>
    <row r="169" spans="1:17">
      <c r="A169" s="4" t="s">
        <v>1044</v>
      </c>
      <c r="B169">
        <v>0</v>
      </c>
      <c r="C169" t="s">
        <v>1045</v>
      </c>
      <c r="D169">
        <v>0.2</v>
      </c>
      <c r="J169" s="6" t="str">
        <f t="shared" si="2"/>
        <v>*0</v>
      </c>
    </row>
    <row r="170" spans="1:17">
      <c r="A170" s="4" t="s">
        <v>1046</v>
      </c>
      <c r="B170" t="s">
        <v>1047</v>
      </c>
      <c r="C170">
        <v>0.21</v>
      </c>
      <c r="D170" t="s">
        <v>1048</v>
      </c>
      <c r="E170">
        <v>-0.16</v>
      </c>
      <c r="J170" s="6">
        <f t="shared" si="2"/>
        <v>-0.16</v>
      </c>
    </row>
    <row r="171" spans="1:17">
      <c r="A171" s="4" t="s">
        <v>1049</v>
      </c>
      <c r="B171" t="s">
        <v>1050</v>
      </c>
      <c r="C171">
        <v>0</v>
      </c>
      <c r="D171" t="s">
        <v>1051</v>
      </c>
      <c r="E171">
        <v>3.72</v>
      </c>
      <c r="J171" s="6">
        <f t="shared" si="2"/>
        <v>3.72</v>
      </c>
    </row>
    <row r="172" spans="1:17">
      <c r="A172" s="4" t="s">
        <v>1005</v>
      </c>
      <c r="J172" s="6" t="str">
        <f t="shared" si="2"/>
        <v>*0</v>
      </c>
    </row>
    <row r="173" spans="1:17">
      <c r="J173" s="6" t="str">
        <f t="shared" si="2"/>
        <v>*0</v>
      </c>
    </row>
    <row r="174" spans="1:17">
      <c r="A174" s="4" t="s">
        <v>1052</v>
      </c>
      <c r="J174" s="6" t="str">
        <f t="shared" si="2"/>
        <v>*0</v>
      </c>
    </row>
    <row r="175" spans="1:17">
      <c r="A175" s="4" t="s">
        <v>1053</v>
      </c>
      <c r="B175" t="s">
        <v>1024</v>
      </c>
      <c r="C175" t="s">
        <v>1054</v>
      </c>
      <c r="D175" t="s">
        <v>1055</v>
      </c>
      <c r="E175" t="s">
        <v>1056</v>
      </c>
      <c r="F175" t="s">
        <v>1057</v>
      </c>
      <c r="G175" t="s">
        <v>1058</v>
      </c>
      <c r="H175" t="s">
        <v>1059</v>
      </c>
      <c r="I175" t="s">
        <v>1060</v>
      </c>
      <c r="J175" s="6" t="str">
        <f t="shared" si="2"/>
        <v>using</v>
      </c>
    </row>
    <row r="176" spans="1:17">
      <c r="A176" s="4" t="s">
        <v>1006</v>
      </c>
      <c r="B176" t="s">
        <v>1007</v>
      </c>
      <c r="J176" s="6" t="str">
        <f t="shared" si="2"/>
        <v>*0</v>
      </c>
    </row>
    <row r="177" spans="1:17">
      <c r="A177" s="4" t="s">
        <v>1003</v>
      </c>
      <c r="J177" s="6" t="str">
        <f t="shared" si="2"/>
        <v>*0</v>
      </c>
    </row>
    <row r="178" spans="1:17">
      <c r="A178" s="4" t="s">
        <v>1008</v>
      </c>
      <c r="B178" t="s">
        <v>1009</v>
      </c>
      <c r="C178" t="s">
        <v>115</v>
      </c>
      <c r="D178" t="s">
        <v>1010</v>
      </c>
      <c r="E178" t="s">
        <v>1011</v>
      </c>
      <c r="F178">
        <v>127</v>
      </c>
      <c r="J178" s="6" t="str">
        <f t="shared" si="2"/>
        <v>Observations:</v>
      </c>
    </row>
    <row r="179" spans="1:17">
      <c r="A179" s="4" t="s">
        <v>1012</v>
      </c>
      <c r="B179" t="s">
        <v>1065</v>
      </c>
      <c r="C179" t="s">
        <v>426</v>
      </c>
      <c r="D179" t="s">
        <v>1070</v>
      </c>
      <c r="E179" t="s">
        <v>1014</v>
      </c>
      <c r="F179" t="s">
        <v>1015</v>
      </c>
      <c r="G179">
        <v>49.887999999999998</v>
      </c>
      <c r="J179" s="6" t="str">
        <f t="shared" si="2"/>
        <v>Log</v>
      </c>
    </row>
    <row r="180" spans="1:17">
      <c r="A180" s="4" t="s">
        <v>1016</v>
      </c>
      <c r="B180" t="s">
        <v>1017</v>
      </c>
      <c r="C180">
        <v>7</v>
      </c>
      <c r="D180" t="s">
        <v>1018</v>
      </c>
      <c r="E180">
        <v>2020</v>
      </c>
      <c r="F180" t="s">
        <v>402</v>
      </c>
      <c r="G180">
        <v>-93.775999999999996</v>
      </c>
      <c r="J180" s="6">
        <f t="shared" si="2"/>
        <v>2020</v>
      </c>
    </row>
    <row r="181" spans="1:17">
      <c r="A181" s="4" t="s">
        <v>1019</v>
      </c>
      <c r="B181" s="21">
        <v>0.85833333333333339</v>
      </c>
      <c r="C181" t="s">
        <v>403</v>
      </c>
      <c r="D181">
        <v>-85.266999999999996</v>
      </c>
      <c r="J181" s="6" t="str">
        <f t="shared" si="2"/>
        <v>*0</v>
      </c>
    </row>
    <row r="182" spans="1:17">
      <c r="A182" s="4" t="s">
        <v>1020</v>
      </c>
      <c r="B182" t="s">
        <v>1021</v>
      </c>
      <c r="C182" t="s">
        <v>404</v>
      </c>
      <c r="D182">
        <v>-90.319000000000003</v>
      </c>
      <c r="J182" s="6" t="str">
        <f t="shared" si="2"/>
        <v>*0</v>
      </c>
    </row>
    <row r="183" spans="1:17">
      <c r="A183" s="4" t="s">
        <v>1022</v>
      </c>
      <c r="B183" t="s">
        <v>1023</v>
      </c>
      <c r="J183" s="6" t="str">
        <f t="shared" si="2"/>
        <v>*0</v>
      </c>
    </row>
    <row r="184" spans="1:17">
      <c r="A184" s="4" t="s">
        <v>1024</v>
      </c>
      <c r="B184" t="s">
        <v>1025</v>
      </c>
      <c r="C184" t="s">
        <v>1026</v>
      </c>
      <c r="J184" s="6" t="str">
        <f t="shared" si="2"/>
        <v>*0</v>
      </c>
    </row>
    <row r="185" spans="1:17">
      <c r="A185" s="4" t="s">
        <v>1071</v>
      </c>
      <c r="J185" s="6" t="str">
        <f t="shared" si="2"/>
        <v>*0</v>
      </c>
    </row>
    <row r="186" spans="1:17">
      <c r="A186" s="4" t="s">
        <v>1027</v>
      </c>
      <c r="B186" t="s">
        <v>164</v>
      </c>
      <c r="C186" t="s">
        <v>1028</v>
      </c>
      <c r="D186" t="s">
        <v>1029</v>
      </c>
      <c r="E186" t="s">
        <v>1030</v>
      </c>
      <c r="F186" t="s">
        <v>1031</v>
      </c>
      <c r="G186" t="s">
        <v>1032</v>
      </c>
      <c r="J186" s="6" t="str">
        <f t="shared" si="2"/>
        <v>P&gt;|z|</v>
      </c>
    </row>
    <row r="187" spans="1:17">
      <c r="A187" s="4" t="s">
        <v>1072</v>
      </c>
      <c r="J187" s="6" t="str">
        <f t="shared" si="2"/>
        <v>*0</v>
      </c>
      <c r="M187" s="6" t="str">
        <f>C178</f>
        <v>CS-A-1YR</v>
      </c>
      <c r="P187" s="6" t="s">
        <v>1076</v>
      </c>
      <c r="Q187" s="6">
        <f>G179</f>
        <v>49.887999999999998</v>
      </c>
    </row>
    <row r="188" spans="1:17">
      <c r="A188" s="4" t="s">
        <v>727</v>
      </c>
      <c r="B188">
        <v>1.35E-2</v>
      </c>
      <c r="C188">
        <v>6.7000000000000004E-2</v>
      </c>
      <c r="D188">
        <v>0.20100000000000001</v>
      </c>
      <c r="E188">
        <v>0.84099999999999997</v>
      </c>
      <c r="F188">
        <v>-0.11799999999999999</v>
      </c>
      <c r="G188">
        <v>0.14499999999999999</v>
      </c>
      <c r="J188" s="6">
        <f t="shared" si="2"/>
        <v>0.84099999999999997</v>
      </c>
      <c r="N188" s="6" t="str" cm="1">
        <f t="array" ref="N188:O188">TRANSPOSE(A188:A189)</f>
        <v>Econ-UNRATE-diff</v>
      </c>
      <c r="O188" s="6" t="str">
        <v>ar.L1</v>
      </c>
    </row>
    <row r="189" spans="1:17">
      <c r="A189" s="5" t="s">
        <v>1033</v>
      </c>
      <c r="B189">
        <v>0.28010000000000002</v>
      </c>
      <c r="C189">
        <v>5.8999999999999997E-2</v>
      </c>
      <c r="D189">
        <v>4.7300000000000004</v>
      </c>
      <c r="E189">
        <v>0</v>
      </c>
      <c r="F189">
        <v>0.16400000000000001</v>
      </c>
      <c r="G189">
        <v>0.39600000000000002</v>
      </c>
      <c r="J189" s="6" t="str">
        <f t="shared" si="2"/>
        <v>*0</v>
      </c>
      <c r="M189" s="6" t="s">
        <v>1027</v>
      </c>
      <c r="N189" s="6" cm="1">
        <f t="array" ref="N189:O189">TRANSPOSE(B188:B189)</f>
        <v>1.35E-2</v>
      </c>
      <c r="O189" s="6">
        <v>0.28010000000000002</v>
      </c>
    </row>
    <row r="190" spans="1:17">
      <c r="A190" s="4" t="s">
        <v>1039</v>
      </c>
      <c r="B190">
        <v>2.6499999999999999E-2</v>
      </c>
      <c r="C190">
        <v>2E-3</v>
      </c>
      <c r="D190">
        <v>10.696</v>
      </c>
      <c r="E190">
        <v>0</v>
      </c>
      <c r="F190">
        <v>2.1999999999999999E-2</v>
      </c>
      <c r="G190">
        <v>3.1E-2</v>
      </c>
      <c r="J190" s="6" t="str">
        <f t="shared" si="2"/>
        <v>*0</v>
      </c>
      <c r="M190" s="6" t="s">
        <v>1068</v>
      </c>
      <c r="N190" s="6" t="str" cm="1">
        <f t="array" ref="N190:O190">TRANSPOSE("("&amp;D188:D189&amp;")")</f>
        <v>(0.201)</v>
      </c>
      <c r="O190" s="6" t="str">
        <v>(4.73)</v>
      </c>
    </row>
    <row r="191" spans="1:17">
      <c r="A191" s="4" t="s">
        <v>1005</v>
      </c>
      <c r="J191" s="6" t="str">
        <f t="shared" si="2"/>
        <v>*0</v>
      </c>
      <c r="M191" s="6" t="s">
        <v>918</v>
      </c>
      <c r="N191" s="6" cm="1">
        <f t="array" ref="N191:O191">TRANSPOSE(J188:J189)</f>
        <v>0.84099999999999997</v>
      </c>
      <c r="O191" s="6" t="str">
        <v>*0</v>
      </c>
    </row>
    <row r="192" spans="1:17">
      <c r="A192" s="4" t="s">
        <v>1040</v>
      </c>
      <c r="B192" t="s">
        <v>1041</v>
      </c>
      <c r="C192">
        <v>76.97</v>
      </c>
      <c r="D192" t="s">
        <v>1042</v>
      </c>
      <c r="E192" t="s">
        <v>1043</v>
      </c>
      <c r="F192">
        <v>15.39</v>
      </c>
      <c r="J192" s="6" t="str">
        <f t="shared" si="2"/>
        <v>(JB):</v>
      </c>
    </row>
    <row r="193" spans="1:10">
      <c r="A193" s="4" t="s">
        <v>1044</v>
      </c>
      <c r="B193">
        <v>0</v>
      </c>
      <c r="C193" t="s">
        <v>1045</v>
      </c>
      <c r="D193">
        <v>0</v>
      </c>
      <c r="J193" s="6" t="str">
        <f t="shared" si="2"/>
        <v>*0</v>
      </c>
    </row>
    <row r="194" spans="1:10">
      <c r="A194" s="4" t="s">
        <v>1046</v>
      </c>
      <c r="B194" t="s">
        <v>1047</v>
      </c>
      <c r="C194">
        <v>0.2</v>
      </c>
      <c r="D194" t="s">
        <v>1048</v>
      </c>
      <c r="E194">
        <v>-0.35</v>
      </c>
      <c r="J194" s="6">
        <f t="shared" si="2"/>
        <v>-0.35</v>
      </c>
    </row>
    <row r="195" spans="1:10">
      <c r="A195" s="4" t="s">
        <v>1049</v>
      </c>
      <c r="B195" t="s">
        <v>1050</v>
      </c>
      <c r="C195">
        <v>0</v>
      </c>
      <c r="D195" t="s">
        <v>1051</v>
      </c>
      <c r="E195">
        <v>4.5599999999999996</v>
      </c>
      <c r="J195" s="6">
        <f t="shared" si="2"/>
        <v>4.5599999999999996</v>
      </c>
    </row>
    <row r="196" spans="1:10">
      <c r="A196" s="4" t="s">
        <v>1005</v>
      </c>
      <c r="J196" s="6" t="str">
        <f t="shared" si="2"/>
        <v>*0</v>
      </c>
    </row>
    <row r="197" spans="1:10">
      <c r="J197" s="6" t="str">
        <f t="shared" si="2"/>
        <v>*0</v>
      </c>
    </row>
    <row r="198" spans="1:10">
      <c r="A198" s="4" t="s">
        <v>1052</v>
      </c>
      <c r="J198" s="6" t="str">
        <f t="shared" si="2"/>
        <v>*0</v>
      </c>
    </row>
    <row r="199" spans="1:10">
      <c r="A199" s="4" t="s">
        <v>1053</v>
      </c>
      <c r="B199" t="s">
        <v>1024</v>
      </c>
      <c r="C199" t="s">
        <v>1054</v>
      </c>
      <c r="D199" t="s">
        <v>1055</v>
      </c>
      <c r="E199" t="s">
        <v>1056</v>
      </c>
      <c r="F199" t="s">
        <v>1057</v>
      </c>
      <c r="G199" t="s">
        <v>1058</v>
      </c>
      <c r="H199" t="s">
        <v>1059</v>
      </c>
      <c r="I199" t="s">
        <v>1060</v>
      </c>
      <c r="J199" s="6" t="str">
        <f t="shared" si="2"/>
        <v>using</v>
      </c>
    </row>
    <row r="200" spans="1:10">
      <c r="A200" s="4" t="s">
        <v>1006</v>
      </c>
      <c r="B200" t="s">
        <v>1007</v>
      </c>
      <c r="J200" s="6" t="str">
        <f t="shared" si="2"/>
        <v>*0</v>
      </c>
    </row>
    <row r="201" spans="1:10">
      <c r="A201" s="4" t="s">
        <v>1003</v>
      </c>
      <c r="J201" s="6" t="str">
        <f t="shared" si="2"/>
        <v>*0</v>
      </c>
    </row>
    <row r="202" spans="1:10">
      <c r="A202" s="4" t="s">
        <v>1008</v>
      </c>
      <c r="B202" t="s">
        <v>1009</v>
      </c>
      <c r="C202" t="s">
        <v>120</v>
      </c>
      <c r="D202" t="s">
        <v>1010</v>
      </c>
      <c r="E202" t="s">
        <v>1011</v>
      </c>
      <c r="F202">
        <v>127</v>
      </c>
      <c r="J202" s="6" t="str">
        <f t="shared" si="2"/>
        <v>Observations:</v>
      </c>
    </row>
    <row r="203" spans="1:10">
      <c r="A203" s="4" t="s">
        <v>1012</v>
      </c>
      <c r="B203" t="s">
        <v>1065</v>
      </c>
      <c r="C203" t="s">
        <v>426</v>
      </c>
      <c r="D203" t="s">
        <v>1066</v>
      </c>
      <c r="E203" t="s">
        <v>1014</v>
      </c>
      <c r="F203" t="s">
        <v>1015</v>
      </c>
      <c r="G203">
        <v>28.231999999999999</v>
      </c>
      <c r="J203" s="6" t="str">
        <f t="shared" si="2"/>
        <v>Log</v>
      </c>
    </row>
    <row r="204" spans="1:10">
      <c r="A204" s="4" t="s">
        <v>1016</v>
      </c>
      <c r="B204" t="s">
        <v>1017</v>
      </c>
      <c r="C204">
        <v>7</v>
      </c>
      <c r="D204" t="s">
        <v>1018</v>
      </c>
      <c r="E204">
        <v>2020</v>
      </c>
      <c r="F204" t="s">
        <v>402</v>
      </c>
      <c r="G204">
        <v>-48.465000000000003</v>
      </c>
      <c r="J204" s="6">
        <f t="shared" si="2"/>
        <v>2020</v>
      </c>
    </row>
    <row r="205" spans="1:10">
      <c r="A205" s="4" t="s">
        <v>1019</v>
      </c>
      <c r="B205" s="21">
        <v>0.85834490740740732</v>
      </c>
      <c r="C205" t="s">
        <v>403</v>
      </c>
      <c r="D205">
        <v>-37.119999999999997</v>
      </c>
      <c r="J205" s="6" t="str">
        <f t="shared" si="2"/>
        <v>*0</v>
      </c>
    </row>
    <row r="206" spans="1:10">
      <c r="A206" s="4" t="s">
        <v>1020</v>
      </c>
      <c r="B206" t="s">
        <v>1021</v>
      </c>
      <c r="C206" t="s">
        <v>404</v>
      </c>
      <c r="D206">
        <v>-43.856000000000002</v>
      </c>
      <c r="J206" s="6" t="str">
        <f t="shared" ref="J206:J269" si="3">IF(AND(OR(E206=0, E206&gt;0), OR(F206=0.01, E206&lt;0.01)), "*" &amp;TEXT(E206, "General"), IF(AND(E206&gt;0.01, E206&lt;0.05), "**" &amp;TEXT(E206, "General"), E206))</f>
        <v>*0</v>
      </c>
    </row>
    <row r="207" spans="1:10">
      <c r="A207" s="4" t="s">
        <v>1022</v>
      </c>
      <c r="B207" t="s">
        <v>1023</v>
      </c>
      <c r="J207" s="6" t="str">
        <f t="shared" si="3"/>
        <v>*0</v>
      </c>
    </row>
    <row r="208" spans="1:10">
      <c r="A208" s="4" t="s">
        <v>1024</v>
      </c>
      <c r="B208" t="s">
        <v>1025</v>
      </c>
      <c r="C208" t="s">
        <v>1026</v>
      </c>
      <c r="J208" s="6" t="str">
        <f t="shared" si="3"/>
        <v>*0</v>
      </c>
    </row>
    <row r="209" spans="1:17">
      <c r="A209" s="4" t="s">
        <v>1071</v>
      </c>
      <c r="J209" s="6" t="str">
        <f t="shared" si="3"/>
        <v>*0</v>
      </c>
    </row>
    <row r="210" spans="1:17">
      <c r="A210" s="4" t="s">
        <v>1027</v>
      </c>
      <c r="B210" t="s">
        <v>164</v>
      </c>
      <c r="C210" t="s">
        <v>1028</v>
      </c>
      <c r="D210" t="s">
        <v>1029</v>
      </c>
      <c r="E210" t="s">
        <v>1030</v>
      </c>
      <c r="F210" t="s">
        <v>1031</v>
      </c>
      <c r="G210" t="s">
        <v>1032</v>
      </c>
      <c r="J210" s="6" t="str">
        <f t="shared" si="3"/>
        <v>P&gt;|z|</v>
      </c>
    </row>
    <row r="211" spans="1:17">
      <c r="A211" s="4" t="s">
        <v>1072</v>
      </c>
      <c r="J211" s="6" t="str">
        <f t="shared" si="3"/>
        <v>*0</v>
      </c>
      <c r="M211" s="6" t="str">
        <f>C202</f>
        <v>CS-A-5YR</v>
      </c>
      <c r="P211" s="6" t="s">
        <v>1076</v>
      </c>
      <c r="Q211" s="6">
        <f>G203</f>
        <v>28.231999999999999</v>
      </c>
    </row>
    <row r="212" spans="1:17">
      <c r="A212" s="4" t="s">
        <v>727</v>
      </c>
      <c r="B212">
        <v>-9.7999999999999997E-3</v>
      </c>
      <c r="C212">
        <v>8.5000000000000006E-2</v>
      </c>
      <c r="D212">
        <v>-0.11600000000000001</v>
      </c>
      <c r="E212">
        <v>0.90700000000000003</v>
      </c>
      <c r="F212">
        <v>-0.17599999999999999</v>
      </c>
      <c r="G212">
        <v>0.156</v>
      </c>
      <c r="J212" s="6">
        <f t="shared" si="3"/>
        <v>0.90700000000000003</v>
      </c>
      <c r="N212" s="6" t="str" cm="1">
        <f t="array" ref="N212:P212">TRANSPOSE(A212:A214)</f>
        <v>Econ-UNRATE-diff</v>
      </c>
      <c r="O212" s="6" t="str">
        <v>ar.L1</v>
      </c>
      <c r="P212" s="6" t="str">
        <v>ma.L1</v>
      </c>
    </row>
    <row r="213" spans="1:17">
      <c r="A213" s="5" t="s">
        <v>1033</v>
      </c>
      <c r="B213">
        <v>-0.27879999999999999</v>
      </c>
      <c r="C213">
        <v>0.156</v>
      </c>
      <c r="D213">
        <v>-1.7889999999999999</v>
      </c>
      <c r="E213">
        <v>7.3999999999999996E-2</v>
      </c>
      <c r="F213">
        <v>-0.58399999999999996</v>
      </c>
      <c r="G213">
        <v>2.7E-2</v>
      </c>
      <c r="J213" s="6">
        <f t="shared" si="3"/>
        <v>7.3999999999999996E-2</v>
      </c>
      <c r="M213" s="6" t="s">
        <v>1027</v>
      </c>
      <c r="N213" s="6" cm="1">
        <f t="array" ref="N213:P213">TRANSPOSE(B212:B214)</f>
        <v>-9.7999999999999997E-3</v>
      </c>
      <c r="O213" s="6">
        <v>-0.27879999999999999</v>
      </c>
      <c r="P213" s="6">
        <v>0.63049999999999995</v>
      </c>
    </row>
    <row r="214" spans="1:17">
      <c r="A214" s="5" t="s">
        <v>1036</v>
      </c>
      <c r="B214">
        <v>0.63049999999999995</v>
      </c>
      <c r="C214">
        <v>0.16</v>
      </c>
      <c r="D214">
        <v>3.95</v>
      </c>
      <c r="E214">
        <v>0</v>
      </c>
      <c r="F214">
        <v>0.318</v>
      </c>
      <c r="G214">
        <v>0.94299999999999995</v>
      </c>
      <c r="J214" s="6" t="str">
        <f t="shared" si="3"/>
        <v>*0</v>
      </c>
      <c r="M214" s="6" t="s">
        <v>1068</v>
      </c>
      <c r="N214" s="6" t="str" cm="1">
        <f t="array" ref="N214:P214">TRANSPOSE("("&amp;D212:D214&amp;")")</f>
        <v>(-0.116)</v>
      </c>
      <c r="O214" s="6" t="str">
        <v>(-1.789)</v>
      </c>
      <c r="P214" s="6" t="str">
        <v>(3.95)</v>
      </c>
    </row>
    <row r="215" spans="1:17">
      <c r="A215" s="4" t="s">
        <v>1039</v>
      </c>
      <c r="B215">
        <v>3.73E-2</v>
      </c>
      <c r="C215">
        <v>3.0000000000000001E-3</v>
      </c>
      <c r="D215">
        <v>14.387</v>
      </c>
      <c r="E215">
        <v>0</v>
      </c>
      <c r="F215">
        <v>3.2000000000000001E-2</v>
      </c>
      <c r="G215">
        <v>4.2000000000000003E-2</v>
      </c>
      <c r="J215" s="6" t="str">
        <f t="shared" si="3"/>
        <v>*0</v>
      </c>
      <c r="M215" s="6" t="s">
        <v>918</v>
      </c>
      <c r="N215" s="6" cm="1">
        <f t="array" ref="N215:P215">TRANSPOSE(J212:J214)</f>
        <v>0.90700000000000003</v>
      </c>
      <c r="O215" s="6">
        <v>7.3999999999999996E-2</v>
      </c>
      <c r="P215" s="6" t="str">
        <v>*0</v>
      </c>
    </row>
    <row r="216" spans="1:17">
      <c r="A216" s="4" t="s">
        <v>1005</v>
      </c>
      <c r="J216" s="6" t="str">
        <f t="shared" si="3"/>
        <v>*0</v>
      </c>
    </row>
    <row r="217" spans="1:17">
      <c r="A217" s="4" t="s">
        <v>1040</v>
      </c>
      <c r="B217" t="s">
        <v>1041</v>
      </c>
      <c r="C217">
        <v>48.84</v>
      </c>
      <c r="D217" t="s">
        <v>1042</v>
      </c>
      <c r="E217" t="s">
        <v>1043</v>
      </c>
      <c r="F217">
        <v>290.37</v>
      </c>
      <c r="J217" s="6" t="str">
        <f t="shared" si="3"/>
        <v>(JB):</v>
      </c>
    </row>
    <row r="218" spans="1:17">
      <c r="A218" s="4" t="s">
        <v>1044</v>
      </c>
      <c r="B218">
        <v>0.16</v>
      </c>
      <c r="C218" t="s">
        <v>1045</v>
      </c>
      <c r="D218">
        <v>0</v>
      </c>
      <c r="J218" s="6" t="str">
        <f t="shared" si="3"/>
        <v>*0</v>
      </c>
    </row>
    <row r="219" spans="1:17">
      <c r="A219" s="4" t="s">
        <v>1046</v>
      </c>
      <c r="B219" t="s">
        <v>1047</v>
      </c>
      <c r="C219">
        <v>0.12</v>
      </c>
      <c r="D219" t="s">
        <v>1048</v>
      </c>
      <c r="E219">
        <v>-1.26</v>
      </c>
      <c r="J219" s="6">
        <f t="shared" si="3"/>
        <v>-1.26</v>
      </c>
    </row>
    <row r="220" spans="1:17">
      <c r="A220" s="4" t="s">
        <v>1049</v>
      </c>
      <c r="B220" t="s">
        <v>1050</v>
      </c>
      <c r="C220">
        <v>0</v>
      </c>
      <c r="D220" t="s">
        <v>1051</v>
      </c>
      <c r="E220">
        <v>10</v>
      </c>
      <c r="J220" s="6">
        <f t="shared" si="3"/>
        <v>10</v>
      </c>
    </row>
    <row r="221" spans="1:17">
      <c r="A221" s="4" t="s">
        <v>1005</v>
      </c>
      <c r="J221" s="6" t="str">
        <f t="shared" si="3"/>
        <v>*0</v>
      </c>
    </row>
    <row r="222" spans="1:17">
      <c r="J222" s="6" t="str">
        <f t="shared" si="3"/>
        <v>*0</v>
      </c>
    </row>
    <row r="223" spans="1:17">
      <c r="A223" s="4" t="s">
        <v>1052</v>
      </c>
      <c r="J223" s="6" t="str">
        <f t="shared" si="3"/>
        <v>*0</v>
      </c>
    </row>
    <row r="224" spans="1:17">
      <c r="A224" s="4" t="s">
        <v>1053</v>
      </c>
      <c r="B224" t="s">
        <v>1024</v>
      </c>
      <c r="C224" t="s">
        <v>1054</v>
      </c>
      <c r="D224" t="s">
        <v>1055</v>
      </c>
      <c r="E224" t="s">
        <v>1056</v>
      </c>
      <c r="F224" t="s">
        <v>1057</v>
      </c>
      <c r="G224" t="s">
        <v>1058</v>
      </c>
      <c r="H224" t="s">
        <v>1059</v>
      </c>
      <c r="I224" t="s">
        <v>1060</v>
      </c>
      <c r="J224" s="6" t="str">
        <f t="shared" si="3"/>
        <v>using</v>
      </c>
    </row>
    <row r="225" spans="1:18">
      <c r="A225" s="4" t="s">
        <v>1006</v>
      </c>
      <c r="B225" t="s">
        <v>1007</v>
      </c>
      <c r="J225" s="6" t="str">
        <f t="shared" si="3"/>
        <v>*0</v>
      </c>
    </row>
    <row r="226" spans="1:18">
      <c r="A226" s="4" t="s">
        <v>1003</v>
      </c>
      <c r="J226" s="6" t="str">
        <f t="shared" si="3"/>
        <v>*0</v>
      </c>
    </row>
    <row r="227" spans="1:18">
      <c r="A227" s="4" t="s">
        <v>1008</v>
      </c>
      <c r="B227" t="s">
        <v>1009</v>
      </c>
      <c r="C227" t="s">
        <v>111</v>
      </c>
      <c r="D227" t="s">
        <v>1010</v>
      </c>
      <c r="E227" t="s">
        <v>1011</v>
      </c>
      <c r="F227">
        <v>127</v>
      </c>
      <c r="J227" s="6" t="str">
        <f t="shared" si="3"/>
        <v>Observations:</v>
      </c>
    </row>
    <row r="228" spans="1:18">
      <c r="A228" s="4" t="s">
        <v>1012</v>
      </c>
      <c r="B228" t="s">
        <v>1063</v>
      </c>
      <c r="C228" t="s">
        <v>426</v>
      </c>
      <c r="D228" t="s">
        <v>1070</v>
      </c>
      <c r="E228" t="s">
        <v>1014</v>
      </c>
      <c r="F228" t="s">
        <v>1015</v>
      </c>
      <c r="G228">
        <v>27.062000000000001</v>
      </c>
      <c r="J228" s="6" t="str">
        <f t="shared" si="3"/>
        <v>Log</v>
      </c>
    </row>
    <row r="229" spans="1:18">
      <c r="A229" s="4" t="s">
        <v>1016</v>
      </c>
      <c r="B229" t="s">
        <v>1017</v>
      </c>
      <c r="C229">
        <v>7</v>
      </c>
      <c r="D229" t="s">
        <v>1018</v>
      </c>
      <c r="E229">
        <v>2020</v>
      </c>
      <c r="F229" t="s">
        <v>402</v>
      </c>
      <c r="G229">
        <v>-42.125</v>
      </c>
      <c r="J229" s="6">
        <f t="shared" si="3"/>
        <v>2020</v>
      </c>
    </row>
    <row r="230" spans="1:18">
      <c r="A230" s="4" t="s">
        <v>1019</v>
      </c>
      <c r="B230" s="21">
        <v>0.85834490740740732</v>
      </c>
      <c r="C230" t="s">
        <v>403</v>
      </c>
      <c r="D230">
        <v>-25.106999999999999</v>
      </c>
      <c r="J230" s="6" t="str">
        <f t="shared" si="3"/>
        <v>*0</v>
      </c>
    </row>
    <row r="231" spans="1:18">
      <c r="A231" s="4" t="s">
        <v>1020</v>
      </c>
      <c r="B231" t="s">
        <v>1021</v>
      </c>
      <c r="C231" t="s">
        <v>404</v>
      </c>
      <c r="D231">
        <v>-35.210999999999999</v>
      </c>
      <c r="J231" s="6" t="str">
        <f t="shared" si="3"/>
        <v>*0</v>
      </c>
    </row>
    <row r="232" spans="1:18">
      <c r="A232" s="4" t="s">
        <v>1022</v>
      </c>
      <c r="B232" t="s">
        <v>1023</v>
      </c>
      <c r="J232" s="6" t="str">
        <f t="shared" si="3"/>
        <v>*0</v>
      </c>
    </row>
    <row r="233" spans="1:18">
      <c r="A233" s="4" t="s">
        <v>1024</v>
      </c>
      <c r="B233" t="s">
        <v>1025</v>
      </c>
      <c r="C233" t="s">
        <v>1026</v>
      </c>
      <c r="J233" s="6" t="str">
        <f t="shared" si="3"/>
        <v>*0</v>
      </c>
    </row>
    <row r="234" spans="1:18">
      <c r="A234" s="4" t="s">
        <v>1071</v>
      </c>
      <c r="J234" s="6" t="str">
        <f t="shared" si="3"/>
        <v>*0</v>
      </c>
    </row>
    <row r="235" spans="1:18">
      <c r="A235" s="4" t="s">
        <v>1027</v>
      </c>
      <c r="B235" t="s">
        <v>164</v>
      </c>
      <c r="C235" t="s">
        <v>1028</v>
      </c>
      <c r="D235" t="s">
        <v>1029</v>
      </c>
      <c r="E235" t="s">
        <v>1030</v>
      </c>
      <c r="F235" t="s">
        <v>1031</v>
      </c>
      <c r="G235" t="s">
        <v>1032</v>
      </c>
      <c r="J235" s="6" t="str">
        <f t="shared" si="3"/>
        <v>P&gt;|z|</v>
      </c>
      <c r="M235" s="6" t="str">
        <f>C227</f>
        <v>CS-Baa-3MO</v>
      </c>
      <c r="P235" s="6" t="s">
        <v>1076</v>
      </c>
      <c r="Q235" s="6">
        <f>G228</f>
        <v>27.062000000000001</v>
      </c>
    </row>
    <row r="236" spans="1:18">
      <c r="A236" s="4" t="s">
        <v>1072</v>
      </c>
      <c r="J236" s="6" t="str">
        <f t="shared" si="3"/>
        <v>*0</v>
      </c>
      <c r="N236" s="6" t="str" cm="1">
        <f t="array" ref="N236:R236">TRANSPOSE(A237:A241)</f>
        <v>Econ-UNRATE-diff</v>
      </c>
      <c r="O236" s="6" t="str">
        <v>ar.L1</v>
      </c>
      <c r="P236" s="6" t="str">
        <v>ar.L2</v>
      </c>
      <c r="Q236" s="6" t="str">
        <v>ar.L3</v>
      </c>
      <c r="R236" t="str">
        <v>ar.L4</v>
      </c>
    </row>
    <row r="237" spans="1:18">
      <c r="A237" s="4" t="s">
        <v>727</v>
      </c>
      <c r="B237">
        <v>-2.1700000000000001E-2</v>
      </c>
      <c r="C237">
        <v>0.10100000000000001</v>
      </c>
      <c r="D237">
        <v>-0.215</v>
      </c>
      <c r="E237">
        <v>0.83</v>
      </c>
      <c r="F237">
        <v>-0.219</v>
      </c>
      <c r="G237">
        <v>0.17599999999999999</v>
      </c>
      <c r="J237" s="6">
        <f t="shared" si="3"/>
        <v>0.83</v>
      </c>
      <c r="M237" s="6" t="s">
        <v>1027</v>
      </c>
      <c r="N237" s="6" cm="1">
        <f t="array" ref="N237:R237">TRANSPOSE(B237:B241)</f>
        <v>-2.1700000000000001E-2</v>
      </c>
      <c r="O237" s="6">
        <v>0.24660000000000001</v>
      </c>
      <c r="P237" s="6">
        <v>0.23480000000000001</v>
      </c>
      <c r="Q237" s="6">
        <v>0.21909999999999999</v>
      </c>
      <c r="R237">
        <v>-0.29599999999999999</v>
      </c>
    </row>
    <row r="238" spans="1:18">
      <c r="A238" s="5" t="s">
        <v>1033</v>
      </c>
      <c r="B238">
        <v>0.24660000000000001</v>
      </c>
      <c r="C238">
        <v>5.8999999999999997E-2</v>
      </c>
      <c r="D238">
        <v>4.1790000000000003</v>
      </c>
      <c r="E238">
        <v>0</v>
      </c>
      <c r="F238">
        <v>0.13100000000000001</v>
      </c>
      <c r="G238">
        <v>0.36199999999999999</v>
      </c>
      <c r="J238" s="6" t="str">
        <f t="shared" si="3"/>
        <v>*0</v>
      </c>
      <c r="M238" s="6" t="s">
        <v>1068</v>
      </c>
      <c r="N238" s="6" t="str" cm="1">
        <f t="array" ref="N238:R238">TRANSPOSE("("&amp;D237:D241&amp;")")</f>
        <v>(-0.215)</v>
      </c>
      <c r="O238" s="6" t="str">
        <v>(4.179)</v>
      </c>
      <c r="P238" s="6" t="str">
        <v>(2.33)</v>
      </c>
      <c r="Q238" s="6" t="str">
        <v>(2.294)</v>
      </c>
      <c r="R238" t="str">
        <v>(-3.712)</v>
      </c>
    </row>
    <row r="239" spans="1:18">
      <c r="A239" s="5" t="s">
        <v>1034</v>
      </c>
      <c r="B239">
        <v>0.23480000000000001</v>
      </c>
      <c r="C239">
        <v>0.10100000000000001</v>
      </c>
      <c r="D239">
        <v>2.33</v>
      </c>
      <c r="E239">
        <v>0.02</v>
      </c>
      <c r="F239">
        <v>3.6999999999999998E-2</v>
      </c>
      <c r="G239">
        <v>0.432</v>
      </c>
      <c r="J239" s="6" t="str">
        <f t="shared" si="3"/>
        <v>**0.02</v>
      </c>
      <c r="M239" s="6" t="s">
        <v>918</v>
      </c>
      <c r="N239" s="6" cm="1">
        <f t="array" ref="N239:R239">TRANSPOSE(J237:J241)</f>
        <v>0.83</v>
      </c>
      <c r="O239" s="6" t="str">
        <v>*0</v>
      </c>
      <c r="P239" s="6" t="str">
        <v>**0.02</v>
      </c>
      <c r="Q239" s="6" t="str">
        <v>**0.022</v>
      </c>
      <c r="R239" t="str">
        <v>*0</v>
      </c>
    </row>
    <row r="240" spans="1:18">
      <c r="A240" s="5" t="s">
        <v>1035</v>
      </c>
      <c r="B240">
        <v>0.21909999999999999</v>
      </c>
      <c r="C240">
        <v>9.6000000000000002E-2</v>
      </c>
      <c r="D240">
        <v>2.294</v>
      </c>
      <c r="E240">
        <v>2.1999999999999999E-2</v>
      </c>
      <c r="F240">
        <v>3.2000000000000001E-2</v>
      </c>
      <c r="G240">
        <v>0.40600000000000003</v>
      </c>
      <c r="J240" s="6" t="str">
        <f t="shared" si="3"/>
        <v>**0.022</v>
      </c>
    </row>
    <row r="241" spans="1:10">
      <c r="A241" s="5" t="s">
        <v>1064</v>
      </c>
      <c r="B241">
        <v>-0.29599999999999999</v>
      </c>
      <c r="C241">
        <v>0.08</v>
      </c>
      <c r="D241">
        <v>-3.7120000000000002</v>
      </c>
      <c r="E241">
        <v>0</v>
      </c>
      <c r="F241">
        <v>-0.45200000000000001</v>
      </c>
      <c r="G241">
        <v>-0.14000000000000001</v>
      </c>
      <c r="J241" s="6" t="str">
        <f t="shared" si="3"/>
        <v>*0</v>
      </c>
    </row>
    <row r="242" spans="1:10">
      <c r="A242" s="4" t="s">
        <v>1039</v>
      </c>
      <c r="B242">
        <v>3.7900000000000003E-2</v>
      </c>
      <c r="C242">
        <v>3.0000000000000001E-3</v>
      </c>
      <c r="D242">
        <v>11.313000000000001</v>
      </c>
      <c r="E242">
        <v>0</v>
      </c>
      <c r="F242">
        <v>3.1E-2</v>
      </c>
      <c r="G242">
        <v>4.3999999999999997E-2</v>
      </c>
      <c r="J242" s="6" t="str">
        <f t="shared" si="3"/>
        <v>*0</v>
      </c>
    </row>
    <row r="243" spans="1:10">
      <c r="A243" s="4" t="s">
        <v>1005</v>
      </c>
      <c r="J243" s="6" t="str">
        <f t="shared" si="3"/>
        <v>*0</v>
      </c>
    </row>
    <row r="244" spans="1:10">
      <c r="A244" s="4" t="s">
        <v>1040</v>
      </c>
      <c r="B244" t="s">
        <v>1041</v>
      </c>
      <c r="C244">
        <v>59.5</v>
      </c>
      <c r="D244" t="s">
        <v>1042</v>
      </c>
      <c r="E244" t="s">
        <v>1043</v>
      </c>
      <c r="F244">
        <v>65.86</v>
      </c>
      <c r="J244" s="6" t="str">
        <f t="shared" si="3"/>
        <v>(JB):</v>
      </c>
    </row>
    <row r="245" spans="1:10">
      <c r="A245" s="4" t="s">
        <v>1044</v>
      </c>
      <c r="B245">
        <v>0.02</v>
      </c>
      <c r="C245" t="s">
        <v>1045</v>
      </c>
      <c r="D245">
        <v>0</v>
      </c>
      <c r="J245" s="6" t="str">
        <f t="shared" si="3"/>
        <v>*0</v>
      </c>
    </row>
    <row r="246" spans="1:10">
      <c r="A246" s="4" t="s">
        <v>1046</v>
      </c>
      <c r="B246" t="s">
        <v>1047</v>
      </c>
      <c r="C246">
        <v>0.25</v>
      </c>
      <c r="D246" t="s">
        <v>1048</v>
      </c>
      <c r="E246">
        <v>-0.7</v>
      </c>
      <c r="J246" s="6">
        <f t="shared" si="3"/>
        <v>-0.7</v>
      </c>
    </row>
    <row r="247" spans="1:10">
      <c r="A247" s="4" t="s">
        <v>1049</v>
      </c>
      <c r="B247" t="s">
        <v>1050</v>
      </c>
      <c r="C247">
        <v>0</v>
      </c>
      <c r="D247" t="s">
        <v>1051</v>
      </c>
      <c r="E247">
        <v>6.25</v>
      </c>
      <c r="J247" s="6">
        <f t="shared" si="3"/>
        <v>6.25</v>
      </c>
    </row>
    <row r="248" spans="1:10">
      <c r="A248" s="4" t="s">
        <v>1005</v>
      </c>
      <c r="J248" s="6" t="str">
        <f t="shared" si="3"/>
        <v>*0</v>
      </c>
    </row>
    <row r="249" spans="1:10">
      <c r="J249" s="6" t="str">
        <f t="shared" si="3"/>
        <v>*0</v>
      </c>
    </row>
    <row r="250" spans="1:10">
      <c r="A250" s="4" t="s">
        <v>1052</v>
      </c>
      <c r="J250" s="6" t="str">
        <f t="shared" si="3"/>
        <v>*0</v>
      </c>
    </row>
    <row r="251" spans="1:10">
      <c r="A251" s="4" t="s">
        <v>1053</v>
      </c>
      <c r="B251" t="s">
        <v>1024</v>
      </c>
      <c r="C251" t="s">
        <v>1054</v>
      </c>
      <c r="D251" t="s">
        <v>1055</v>
      </c>
      <c r="E251" t="s">
        <v>1056</v>
      </c>
      <c r="F251" t="s">
        <v>1057</v>
      </c>
      <c r="G251" t="s">
        <v>1058</v>
      </c>
      <c r="H251" t="s">
        <v>1059</v>
      </c>
      <c r="I251" t="s">
        <v>1060</v>
      </c>
      <c r="J251" s="6" t="str">
        <f t="shared" si="3"/>
        <v>using</v>
      </c>
    </row>
    <row r="252" spans="1:10">
      <c r="A252" s="4" t="s">
        <v>1006</v>
      </c>
      <c r="B252" t="s">
        <v>1007</v>
      </c>
      <c r="J252" s="6" t="str">
        <f t="shared" si="3"/>
        <v>*0</v>
      </c>
    </row>
    <row r="253" spans="1:10">
      <c r="A253" s="4" t="s">
        <v>1003</v>
      </c>
      <c r="J253" s="6" t="str">
        <f t="shared" si="3"/>
        <v>*0</v>
      </c>
    </row>
    <row r="254" spans="1:10">
      <c r="A254" s="4" t="s">
        <v>1008</v>
      </c>
      <c r="B254" t="s">
        <v>1009</v>
      </c>
      <c r="C254" t="s">
        <v>116</v>
      </c>
      <c r="D254" t="s">
        <v>1010</v>
      </c>
      <c r="E254" t="s">
        <v>1011</v>
      </c>
      <c r="F254">
        <v>127</v>
      </c>
      <c r="J254" s="6" t="str">
        <f t="shared" si="3"/>
        <v>Observations:</v>
      </c>
    </row>
    <row r="255" spans="1:10">
      <c r="A255" s="4" t="s">
        <v>1012</v>
      </c>
      <c r="B255" t="s">
        <v>1063</v>
      </c>
      <c r="C255" t="s">
        <v>426</v>
      </c>
      <c r="D255" t="s">
        <v>1070</v>
      </c>
      <c r="E255" t="s">
        <v>1014</v>
      </c>
      <c r="F255" t="s">
        <v>1015</v>
      </c>
      <c r="G255">
        <v>35.003999999999998</v>
      </c>
      <c r="J255" s="6" t="str">
        <f t="shared" si="3"/>
        <v>Log</v>
      </c>
    </row>
    <row r="256" spans="1:10">
      <c r="A256" s="4" t="s">
        <v>1016</v>
      </c>
      <c r="B256" t="s">
        <v>1017</v>
      </c>
      <c r="C256">
        <v>7</v>
      </c>
      <c r="D256" t="s">
        <v>1018</v>
      </c>
      <c r="E256">
        <v>2020</v>
      </c>
      <c r="F256" t="s">
        <v>402</v>
      </c>
      <c r="G256">
        <v>-58.008000000000003</v>
      </c>
      <c r="J256" s="6">
        <f t="shared" si="3"/>
        <v>2020</v>
      </c>
    </row>
    <row r="257" spans="1:18">
      <c r="A257" s="4" t="s">
        <v>1019</v>
      </c>
      <c r="B257" s="21">
        <v>0.85834490740740732</v>
      </c>
      <c r="C257" t="s">
        <v>403</v>
      </c>
      <c r="D257">
        <v>-40.991</v>
      </c>
      <c r="J257" s="6" t="str">
        <f t="shared" si="3"/>
        <v>*0</v>
      </c>
    </row>
    <row r="258" spans="1:18">
      <c r="A258" s="4" t="s">
        <v>1020</v>
      </c>
      <c r="B258" t="s">
        <v>1021</v>
      </c>
      <c r="C258" t="s">
        <v>404</v>
      </c>
      <c r="D258">
        <v>-51.094000000000001</v>
      </c>
      <c r="J258" s="6" t="str">
        <f t="shared" si="3"/>
        <v>*0</v>
      </c>
    </row>
    <row r="259" spans="1:18">
      <c r="A259" s="4" t="s">
        <v>1022</v>
      </c>
      <c r="B259" t="s">
        <v>1023</v>
      </c>
      <c r="J259" s="6" t="str">
        <f t="shared" si="3"/>
        <v>*0</v>
      </c>
    </row>
    <row r="260" spans="1:18">
      <c r="A260" s="4" t="s">
        <v>1024</v>
      </c>
      <c r="B260" t="s">
        <v>1025</v>
      </c>
      <c r="C260" t="s">
        <v>1026</v>
      </c>
      <c r="J260" s="6" t="str">
        <f t="shared" si="3"/>
        <v>*0</v>
      </c>
    </row>
    <row r="261" spans="1:18">
      <c r="A261" s="4" t="s">
        <v>1071</v>
      </c>
      <c r="J261" s="6" t="str">
        <f t="shared" si="3"/>
        <v>*0</v>
      </c>
    </row>
    <row r="262" spans="1:18">
      <c r="A262" s="4" t="s">
        <v>1027</v>
      </c>
      <c r="B262" t="s">
        <v>164</v>
      </c>
      <c r="C262" t="s">
        <v>1028</v>
      </c>
      <c r="D262" t="s">
        <v>1029</v>
      </c>
      <c r="E262" t="s">
        <v>1030</v>
      </c>
      <c r="F262" t="s">
        <v>1031</v>
      </c>
      <c r="G262" t="s">
        <v>1032</v>
      </c>
      <c r="J262" s="6" t="str">
        <f t="shared" si="3"/>
        <v>P&gt;|z|</v>
      </c>
    </row>
    <row r="263" spans="1:18">
      <c r="A263" s="4" t="s">
        <v>1072</v>
      </c>
      <c r="J263" s="6" t="str">
        <f t="shared" si="3"/>
        <v>*0</v>
      </c>
      <c r="M263" s="6" t="str">
        <f>C254</f>
        <v>CS-Baa-1YR</v>
      </c>
      <c r="P263" s="6" t="s">
        <v>1076</v>
      </c>
      <c r="Q263" s="6">
        <f>G255</f>
        <v>35.003999999999998</v>
      </c>
    </row>
    <row r="264" spans="1:18">
      <c r="A264" s="4" t="s">
        <v>727</v>
      </c>
      <c r="B264">
        <v>2.8000000000000001E-2</v>
      </c>
      <c r="C264">
        <v>8.6999999999999994E-2</v>
      </c>
      <c r="D264">
        <v>0.32300000000000001</v>
      </c>
      <c r="E264">
        <v>0.747</v>
      </c>
      <c r="F264">
        <v>-0.14199999999999999</v>
      </c>
      <c r="G264">
        <v>0.19800000000000001</v>
      </c>
      <c r="J264" s="6">
        <f t="shared" si="3"/>
        <v>0.747</v>
      </c>
      <c r="N264" s="6" t="str" cm="1">
        <f t="array" ref="N264:R264">TRANSPOSE(A264:A268)</f>
        <v>Econ-UNRATE-diff</v>
      </c>
      <c r="O264" s="6" t="str">
        <v>ar.L1</v>
      </c>
      <c r="P264" s="6" t="str">
        <v>ar.L2</v>
      </c>
      <c r="Q264" s="6" t="str">
        <v>ar.L3</v>
      </c>
      <c r="R264" t="str">
        <v>ar.L4</v>
      </c>
    </row>
    <row r="265" spans="1:18">
      <c r="A265" s="5" t="s">
        <v>1033</v>
      </c>
      <c r="B265">
        <v>0.29799999999999999</v>
      </c>
      <c r="C265">
        <v>5.5E-2</v>
      </c>
      <c r="D265">
        <v>5.4409999999999998</v>
      </c>
      <c r="E265">
        <v>0</v>
      </c>
      <c r="F265">
        <v>0.191</v>
      </c>
      <c r="G265">
        <v>0.40500000000000003</v>
      </c>
      <c r="J265" s="6" t="str">
        <f t="shared" si="3"/>
        <v>*0</v>
      </c>
      <c r="M265" s="6" t="s">
        <v>1027</v>
      </c>
      <c r="N265" s="6" cm="1">
        <f t="array" ref="N265:R265">TRANSPOSE(B264:B268)</f>
        <v>2.8000000000000001E-2</v>
      </c>
      <c r="O265" s="6">
        <v>0.29799999999999999</v>
      </c>
      <c r="P265" s="6">
        <v>0.13830000000000001</v>
      </c>
      <c r="Q265" s="6">
        <v>0.20449999999999999</v>
      </c>
      <c r="R265">
        <v>-0.19969999999999999</v>
      </c>
    </row>
    <row r="266" spans="1:18">
      <c r="A266" s="5" t="s">
        <v>1034</v>
      </c>
      <c r="B266">
        <v>0.13830000000000001</v>
      </c>
      <c r="C266">
        <v>8.5000000000000006E-2</v>
      </c>
      <c r="D266">
        <v>1.6220000000000001</v>
      </c>
      <c r="E266">
        <v>0.105</v>
      </c>
      <c r="F266">
        <v>-2.9000000000000001E-2</v>
      </c>
      <c r="G266">
        <v>0.30499999999999999</v>
      </c>
      <c r="J266" s="6">
        <f t="shared" si="3"/>
        <v>0.105</v>
      </c>
      <c r="M266" s="6" t="s">
        <v>1068</v>
      </c>
      <c r="N266" s="6" t="str" cm="1">
        <f t="array" ref="N266:R266">TRANSPOSE("("&amp;D264:D268&amp;")")</f>
        <v>(0.323)</v>
      </c>
      <c r="O266" s="6" t="str">
        <v>(5.441)</v>
      </c>
      <c r="P266" s="6" t="str">
        <v>(1.622)</v>
      </c>
      <c r="Q266" s="6" t="str">
        <v>(1.824)</v>
      </c>
      <c r="R266" t="str">
        <v>(-1.97)</v>
      </c>
    </row>
    <row r="267" spans="1:18">
      <c r="A267" s="5" t="s">
        <v>1035</v>
      </c>
      <c r="B267">
        <v>0.20449999999999999</v>
      </c>
      <c r="C267">
        <v>0.112</v>
      </c>
      <c r="D267">
        <v>1.8240000000000001</v>
      </c>
      <c r="E267">
        <v>6.8000000000000005E-2</v>
      </c>
      <c r="F267">
        <v>-1.4999999999999999E-2</v>
      </c>
      <c r="G267">
        <v>0.42399999999999999</v>
      </c>
      <c r="J267" s="6">
        <f t="shared" si="3"/>
        <v>6.8000000000000005E-2</v>
      </c>
      <c r="M267" s="6" t="s">
        <v>918</v>
      </c>
      <c r="N267" s="6" cm="1">
        <f t="array" ref="N267:R267">TRANSPOSE(J264:J268)</f>
        <v>0.747</v>
      </c>
      <c r="O267" s="6" t="str">
        <v>*0</v>
      </c>
      <c r="P267" s="6">
        <v>0.105</v>
      </c>
      <c r="Q267" s="6">
        <v>6.8000000000000005E-2</v>
      </c>
      <c r="R267" t="str">
        <v>**0.049</v>
      </c>
    </row>
    <row r="268" spans="1:18">
      <c r="A268" s="5" t="s">
        <v>1064</v>
      </c>
      <c r="B268">
        <v>-0.19969999999999999</v>
      </c>
      <c r="C268">
        <v>0.10100000000000001</v>
      </c>
      <c r="D268">
        <v>-1.97</v>
      </c>
      <c r="E268">
        <v>4.9000000000000002E-2</v>
      </c>
      <c r="F268">
        <v>-0.39800000000000002</v>
      </c>
      <c r="G268">
        <v>-1E-3</v>
      </c>
      <c r="J268" s="6" t="str">
        <f t="shared" si="3"/>
        <v>**0.049</v>
      </c>
    </row>
    <row r="269" spans="1:18">
      <c r="A269" s="4" t="s">
        <v>1039</v>
      </c>
      <c r="B269">
        <v>3.3500000000000002E-2</v>
      </c>
      <c r="C269">
        <v>3.0000000000000001E-3</v>
      </c>
      <c r="D269">
        <v>12.302</v>
      </c>
      <c r="E269">
        <v>0</v>
      </c>
      <c r="F269">
        <v>2.8000000000000001E-2</v>
      </c>
      <c r="G269">
        <v>3.9E-2</v>
      </c>
      <c r="J269" s="6" t="str">
        <f t="shared" si="3"/>
        <v>*0</v>
      </c>
    </row>
    <row r="270" spans="1:18">
      <c r="A270" s="4" t="s">
        <v>1005</v>
      </c>
      <c r="J270" s="6" t="str">
        <f t="shared" ref="J270:J295" si="4">IF(AND(OR(E270=0, E270&gt;0), OR(F270=0.01, E270&lt;0.01)), "*" &amp;TEXT(E270, "General"), IF(AND(E270&gt;0.01, E270&lt;0.05), "**" &amp;TEXT(E270, "General"), E270))</f>
        <v>*0</v>
      </c>
    </row>
    <row r="271" spans="1:18">
      <c r="A271" s="4" t="s">
        <v>1040</v>
      </c>
      <c r="B271" t="s">
        <v>1041</v>
      </c>
      <c r="C271">
        <v>50.43</v>
      </c>
      <c r="D271" t="s">
        <v>1042</v>
      </c>
      <c r="E271" t="s">
        <v>1043</v>
      </c>
      <c r="F271">
        <v>106.84</v>
      </c>
      <c r="J271" s="6" t="str">
        <f t="shared" si="4"/>
        <v>(JB):</v>
      </c>
    </row>
    <row r="272" spans="1:18">
      <c r="A272" s="4" t="s">
        <v>1044</v>
      </c>
      <c r="B272">
        <v>0.12</v>
      </c>
      <c r="C272" t="s">
        <v>1045</v>
      </c>
      <c r="D272">
        <v>0</v>
      </c>
      <c r="J272" s="6" t="str">
        <f t="shared" si="4"/>
        <v>*0</v>
      </c>
    </row>
    <row r="273" spans="1:10">
      <c r="A273" s="4" t="s">
        <v>1046</v>
      </c>
      <c r="B273" t="s">
        <v>1047</v>
      </c>
      <c r="C273">
        <v>0.3</v>
      </c>
      <c r="D273" t="s">
        <v>1048</v>
      </c>
      <c r="E273">
        <v>-0.81</v>
      </c>
      <c r="J273" s="6">
        <f t="shared" si="4"/>
        <v>-0.81</v>
      </c>
    </row>
    <row r="274" spans="1:10">
      <c r="A274" s="4" t="s">
        <v>1049</v>
      </c>
      <c r="B274" t="s">
        <v>1050</v>
      </c>
      <c r="C274">
        <v>0</v>
      </c>
      <c r="D274" t="s">
        <v>1051</v>
      </c>
      <c r="E274">
        <v>7.21</v>
      </c>
      <c r="J274" s="6">
        <f t="shared" si="4"/>
        <v>7.21</v>
      </c>
    </row>
    <row r="275" spans="1:10">
      <c r="A275" s="4" t="s">
        <v>1005</v>
      </c>
      <c r="J275" s="6" t="str">
        <f t="shared" si="4"/>
        <v>*0</v>
      </c>
    </row>
    <row r="276" spans="1:10">
      <c r="J276" s="6" t="str">
        <f t="shared" si="4"/>
        <v>*0</v>
      </c>
    </row>
    <row r="277" spans="1:10">
      <c r="A277" s="4" t="s">
        <v>1052</v>
      </c>
      <c r="J277" s="6" t="str">
        <f t="shared" si="4"/>
        <v>*0</v>
      </c>
    </row>
    <row r="278" spans="1:10">
      <c r="A278" s="4" t="s">
        <v>1053</v>
      </c>
      <c r="B278" t="s">
        <v>1024</v>
      </c>
      <c r="C278" t="s">
        <v>1054</v>
      </c>
      <c r="D278" t="s">
        <v>1055</v>
      </c>
      <c r="E278" t="s">
        <v>1056</v>
      </c>
      <c r="F278" t="s">
        <v>1057</v>
      </c>
      <c r="G278" t="s">
        <v>1058</v>
      </c>
      <c r="H278" t="s">
        <v>1059</v>
      </c>
      <c r="I278" t="s">
        <v>1060</v>
      </c>
      <c r="J278" s="6" t="str">
        <f t="shared" si="4"/>
        <v>using</v>
      </c>
    </row>
    <row r="279" spans="1:10">
      <c r="A279" s="4" t="s">
        <v>1006</v>
      </c>
      <c r="B279" t="s">
        <v>1007</v>
      </c>
      <c r="J279" s="6" t="str">
        <f t="shared" si="4"/>
        <v>*0</v>
      </c>
    </row>
    <row r="280" spans="1:10">
      <c r="A280" s="4" t="s">
        <v>1003</v>
      </c>
      <c r="J280" s="6" t="str">
        <f t="shared" si="4"/>
        <v>*0</v>
      </c>
    </row>
    <row r="281" spans="1:10">
      <c r="A281" s="4" t="s">
        <v>1008</v>
      </c>
      <c r="B281" t="s">
        <v>1009</v>
      </c>
      <c r="C281" t="s">
        <v>121</v>
      </c>
      <c r="D281" t="s">
        <v>1010</v>
      </c>
      <c r="E281" t="s">
        <v>1011</v>
      </c>
      <c r="F281">
        <v>127</v>
      </c>
      <c r="J281" s="6" t="str">
        <f t="shared" si="4"/>
        <v>Observations:</v>
      </c>
    </row>
    <row r="282" spans="1:10">
      <c r="A282" s="4" t="s">
        <v>1012</v>
      </c>
      <c r="B282" t="s">
        <v>1063</v>
      </c>
      <c r="C282" t="s">
        <v>426</v>
      </c>
      <c r="D282" t="s">
        <v>1070</v>
      </c>
      <c r="E282" t="s">
        <v>1014</v>
      </c>
      <c r="F282" t="s">
        <v>1015</v>
      </c>
      <c r="G282">
        <v>9.3109999999999999</v>
      </c>
      <c r="J282" s="6" t="str">
        <f t="shared" si="4"/>
        <v>Log</v>
      </c>
    </row>
    <row r="283" spans="1:10">
      <c r="A283" s="4" t="s">
        <v>1016</v>
      </c>
      <c r="B283" t="s">
        <v>1017</v>
      </c>
      <c r="C283">
        <v>7</v>
      </c>
      <c r="D283" t="s">
        <v>1018</v>
      </c>
      <c r="E283">
        <v>2020</v>
      </c>
      <c r="F283" t="s">
        <v>402</v>
      </c>
      <c r="G283">
        <v>-6.6230000000000002</v>
      </c>
      <c r="J283" s="6">
        <f t="shared" si="4"/>
        <v>2020</v>
      </c>
    </row>
    <row r="284" spans="1:10">
      <c r="A284" s="4" t="s">
        <v>1019</v>
      </c>
      <c r="B284" s="21">
        <v>0.85835648148148147</v>
      </c>
      <c r="C284" t="s">
        <v>403</v>
      </c>
      <c r="D284">
        <v>10.395</v>
      </c>
      <c r="J284" s="6" t="str">
        <f t="shared" si="4"/>
        <v>*0</v>
      </c>
    </row>
    <row r="285" spans="1:10">
      <c r="A285" s="4" t="s">
        <v>1020</v>
      </c>
      <c r="B285" t="s">
        <v>1021</v>
      </c>
      <c r="C285" t="s">
        <v>404</v>
      </c>
      <c r="D285">
        <v>0.29099999999999998</v>
      </c>
      <c r="J285" s="6" t="str">
        <f t="shared" si="4"/>
        <v>*0</v>
      </c>
    </row>
    <row r="286" spans="1:10">
      <c r="A286" s="4" t="s">
        <v>1022</v>
      </c>
      <c r="B286" t="s">
        <v>1023</v>
      </c>
      <c r="J286" s="6" t="str">
        <f t="shared" si="4"/>
        <v>*0</v>
      </c>
    </row>
    <row r="287" spans="1:10">
      <c r="A287" s="4" t="s">
        <v>1024</v>
      </c>
      <c r="B287" t="s">
        <v>1025</v>
      </c>
      <c r="C287" t="s">
        <v>1026</v>
      </c>
      <c r="J287" s="6" t="str">
        <f t="shared" si="4"/>
        <v>*0</v>
      </c>
    </row>
    <row r="288" spans="1:10">
      <c r="A288" s="4" t="s">
        <v>1071</v>
      </c>
      <c r="J288" s="6" t="str">
        <f t="shared" si="4"/>
        <v>*0</v>
      </c>
    </row>
    <row r="289" spans="1:18">
      <c r="A289" s="4" t="s">
        <v>1027</v>
      </c>
      <c r="B289" t="s">
        <v>164</v>
      </c>
      <c r="C289" t="s">
        <v>1028</v>
      </c>
      <c r="D289" t="s">
        <v>1029</v>
      </c>
      <c r="E289" t="s">
        <v>1030</v>
      </c>
      <c r="F289" t="s">
        <v>1031</v>
      </c>
      <c r="G289" t="s">
        <v>1032</v>
      </c>
      <c r="J289" s="6" t="str">
        <f t="shared" si="4"/>
        <v>P&gt;|z|</v>
      </c>
    </row>
    <row r="290" spans="1:18">
      <c r="A290" s="4" t="s">
        <v>1072</v>
      </c>
      <c r="J290" s="6" t="str">
        <f t="shared" si="4"/>
        <v>*0</v>
      </c>
      <c r="M290" s="6" t="str">
        <f>C281</f>
        <v>CS-Baa-5YR</v>
      </c>
      <c r="P290" s="6" t="s">
        <v>1076</v>
      </c>
      <c r="Q290" s="6">
        <f>G282</f>
        <v>9.3109999999999999</v>
      </c>
    </row>
    <row r="291" spans="1:18">
      <c r="A291" s="4" t="s">
        <v>727</v>
      </c>
      <c r="B291">
        <v>0.01</v>
      </c>
      <c r="C291">
        <v>0.115</v>
      </c>
      <c r="D291">
        <v>8.6999999999999994E-2</v>
      </c>
      <c r="E291">
        <v>0.93100000000000005</v>
      </c>
      <c r="F291">
        <v>-0.215</v>
      </c>
      <c r="G291">
        <v>0.23499999999999999</v>
      </c>
      <c r="J291" s="6">
        <f t="shared" si="4"/>
        <v>0.93100000000000005</v>
      </c>
      <c r="N291" s="6" t="str" cm="1">
        <f t="array" ref="N291:R291">TRANSPOSE(A291:A295)</f>
        <v>Econ-UNRATE-diff</v>
      </c>
      <c r="O291" s="6" t="str">
        <v>ar.L1</v>
      </c>
      <c r="P291" s="6" t="str">
        <v>ar.L2</v>
      </c>
      <c r="Q291" s="6" t="str">
        <v>ar.L3</v>
      </c>
      <c r="R291" t="str">
        <v>ar.L4</v>
      </c>
    </row>
    <row r="292" spans="1:18">
      <c r="A292" s="5" t="s">
        <v>1033</v>
      </c>
      <c r="B292">
        <v>0.38450000000000001</v>
      </c>
      <c r="C292">
        <v>5.8000000000000003E-2</v>
      </c>
      <c r="D292">
        <v>6.6189999999999998</v>
      </c>
      <c r="E292">
        <v>0</v>
      </c>
      <c r="F292">
        <v>0.27100000000000002</v>
      </c>
      <c r="G292">
        <v>0.498</v>
      </c>
      <c r="J292" s="6" t="str">
        <f t="shared" si="4"/>
        <v>*0</v>
      </c>
      <c r="M292" s="6" t="s">
        <v>1027</v>
      </c>
      <c r="N292" s="6" cm="1">
        <f t="array" ref="N292:R292">TRANSPOSE(B291:B295)</f>
        <v>0.01</v>
      </c>
      <c r="O292" s="6">
        <v>0.38450000000000001</v>
      </c>
      <c r="P292" s="6">
        <v>-7.8200000000000006E-2</v>
      </c>
      <c r="Q292" s="6">
        <v>0.2127</v>
      </c>
      <c r="R292">
        <v>-6.0900000000000003E-2</v>
      </c>
    </row>
    <row r="293" spans="1:18">
      <c r="A293" s="5" t="s">
        <v>1034</v>
      </c>
      <c r="B293">
        <v>-7.8200000000000006E-2</v>
      </c>
      <c r="C293">
        <v>7.2999999999999995E-2</v>
      </c>
      <c r="D293">
        <v>-1.071</v>
      </c>
      <c r="E293">
        <v>0.28399999999999997</v>
      </c>
      <c r="F293">
        <v>-0.221</v>
      </c>
      <c r="G293">
        <v>6.5000000000000002E-2</v>
      </c>
      <c r="J293" s="6">
        <f t="shared" si="4"/>
        <v>0.28399999999999997</v>
      </c>
      <c r="M293" s="6" t="s">
        <v>1068</v>
      </c>
      <c r="N293" s="6" t="str" cm="1">
        <f t="array" ref="N293:R293">TRANSPOSE("("&amp;D291:D295&amp;")")</f>
        <v>(0.087)</v>
      </c>
      <c r="O293" s="6" t="str">
        <v>(6.619)</v>
      </c>
      <c r="P293" s="6" t="str">
        <v>(-1.071)</v>
      </c>
      <c r="Q293" s="6" t="str">
        <v>(2.006)</v>
      </c>
      <c r="R293" t="str">
        <v>(-0.432)</v>
      </c>
    </row>
    <row r="294" spans="1:18">
      <c r="A294" s="5" t="s">
        <v>1035</v>
      </c>
      <c r="B294">
        <v>0.2127</v>
      </c>
      <c r="C294">
        <v>0.106</v>
      </c>
      <c r="D294">
        <v>2.0059999999999998</v>
      </c>
      <c r="E294">
        <v>4.4999999999999998E-2</v>
      </c>
      <c r="F294">
        <v>5.0000000000000001E-3</v>
      </c>
      <c r="G294">
        <v>0.42</v>
      </c>
      <c r="J294" s="6" t="str">
        <f t="shared" si="4"/>
        <v>**0.045</v>
      </c>
      <c r="M294" s="6" t="s">
        <v>918</v>
      </c>
      <c r="N294" s="6" cm="1">
        <f t="array" ref="N294:R294">TRANSPOSE(J291:J295)</f>
        <v>0.93100000000000005</v>
      </c>
      <c r="O294" s="6" t="str">
        <v>*0</v>
      </c>
      <c r="P294" s="6">
        <v>0.28399999999999997</v>
      </c>
      <c r="Q294" s="6" t="str">
        <v>**0.045</v>
      </c>
      <c r="R294">
        <v>0.66500000000000004</v>
      </c>
    </row>
    <row r="295" spans="1:18">
      <c r="A295" s="5" t="s">
        <v>1064</v>
      </c>
      <c r="B295">
        <v>-6.0900000000000003E-2</v>
      </c>
      <c r="C295">
        <v>0.14099999999999999</v>
      </c>
      <c r="D295">
        <v>-0.432</v>
      </c>
      <c r="E295">
        <v>0.66500000000000004</v>
      </c>
      <c r="F295">
        <v>-0.33700000000000002</v>
      </c>
      <c r="G295">
        <v>0.215</v>
      </c>
      <c r="J295" s="6">
        <f t="shared" si="4"/>
        <v>0.66500000000000004</v>
      </c>
    </row>
    <row r="296" spans="1:18">
      <c r="A296" s="4" t="s">
        <v>1039</v>
      </c>
      <c r="B296">
        <v>5.04E-2</v>
      </c>
      <c r="C296">
        <v>3.0000000000000001E-3</v>
      </c>
      <c r="D296">
        <v>17.585999999999999</v>
      </c>
      <c r="E296">
        <v>0</v>
      </c>
      <c r="F296">
        <v>4.4999999999999998E-2</v>
      </c>
      <c r="G296">
        <v>5.6000000000000001E-2</v>
      </c>
    </row>
    <row r="297" spans="1:18">
      <c r="A297" s="4" t="s">
        <v>1005</v>
      </c>
    </row>
    <row r="298" spans="1:18">
      <c r="A298" s="4" t="s">
        <v>1040</v>
      </c>
      <c r="B298" t="s">
        <v>1041</v>
      </c>
      <c r="C298">
        <v>43.38</v>
      </c>
      <c r="D298" t="s">
        <v>1042</v>
      </c>
      <c r="E298" t="s">
        <v>1043</v>
      </c>
      <c r="F298">
        <v>792.6</v>
      </c>
    </row>
    <row r="299" spans="1:18">
      <c r="A299" s="4" t="s">
        <v>1044</v>
      </c>
      <c r="B299">
        <v>0.33</v>
      </c>
      <c r="C299" t="s">
        <v>1045</v>
      </c>
      <c r="D299">
        <v>0</v>
      </c>
    </row>
    <row r="300" spans="1:18">
      <c r="A300" s="4" t="s">
        <v>1046</v>
      </c>
      <c r="B300" t="s">
        <v>1047</v>
      </c>
      <c r="C300">
        <v>0.22</v>
      </c>
      <c r="D300" t="s">
        <v>1048</v>
      </c>
      <c r="E300">
        <v>-1.94</v>
      </c>
    </row>
    <row r="301" spans="1:18">
      <c r="A301" s="4" t="s">
        <v>1049</v>
      </c>
      <c r="B301" t="s">
        <v>1050</v>
      </c>
      <c r="C301">
        <v>0</v>
      </c>
      <c r="D301" t="s">
        <v>1051</v>
      </c>
      <c r="E301">
        <v>14.66</v>
      </c>
    </row>
    <row r="302" spans="1:18">
      <c r="A302" s="4" t="s">
        <v>1005</v>
      </c>
    </row>
    <row r="304" spans="1:18">
      <c r="A304" s="4" t="s">
        <v>1052</v>
      </c>
    </row>
    <row r="305" spans="1:10">
      <c r="A305" s="4" t="s">
        <v>1053</v>
      </c>
      <c r="B305" t="s">
        <v>1024</v>
      </c>
      <c r="C305" t="s">
        <v>1054</v>
      </c>
      <c r="D305" t="s">
        <v>1055</v>
      </c>
      <c r="E305" t="s">
        <v>1056</v>
      </c>
      <c r="F305" t="s">
        <v>1057</v>
      </c>
      <c r="G305" t="s">
        <v>1058</v>
      </c>
      <c r="H305" t="s">
        <v>1059</v>
      </c>
      <c r="I305" t="s">
        <v>1060</v>
      </c>
      <c r="J305" s="6" t="s">
        <v>1061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5F04-4A0B-E740-A2C9-ECAB054C7DCE}">
  <dimension ref="A1:X305"/>
  <sheetViews>
    <sheetView zoomScale="70" zoomScaleNormal="70" workbookViewId="0">
      <selection activeCell="M1" sqref="M1:R1048576"/>
    </sheetView>
  </sheetViews>
  <sheetFormatPr baseColWidth="10" defaultRowHeight="16"/>
  <cols>
    <col min="10" max="10" width="10.83203125" style="6"/>
    <col min="11" max="11" width="18.1640625" style="6" customWidth="1"/>
    <col min="12" max="12" width="10.83203125" style="6"/>
    <col min="13" max="13" width="18.1640625" style="6" customWidth="1"/>
    <col min="14" max="17" width="17.1640625" style="6" customWidth="1"/>
    <col min="20" max="20" width="11.6640625" bestFit="1" customWidth="1"/>
    <col min="21" max="21" width="11.83203125" style="6" bestFit="1" customWidth="1"/>
    <col min="22" max="22" width="7.83203125" style="6" bestFit="1" customWidth="1"/>
    <col min="23" max="23" width="12.6640625" style="6" bestFit="1" customWidth="1"/>
    <col min="24" max="24" width="7.83203125" style="6" bestFit="1" customWidth="1"/>
  </cols>
  <sheetData>
    <row r="1" spans="1:24">
      <c r="A1" s="4" t="s">
        <v>1006</v>
      </c>
      <c r="B1" t="s">
        <v>1007</v>
      </c>
    </row>
    <row r="2" spans="1:24">
      <c r="A2" s="4" t="s">
        <v>1003</v>
      </c>
    </row>
    <row r="3" spans="1:24">
      <c r="A3" s="4" t="s">
        <v>1008</v>
      </c>
      <c r="B3" t="s">
        <v>1009</v>
      </c>
      <c r="C3" t="s">
        <v>108</v>
      </c>
      <c r="D3" t="s">
        <v>1010</v>
      </c>
      <c r="E3" t="s">
        <v>1011</v>
      </c>
      <c r="F3">
        <v>127</v>
      </c>
    </row>
    <row r="4" spans="1:24">
      <c r="A4" s="4" t="s">
        <v>1012</v>
      </c>
      <c r="B4" t="s">
        <v>1069</v>
      </c>
      <c r="C4" t="s">
        <v>426</v>
      </c>
      <c r="D4" t="s">
        <v>1070</v>
      </c>
      <c r="E4" t="s">
        <v>1014</v>
      </c>
      <c r="F4" t="s">
        <v>1015</v>
      </c>
      <c r="G4">
        <v>6.71</v>
      </c>
    </row>
    <row r="5" spans="1:24">
      <c r="A5" s="4" t="s">
        <v>1016</v>
      </c>
      <c r="B5" t="s">
        <v>1017</v>
      </c>
      <c r="C5">
        <v>7</v>
      </c>
      <c r="D5" t="s">
        <v>1018</v>
      </c>
      <c r="E5">
        <v>2020</v>
      </c>
      <c r="F5" t="s">
        <v>402</v>
      </c>
      <c r="G5">
        <v>-5.42</v>
      </c>
    </row>
    <row r="6" spans="1:24">
      <c r="A6" s="4" t="s">
        <v>1019</v>
      </c>
      <c r="B6" s="21">
        <v>0.86056712962962967</v>
      </c>
      <c r="C6" t="s">
        <v>403</v>
      </c>
      <c r="D6">
        <v>5.9249999999999998</v>
      </c>
    </row>
    <row r="7" spans="1:24">
      <c r="A7" s="4" t="s">
        <v>1020</v>
      </c>
      <c r="B7" t="s">
        <v>1021</v>
      </c>
      <c r="C7" t="s">
        <v>404</v>
      </c>
      <c r="D7">
        <v>-0.81100000000000005</v>
      </c>
    </row>
    <row r="8" spans="1:24">
      <c r="A8" s="4" t="s">
        <v>1022</v>
      </c>
      <c r="B8" t="s">
        <v>1023</v>
      </c>
    </row>
    <row r="9" spans="1:24">
      <c r="A9" s="4" t="s">
        <v>1024</v>
      </c>
      <c r="B9" t="s">
        <v>1025</v>
      </c>
      <c r="C9" t="s">
        <v>1026</v>
      </c>
    </row>
    <row r="10" spans="1:24">
      <c r="A10" s="4" t="s">
        <v>1074</v>
      </c>
    </row>
    <row r="11" spans="1:24">
      <c r="A11" s="4" t="s">
        <v>1027</v>
      </c>
      <c r="B11" t="s">
        <v>164</v>
      </c>
      <c r="C11" t="s">
        <v>1028</v>
      </c>
      <c r="D11" t="s">
        <v>1029</v>
      </c>
      <c r="E11" t="s">
        <v>1030</v>
      </c>
      <c r="F11" t="s">
        <v>1031</v>
      </c>
      <c r="G11" t="s">
        <v>1032</v>
      </c>
    </row>
    <row r="12" spans="1:24">
      <c r="A12" s="4" t="s">
        <v>1075</v>
      </c>
      <c r="M12" s="6" t="str">
        <f>C3</f>
        <v>CS-Aaa-3MO</v>
      </c>
      <c r="P12" s="6" t="s">
        <v>1076</v>
      </c>
      <c r="Q12" s="6">
        <f>G4</f>
        <v>6.71</v>
      </c>
      <c r="T12" t="s">
        <v>108</v>
      </c>
      <c r="W12" s="6" t="s">
        <v>1076</v>
      </c>
      <c r="X12" s="6">
        <v>6.71</v>
      </c>
    </row>
    <row r="13" spans="1:24">
      <c r="A13" s="4" t="s">
        <v>728</v>
      </c>
      <c r="B13">
        <v>-2.9999999999999997E-4</v>
      </c>
      <c r="C13">
        <v>0</v>
      </c>
      <c r="D13">
        <v>-1.47</v>
      </c>
      <c r="E13">
        <v>0.14099999999999999</v>
      </c>
      <c r="F13">
        <v>-1E-3</v>
      </c>
      <c r="G13" s="10">
        <v>9.87E-5</v>
      </c>
      <c r="J13" s="6">
        <f>IF(AND(OR(E13=0, E13&gt;0), OR(F13=0.01, E13&lt;0.01)), "*" &amp;TEXT(E13, "General"), IF(AND(E13&gt;0.01, E13&lt;0.05), "**" &amp;TEXT(E13, "General"), E13))</f>
        <v>0.14099999999999999</v>
      </c>
      <c r="N13" s="6" t="str" cm="1">
        <f t="array" ref="N13:P13">TRANSPOSE(A13:A15)</f>
        <v>Econ-DSPIC96-diff</v>
      </c>
      <c r="O13" s="6" t="str">
        <v>ar.L1</v>
      </c>
      <c r="P13" s="6" t="str">
        <v>ar.L2</v>
      </c>
      <c r="U13" s="6" t="s">
        <v>1073</v>
      </c>
      <c r="V13" s="6" t="s">
        <v>1033</v>
      </c>
      <c r="W13" s="6" t="s">
        <v>1034</v>
      </c>
    </row>
    <row r="14" spans="1:24">
      <c r="A14" s="5" t="s">
        <v>1033</v>
      </c>
      <c r="B14">
        <v>-0.25969999999999999</v>
      </c>
      <c r="C14">
        <v>5.7000000000000002E-2</v>
      </c>
      <c r="D14">
        <v>-4.5549999999999997</v>
      </c>
      <c r="E14">
        <v>0</v>
      </c>
      <c r="F14">
        <v>-0.371</v>
      </c>
      <c r="G14">
        <v>-0.14799999999999999</v>
      </c>
      <c r="J14" s="6" t="str">
        <f t="shared" ref="J14:J77" si="0">IF(AND(OR(E14=0, E14&gt;0), OR(F14=0.01, E14&lt;0.01)), "*" &amp;TEXT(E14, "General"), IF(AND(E14&gt;0.01, E14&lt;0.05), "**" &amp;TEXT(E14, "General"), E14))</f>
        <v>*0</v>
      </c>
      <c r="M14" s="6" t="s">
        <v>1027</v>
      </c>
      <c r="N14" s="6" cm="1">
        <f t="array" ref="N14:P14">TRANSPOSE(B13:B15)</f>
        <v>-2.9999999999999997E-4</v>
      </c>
      <c r="O14" s="6">
        <v>-0.25969999999999999</v>
      </c>
      <c r="P14" s="6">
        <v>0.40920000000000001</v>
      </c>
      <c r="T14" t="s">
        <v>1027</v>
      </c>
      <c r="U14" s="6">
        <v>-2.9999999999999997E-4</v>
      </c>
      <c r="V14" s="6">
        <v>-0.25969999999999999</v>
      </c>
      <c r="W14" s="6">
        <v>0.40920000000000001</v>
      </c>
    </row>
    <row r="15" spans="1:24">
      <c r="A15" s="5" t="s">
        <v>1034</v>
      </c>
      <c r="B15">
        <v>0.40920000000000001</v>
      </c>
      <c r="C15">
        <v>6.4000000000000001E-2</v>
      </c>
      <c r="D15">
        <v>6.3789999999999996</v>
      </c>
      <c r="E15">
        <v>0</v>
      </c>
      <c r="F15">
        <v>0.28299999999999997</v>
      </c>
      <c r="G15">
        <v>0.53500000000000003</v>
      </c>
      <c r="J15" s="6" t="str">
        <f t="shared" si="0"/>
        <v>*0</v>
      </c>
      <c r="M15" s="6" t="s">
        <v>1068</v>
      </c>
      <c r="N15" s="6" t="str" cm="1">
        <f t="array" ref="N15:P15">TRANSPOSE("("&amp;D13:D15&amp;")")</f>
        <v>(-1.47)</v>
      </c>
      <c r="O15" s="6" t="str">
        <v>(-4.555)</v>
      </c>
      <c r="P15" s="6" t="str">
        <v>(6.379)</v>
      </c>
      <c r="T15" t="s">
        <v>1068</v>
      </c>
      <c r="U15" s="6" t="s">
        <v>1170</v>
      </c>
      <c r="V15" s="6" t="s">
        <v>1171</v>
      </c>
      <c r="W15" s="6" t="s">
        <v>1172</v>
      </c>
    </row>
    <row r="16" spans="1:24">
      <c r="A16" s="4" t="s">
        <v>1039</v>
      </c>
      <c r="B16">
        <v>5.2400000000000002E-2</v>
      </c>
      <c r="C16">
        <v>5.0000000000000001E-3</v>
      </c>
      <c r="D16">
        <v>9.58</v>
      </c>
      <c r="E16">
        <v>0</v>
      </c>
      <c r="F16">
        <v>4.2000000000000003E-2</v>
      </c>
      <c r="G16">
        <v>6.3E-2</v>
      </c>
      <c r="J16" s="6" t="str">
        <f t="shared" si="0"/>
        <v>*0</v>
      </c>
      <c r="M16" s="6" t="s">
        <v>918</v>
      </c>
      <c r="N16" s="6" cm="1">
        <f t="array" ref="N16:P16">TRANSPOSE(J13:J15)</f>
        <v>0.14099999999999999</v>
      </c>
      <c r="O16" s="6" t="str">
        <v>*0</v>
      </c>
      <c r="P16" s="6" t="str">
        <v>*0</v>
      </c>
      <c r="T16" t="s">
        <v>918</v>
      </c>
      <c r="U16" s="6">
        <v>0.14099999999999999</v>
      </c>
      <c r="V16" s="6" t="s">
        <v>1083</v>
      </c>
      <c r="W16" s="6" t="s">
        <v>1083</v>
      </c>
    </row>
    <row r="17" spans="1:24">
      <c r="A17" s="4" t="s">
        <v>1005</v>
      </c>
      <c r="J17" s="6" t="str">
        <f t="shared" si="0"/>
        <v>*0</v>
      </c>
    </row>
    <row r="18" spans="1:24">
      <c r="A18" s="4" t="s">
        <v>1040</v>
      </c>
      <c r="B18" t="s">
        <v>1041</v>
      </c>
      <c r="C18">
        <v>29.73</v>
      </c>
      <c r="D18" t="s">
        <v>1042</v>
      </c>
      <c r="E18" t="s">
        <v>1043</v>
      </c>
      <c r="F18">
        <v>512.46</v>
      </c>
      <c r="J18" s="6" t="str">
        <f t="shared" si="0"/>
        <v>(JB):</v>
      </c>
      <c r="T18" t="s">
        <v>113</v>
      </c>
      <c r="W18" s="6" t="s">
        <v>1076</v>
      </c>
      <c r="X18" s="6">
        <v>20.581</v>
      </c>
    </row>
    <row r="19" spans="1:24">
      <c r="A19" s="4" t="s">
        <v>1044</v>
      </c>
      <c r="B19">
        <v>0.88</v>
      </c>
      <c r="C19" t="s">
        <v>1045</v>
      </c>
      <c r="D19">
        <v>0</v>
      </c>
      <c r="J19" s="6" t="str">
        <f t="shared" si="0"/>
        <v>*0</v>
      </c>
      <c r="U19" s="6" t="s">
        <v>1073</v>
      </c>
      <c r="V19" s="6" t="s">
        <v>1033</v>
      </c>
      <c r="W19" s="6" t="s">
        <v>1034</v>
      </c>
    </row>
    <row r="20" spans="1:24">
      <c r="A20" s="4" t="s">
        <v>1046</v>
      </c>
      <c r="B20" t="s">
        <v>1047</v>
      </c>
      <c r="C20">
        <v>0.18</v>
      </c>
      <c r="D20" t="s">
        <v>1048</v>
      </c>
      <c r="E20">
        <v>-1.2</v>
      </c>
      <c r="J20" s="6">
        <f t="shared" si="0"/>
        <v>-1.2</v>
      </c>
      <c r="T20" t="s">
        <v>1027</v>
      </c>
      <c r="U20" s="6">
        <v>-2.9999999999999997E-4</v>
      </c>
      <c r="V20" s="6">
        <v>-0.2167</v>
      </c>
      <c r="W20" s="6">
        <v>0.46779999999999999</v>
      </c>
    </row>
    <row r="21" spans="1:24">
      <c r="A21" s="4" t="s">
        <v>1049</v>
      </c>
      <c r="B21" t="s">
        <v>1050</v>
      </c>
      <c r="C21">
        <v>0</v>
      </c>
      <c r="D21" t="s">
        <v>1051</v>
      </c>
      <c r="E21">
        <v>12.58</v>
      </c>
      <c r="J21" s="6">
        <f t="shared" si="0"/>
        <v>12.58</v>
      </c>
      <c r="T21" t="s">
        <v>1068</v>
      </c>
      <c r="U21" s="6" t="s">
        <v>1173</v>
      </c>
      <c r="V21" s="6" t="s">
        <v>1174</v>
      </c>
      <c r="W21" s="6" t="s">
        <v>1175</v>
      </c>
    </row>
    <row r="22" spans="1:24">
      <c r="A22" s="4" t="s">
        <v>1005</v>
      </c>
      <c r="J22" s="6" t="str">
        <f t="shared" si="0"/>
        <v>*0</v>
      </c>
      <c r="T22" t="s">
        <v>918</v>
      </c>
      <c r="U22" s="6">
        <v>6.8000000000000005E-2</v>
      </c>
      <c r="V22" s="6" t="s">
        <v>1083</v>
      </c>
      <c r="W22" s="6" t="s">
        <v>1083</v>
      </c>
    </row>
    <row r="23" spans="1:24">
      <c r="J23" s="6" t="str">
        <f t="shared" si="0"/>
        <v>*0</v>
      </c>
    </row>
    <row r="24" spans="1:24">
      <c r="A24" s="4" t="s">
        <v>1052</v>
      </c>
      <c r="J24" s="6" t="str">
        <f t="shared" si="0"/>
        <v>*0</v>
      </c>
      <c r="T24" t="s">
        <v>118</v>
      </c>
      <c r="W24" s="6" t="s">
        <v>1076</v>
      </c>
      <c r="X24" s="6">
        <v>-62.097999999999999</v>
      </c>
    </row>
    <row r="25" spans="1:24">
      <c r="A25" s="4" t="s">
        <v>1053</v>
      </c>
      <c r="B25" t="s">
        <v>1024</v>
      </c>
      <c r="C25" t="s">
        <v>1054</v>
      </c>
      <c r="D25" t="s">
        <v>1055</v>
      </c>
      <c r="E25" t="s">
        <v>1056</v>
      </c>
      <c r="F25" t="s">
        <v>1057</v>
      </c>
      <c r="G25" t="s">
        <v>1058</v>
      </c>
      <c r="H25" t="s">
        <v>1059</v>
      </c>
      <c r="I25" t="s">
        <v>1060</v>
      </c>
      <c r="J25" s="6" t="str">
        <f t="shared" si="0"/>
        <v>using</v>
      </c>
      <c r="U25" s="6" t="s">
        <v>1073</v>
      </c>
      <c r="V25" s="6" t="s">
        <v>1033</v>
      </c>
      <c r="W25" s="6" t="s">
        <v>1034</v>
      </c>
      <c r="X25" s="6" t="s">
        <v>1036</v>
      </c>
    </row>
    <row r="26" spans="1:24">
      <c r="A26" s="4" t="s">
        <v>1006</v>
      </c>
      <c r="B26" t="s">
        <v>1007</v>
      </c>
      <c r="J26" s="6" t="str">
        <f t="shared" si="0"/>
        <v>*0</v>
      </c>
      <c r="T26" t="s">
        <v>1027</v>
      </c>
      <c r="U26" s="6">
        <v>-8.7559999999999995E-5</v>
      </c>
      <c r="V26" s="6">
        <v>0.37509999999999999</v>
      </c>
      <c r="W26" s="6">
        <v>0.48430000000000001</v>
      </c>
      <c r="X26" s="6">
        <v>-0.6835</v>
      </c>
    </row>
    <row r="27" spans="1:24">
      <c r="A27" s="4" t="s">
        <v>1003</v>
      </c>
      <c r="J27" s="6" t="str">
        <f t="shared" si="0"/>
        <v>*0</v>
      </c>
      <c r="T27" t="s">
        <v>1068</v>
      </c>
      <c r="U27" s="6" t="s">
        <v>1176</v>
      </c>
      <c r="V27" s="6" t="s">
        <v>1177</v>
      </c>
      <c r="W27" s="6" t="s">
        <v>1178</v>
      </c>
      <c r="X27" s="6" t="s">
        <v>1179</v>
      </c>
    </row>
    <row r="28" spans="1:24">
      <c r="A28" s="4" t="s">
        <v>1008</v>
      </c>
      <c r="B28" t="s">
        <v>1009</v>
      </c>
      <c r="C28" t="s">
        <v>113</v>
      </c>
      <c r="D28" t="s">
        <v>1010</v>
      </c>
      <c r="E28" t="s">
        <v>1011</v>
      </c>
      <c r="F28">
        <v>127</v>
      </c>
      <c r="J28" s="6" t="str">
        <f t="shared" si="0"/>
        <v>Observations:</v>
      </c>
      <c r="T28" t="s">
        <v>918</v>
      </c>
      <c r="U28" s="6">
        <v>0.71399999999999997</v>
      </c>
      <c r="V28" s="6" t="s">
        <v>1083</v>
      </c>
      <c r="W28" s="6" t="s">
        <v>1083</v>
      </c>
      <c r="X28" s="6" t="s">
        <v>1083</v>
      </c>
    </row>
    <row r="29" spans="1:24">
      <c r="A29" s="4" t="s">
        <v>1012</v>
      </c>
      <c r="B29" t="s">
        <v>1069</v>
      </c>
      <c r="C29" t="s">
        <v>426</v>
      </c>
      <c r="D29" t="s">
        <v>1070</v>
      </c>
      <c r="E29" t="s">
        <v>1014</v>
      </c>
      <c r="F29" t="s">
        <v>1015</v>
      </c>
      <c r="G29">
        <v>20.581</v>
      </c>
      <c r="J29" s="6" t="str">
        <f t="shared" si="0"/>
        <v>Log</v>
      </c>
    </row>
    <row r="30" spans="1:24">
      <c r="A30" s="4" t="s">
        <v>1016</v>
      </c>
      <c r="B30" t="s">
        <v>1017</v>
      </c>
      <c r="C30">
        <v>7</v>
      </c>
      <c r="D30" t="s">
        <v>1018</v>
      </c>
      <c r="E30">
        <v>2020</v>
      </c>
      <c r="F30" t="s">
        <v>402</v>
      </c>
      <c r="G30">
        <v>-33.161000000000001</v>
      </c>
      <c r="J30" s="6">
        <f t="shared" si="0"/>
        <v>2020</v>
      </c>
      <c r="T30" t="s">
        <v>109</v>
      </c>
      <c r="W30" s="6" t="s">
        <v>1076</v>
      </c>
      <c r="X30" s="6">
        <v>43.776000000000003</v>
      </c>
    </row>
    <row r="31" spans="1:24">
      <c r="A31" s="4" t="s">
        <v>1019</v>
      </c>
      <c r="B31" s="21">
        <v>0.86056712962962967</v>
      </c>
      <c r="C31" t="s">
        <v>403</v>
      </c>
      <c r="D31">
        <v>-21.815999999999999</v>
      </c>
      <c r="J31" s="6" t="str">
        <f t="shared" si="0"/>
        <v>*0</v>
      </c>
      <c r="U31" s="6" t="s">
        <v>1073</v>
      </c>
      <c r="V31" s="6" t="s">
        <v>1033</v>
      </c>
      <c r="W31" s="6" t="s">
        <v>1034</v>
      </c>
      <c r="X31" s="6" t="s">
        <v>1036</v>
      </c>
    </row>
    <row r="32" spans="1:24">
      <c r="A32" s="4" t="s">
        <v>1020</v>
      </c>
      <c r="B32" t="s">
        <v>1021</v>
      </c>
      <c r="C32" t="s">
        <v>404</v>
      </c>
      <c r="D32">
        <v>-28.552</v>
      </c>
      <c r="J32" s="6" t="str">
        <f t="shared" si="0"/>
        <v>*0</v>
      </c>
      <c r="T32" t="s">
        <v>1027</v>
      </c>
      <c r="U32" s="6">
        <v>2.3949999999999999E-5</v>
      </c>
      <c r="V32" s="6">
        <v>0.1444</v>
      </c>
      <c r="W32" s="6">
        <v>-6.93E-2</v>
      </c>
      <c r="X32" s="6">
        <v>-0.19570000000000001</v>
      </c>
    </row>
    <row r="33" spans="1:24">
      <c r="A33" s="4" t="s">
        <v>1022</v>
      </c>
      <c r="B33" t="s">
        <v>1023</v>
      </c>
      <c r="J33" s="6" t="str">
        <f t="shared" si="0"/>
        <v>*0</v>
      </c>
      <c r="T33" t="s">
        <v>1068</v>
      </c>
      <c r="U33" s="6" t="s">
        <v>1180</v>
      </c>
      <c r="V33" s="6" t="s">
        <v>1181</v>
      </c>
      <c r="W33" s="6" t="s">
        <v>1182</v>
      </c>
      <c r="X33" s="6" t="s">
        <v>1183</v>
      </c>
    </row>
    <row r="34" spans="1:24">
      <c r="A34" s="4" t="s">
        <v>1024</v>
      </c>
      <c r="B34" t="s">
        <v>1025</v>
      </c>
      <c r="C34" t="s">
        <v>1026</v>
      </c>
      <c r="J34" s="6" t="str">
        <f t="shared" si="0"/>
        <v>*0</v>
      </c>
      <c r="T34" t="s">
        <v>918</v>
      </c>
      <c r="U34" s="6">
        <v>0.82699999999999996</v>
      </c>
      <c r="V34" s="6">
        <v>0.56499999999999995</v>
      </c>
      <c r="W34" s="6">
        <v>0.80600000000000005</v>
      </c>
      <c r="X34" s="6">
        <v>0.41699999999999998</v>
      </c>
    </row>
    <row r="35" spans="1:24">
      <c r="A35" s="4" t="s">
        <v>1074</v>
      </c>
      <c r="J35" s="6" t="str">
        <f t="shared" si="0"/>
        <v>*0</v>
      </c>
    </row>
    <row r="36" spans="1:24">
      <c r="A36" s="4" t="s">
        <v>1027</v>
      </c>
      <c r="B36" t="s">
        <v>164</v>
      </c>
      <c r="C36" t="s">
        <v>1028</v>
      </c>
      <c r="D36" t="s">
        <v>1029</v>
      </c>
      <c r="E36" t="s">
        <v>1030</v>
      </c>
      <c r="F36" t="s">
        <v>1031</v>
      </c>
      <c r="G36" t="s">
        <v>1032</v>
      </c>
      <c r="J36" s="6" t="str">
        <f t="shared" si="0"/>
        <v>P&gt;|z|</v>
      </c>
      <c r="T36" t="s">
        <v>114</v>
      </c>
      <c r="W36" s="6" t="s">
        <v>1076</v>
      </c>
      <c r="X36" s="6">
        <v>58.314999999999998</v>
      </c>
    </row>
    <row r="37" spans="1:24">
      <c r="A37" s="4" t="s">
        <v>1075</v>
      </c>
      <c r="J37" s="6" t="str">
        <f t="shared" si="0"/>
        <v>*0</v>
      </c>
      <c r="M37" s="6" t="str">
        <f>C28</f>
        <v>CS-Aaa-1YR</v>
      </c>
      <c r="P37" s="6" t="s">
        <v>1076</v>
      </c>
      <c r="Q37" s="6">
        <f>G29</f>
        <v>20.581</v>
      </c>
      <c r="U37" s="6" t="s">
        <v>1073</v>
      </c>
      <c r="V37" s="6" t="s">
        <v>1033</v>
      </c>
    </row>
    <row r="38" spans="1:24">
      <c r="A38" s="4" t="s">
        <v>728</v>
      </c>
      <c r="B38">
        <v>-2.9999999999999997E-4</v>
      </c>
      <c r="C38">
        <v>0</v>
      </c>
      <c r="D38">
        <v>-1.823</v>
      </c>
      <c r="E38">
        <v>6.8000000000000005E-2</v>
      </c>
      <c r="F38">
        <v>-1E-3</v>
      </c>
      <c r="G38" s="10">
        <v>2.16E-5</v>
      </c>
      <c r="J38" s="6">
        <f t="shared" si="0"/>
        <v>6.8000000000000005E-2</v>
      </c>
      <c r="N38" s="6" t="str" cm="1">
        <f t="array" ref="N38:P38">TRANSPOSE(A38:A40)</f>
        <v>Econ-DSPIC96-diff</v>
      </c>
      <c r="O38" s="6" t="str">
        <v>ar.L1</v>
      </c>
      <c r="P38" s="6" t="str">
        <v>ar.L2</v>
      </c>
      <c r="T38" t="s">
        <v>1027</v>
      </c>
      <c r="U38" s="6">
        <v>1.7779999999999999E-5</v>
      </c>
      <c r="V38" s="6">
        <v>0.14990000000000001</v>
      </c>
    </row>
    <row r="39" spans="1:24">
      <c r="A39" s="5" t="s">
        <v>1033</v>
      </c>
      <c r="B39">
        <v>-0.2167</v>
      </c>
      <c r="C39">
        <v>6.0999999999999999E-2</v>
      </c>
      <c r="D39">
        <v>-3.55</v>
      </c>
      <c r="E39">
        <v>0</v>
      </c>
      <c r="F39">
        <v>-0.33600000000000002</v>
      </c>
      <c r="G39">
        <v>-9.7000000000000003E-2</v>
      </c>
      <c r="J39" s="6" t="str">
        <f t="shared" si="0"/>
        <v>*0</v>
      </c>
      <c r="M39" s="6" t="s">
        <v>1027</v>
      </c>
      <c r="N39" s="6" cm="1">
        <f t="array" ref="N39:P39">TRANSPOSE(B38:B40)</f>
        <v>-2.9999999999999997E-4</v>
      </c>
      <c r="O39" s="6">
        <v>-0.2167</v>
      </c>
      <c r="P39" s="6">
        <v>0.46779999999999999</v>
      </c>
      <c r="T39" t="s">
        <v>1068</v>
      </c>
      <c r="U39" s="6" t="s">
        <v>1184</v>
      </c>
      <c r="V39" s="6" t="s">
        <v>1185</v>
      </c>
    </row>
    <row r="40" spans="1:24">
      <c r="A40" s="5" t="s">
        <v>1034</v>
      </c>
      <c r="B40">
        <v>0.46779999999999999</v>
      </c>
      <c r="C40">
        <v>0.05</v>
      </c>
      <c r="D40">
        <v>9.4380000000000006</v>
      </c>
      <c r="E40">
        <v>0</v>
      </c>
      <c r="F40">
        <v>0.371</v>
      </c>
      <c r="G40">
        <v>0.56499999999999995</v>
      </c>
      <c r="J40" s="6" t="str">
        <f t="shared" si="0"/>
        <v>*0</v>
      </c>
      <c r="M40" s="6" t="s">
        <v>1068</v>
      </c>
      <c r="N40" s="6" t="str" cm="1">
        <f t="array" ref="N40:P40">TRANSPOSE("("&amp;D38:D40&amp;")")</f>
        <v>(-1.823)</v>
      </c>
      <c r="O40" s="6" t="str">
        <v>(-3.55)</v>
      </c>
      <c r="P40" s="6" t="str">
        <v>(9.438)</v>
      </c>
      <c r="T40" t="s">
        <v>918</v>
      </c>
      <c r="U40" s="6">
        <v>0.85499999999999998</v>
      </c>
      <c r="V40" s="6" t="s">
        <v>1186</v>
      </c>
    </row>
    <row r="41" spans="1:24">
      <c r="A41" s="4" t="s">
        <v>1039</v>
      </c>
      <c r="B41">
        <v>4.2000000000000003E-2</v>
      </c>
      <c r="C41">
        <v>4.0000000000000001E-3</v>
      </c>
      <c r="D41">
        <v>10.505000000000001</v>
      </c>
      <c r="E41">
        <v>0</v>
      </c>
      <c r="F41">
        <v>3.4000000000000002E-2</v>
      </c>
      <c r="G41">
        <v>0.05</v>
      </c>
      <c r="J41" s="6" t="str">
        <f t="shared" si="0"/>
        <v>*0</v>
      </c>
      <c r="K41" s="22"/>
      <c r="L41" s="22"/>
      <c r="M41" s="6" t="s">
        <v>918</v>
      </c>
      <c r="N41" s="6" cm="1">
        <f t="array" ref="N41:P41">TRANSPOSE(J38:J40)</f>
        <v>6.8000000000000005E-2</v>
      </c>
      <c r="O41" s="6" t="str">
        <v>*0</v>
      </c>
      <c r="P41" s="6" t="str">
        <v>*0</v>
      </c>
    </row>
    <row r="42" spans="1:24">
      <c r="A42" s="4" t="s">
        <v>1005</v>
      </c>
      <c r="J42" s="6" t="str">
        <f t="shared" si="0"/>
        <v>*0</v>
      </c>
      <c r="T42" t="s">
        <v>119</v>
      </c>
      <c r="W42" s="6" t="s">
        <v>1076</v>
      </c>
      <c r="X42" s="6">
        <v>39.814</v>
      </c>
    </row>
    <row r="43" spans="1:24">
      <c r="A43" s="4" t="s">
        <v>1040</v>
      </c>
      <c r="B43" t="s">
        <v>1041</v>
      </c>
      <c r="C43">
        <v>31.45</v>
      </c>
      <c r="D43" t="s">
        <v>1042</v>
      </c>
      <c r="E43" t="s">
        <v>1043</v>
      </c>
      <c r="F43">
        <v>1031.71</v>
      </c>
      <c r="J43" s="6" t="str">
        <f t="shared" si="0"/>
        <v>(JB):</v>
      </c>
      <c r="U43" s="6" t="s">
        <v>1073</v>
      </c>
      <c r="V43" s="6" t="s">
        <v>1033</v>
      </c>
    </row>
    <row r="44" spans="1:24">
      <c r="A44" s="4" t="s">
        <v>1044</v>
      </c>
      <c r="B44">
        <v>0.83</v>
      </c>
      <c r="C44" t="s">
        <v>1045</v>
      </c>
      <c r="D44">
        <v>0</v>
      </c>
      <c r="J44" s="6" t="str">
        <f t="shared" si="0"/>
        <v>*0</v>
      </c>
      <c r="T44" t="s">
        <v>1027</v>
      </c>
      <c r="U44" s="6">
        <v>8.5959999999999997E-5</v>
      </c>
      <c r="V44" s="6">
        <v>0.2268</v>
      </c>
    </row>
    <row r="45" spans="1:24">
      <c r="A45" s="4" t="s">
        <v>1046</v>
      </c>
      <c r="B45" t="s">
        <v>1047</v>
      </c>
      <c r="C45">
        <v>0.15</v>
      </c>
      <c r="D45" t="s">
        <v>1048</v>
      </c>
      <c r="E45">
        <v>-1.62</v>
      </c>
      <c r="J45" s="6">
        <f t="shared" si="0"/>
        <v>-1.62</v>
      </c>
      <c r="T45" t="s">
        <v>1068</v>
      </c>
      <c r="U45" s="6" t="s">
        <v>1187</v>
      </c>
      <c r="V45" s="6" t="s">
        <v>1188</v>
      </c>
    </row>
    <row r="46" spans="1:24">
      <c r="A46" s="4" t="s">
        <v>1049</v>
      </c>
      <c r="B46" t="s">
        <v>1050</v>
      </c>
      <c r="C46">
        <v>0</v>
      </c>
      <c r="D46" t="s">
        <v>1051</v>
      </c>
      <c r="E46">
        <v>16.64</v>
      </c>
      <c r="J46" s="6">
        <f t="shared" si="0"/>
        <v>16.64</v>
      </c>
      <c r="T46" t="s">
        <v>918</v>
      </c>
      <c r="U46" s="6">
        <v>0.53</v>
      </c>
      <c r="V46" s="6" t="s">
        <v>1083</v>
      </c>
    </row>
    <row r="47" spans="1:24">
      <c r="A47" s="4" t="s">
        <v>1005</v>
      </c>
      <c r="J47" s="6" t="str">
        <f t="shared" si="0"/>
        <v>*0</v>
      </c>
    </row>
    <row r="48" spans="1:24">
      <c r="J48" s="6" t="str">
        <f t="shared" si="0"/>
        <v>*0</v>
      </c>
      <c r="T48" t="s">
        <v>110</v>
      </c>
      <c r="W48" s="6" t="s">
        <v>1076</v>
      </c>
      <c r="X48" s="6">
        <v>31.462</v>
      </c>
    </row>
    <row r="49" spans="1:24">
      <c r="A49" s="4" t="s">
        <v>1052</v>
      </c>
      <c r="J49" s="6" t="str">
        <f t="shared" si="0"/>
        <v>*0</v>
      </c>
      <c r="U49" s="6" t="s">
        <v>1073</v>
      </c>
      <c r="V49" s="6" t="s">
        <v>1033</v>
      </c>
    </row>
    <row r="50" spans="1:24">
      <c r="A50" s="4" t="s">
        <v>1053</v>
      </c>
      <c r="B50" t="s">
        <v>1024</v>
      </c>
      <c r="C50" t="s">
        <v>1054</v>
      </c>
      <c r="D50" t="s">
        <v>1055</v>
      </c>
      <c r="E50" t="s">
        <v>1056</v>
      </c>
      <c r="F50" t="s">
        <v>1057</v>
      </c>
      <c r="G50" t="s">
        <v>1058</v>
      </c>
      <c r="H50" t="s">
        <v>1059</v>
      </c>
      <c r="I50" t="s">
        <v>1060</v>
      </c>
      <c r="J50" s="6" t="str">
        <f t="shared" si="0"/>
        <v>using</v>
      </c>
      <c r="T50" t="s">
        <v>1027</v>
      </c>
      <c r="U50" s="6">
        <v>9.4909999999999998E-5</v>
      </c>
      <c r="V50" s="6">
        <v>0.1797</v>
      </c>
    </row>
    <row r="51" spans="1:24">
      <c r="A51" s="4" t="s">
        <v>1006</v>
      </c>
      <c r="B51" t="s">
        <v>1007</v>
      </c>
      <c r="J51" s="6" t="str">
        <f t="shared" si="0"/>
        <v>*0</v>
      </c>
      <c r="T51" t="s">
        <v>1068</v>
      </c>
      <c r="U51" s="6" t="s">
        <v>1189</v>
      </c>
      <c r="V51" s="6" t="s">
        <v>1190</v>
      </c>
    </row>
    <row r="52" spans="1:24">
      <c r="A52" s="4" t="s">
        <v>1003</v>
      </c>
      <c r="J52" s="6" t="str">
        <f t="shared" si="0"/>
        <v>*0</v>
      </c>
      <c r="T52" t="s">
        <v>918</v>
      </c>
      <c r="U52" s="6">
        <v>0.46899999999999997</v>
      </c>
      <c r="V52" s="6" t="s">
        <v>1191</v>
      </c>
    </row>
    <row r="53" spans="1:24">
      <c r="A53" s="4" t="s">
        <v>1008</v>
      </c>
      <c r="B53" t="s">
        <v>1009</v>
      </c>
      <c r="C53" t="s">
        <v>118</v>
      </c>
      <c r="D53" t="s">
        <v>1010</v>
      </c>
      <c r="E53" t="s">
        <v>1011</v>
      </c>
      <c r="F53">
        <v>127</v>
      </c>
      <c r="J53" s="6" t="str">
        <f t="shared" si="0"/>
        <v>Observations:</v>
      </c>
    </row>
    <row r="54" spans="1:24">
      <c r="A54" s="4" t="s">
        <v>1012</v>
      </c>
      <c r="B54" t="s">
        <v>1069</v>
      </c>
      <c r="C54" t="s">
        <v>426</v>
      </c>
      <c r="D54" t="s">
        <v>1066</v>
      </c>
      <c r="E54" t="s">
        <v>1014</v>
      </c>
      <c r="F54" t="s">
        <v>1015</v>
      </c>
      <c r="G54">
        <v>36.048999999999999</v>
      </c>
      <c r="J54" s="6" t="str">
        <f t="shared" si="0"/>
        <v>Log</v>
      </c>
      <c r="T54" t="s">
        <v>115</v>
      </c>
      <c r="W54" s="6" t="s">
        <v>1076</v>
      </c>
      <c r="X54" s="6">
        <v>50.072000000000003</v>
      </c>
    </row>
    <row r="55" spans="1:24">
      <c r="A55" s="4" t="s">
        <v>1016</v>
      </c>
      <c r="B55" t="s">
        <v>1017</v>
      </c>
      <c r="C55">
        <v>7</v>
      </c>
      <c r="D55" t="s">
        <v>1018</v>
      </c>
      <c r="E55">
        <v>2020</v>
      </c>
      <c r="F55" t="s">
        <v>402</v>
      </c>
      <c r="G55">
        <v>-62.097999999999999</v>
      </c>
      <c r="J55" s="6">
        <f t="shared" si="0"/>
        <v>2020</v>
      </c>
      <c r="U55" s="6" t="s">
        <v>1073</v>
      </c>
      <c r="V55" s="6" t="s">
        <v>1033</v>
      </c>
    </row>
    <row r="56" spans="1:24">
      <c r="A56" s="4" t="s">
        <v>1019</v>
      </c>
      <c r="B56" s="21">
        <v>0.86057870370370371</v>
      </c>
      <c r="C56" t="s">
        <v>403</v>
      </c>
      <c r="D56">
        <v>-47.917000000000002</v>
      </c>
      <c r="J56" s="6" t="str">
        <f t="shared" si="0"/>
        <v>*0</v>
      </c>
      <c r="T56" t="s">
        <v>1027</v>
      </c>
      <c r="U56" s="6">
        <v>6.2879999999999994E-5</v>
      </c>
      <c r="V56" s="6">
        <v>0.2732</v>
      </c>
    </row>
    <row r="57" spans="1:24">
      <c r="A57" s="4" t="s">
        <v>1020</v>
      </c>
      <c r="B57" t="s">
        <v>1021</v>
      </c>
      <c r="C57" t="s">
        <v>404</v>
      </c>
      <c r="D57">
        <v>-56.337000000000003</v>
      </c>
      <c r="J57" s="6" t="str">
        <f t="shared" si="0"/>
        <v>*0</v>
      </c>
      <c r="T57" t="s">
        <v>1068</v>
      </c>
      <c r="U57" s="6" t="s">
        <v>1192</v>
      </c>
      <c r="V57" s="6" t="s">
        <v>1193</v>
      </c>
    </row>
    <row r="58" spans="1:24">
      <c r="A58" s="4" t="s">
        <v>1022</v>
      </c>
      <c r="B58" t="s">
        <v>1023</v>
      </c>
      <c r="J58" s="6" t="str">
        <f t="shared" si="0"/>
        <v>*0</v>
      </c>
      <c r="T58" t="s">
        <v>918</v>
      </c>
      <c r="U58" s="6">
        <v>0.58199999999999996</v>
      </c>
      <c r="V58" s="6" t="s">
        <v>1083</v>
      </c>
    </row>
    <row r="59" spans="1:24">
      <c r="A59" s="4" t="s">
        <v>1024</v>
      </c>
      <c r="B59" t="s">
        <v>1025</v>
      </c>
      <c r="C59" t="s">
        <v>1026</v>
      </c>
      <c r="J59" s="6" t="str">
        <f t="shared" si="0"/>
        <v>*0</v>
      </c>
    </row>
    <row r="60" spans="1:24">
      <c r="A60" s="4" t="s">
        <v>1074</v>
      </c>
      <c r="J60" s="6" t="str">
        <f t="shared" si="0"/>
        <v>*0</v>
      </c>
    </row>
    <row r="61" spans="1:24">
      <c r="A61" s="4" t="s">
        <v>1027</v>
      </c>
      <c r="B61" t="s">
        <v>164</v>
      </c>
      <c r="C61" t="s">
        <v>1028</v>
      </c>
      <c r="D61" t="s">
        <v>1029</v>
      </c>
      <c r="E61" t="s">
        <v>1030</v>
      </c>
      <c r="F61" t="s">
        <v>1031</v>
      </c>
      <c r="G61" t="s">
        <v>1032</v>
      </c>
      <c r="J61" s="6" t="str">
        <f t="shared" si="0"/>
        <v>P&gt;|z|</v>
      </c>
      <c r="T61" t="s">
        <v>120</v>
      </c>
      <c r="W61" s="6" t="s">
        <v>1076</v>
      </c>
      <c r="X61" s="6">
        <v>27.513000000000002</v>
      </c>
    </row>
    <row r="62" spans="1:24">
      <c r="A62" s="4" t="s">
        <v>1075</v>
      </c>
      <c r="J62" s="6" t="str">
        <f t="shared" si="0"/>
        <v>*0</v>
      </c>
      <c r="U62" s="6" t="s">
        <v>1073</v>
      </c>
      <c r="V62" s="6" t="s">
        <v>1033</v>
      </c>
      <c r="W62" s="6" t="s">
        <v>1036</v>
      </c>
    </row>
    <row r="63" spans="1:24">
      <c r="A63" s="4" t="s">
        <v>728</v>
      </c>
      <c r="B63" s="10">
        <v>-8.7559999999999995E-5</v>
      </c>
      <c r="C63">
        <v>0</v>
      </c>
      <c r="D63">
        <v>-0.36699999999999999</v>
      </c>
      <c r="E63">
        <v>0.71399999999999997</v>
      </c>
      <c r="F63">
        <v>-1E-3</v>
      </c>
      <c r="G63">
        <v>0</v>
      </c>
      <c r="J63" s="6">
        <f t="shared" si="0"/>
        <v>0.71399999999999997</v>
      </c>
      <c r="M63" s="6" t="str">
        <f>C53</f>
        <v>CS-Aaa-5YR</v>
      </c>
      <c r="P63" s="6" t="s">
        <v>1076</v>
      </c>
      <c r="Q63" s="6">
        <f>G55</f>
        <v>-62.097999999999999</v>
      </c>
      <c r="T63" t="s">
        <v>1027</v>
      </c>
      <c r="U63" s="6">
        <v>1E-4</v>
      </c>
      <c r="V63" s="6">
        <v>0.1341</v>
      </c>
      <c r="W63" s="6">
        <v>0.1991</v>
      </c>
    </row>
    <row r="64" spans="1:24">
      <c r="A64" s="5" t="s">
        <v>1033</v>
      </c>
      <c r="B64">
        <v>0.37509999999999999</v>
      </c>
      <c r="C64">
        <v>9.8000000000000004E-2</v>
      </c>
      <c r="D64">
        <v>3.8450000000000002</v>
      </c>
      <c r="E64">
        <v>0</v>
      </c>
      <c r="F64">
        <v>0.184</v>
      </c>
      <c r="G64">
        <v>0.56599999999999995</v>
      </c>
      <c r="J64" s="6" t="str">
        <f t="shared" si="0"/>
        <v>*0</v>
      </c>
      <c r="N64" s="6" t="str" cm="1">
        <f t="array" ref="N64:Q64">TRANSPOSE(A63:A66)</f>
        <v>Econ-DSPIC96-diff</v>
      </c>
      <c r="O64" s="6" t="str">
        <v>ar.L1</v>
      </c>
      <c r="P64" s="6" t="str">
        <v>ar.L2</v>
      </c>
      <c r="Q64" s="6" t="str">
        <v>ma.L1</v>
      </c>
      <c r="T64" t="s">
        <v>1068</v>
      </c>
      <c r="U64" s="6" t="s">
        <v>1194</v>
      </c>
      <c r="V64" s="6" t="s">
        <v>1195</v>
      </c>
      <c r="W64" s="6" t="s">
        <v>1196</v>
      </c>
    </row>
    <row r="65" spans="1:24">
      <c r="A65" s="5" t="s">
        <v>1034</v>
      </c>
      <c r="B65">
        <v>0.48430000000000001</v>
      </c>
      <c r="C65">
        <v>5.8999999999999997E-2</v>
      </c>
      <c r="D65">
        <v>8.2769999999999992</v>
      </c>
      <c r="E65">
        <v>0</v>
      </c>
      <c r="F65">
        <v>0.37</v>
      </c>
      <c r="G65">
        <v>0.59899999999999998</v>
      </c>
      <c r="J65" s="6" t="str">
        <f t="shared" si="0"/>
        <v>*0</v>
      </c>
      <c r="M65" s="6" t="s">
        <v>1027</v>
      </c>
      <c r="N65" s="6" cm="1">
        <f t="array" ref="N65:Q65">TRANSPOSE(B63:B66)</f>
        <v>-8.7559999999999995E-5</v>
      </c>
      <c r="O65" s="6">
        <v>0.37509999999999999</v>
      </c>
      <c r="P65" s="6">
        <v>0.48430000000000001</v>
      </c>
      <c r="Q65" s="6">
        <v>-0.6835</v>
      </c>
      <c r="T65" t="s">
        <v>918</v>
      </c>
      <c r="U65" s="6">
        <v>0.438</v>
      </c>
      <c r="V65" s="6">
        <v>0.53300000000000003</v>
      </c>
      <c r="W65" s="6">
        <v>0.38400000000000001</v>
      </c>
    </row>
    <row r="66" spans="1:24">
      <c r="A66" s="5" t="s">
        <v>1036</v>
      </c>
      <c r="B66">
        <v>-0.6835</v>
      </c>
      <c r="C66">
        <v>0.127</v>
      </c>
      <c r="D66">
        <v>-5.3789999999999996</v>
      </c>
      <c r="E66">
        <v>0</v>
      </c>
      <c r="F66">
        <v>-0.93300000000000005</v>
      </c>
      <c r="G66">
        <v>-0.434</v>
      </c>
      <c r="J66" s="6" t="str">
        <f t="shared" si="0"/>
        <v>*0</v>
      </c>
      <c r="M66" s="6" t="s">
        <v>1068</v>
      </c>
      <c r="N66" s="6" t="str" cm="1">
        <f t="array" ref="N66:Q66">TRANSPOSE("("&amp;D63:D66&amp;")")</f>
        <v>(-0.367)</v>
      </c>
      <c r="O66" s="6" t="str">
        <v>(3.845)</v>
      </c>
      <c r="P66" s="6" t="str">
        <v>(8.277)</v>
      </c>
      <c r="Q66" s="6" t="str">
        <v>(-5.379)</v>
      </c>
    </row>
    <row r="67" spans="1:24">
      <c r="A67" s="4" t="s">
        <v>1039</v>
      </c>
      <c r="B67">
        <v>3.2899999999999999E-2</v>
      </c>
      <c r="C67">
        <v>3.0000000000000001E-3</v>
      </c>
      <c r="D67">
        <v>10.571999999999999</v>
      </c>
      <c r="E67">
        <v>0</v>
      </c>
      <c r="F67">
        <v>2.7E-2</v>
      </c>
      <c r="G67">
        <v>3.9E-2</v>
      </c>
      <c r="J67" s="6" t="str">
        <f t="shared" si="0"/>
        <v>*0</v>
      </c>
      <c r="M67" s="6" t="s">
        <v>918</v>
      </c>
      <c r="N67" s="6" cm="1">
        <f t="array" ref="N67:Q67">TRANSPOSE(J63:J66)</f>
        <v>0.71399999999999997</v>
      </c>
      <c r="O67" s="6" t="str">
        <v>*0</v>
      </c>
      <c r="P67" s="6" t="str">
        <v>*0</v>
      </c>
      <c r="Q67" s="6" t="str">
        <v>*0</v>
      </c>
    </row>
    <row r="68" spans="1:24">
      <c r="A68" s="4" t="s">
        <v>1005</v>
      </c>
      <c r="J68" s="6" t="str">
        <f t="shared" si="0"/>
        <v>*0</v>
      </c>
      <c r="T68" t="s">
        <v>111</v>
      </c>
      <c r="W68" s="6" t="s">
        <v>1076</v>
      </c>
      <c r="X68" s="6">
        <v>27.547000000000001</v>
      </c>
    </row>
    <row r="69" spans="1:24">
      <c r="A69" s="4" t="s">
        <v>1040</v>
      </c>
      <c r="B69" t="s">
        <v>1041</v>
      </c>
      <c r="C69">
        <v>27.59</v>
      </c>
      <c r="D69" t="s">
        <v>1042</v>
      </c>
      <c r="E69" t="s">
        <v>1043</v>
      </c>
      <c r="F69">
        <v>2501.35</v>
      </c>
      <c r="J69" s="6" t="str">
        <f t="shared" si="0"/>
        <v>(JB):</v>
      </c>
      <c r="U69" s="6" t="s">
        <v>1073</v>
      </c>
      <c r="V69" s="6" t="s">
        <v>1033</v>
      </c>
      <c r="W69" s="6" t="s">
        <v>1034</v>
      </c>
      <c r="X69" s="6" t="s">
        <v>1035</v>
      </c>
    </row>
    <row r="70" spans="1:24">
      <c r="A70" s="4" t="s">
        <v>1044</v>
      </c>
      <c r="B70">
        <v>0.93</v>
      </c>
      <c r="C70" t="s">
        <v>1045</v>
      </c>
      <c r="D70">
        <v>0</v>
      </c>
      <c r="J70" s="6" t="str">
        <f t="shared" si="0"/>
        <v>*0</v>
      </c>
      <c r="T70" t="s">
        <v>1027</v>
      </c>
      <c r="U70" s="6">
        <v>1E-4</v>
      </c>
      <c r="V70" s="6">
        <v>0.24079999999999999</v>
      </c>
      <c r="W70" s="6">
        <v>0.2276</v>
      </c>
      <c r="X70" s="6">
        <v>0.25629999999999997</v>
      </c>
    </row>
    <row r="71" spans="1:24">
      <c r="A71" s="4" t="s">
        <v>1046</v>
      </c>
      <c r="B71" t="s">
        <v>1047</v>
      </c>
      <c r="C71">
        <v>0.12</v>
      </c>
      <c r="D71" t="s">
        <v>1048</v>
      </c>
      <c r="E71">
        <v>-2.92</v>
      </c>
      <c r="J71" s="6">
        <f t="shared" si="0"/>
        <v>-2.92</v>
      </c>
      <c r="T71" t="s">
        <v>1068</v>
      </c>
      <c r="U71" s="6" t="s">
        <v>1197</v>
      </c>
      <c r="V71" s="6" t="s">
        <v>1198</v>
      </c>
      <c r="W71" s="6" t="s">
        <v>1199</v>
      </c>
      <c r="X71" s="6" t="s">
        <v>1200</v>
      </c>
    </row>
    <row r="72" spans="1:24">
      <c r="A72" s="4" t="s">
        <v>1049</v>
      </c>
      <c r="B72" t="s">
        <v>1050</v>
      </c>
      <c r="C72">
        <v>0</v>
      </c>
      <c r="D72" t="s">
        <v>1051</v>
      </c>
      <c r="E72">
        <v>24.03</v>
      </c>
      <c r="J72" s="6">
        <f t="shared" si="0"/>
        <v>24.03</v>
      </c>
      <c r="T72" t="s">
        <v>918</v>
      </c>
      <c r="U72" s="6">
        <v>0.31900000000000001</v>
      </c>
      <c r="V72" s="6" t="s">
        <v>1083</v>
      </c>
      <c r="W72" s="6" t="s">
        <v>1201</v>
      </c>
      <c r="X72" s="6" t="s">
        <v>1202</v>
      </c>
    </row>
    <row r="73" spans="1:24">
      <c r="A73" s="4" t="s">
        <v>1005</v>
      </c>
      <c r="J73" s="6" t="str">
        <f t="shared" si="0"/>
        <v>*0</v>
      </c>
    </row>
    <row r="74" spans="1:24">
      <c r="J74" s="6" t="str">
        <f t="shared" si="0"/>
        <v>*0</v>
      </c>
    </row>
    <row r="75" spans="1:24">
      <c r="A75" s="4" t="s">
        <v>1052</v>
      </c>
      <c r="J75" s="6" t="str">
        <f t="shared" si="0"/>
        <v>*0</v>
      </c>
      <c r="T75" t="s">
        <v>116</v>
      </c>
      <c r="W75" s="6" t="s">
        <v>1076</v>
      </c>
      <c r="X75" s="6">
        <v>35.232999999999997</v>
      </c>
    </row>
    <row r="76" spans="1:24">
      <c r="A76" s="4" t="s">
        <v>1053</v>
      </c>
      <c r="B76" t="s">
        <v>1024</v>
      </c>
      <c r="C76" t="s">
        <v>1054</v>
      </c>
      <c r="D76" t="s">
        <v>1055</v>
      </c>
      <c r="E76" t="s">
        <v>1056</v>
      </c>
      <c r="F76" t="s">
        <v>1057</v>
      </c>
      <c r="G76" t="s">
        <v>1058</v>
      </c>
      <c r="H76" t="s">
        <v>1059</v>
      </c>
      <c r="I76" t="s">
        <v>1060</v>
      </c>
      <c r="J76" s="6" t="str">
        <f t="shared" si="0"/>
        <v>using</v>
      </c>
      <c r="U76" s="6" t="s">
        <v>1073</v>
      </c>
      <c r="V76" s="6" t="s">
        <v>1033</v>
      </c>
      <c r="W76" s="6" t="s">
        <v>1034</v>
      </c>
      <c r="X76" s="6" t="s">
        <v>1035</v>
      </c>
    </row>
    <row r="77" spans="1:24">
      <c r="A77" s="4" t="s">
        <v>1006</v>
      </c>
      <c r="B77" t="s">
        <v>1007</v>
      </c>
      <c r="J77" s="6" t="str">
        <f t="shared" si="0"/>
        <v>*0</v>
      </c>
      <c r="T77" t="s">
        <v>1027</v>
      </c>
      <c r="U77" s="6">
        <v>8.0550000000000006E-5</v>
      </c>
      <c r="V77" s="6">
        <v>0.29649999999999999</v>
      </c>
      <c r="W77" s="6">
        <v>0.13619999999999999</v>
      </c>
      <c r="X77" s="6">
        <v>0.2147</v>
      </c>
    </row>
    <row r="78" spans="1:24">
      <c r="A78" s="4" t="s">
        <v>1003</v>
      </c>
      <c r="J78" s="6" t="str">
        <f t="shared" ref="J78:J141" si="1">IF(AND(OR(E78=0, E78&gt;0), OR(F78=0.01, E78&lt;0.01)), "*" &amp;TEXT(E78, "General"), IF(AND(E78&gt;0.01, E78&lt;0.05), "**" &amp;TEXT(E78, "General"), E78))</f>
        <v>*0</v>
      </c>
      <c r="T78" t="s">
        <v>1068</v>
      </c>
      <c r="U78" s="6" t="s">
        <v>1203</v>
      </c>
      <c r="V78" s="6" t="s">
        <v>1204</v>
      </c>
      <c r="W78" s="6" t="s">
        <v>1205</v>
      </c>
      <c r="X78" s="6" t="s">
        <v>1206</v>
      </c>
    </row>
    <row r="79" spans="1:24">
      <c r="A79" s="4" t="s">
        <v>1008</v>
      </c>
      <c r="B79" t="s">
        <v>1009</v>
      </c>
      <c r="C79" t="s">
        <v>109</v>
      </c>
      <c r="D79" t="s">
        <v>1010</v>
      </c>
      <c r="E79" t="s">
        <v>1011</v>
      </c>
      <c r="F79">
        <v>127</v>
      </c>
      <c r="J79" s="6" t="str">
        <f t="shared" si="1"/>
        <v>Observations:</v>
      </c>
      <c r="T79" t="s">
        <v>918</v>
      </c>
      <c r="U79" s="6">
        <v>0.52300000000000002</v>
      </c>
      <c r="V79" s="6" t="s">
        <v>1083</v>
      </c>
      <c r="W79" s="6">
        <v>0.113</v>
      </c>
      <c r="X79" s="6" t="s">
        <v>1207</v>
      </c>
    </row>
    <row r="80" spans="1:24">
      <c r="A80" s="4" t="s">
        <v>1012</v>
      </c>
      <c r="B80" t="s">
        <v>1069</v>
      </c>
      <c r="C80" t="s">
        <v>426</v>
      </c>
      <c r="D80" t="s">
        <v>429</v>
      </c>
      <c r="E80" t="s">
        <v>1014</v>
      </c>
      <c r="F80" t="s">
        <v>1015</v>
      </c>
      <c r="G80">
        <v>43.776000000000003</v>
      </c>
      <c r="J80" s="6" t="str">
        <f t="shared" si="1"/>
        <v>Log</v>
      </c>
    </row>
    <row r="81" spans="1:24">
      <c r="A81" s="4" t="s">
        <v>1016</v>
      </c>
      <c r="B81" t="s">
        <v>1017</v>
      </c>
      <c r="C81">
        <v>7</v>
      </c>
      <c r="D81" t="s">
        <v>1018</v>
      </c>
      <c r="E81">
        <v>2020</v>
      </c>
      <c r="F81" t="s">
        <v>402</v>
      </c>
      <c r="G81">
        <v>-75.552000000000007</v>
      </c>
      <c r="J81" s="6">
        <f t="shared" si="1"/>
        <v>2020</v>
      </c>
      <c r="T81" t="s">
        <v>121</v>
      </c>
      <c r="W81" s="6" t="s">
        <v>1076</v>
      </c>
      <c r="X81" s="6">
        <v>9.7620000000000005</v>
      </c>
    </row>
    <row r="82" spans="1:24">
      <c r="A82" s="4" t="s">
        <v>1019</v>
      </c>
      <c r="B82" s="21">
        <v>0.86059027777777775</v>
      </c>
      <c r="C82" t="s">
        <v>403</v>
      </c>
      <c r="D82">
        <v>-58.533999999999999</v>
      </c>
      <c r="J82" s="6" t="str">
        <f t="shared" si="1"/>
        <v>*0</v>
      </c>
      <c r="U82" s="6" t="s">
        <v>1073</v>
      </c>
      <c r="V82" s="6" t="s">
        <v>1033</v>
      </c>
      <c r="W82" s="6" t="s">
        <v>1034</v>
      </c>
      <c r="X82" s="6" t="s">
        <v>1035</v>
      </c>
    </row>
    <row r="83" spans="1:24">
      <c r="A83" s="4" t="s">
        <v>1020</v>
      </c>
      <c r="B83" t="s">
        <v>1021</v>
      </c>
      <c r="C83" t="s">
        <v>404</v>
      </c>
      <c r="D83">
        <v>-68.638000000000005</v>
      </c>
      <c r="J83" s="6" t="str">
        <f t="shared" si="1"/>
        <v>*0</v>
      </c>
      <c r="T83" t="s">
        <v>1027</v>
      </c>
      <c r="U83" s="6">
        <v>1E-4</v>
      </c>
      <c r="V83" s="6">
        <v>0.3795</v>
      </c>
      <c r="W83" s="6">
        <v>-7.4999999999999997E-2</v>
      </c>
      <c r="X83" s="6">
        <v>0.18190000000000001</v>
      </c>
    </row>
    <row r="84" spans="1:24">
      <c r="A84" s="4" t="s">
        <v>1022</v>
      </c>
      <c r="B84" t="s">
        <v>1023</v>
      </c>
      <c r="J84" s="6" t="str">
        <f t="shared" si="1"/>
        <v>*0</v>
      </c>
      <c r="T84" t="s">
        <v>1068</v>
      </c>
      <c r="U84" s="6" t="s">
        <v>1208</v>
      </c>
      <c r="V84" s="6" t="s">
        <v>1209</v>
      </c>
      <c r="W84" s="6" t="s">
        <v>1210</v>
      </c>
      <c r="X84" s="6" t="s">
        <v>1211</v>
      </c>
    </row>
    <row r="85" spans="1:24">
      <c r="A85" s="4" t="s">
        <v>1024</v>
      </c>
      <c r="B85" t="s">
        <v>1025</v>
      </c>
      <c r="C85" t="s">
        <v>1026</v>
      </c>
      <c r="J85" s="6" t="str">
        <f t="shared" si="1"/>
        <v>*0</v>
      </c>
      <c r="T85" t="s">
        <v>918</v>
      </c>
      <c r="U85" s="6">
        <v>0.62</v>
      </c>
      <c r="V85" s="6" t="s">
        <v>1083</v>
      </c>
      <c r="W85" s="6">
        <v>0.434</v>
      </c>
      <c r="X85" s="6">
        <v>9.6000000000000002E-2</v>
      </c>
    </row>
    <row r="86" spans="1:24">
      <c r="A86" s="4" t="s">
        <v>1074</v>
      </c>
      <c r="J86" s="6" t="str">
        <f t="shared" si="1"/>
        <v>*0</v>
      </c>
    </row>
    <row r="87" spans="1:24">
      <c r="A87" s="4" t="s">
        <v>1027</v>
      </c>
      <c r="B87" t="s">
        <v>164</v>
      </c>
      <c r="C87" t="s">
        <v>1028</v>
      </c>
      <c r="D87" t="s">
        <v>1029</v>
      </c>
      <c r="E87" t="s">
        <v>1030</v>
      </c>
      <c r="F87" t="s">
        <v>1031</v>
      </c>
      <c r="G87" t="s">
        <v>1032</v>
      </c>
      <c r="J87" s="6" t="str">
        <f t="shared" si="1"/>
        <v>P&gt;|z|</v>
      </c>
    </row>
    <row r="88" spans="1:24">
      <c r="A88" s="4" t="s">
        <v>1075</v>
      </c>
      <c r="J88" s="6" t="str">
        <f t="shared" si="1"/>
        <v>*0</v>
      </c>
      <c r="M88" s="6" t="str">
        <f>C79</f>
        <v>CS-Aa-3MO</v>
      </c>
      <c r="P88" s="6" t="s">
        <v>1076</v>
      </c>
      <c r="Q88" s="6">
        <f>G80</f>
        <v>43.776000000000003</v>
      </c>
    </row>
    <row r="89" spans="1:24">
      <c r="A89" s="4" t="s">
        <v>728</v>
      </c>
      <c r="B89" s="10">
        <v>2.3949999999999999E-5</v>
      </c>
      <c r="C89">
        <v>0</v>
      </c>
      <c r="D89">
        <v>0.219</v>
      </c>
      <c r="E89">
        <v>0.82699999999999996</v>
      </c>
      <c r="F89">
        <v>0</v>
      </c>
      <c r="G89">
        <v>0</v>
      </c>
      <c r="J89" s="6">
        <f t="shared" si="1"/>
        <v>0.82699999999999996</v>
      </c>
      <c r="N89" s="6" t="str" cm="1">
        <f t="array" ref="N89:R89">TRANSPOSE(A89:A93)</f>
        <v>Econ-DSPIC96-diff</v>
      </c>
      <c r="O89" s="6" t="str">
        <v>ar.L1</v>
      </c>
      <c r="P89" s="6" t="str">
        <v>ar.L2</v>
      </c>
      <c r="Q89" s="6" t="str">
        <v>ma.L1</v>
      </c>
      <c r="R89" t="str">
        <v>ma.L2</v>
      </c>
    </row>
    <row r="90" spans="1:24">
      <c r="A90" s="5" t="s">
        <v>1033</v>
      </c>
      <c r="B90">
        <v>0.1444</v>
      </c>
      <c r="C90">
        <v>0.251</v>
      </c>
      <c r="D90">
        <v>0.57499999999999996</v>
      </c>
      <c r="E90">
        <v>0.56499999999999995</v>
      </c>
      <c r="F90">
        <v>-0.34699999999999998</v>
      </c>
      <c r="G90">
        <v>0.63600000000000001</v>
      </c>
      <c r="J90" s="6">
        <f t="shared" si="1"/>
        <v>0.56499999999999995</v>
      </c>
      <c r="M90" s="6" t="s">
        <v>1027</v>
      </c>
      <c r="N90" s="6" cm="1">
        <f t="array" ref="N90:R90">TRANSPOSE(B89:B93)</f>
        <v>2.3949999999999999E-5</v>
      </c>
      <c r="O90" s="6">
        <v>0.1444</v>
      </c>
      <c r="P90" s="6">
        <v>-6.93E-2</v>
      </c>
      <c r="Q90" s="6">
        <v>-0.19570000000000001</v>
      </c>
      <c r="R90">
        <v>0.39379999999999998</v>
      </c>
    </row>
    <row r="91" spans="1:24">
      <c r="A91" s="5" t="s">
        <v>1034</v>
      </c>
      <c r="B91">
        <v>-6.93E-2</v>
      </c>
      <c r="C91">
        <v>0.28299999999999997</v>
      </c>
      <c r="D91">
        <v>-0.245</v>
      </c>
      <c r="E91">
        <v>0.80600000000000005</v>
      </c>
      <c r="F91">
        <v>-0.624</v>
      </c>
      <c r="G91">
        <v>0.48499999999999999</v>
      </c>
      <c r="J91" s="6">
        <f t="shared" si="1"/>
        <v>0.80600000000000005</v>
      </c>
      <c r="M91" s="6" t="s">
        <v>1068</v>
      </c>
      <c r="N91" s="6" t="str" cm="1">
        <f t="array" ref="N91:R91">TRANSPOSE("("&amp;D89:D93&amp;")")</f>
        <v>(0.219)</v>
      </c>
      <c r="O91" s="6" t="str">
        <v>(0.575)</v>
      </c>
      <c r="P91" s="6" t="str">
        <v>(-0.245)</v>
      </c>
      <c r="Q91" s="6" t="str">
        <v>(-0.811)</v>
      </c>
      <c r="R91" t="str">
        <v>(1.522)</v>
      </c>
    </row>
    <row r="92" spans="1:24">
      <c r="A92" s="5" t="s">
        <v>1036</v>
      </c>
      <c r="B92">
        <v>-0.19570000000000001</v>
      </c>
      <c r="C92">
        <v>0.24099999999999999</v>
      </c>
      <c r="D92">
        <v>-0.81100000000000005</v>
      </c>
      <c r="E92">
        <v>0.41699999999999998</v>
      </c>
      <c r="F92">
        <v>-0.66900000000000004</v>
      </c>
      <c r="G92">
        <v>0.27700000000000002</v>
      </c>
      <c r="J92" s="6">
        <f t="shared" si="1"/>
        <v>0.41699999999999998</v>
      </c>
      <c r="M92" s="6" t="s">
        <v>918</v>
      </c>
      <c r="N92" s="6" cm="1">
        <f t="array" ref="N92:R92">TRANSPOSE(J89:J93)</f>
        <v>0.82699999999999996</v>
      </c>
      <c r="O92" s="6">
        <v>0.56499999999999995</v>
      </c>
      <c r="P92" s="6">
        <v>0.80600000000000005</v>
      </c>
      <c r="Q92" s="6">
        <v>0.41699999999999998</v>
      </c>
      <c r="R92">
        <v>0.128</v>
      </c>
    </row>
    <row r="93" spans="1:24">
      <c r="A93" s="5" t="s">
        <v>1037</v>
      </c>
      <c r="B93">
        <v>0.39379999999999998</v>
      </c>
      <c r="C93">
        <v>0.25900000000000001</v>
      </c>
      <c r="D93">
        <v>1.522</v>
      </c>
      <c r="E93">
        <v>0.128</v>
      </c>
      <c r="F93">
        <v>-0.113</v>
      </c>
      <c r="G93">
        <v>0.90100000000000002</v>
      </c>
      <c r="J93" s="6">
        <f t="shared" si="1"/>
        <v>0.128</v>
      </c>
    </row>
    <row r="94" spans="1:24">
      <c r="A94" s="4" t="s">
        <v>1039</v>
      </c>
      <c r="B94">
        <v>2.92E-2</v>
      </c>
      <c r="C94">
        <v>4.0000000000000001E-3</v>
      </c>
      <c r="D94">
        <v>7.2060000000000004</v>
      </c>
      <c r="E94">
        <v>0</v>
      </c>
      <c r="F94">
        <v>2.1000000000000001E-2</v>
      </c>
      <c r="G94">
        <v>3.6999999999999998E-2</v>
      </c>
      <c r="J94" s="6" t="str">
        <f t="shared" si="1"/>
        <v>*0</v>
      </c>
    </row>
    <row r="95" spans="1:24">
      <c r="A95" s="4" t="s">
        <v>1005</v>
      </c>
      <c r="J95" s="6" t="str">
        <f t="shared" si="1"/>
        <v>*0</v>
      </c>
    </row>
    <row r="96" spans="1:24">
      <c r="A96" s="4" t="s">
        <v>1040</v>
      </c>
      <c r="B96" t="s">
        <v>1041</v>
      </c>
      <c r="C96">
        <v>78.27</v>
      </c>
      <c r="D96" t="s">
        <v>1042</v>
      </c>
      <c r="E96" t="s">
        <v>1043</v>
      </c>
      <c r="F96">
        <v>2.3199999999999998</v>
      </c>
      <c r="J96" s="6" t="str">
        <f t="shared" si="1"/>
        <v>(JB):</v>
      </c>
    </row>
    <row r="97" spans="1:10">
      <c r="A97" s="4" t="s">
        <v>1044</v>
      </c>
      <c r="B97">
        <v>0</v>
      </c>
      <c r="C97" t="s">
        <v>1045</v>
      </c>
      <c r="D97">
        <v>0.31</v>
      </c>
      <c r="J97" s="6" t="str">
        <f t="shared" si="1"/>
        <v>*0</v>
      </c>
    </row>
    <row r="98" spans="1:10">
      <c r="A98" s="4" t="s">
        <v>1046</v>
      </c>
      <c r="B98" t="s">
        <v>1047</v>
      </c>
      <c r="C98">
        <v>0.25</v>
      </c>
      <c r="D98" t="s">
        <v>1048</v>
      </c>
      <c r="E98">
        <v>-0.32</v>
      </c>
      <c r="J98" s="6">
        <f t="shared" si="1"/>
        <v>-0.32</v>
      </c>
    </row>
    <row r="99" spans="1:10">
      <c r="A99" s="4" t="s">
        <v>1049</v>
      </c>
      <c r="B99" t="s">
        <v>1050</v>
      </c>
      <c r="C99">
        <v>0</v>
      </c>
      <c r="D99" t="s">
        <v>1051</v>
      </c>
      <c r="E99">
        <v>3.14</v>
      </c>
      <c r="J99" s="6">
        <f t="shared" si="1"/>
        <v>3.14</v>
      </c>
    </row>
    <row r="100" spans="1:10">
      <c r="A100" s="4" t="s">
        <v>1005</v>
      </c>
      <c r="J100" s="6" t="str">
        <f t="shared" si="1"/>
        <v>*0</v>
      </c>
    </row>
    <row r="101" spans="1:10">
      <c r="J101" s="6" t="str">
        <f t="shared" si="1"/>
        <v>*0</v>
      </c>
    </row>
    <row r="102" spans="1:10">
      <c r="A102" s="4" t="s">
        <v>1052</v>
      </c>
      <c r="J102" s="6" t="str">
        <f t="shared" si="1"/>
        <v>*0</v>
      </c>
    </row>
    <row r="103" spans="1:10">
      <c r="A103" s="4" t="s">
        <v>1053</v>
      </c>
      <c r="B103" t="s">
        <v>1024</v>
      </c>
      <c r="C103" t="s">
        <v>1054</v>
      </c>
      <c r="D103" t="s">
        <v>1055</v>
      </c>
      <c r="E103" t="s">
        <v>1056</v>
      </c>
      <c r="F103" t="s">
        <v>1057</v>
      </c>
      <c r="G103" t="s">
        <v>1058</v>
      </c>
      <c r="H103" t="s">
        <v>1059</v>
      </c>
      <c r="I103" t="s">
        <v>1060</v>
      </c>
      <c r="J103" s="6" t="str">
        <f t="shared" si="1"/>
        <v>using</v>
      </c>
    </row>
    <row r="104" spans="1:10">
      <c r="A104" s="4" t="s">
        <v>1006</v>
      </c>
      <c r="B104" t="s">
        <v>1007</v>
      </c>
      <c r="J104" s="6" t="str">
        <f t="shared" si="1"/>
        <v>*0</v>
      </c>
    </row>
    <row r="105" spans="1:10">
      <c r="A105" s="4" t="s">
        <v>1003</v>
      </c>
      <c r="J105" s="6" t="str">
        <f t="shared" si="1"/>
        <v>*0</v>
      </c>
    </row>
    <row r="106" spans="1:10">
      <c r="A106" s="4" t="s">
        <v>1008</v>
      </c>
      <c r="B106" t="s">
        <v>1009</v>
      </c>
      <c r="C106" t="s">
        <v>114</v>
      </c>
      <c r="D106" t="s">
        <v>1010</v>
      </c>
      <c r="E106" t="s">
        <v>1011</v>
      </c>
      <c r="F106">
        <v>127</v>
      </c>
      <c r="J106" s="6" t="str">
        <f t="shared" si="1"/>
        <v>Observations:</v>
      </c>
    </row>
    <row r="107" spans="1:10">
      <c r="A107" s="4" t="s">
        <v>1012</v>
      </c>
      <c r="B107" t="s">
        <v>1065</v>
      </c>
      <c r="C107" t="s">
        <v>426</v>
      </c>
      <c r="D107" t="s">
        <v>1070</v>
      </c>
      <c r="E107" t="s">
        <v>1014</v>
      </c>
      <c r="F107" t="s">
        <v>1015</v>
      </c>
      <c r="G107">
        <v>58.314999999999998</v>
      </c>
      <c r="J107" s="6" t="str">
        <f t="shared" si="1"/>
        <v>Log</v>
      </c>
    </row>
    <row r="108" spans="1:10">
      <c r="A108" s="4" t="s">
        <v>1016</v>
      </c>
      <c r="B108" t="s">
        <v>1017</v>
      </c>
      <c r="C108">
        <v>7</v>
      </c>
      <c r="D108" t="s">
        <v>1018</v>
      </c>
      <c r="E108">
        <v>2020</v>
      </c>
      <c r="F108" t="s">
        <v>402</v>
      </c>
      <c r="G108">
        <v>-110.63</v>
      </c>
      <c r="J108" s="6">
        <f t="shared" si="1"/>
        <v>2020</v>
      </c>
    </row>
    <row r="109" spans="1:10">
      <c r="A109" s="4" t="s">
        <v>1019</v>
      </c>
      <c r="B109" s="21">
        <v>0.86059027777777775</v>
      </c>
      <c r="C109" t="s">
        <v>403</v>
      </c>
      <c r="D109">
        <v>-102.122</v>
      </c>
      <c r="J109" s="6" t="str">
        <f t="shared" si="1"/>
        <v>*0</v>
      </c>
    </row>
    <row r="110" spans="1:10">
      <c r="A110" s="4" t="s">
        <v>1020</v>
      </c>
      <c r="B110" t="s">
        <v>1021</v>
      </c>
      <c r="C110" t="s">
        <v>404</v>
      </c>
      <c r="D110">
        <v>-107.17400000000001</v>
      </c>
      <c r="J110" s="6" t="str">
        <f t="shared" si="1"/>
        <v>*0</v>
      </c>
    </row>
    <row r="111" spans="1:10">
      <c r="A111" s="4" t="s">
        <v>1022</v>
      </c>
      <c r="B111" t="s">
        <v>1023</v>
      </c>
      <c r="J111" s="6" t="str">
        <f t="shared" si="1"/>
        <v>*0</v>
      </c>
    </row>
    <row r="112" spans="1:10">
      <c r="A112" s="4" t="s">
        <v>1024</v>
      </c>
      <c r="B112" t="s">
        <v>1025</v>
      </c>
      <c r="C112" t="s">
        <v>1026</v>
      </c>
      <c r="J112" s="6" t="str">
        <f t="shared" si="1"/>
        <v>*0</v>
      </c>
    </row>
    <row r="113" spans="1:17">
      <c r="A113" s="4" t="s">
        <v>1074</v>
      </c>
      <c r="J113" s="6" t="str">
        <f t="shared" si="1"/>
        <v>*0</v>
      </c>
    </row>
    <row r="114" spans="1:17">
      <c r="A114" s="4" t="s">
        <v>1027</v>
      </c>
      <c r="B114" t="s">
        <v>164</v>
      </c>
      <c r="C114" t="s">
        <v>1028</v>
      </c>
      <c r="D114" t="s">
        <v>1029</v>
      </c>
      <c r="E114" t="s">
        <v>1030</v>
      </c>
      <c r="F114" t="s">
        <v>1031</v>
      </c>
      <c r="G114" t="s">
        <v>1032</v>
      </c>
      <c r="J114" s="6" t="str">
        <f t="shared" si="1"/>
        <v>P&gt;|z|</v>
      </c>
    </row>
    <row r="115" spans="1:17">
      <c r="A115" s="4" t="s">
        <v>1075</v>
      </c>
      <c r="J115" s="6" t="str">
        <f t="shared" si="1"/>
        <v>*0</v>
      </c>
      <c r="M115" s="6" t="str">
        <f>C106</f>
        <v>CS-Aa-1YR</v>
      </c>
      <c r="P115" s="6" t="s">
        <v>1076</v>
      </c>
      <c r="Q115" s="6">
        <f>G107</f>
        <v>58.314999999999998</v>
      </c>
    </row>
    <row r="116" spans="1:17">
      <c r="A116" s="4" t="s">
        <v>728</v>
      </c>
      <c r="B116" s="10">
        <v>1.7779999999999999E-5</v>
      </c>
      <c r="C116" s="10">
        <v>9.7200000000000004E-5</v>
      </c>
      <c r="D116">
        <v>0.183</v>
      </c>
      <c r="E116">
        <v>0.85499999999999998</v>
      </c>
      <c r="F116">
        <v>0</v>
      </c>
      <c r="G116">
        <v>0</v>
      </c>
      <c r="J116" s="6">
        <f t="shared" si="1"/>
        <v>0.85499999999999998</v>
      </c>
      <c r="N116" s="6" t="str" cm="1">
        <f t="array" ref="N116:O116">TRANSPOSE(A116:A117)</f>
        <v>Econ-DSPIC96-diff</v>
      </c>
      <c r="O116" s="6" t="str">
        <v>ar.L1</v>
      </c>
    </row>
    <row r="117" spans="1:17">
      <c r="A117" s="5" t="s">
        <v>1033</v>
      </c>
      <c r="B117">
        <v>0.14990000000000001</v>
      </c>
      <c r="C117">
        <v>0.06</v>
      </c>
      <c r="D117">
        <v>2.484</v>
      </c>
      <c r="E117">
        <v>1.2999999999999999E-2</v>
      </c>
      <c r="F117">
        <v>3.2000000000000001E-2</v>
      </c>
      <c r="G117">
        <v>0.26800000000000002</v>
      </c>
      <c r="J117" s="6" t="str">
        <f t="shared" si="1"/>
        <v>**0.013</v>
      </c>
      <c r="M117" s="6" t="s">
        <v>1027</v>
      </c>
      <c r="N117" s="6" cm="1">
        <f t="array" ref="N117:O117">TRANSPOSE(B116:B117)</f>
        <v>1.7779999999999999E-5</v>
      </c>
      <c r="O117" s="6">
        <v>0.14990000000000001</v>
      </c>
    </row>
    <row r="118" spans="1:17">
      <c r="A118" s="4" t="s">
        <v>1039</v>
      </c>
      <c r="B118">
        <v>2.3400000000000001E-2</v>
      </c>
      <c r="C118">
        <v>3.0000000000000001E-3</v>
      </c>
      <c r="D118">
        <v>8.5020000000000007</v>
      </c>
      <c r="E118">
        <v>0</v>
      </c>
      <c r="F118">
        <v>1.7999999999999999E-2</v>
      </c>
      <c r="G118">
        <v>2.9000000000000001E-2</v>
      </c>
      <c r="J118" s="6" t="str">
        <f t="shared" si="1"/>
        <v>*0</v>
      </c>
      <c r="M118" s="6" t="s">
        <v>1068</v>
      </c>
      <c r="N118" s="6" t="str" cm="1">
        <f t="array" ref="N118:O118">TRANSPOSE("("&amp;D116:D117&amp;")")</f>
        <v>(0.183)</v>
      </c>
      <c r="O118" s="6" t="str">
        <v>(2.484)</v>
      </c>
    </row>
    <row r="119" spans="1:17">
      <c r="A119" s="4" t="s">
        <v>1005</v>
      </c>
      <c r="J119" s="6" t="str">
        <f t="shared" si="1"/>
        <v>*0</v>
      </c>
      <c r="M119" s="6" t="s">
        <v>918</v>
      </c>
      <c r="N119" s="6" cm="1">
        <f t="array" ref="N119:O119">TRANSPOSE(J116:J117)</f>
        <v>0.85499999999999998</v>
      </c>
      <c r="O119" s="6" t="str">
        <v>**0.013</v>
      </c>
    </row>
    <row r="120" spans="1:17">
      <c r="A120" s="4" t="s">
        <v>1040</v>
      </c>
      <c r="B120" t="s">
        <v>1041</v>
      </c>
      <c r="C120">
        <v>67.14</v>
      </c>
      <c r="D120" t="s">
        <v>1042</v>
      </c>
      <c r="E120" t="s">
        <v>1043</v>
      </c>
      <c r="F120">
        <v>1.3</v>
      </c>
      <c r="J120" s="6" t="str">
        <f t="shared" si="1"/>
        <v>(JB):</v>
      </c>
    </row>
    <row r="121" spans="1:17">
      <c r="A121" s="4" t="s">
        <v>1044</v>
      </c>
      <c r="B121">
        <v>0</v>
      </c>
      <c r="C121" t="s">
        <v>1045</v>
      </c>
      <c r="D121">
        <v>0.52</v>
      </c>
      <c r="J121" s="6" t="str">
        <f t="shared" si="1"/>
        <v>*0</v>
      </c>
    </row>
    <row r="122" spans="1:17">
      <c r="A122" s="4" t="s">
        <v>1046</v>
      </c>
      <c r="B122" t="s">
        <v>1047</v>
      </c>
      <c r="C122">
        <v>0.19</v>
      </c>
      <c r="D122" t="s">
        <v>1048</v>
      </c>
      <c r="E122">
        <v>-0.18</v>
      </c>
      <c r="J122" s="6">
        <f t="shared" si="1"/>
        <v>-0.18</v>
      </c>
    </row>
    <row r="123" spans="1:17">
      <c r="A123" s="4" t="s">
        <v>1049</v>
      </c>
      <c r="B123" t="s">
        <v>1050</v>
      </c>
      <c r="C123">
        <v>0</v>
      </c>
      <c r="D123" t="s">
        <v>1051</v>
      </c>
      <c r="E123">
        <v>3.34</v>
      </c>
      <c r="J123" s="6">
        <f t="shared" si="1"/>
        <v>3.34</v>
      </c>
    </row>
    <row r="124" spans="1:17">
      <c r="A124" s="4" t="s">
        <v>1005</v>
      </c>
      <c r="J124" s="6" t="str">
        <f t="shared" si="1"/>
        <v>*0</v>
      </c>
    </row>
    <row r="125" spans="1:17">
      <c r="J125" s="6" t="str">
        <f t="shared" si="1"/>
        <v>*0</v>
      </c>
    </row>
    <row r="126" spans="1:17">
      <c r="A126" s="4" t="s">
        <v>1052</v>
      </c>
      <c r="J126" s="6" t="str">
        <f t="shared" si="1"/>
        <v>*0</v>
      </c>
    </row>
    <row r="127" spans="1:17">
      <c r="A127" s="4" t="s">
        <v>1053</v>
      </c>
      <c r="B127" t="s">
        <v>1024</v>
      </c>
      <c r="C127" t="s">
        <v>1054</v>
      </c>
      <c r="D127" t="s">
        <v>1055</v>
      </c>
      <c r="E127" t="s">
        <v>1056</v>
      </c>
      <c r="F127" t="s">
        <v>1057</v>
      </c>
      <c r="G127" t="s">
        <v>1058</v>
      </c>
      <c r="H127" t="s">
        <v>1059</v>
      </c>
      <c r="I127" t="s">
        <v>1060</v>
      </c>
      <c r="J127" s="6" t="str">
        <f t="shared" si="1"/>
        <v>using</v>
      </c>
    </row>
    <row r="128" spans="1:17">
      <c r="A128" s="4" t="s">
        <v>1006</v>
      </c>
      <c r="B128" t="s">
        <v>1007</v>
      </c>
      <c r="J128" s="6" t="str">
        <f t="shared" si="1"/>
        <v>*0</v>
      </c>
    </row>
    <row r="129" spans="1:17">
      <c r="A129" s="4" t="s">
        <v>1003</v>
      </c>
      <c r="J129" s="6" t="str">
        <f t="shared" si="1"/>
        <v>*0</v>
      </c>
    </row>
    <row r="130" spans="1:17">
      <c r="A130" s="4" t="s">
        <v>1008</v>
      </c>
      <c r="B130" t="s">
        <v>1009</v>
      </c>
      <c r="C130" t="s">
        <v>119</v>
      </c>
      <c r="D130" t="s">
        <v>1010</v>
      </c>
      <c r="E130" t="s">
        <v>1011</v>
      </c>
      <c r="F130">
        <v>127</v>
      </c>
      <c r="J130" s="6" t="str">
        <f t="shared" si="1"/>
        <v>Observations:</v>
      </c>
    </row>
    <row r="131" spans="1:17">
      <c r="A131" s="4" t="s">
        <v>1012</v>
      </c>
      <c r="B131" t="s">
        <v>1065</v>
      </c>
      <c r="C131" t="s">
        <v>426</v>
      </c>
      <c r="D131" t="s">
        <v>1070</v>
      </c>
      <c r="E131" t="s">
        <v>1014</v>
      </c>
      <c r="F131" t="s">
        <v>1015</v>
      </c>
      <c r="G131">
        <v>39.814</v>
      </c>
      <c r="J131" s="6" t="str">
        <f t="shared" si="1"/>
        <v>Log</v>
      </c>
    </row>
    <row r="132" spans="1:17">
      <c r="A132" s="4" t="s">
        <v>1016</v>
      </c>
      <c r="B132" t="s">
        <v>1017</v>
      </c>
      <c r="C132">
        <v>7</v>
      </c>
      <c r="D132" t="s">
        <v>1018</v>
      </c>
      <c r="E132">
        <v>2020</v>
      </c>
      <c r="F132" t="s">
        <v>402</v>
      </c>
      <c r="G132">
        <v>-73.628</v>
      </c>
      <c r="J132" s="6">
        <f t="shared" si="1"/>
        <v>2020</v>
      </c>
    </row>
    <row r="133" spans="1:17">
      <c r="A133" s="4" t="s">
        <v>1019</v>
      </c>
      <c r="B133" s="21">
        <v>0.86060185185185178</v>
      </c>
      <c r="C133" t="s">
        <v>403</v>
      </c>
      <c r="D133">
        <v>-65.119</v>
      </c>
      <c r="J133" s="6" t="str">
        <f t="shared" si="1"/>
        <v>*0</v>
      </c>
    </row>
    <row r="134" spans="1:17">
      <c r="A134" s="4" t="s">
        <v>1020</v>
      </c>
      <c r="B134" t="s">
        <v>1021</v>
      </c>
      <c r="C134" t="s">
        <v>404</v>
      </c>
      <c r="D134">
        <v>-70.171000000000006</v>
      </c>
      <c r="J134" s="6" t="str">
        <f t="shared" si="1"/>
        <v>*0</v>
      </c>
    </row>
    <row r="135" spans="1:17">
      <c r="A135" s="4" t="s">
        <v>1022</v>
      </c>
      <c r="B135" t="s">
        <v>1023</v>
      </c>
      <c r="J135" s="6" t="str">
        <f t="shared" si="1"/>
        <v>*0</v>
      </c>
    </row>
    <row r="136" spans="1:17">
      <c r="A136" s="4" t="s">
        <v>1024</v>
      </c>
      <c r="B136" t="s">
        <v>1025</v>
      </c>
      <c r="C136" t="s">
        <v>1026</v>
      </c>
      <c r="J136" s="6" t="str">
        <f t="shared" si="1"/>
        <v>*0</v>
      </c>
    </row>
    <row r="137" spans="1:17">
      <c r="A137" s="4" t="s">
        <v>1074</v>
      </c>
      <c r="J137" s="6" t="str">
        <f t="shared" si="1"/>
        <v>*0</v>
      </c>
    </row>
    <row r="138" spans="1:17">
      <c r="A138" s="4" t="s">
        <v>1027</v>
      </c>
      <c r="B138" t="s">
        <v>164</v>
      </c>
      <c r="C138" t="s">
        <v>1028</v>
      </c>
      <c r="D138" t="s">
        <v>1029</v>
      </c>
      <c r="E138" t="s">
        <v>1030</v>
      </c>
      <c r="F138" t="s">
        <v>1031</v>
      </c>
      <c r="G138" t="s">
        <v>1032</v>
      </c>
      <c r="J138" s="6" t="str">
        <f t="shared" si="1"/>
        <v>P&gt;|z|</v>
      </c>
    </row>
    <row r="139" spans="1:17">
      <c r="A139" s="4" t="s">
        <v>1075</v>
      </c>
      <c r="J139" s="6" t="str">
        <f t="shared" si="1"/>
        <v>*0</v>
      </c>
      <c r="M139" s="6" t="str">
        <f>C130</f>
        <v>CS-Aa-5YR</v>
      </c>
      <c r="P139" s="6" t="s">
        <v>1076</v>
      </c>
      <c r="Q139" s="6">
        <f>G131</f>
        <v>39.814</v>
      </c>
    </row>
    <row r="140" spans="1:17">
      <c r="A140" s="4" t="s">
        <v>728</v>
      </c>
      <c r="B140" s="10">
        <v>8.5959999999999997E-5</v>
      </c>
      <c r="C140">
        <v>0</v>
      </c>
      <c r="D140">
        <v>0.628</v>
      </c>
      <c r="E140">
        <v>0.53</v>
      </c>
      <c r="F140">
        <v>0</v>
      </c>
      <c r="G140">
        <v>0</v>
      </c>
      <c r="J140" s="6">
        <f t="shared" si="1"/>
        <v>0.53</v>
      </c>
      <c r="N140" s="6" t="str" cm="1">
        <f t="array" ref="N140:O140">TRANSPOSE(A140:A141)</f>
        <v>Econ-DSPIC96-diff</v>
      </c>
      <c r="O140" s="6" t="str">
        <v>ar.L1</v>
      </c>
    </row>
    <row r="141" spans="1:17">
      <c r="A141" s="5" t="s">
        <v>1033</v>
      </c>
      <c r="B141">
        <v>0.2268</v>
      </c>
      <c r="C141">
        <v>5.6000000000000001E-2</v>
      </c>
      <c r="D141">
        <v>4.0579999999999998</v>
      </c>
      <c r="E141">
        <v>0</v>
      </c>
      <c r="F141">
        <v>0.11700000000000001</v>
      </c>
      <c r="G141">
        <v>0.33600000000000002</v>
      </c>
      <c r="J141" s="6" t="str">
        <f t="shared" si="1"/>
        <v>*0</v>
      </c>
      <c r="M141" s="6" t="s">
        <v>1027</v>
      </c>
      <c r="N141" s="6" cm="1">
        <f t="array" ref="N141:O141">TRANSPOSE(B140:B141)</f>
        <v>8.5959999999999997E-5</v>
      </c>
      <c r="O141" s="6">
        <v>0.2268</v>
      </c>
    </row>
    <row r="142" spans="1:17">
      <c r="A142" s="4" t="s">
        <v>1039</v>
      </c>
      <c r="B142">
        <v>3.1300000000000001E-2</v>
      </c>
      <c r="C142">
        <v>2E-3</v>
      </c>
      <c r="D142">
        <v>15.916</v>
      </c>
      <c r="E142">
        <v>0</v>
      </c>
      <c r="F142">
        <v>2.7E-2</v>
      </c>
      <c r="G142">
        <v>3.5000000000000003E-2</v>
      </c>
      <c r="J142" s="6" t="str">
        <f t="shared" ref="J142:J205" si="2">IF(AND(OR(E142=0, E142&gt;0), OR(F142=0.01, E142&lt;0.01)), "*" &amp;TEXT(E142, "General"), IF(AND(E142&gt;0.01, E142&lt;0.05), "**" &amp;TEXT(E142, "General"), E142))</f>
        <v>*0</v>
      </c>
      <c r="M142" s="6" t="s">
        <v>1068</v>
      </c>
      <c r="N142" s="6" t="str" cm="1">
        <f t="array" ref="N142:O142">TRANSPOSE("("&amp;D140:D141&amp;")")</f>
        <v>(0.628)</v>
      </c>
      <c r="O142" s="6" t="str">
        <v>(4.058)</v>
      </c>
    </row>
    <row r="143" spans="1:17">
      <c r="A143" s="4" t="s">
        <v>1005</v>
      </c>
      <c r="J143" s="6" t="str">
        <f t="shared" si="2"/>
        <v>*0</v>
      </c>
      <c r="M143" s="6" t="s">
        <v>918</v>
      </c>
      <c r="N143" s="6" cm="1">
        <f t="array" ref="N143:O143">TRANSPOSE(J140:J141)</f>
        <v>0.53</v>
      </c>
      <c r="O143" s="6" t="str">
        <v>*0</v>
      </c>
    </row>
    <row r="144" spans="1:17">
      <c r="A144" s="4" t="s">
        <v>1040</v>
      </c>
      <c r="B144" t="s">
        <v>1041</v>
      </c>
      <c r="C144">
        <v>37.450000000000003</v>
      </c>
      <c r="D144" t="s">
        <v>1042</v>
      </c>
      <c r="E144" t="s">
        <v>1043</v>
      </c>
      <c r="F144">
        <v>294.87</v>
      </c>
      <c r="J144" s="6" t="str">
        <f t="shared" si="2"/>
        <v>(JB):</v>
      </c>
    </row>
    <row r="145" spans="1:10">
      <c r="A145" s="4" t="s">
        <v>1044</v>
      </c>
      <c r="B145">
        <v>0.59</v>
      </c>
      <c r="C145" t="s">
        <v>1045</v>
      </c>
      <c r="D145">
        <v>0</v>
      </c>
      <c r="J145" s="6" t="str">
        <f t="shared" si="2"/>
        <v>*0</v>
      </c>
    </row>
    <row r="146" spans="1:10">
      <c r="A146" s="4" t="s">
        <v>1046</v>
      </c>
      <c r="B146" t="s">
        <v>1047</v>
      </c>
      <c r="C146">
        <v>0.12</v>
      </c>
      <c r="D146" t="s">
        <v>1048</v>
      </c>
      <c r="E146">
        <v>-1.01</v>
      </c>
      <c r="J146" s="6">
        <f t="shared" si="2"/>
        <v>-1.01</v>
      </c>
    </row>
    <row r="147" spans="1:10">
      <c r="A147" s="4" t="s">
        <v>1049</v>
      </c>
      <c r="B147" t="s">
        <v>1050</v>
      </c>
      <c r="C147">
        <v>0</v>
      </c>
      <c r="D147" t="s">
        <v>1051</v>
      </c>
      <c r="E147">
        <v>10.220000000000001</v>
      </c>
      <c r="J147" s="6">
        <f t="shared" si="2"/>
        <v>10.220000000000001</v>
      </c>
    </row>
    <row r="148" spans="1:10">
      <c r="A148" s="4" t="s">
        <v>1005</v>
      </c>
      <c r="J148" s="6" t="str">
        <f t="shared" si="2"/>
        <v>*0</v>
      </c>
    </row>
    <row r="149" spans="1:10">
      <c r="J149" s="6" t="str">
        <f t="shared" si="2"/>
        <v>*0</v>
      </c>
    </row>
    <row r="150" spans="1:10">
      <c r="A150" s="4" t="s">
        <v>1052</v>
      </c>
      <c r="J150" s="6" t="str">
        <f t="shared" si="2"/>
        <v>*0</v>
      </c>
    </row>
    <row r="151" spans="1:10">
      <c r="A151" s="4" t="s">
        <v>1053</v>
      </c>
      <c r="B151" t="s">
        <v>1024</v>
      </c>
      <c r="C151" t="s">
        <v>1054</v>
      </c>
      <c r="D151" t="s">
        <v>1055</v>
      </c>
      <c r="E151" t="s">
        <v>1056</v>
      </c>
      <c r="F151" t="s">
        <v>1057</v>
      </c>
      <c r="G151" t="s">
        <v>1058</v>
      </c>
      <c r="H151" t="s">
        <v>1059</v>
      </c>
      <c r="I151" t="s">
        <v>1060</v>
      </c>
      <c r="J151" s="6" t="str">
        <f t="shared" si="2"/>
        <v>using</v>
      </c>
    </row>
    <row r="152" spans="1:10">
      <c r="A152" s="4" t="s">
        <v>1006</v>
      </c>
      <c r="B152" t="s">
        <v>1007</v>
      </c>
      <c r="J152" s="6" t="str">
        <f t="shared" si="2"/>
        <v>*0</v>
      </c>
    </row>
    <row r="153" spans="1:10">
      <c r="A153" s="4" t="s">
        <v>1003</v>
      </c>
      <c r="J153" s="6" t="str">
        <f t="shared" si="2"/>
        <v>*0</v>
      </c>
    </row>
    <row r="154" spans="1:10">
      <c r="A154" s="4" t="s">
        <v>1008</v>
      </c>
      <c r="B154" t="s">
        <v>1009</v>
      </c>
      <c r="C154" t="s">
        <v>110</v>
      </c>
      <c r="D154" t="s">
        <v>1010</v>
      </c>
      <c r="E154" t="s">
        <v>1011</v>
      </c>
      <c r="F154">
        <v>127</v>
      </c>
      <c r="J154" s="6" t="str">
        <f t="shared" si="2"/>
        <v>Observations:</v>
      </c>
    </row>
    <row r="155" spans="1:10">
      <c r="A155" s="4" t="s">
        <v>1012</v>
      </c>
      <c r="B155" t="s">
        <v>1065</v>
      </c>
      <c r="C155" t="s">
        <v>426</v>
      </c>
      <c r="D155" t="s">
        <v>1070</v>
      </c>
      <c r="E155" t="s">
        <v>1014</v>
      </c>
      <c r="F155" t="s">
        <v>1015</v>
      </c>
      <c r="G155">
        <v>31.462</v>
      </c>
      <c r="J155" s="6" t="str">
        <f t="shared" si="2"/>
        <v>Log</v>
      </c>
    </row>
    <row r="156" spans="1:10">
      <c r="A156" s="4" t="s">
        <v>1016</v>
      </c>
      <c r="B156" t="s">
        <v>1017</v>
      </c>
      <c r="C156">
        <v>7</v>
      </c>
      <c r="D156" t="s">
        <v>1018</v>
      </c>
      <c r="E156">
        <v>2020</v>
      </c>
      <c r="F156" t="s">
        <v>402</v>
      </c>
      <c r="G156">
        <v>-56.924999999999997</v>
      </c>
      <c r="J156" s="6">
        <f t="shared" si="2"/>
        <v>2020</v>
      </c>
    </row>
    <row r="157" spans="1:10">
      <c r="A157" s="4" t="s">
        <v>1019</v>
      </c>
      <c r="B157" s="21">
        <v>0.86060185185185178</v>
      </c>
      <c r="C157" t="s">
        <v>403</v>
      </c>
      <c r="D157">
        <v>-48.415999999999997</v>
      </c>
      <c r="J157" s="6" t="str">
        <f t="shared" si="2"/>
        <v>*0</v>
      </c>
    </row>
    <row r="158" spans="1:10">
      <c r="A158" s="4" t="s">
        <v>1020</v>
      </c>
      <c r="B158" t="s">
        <v>1021</v>
      </c>
      <c r="C158" t="s">
        <v>404</v>
      </c>
      <c r="D158">
        <v>-53.468000000000004</v>
      </c>
      <c r="J158" s="6" t="str">
        <f t="shared" si="2"/>
        <v>*0</v>
      </c>
    </row>
    <row r="159" spans="1:10">
      <c r="A159" s="4" t="s">
        <v>1022</v>
      </c>
      <c r="B159" t="s">
        <v>1023</v>
      </c>
      <c r="J159" s="6" t="str">
        <f t="shared" si="2"/>
        <v>*0</v>
      </c>
    </row>
    <row r="160" spans="1:10">
      <c r="A160" s="4" t="s">
        <v>1024</v>
      </c>
      <c r="B160" t="s">
        <v>1025</v>
      </c>
      <c r="C160" t="s">
        <v>1026</v>
      </c>
      <c r="J160" s="6" t="str">
        <f t="shared" si="2"/>
        <v>*0</v>
      </c>
    </row>
    <row r="161" spans="1:17">
      <c r="A161" s="4" t="s">
        <v>1074</v>
      </c>
      <c r="J161" s="6" t="str">
        <f t="shared" si="2"/>
        <v>*0</v>
      </c>
    </row>
    <row r="162" spans="1:17">
      <c r="A162" s="4" t="s">
        <v>1027</v>
      </c>
      <c r="B162" t="s">
        <v>164</v>
      </c>
      <c r="C162" t="s">
        <v>1028</v>
      </c>
      <c r="D162" t="s">
        <v>1029</v>
      </c>
      <c r="E162" t="s">
        <v>1030</v>
      </c>
      <c r="F162" t="s">
        <v>1031</v>
      </c>
      <c r="G162" t="s">
        <v>1032</v>
      </c>
      <c r="J162" s="6" t="str">
        <f t="shared" si="2"/>
        <v>P&gt;|z|</v>
      </c>
    </row>
    <row r="163" spans="1:17">
      <c r="A163" s="4" t="s">
        <v>1075</v>
      </c>
      <c r="J163" s="6" t="str">
        <f t="shared" si="2"/>
        <v>*0</v>
      </c>
      <c r="M163" s="6" t="str">
        <f>C154</f>
        <v>CS-A-3MO</v>
      </c>
      <c r="P163" s="6" t="s">
        <v>1076</v>
      </c>
      <c r="Q163" s="6">
        <f>G155</f>
        <v>31.462</v>
      </c>
    </row>
    <row r="164" spans="1:17">
      <c r="A164" s="4" t="s">
        <v>728</v>
      </c>
      <c r="B164" s="10">
        <v>9.4909999999999998E-5</v>
      </c>
      <c r="C164">
        <v>0</v>
      </c>
      <c r="D164">
        <v>0.72299999999999998</v>
      </c>
      <c r="E164">
        <v>0.46899999999999997</v>
      </c>
      <c r="F164">
        <v>0</v>
      </c>
      <c r="G164">
        <v>0</v>
      </c>
      <c r="J164" s="6">
        <f t="shared" si="2"/>
        <v>0.46899999999999997</v>
      </c>
      <c r="N164" s="6" t="str" cm="1">
        <f t="array" ref="N164:O164">TRANSPOSE(A164:A165)</f>
        <v>Econ-DSPIC96-diff</v>
      </c>
      <c r="O164" s="6" t="str">
        <v>ar.L1</v>
      </c>
    </row>
    <row r="165" spans="1:17">
      <c r="A165" s="5" t="s">
        <v>1033</v>
      </c>
      <c r="B165">
        <v>0.1797</v>
      </c>
      <c r="C165">
        <v>7.4999999999999997E-2</v>
      </c>
      <c r="D165">
        <v>2.3980000000000001</v>
      </c>
      <c r="E165">
        <v>1.6E-2</v>
      </c>
      <c r="F165">
        <v>3.3000000000000002E-2</v>
      </c>
      <c r="G165">
        <v>0.32700000000000001</v>
      </c>
      <c r="J165" s="6" t="str">
        <f t="shared" si="2"/>
        <v>**0.016</v>
      </c>
      <c r="M165" s="6" t="s">
        <v>1027</v>
      </c>
      <c r="N165" s="6" cm="1">
        <f t="array" ref="N165:O165">TRANSPOSE(B164:B165)</f>
        <v>9.4909999999999998E-5</v>
      </c>
      <c r="O165" s="6">
        <v>0.1797</v>
      </c>
    </row>
    <row r="166" spans="1:17">
      <c r="A166" s="4" t="s">
        <v>1039</v>
      </c>
      <c r="B166">
        <v>3.56E-2</v>
      </c>
      <c r="C166">
        <v>4.0000000000000001E-3</v>
      </c>
      <c r="D166">
        <v>9.0060000000000002</v>
      </c>
      <c r="E166">
        <v>0</v>
      </c>
      <c r="F166">
        <v>2.8000000000000001E-2</v>
      </c>
      <c r="G166">
        <v>4.2999999999999997E-2</v>
      </c>
      <c r="J166" s="6" t="str">
        <f t="shared" si="2"/>
        <v>*0</v>
      </c>
      <c r="M166" s="6" t="s">
        <v>1068</v>
      </c>
      <c r="N166" s="6" t="str" cm="1">
        <f t="array" ref="N166:O166">TRANSPOSE("("&amp;D164:D165&amp;")")</f>
        <v>(0.723)</v>
      </c>
      <c r="O166" s="6" t="str">
        <v>(2.398)</v>
      </c>
    </row>
    <row r="167" spans="1:17">
      <c r="A167" s="4" t="s">
        <v>1005</v>
      </c>
      <c r="J167" s="6" t="str">
        <f t="shared" si="2"/>
        <v>*0</v>
      </c>
      <c r="M167" s="6" t="s">
        <v>918</v>
      </c>
      <c r="N167" s="6" cm="1">
        <f t="array" ref="N167:O167">TRANSPOSE(J164:J165)</f>
        <v>0.46899999999999997</v>
      </c>
      <c r="O167" s="6" t="str">
        <v>**0.016</v>
      </c>
    </row>
    <row r="168" spans="1:17">
      <c r="A168" s="4" t="s">
        <v>1040</v>
      </c>
      <c r="B168" t="s">
        <v>1041</v>
      </c>
      <c r="C168">
        <v>88.71</v>
      </c>
      <c r="D168" t="s">
        <v>1042</v>
      </c>
      <c r="E168" t="s">
        <v>1043</v>
      </c>
      <c r="F168">
        <v>2.86</v>
      </c>
      <c r="J168" s="6" t="str">
        <f t="shared" si="2"/>
        <v>(JB):</v>
      </c>
    </row>
    <row r="169" spans="1:17">
      <c r="A169" s="4" t="s">
        <v>1044</v>
      </c>
      <c r="B169">
        <v>0</v>
      </c>
      <c r="C169" t="s">
        <v>1045</v>
      </c>
      <c r="D169">
        <v>0.24</v>
      </c>
      <c r="J169" s="6" t="str">
        <f t="shared" si="2"/>
        <v>*0</v>
      </c>
    </row>
    <row r="170" spans="1:17">
      <c r="A170" s="4" t="s">
        <v>1046</v>
      </c>
      <c r="B170" t="s">
        <v>1047</v>
      </c>
      <c r="C170">
        <v>0.21</v>
      </c>
      <c r="D170" t="s">
        <v>1048</v>
      </c>
      <c r="E170">
        <v>-0.14000000000000001</v>
      </c>
      <c r="J170" s="6">
        <f t="shared" si="2"/>
        <v>-0.14000000000000001</v>
      </c>
    </row>
    <row r="171" spans="1:17">
      <c r="A171" s="4" t="s">
        <v>1049</v>
      </c>
      <c r="B171" t="s">
        <v>1050</v>
      </c>
      <c r="C171">
        <v>0</v>
      </c>
      <c r="D171" t="s">
        <v>1051</v>
      </c>
      <c r="E171">
        <v>3.69</v>
      </c>
      <c r="J171" s="6">
        <f t="shared" si="2"/>
        <v>3.69</v>
      </c>
    </row>
    <row r="172" spans="1:17">
      <c r="A172" s="4" t="s">
        <v>1005</v>
      </c>
      <c r="J172" s="6" t="str">
        <f t="shared" si="2"/>
        <v>*0</v>
      </c>
    </row>
    <row r="173" spans="1:17">
      <c r="J173" s="6" t="str">
        <f t="shared" si="2"/>
        <v>*0</v>
      </c>
    </row>
    <row r="174" spans="1:17">
      <c r="A174" s="4" t="s">
        <v>1052</v>
      </c>
      <c r="J174" s="6" t="str">
        <f t="shared" si="2"/>
        <v>*0</v>
      </c>
    </row>
    <row r="175" spans="1:17">
      <c r="A175" s="4" t="s">
        <v>1053</v>
      </c>
      <c r="B175" t="s">
        <v>1024</v>
      </c>
      <c r="C175" t="s">
        <v>1054</v>
      </c>
      <c r="D175" t="s">
        <v>1055</v>
      </c>
      <c r="E175" t="s">
        <v>1056</v>
      </c>
      <c r="F175" t="s">
        <v>1057</v>
      </c>
      <c r="G175" t="s">
        <v>1058</v>
      </c>
      <c r="H175" t="s">
        <v>1059</v>
      </c>
      <c r="I175" t="s">
        <v>1060</v>
      </c>
      <c r="J175" s="6" t="str">
        <f t="shared" si="2"/>
        <v>using</v>
      </c>
    </row>
    <row r="176" spans="1:17">
      <c r="A176" s="4" t="s">
        <v>1006</v>
      </c>
      <c r="B176" t="s">
        <v>1007</v>
      </c>
      <c r="J176" s="6" t="str">
        <f t="shared" si="2"/>
        <v>*0</v>
      </c>
    </row>
    <row r="177" spans="1:17">
      <c r="A177" s="4" t="s">
        <v>1003</v>
      </c>
      <c r="J177" s="6" t="str">
        <f t="shared" si="2"/>
        <v>*0</v>
      </c>
    </row>
    <row r="178" spans="1:17">
      <c r="A178" s="4" t="s">
        <v>1008</v>
      </c>
      <c r="B178" t="s">
        <v>1009</v>
      </c>
      <c r="C178" t="s">
        <v>115</v>
      </c>
      <c r="D178" t="s">
        <v>1010</v>
      </c>
      <c r="E178" t="s">
        <v>1011</v>
      </c>
      <c r="F178">
        <v>127</v>
      </c>
      <c r="J178" s="6" t="str">
        <f t="shared" si="2"/>
        <v>Observations:</v>
      </c>
    </row>
    <row r="179" spans="1:17">
      <c r="A179" s="4" t="s">
        <v>1012</v>
      </c>
      <c r="B179" t="s">
        <v>1065</v>
      </c>
      <c r="C179" t="s">
        <v>426</v>
      </c>
      <c r="D179" t="s">
        <v>1070</v>
      </c>
      <c r="E179" t="s">
        <v>1014</v>
      </c>
      <c r="F179" t="s">
        <v>1015</v>
      </c>
      <c r="G179">
        <v>50.072000000000003</v>
      </c>
      <c r="J179" s="6" t="str">
        <f t="shared" si="2"/>
        <v>Log</v>
      </c>
    </row>
    <row r="180" spans="1:17">
      <c r="A180" s="4" t="s">
        <v>1016</v>
      </c>
      <c r="B180" t="s">
        <v>1017</v>
      </c>
      <c r="C180">
        <v>7</v>
      </c>
      <c r="D180" t="s">
        <v>1018</v>
      </c>
      <c r="E180">
        <v>2020</v>
      </c>
      <c r="F180" t="s">
        <v>402</v>
      </c>
      <c r="G180">
        <v>-94.144000000000005</v>
      </c>
      <c r="J180" s="6">
        <f t="shared" si="2"/>
        <v>2020</v>
      </c>
    </row>
    <row r="181" spans="1:17">
      <c r="A181" s="4" t="s">
        <v>1019</v>
      </c>
      <c r="B181" s="21">
        <v>0.86060185185185178</v>
      </c>
      <c r="C181" t="s">
        <v>403</v>
      </c>
      <c r="D181">
        <v>-85.635000000000005</v>
      </c>
      <c r="J181" s="6" t="str">
        <f t="shared" si="2"/>
        <v>*0</v>
      </c>
    </row>
    <row r="182" spans="1:17">
      <c r="A182" s="4" t="s">
        <v>1020</v>
      </c>
      <c r="B182" t="s">
        <v>1021</v>
      </c>
      <c r="C182" t="s">
        <v>404</v>
      </c>
      <c r="D182">
        <v>-90.686999999999998</v>
      </c>
      <c r="J182" s="6" t="str">
        <f t="shared" si="2"/>
        <v>*0</v>
      </c>
    </row>
    <row r="183" spans="1:17">
      <c r="A183" s="4" t="s">
        <v>1022</v>
      </c>
      <c r="B183" t="s">
        <v>1023</v>
      </c>
      <c r="J183" s="6" t="str">
        <f t="shared" si="2"/>
        <v>*0</v>
      </c>
    </row>
    <row r="184" spans="1:17">
      <c r="A184" s="4" t="s">
        <v>1024</v>
      </c>
      <c r="B184" t="s">
        <v>1025</v>
      </c>
      <c r="C184" t="s">
        <v>1026</v>
      </c>
      <c r="J184" s="6" t="str">
        <f t="shared" si="2"/>
        <v>*0</v>
      </c>
    </row>
    <row r="185" spans="1:17">
      <c r="A185" s="4" t="s">
        <v>1074</v>
      </c>
      <c r="J185" s="6" t="str">
        <f t="shared" si="2"/>
        <v>*0</v>
      </c>
    </row>
    <row r="186" spans="1:17">
      <c r="A186" s="4" t="s">
        <v>1027</v>
      </c>
      <c r="B186" t="s">
        <v>164</v>
      </c>
      <c r="C186" t="s">
        <v>1028</v>
      </c>
      <c r="D186" t="s">
        <v>1029</v>
      </c>
      <c r="E186" t="s">
        <v>1030</v>
      </c>
      <c r="F186" t="s">
        <v>1031</v>
      </c>
      <c r="G186" t="s">
        <v>1032</v>
      </c>
      <c r="J186" s="6" t="str">
        <f t="shared" si="2"/>
        <v>P&gt;|z|</v>
      </c>
    </row>
    <row r="187" spans="1:17">
      <c r="A187" s="4" t="s">
        <v>1075</v>
      </c>
      <c r="J187" s="6" t="str">
        <f t="shared" si="2"/>
        <v>*0</v>
      </c>
      <c r="M187" s="6" t="str">
        <f>C178</f>
        <v>CS-A-1YR</v>
      </c>
      <c r="P187" s="6" t="s">
        <v>1076</v>
      </c>
      <c r="Q187" s="6">
        <f>G179</f>
        <v>50.072000000000003</v>
      </c>
    </row>
    <row r="188" spans="1:17">
      <c r="A188" s="4" t="s">
        <v>728</v>
      </c>
      <c r="B188" s="10">
        <v>6.2879999999999994E-5</v>
      </c>
      <c r="C188">
        <v>0</v>
      </c>
      <c r="D188">
        <v>0.55100000000000005</v>
      </c>
      <c r="E188">
        <v>0.58199999999999996</v>
      </c>
      <c r="F188">
        <v>0</v>
      </c>
      <c r="G188">
        <v>0</v>
      </c>
      <c r="J188" s="6">
        <f t="shared" si="2"/>
        <v>0.58199999999999996</v>
      </c>
      <c r="N188" s="6" t="str" cm="1">
        <f t="array" ref="N188:O188">TRANSPOSE(A188:A189)</f>
        <v>Econ-DSPIC96-diff</v>
      </c>
      <c r="O188" s="6" t="str">
        <v>ar.L1</v>
      </c>
    </row>
    <row r="189" spans="1:17">
      <c r="A189" s="5" t="s">
        <v>1033</v>
      </c>
      <c r="B189">
        <v>0.2732</v>
      </c>
      <c r="C189">
        <v>6.3E-2</v>
      </c>
      <c r="D189">
        <v>4.351</v>
      </c>
      <c r="E189">
        <v>0</v>
      </c>
      <c r="F189">
        <v>0.15</v>
      </c>
      <c r="G189">
        <v>0.39600000000000002</v>
      </c>
      <c r="J189" s="6" t="str">
        <f t="shared" si="2"/>
        <v>*0</v>
      </c>
      <c r="M189" s="6" t="s">
        <v>1027</v>
      </c>
      <c r="N189" s="6" cm="1">
        <f t="array" ref="N189:O189">TRANSPOSE(B188:B189)</f>
        <v>6.2879999999999994E-5</v>
      </c>
      <c r="O189" s="6">
        <v>0.2732</v>
      </c>
    </row>
    <row r="190" spans="1:17">
      <c r="A190" s="4" t="s">
        <v>1039</v>
      </c>
      <c r="B190">
        <v>2.64E-2</v>
      </c>
      <c r="C190">
        <v>2E-3</v>
      </c>
      <c r="D190">
        <v>10.682</v>
      </c>
      <c r="E190">
        <v>0</v>
      </c>
      <c r="F190">
        <v>2.1999999999999999E-2</v>
      </c>
      <c r="G190">
        <v>3.1E-2</v>
      </c>
      <c r="J190" s="6" t="str">
        <f t="shared" si="2"/>
        <v>*0</v>
      </c>
      <c r="M190" s="6" t="s">
        <v>1068</v>
      </c>
      <c r="N190" s="6" t="str" cm="1">
        <f t="array" ref="N190:O190">TRANSPOSE("("&amp;D188:D189&amp;")")</f>
        <v>(0.551)</v>
      </c>
      <c r="O190" s="6" t="str">
        <v>(4.351)</v>
      </c>
    </row>
    <row r="191" spans="1:17">
      <c r="A191" s="4" t="s">
        <v>1005</v>
      </c>
      <c r="J191" s="6" t="str">
        <f t="shared" si="2"/>
        <v>*0</v>
      </c>
      <c r="M191" s="6" t="s">
        <v>918</v>
      </c>
      <c r="N191" s="6" cm="1">
        <f t="array" ref="N191:O191">TRANSPOSE(J188:J189)</f>
        <v>0.58199999999999996</v>
      </c>
      <c r="O191" s="6" t="str">
        <v>*0</v>
      </c>
    </row>
    <row r="192" spans="1:17">
      <c r="A192" s="4" t="s">
        <v>1040</v>
      </c>
      <c r="B192" t="s">
        <v>1041</v>
      </c>
      <c r="C192">
        <v>82.64</v>
      </c>
      <c r="D192" t="s">
        <v>1042</v>
      </c>
      <c r="E192" t="s">
        <v>1043</v>
      </c>
      <c r="F192">
        <v>14.73</v>
      </c>
      <c r="J192" s="6" t="str">
        <f t="shared" si="2"/>
        <v>(JB):</v>
      </c>
    </row>
    <row r="193" spans="1:10">
      <c r="A193" s="4" t="s">
        <v>1044</v>
      </c>
      <c r="B193">
        <v>0</v>
      </c>
      <c r="C193" t="s">
        <v>1045</v>
      </c>
      <c r="D193">
        <v>0</v>
      </c>
      <c r="J193" s="6" t="str">
        <f t="shared" si="2"/>
        <v>*0</v>
      </c>
    </row>
    <row r="194" spans="1:10">
      <c r="A194" s="4" t="s">
        <v>1046</v>
      </c>
      <c r="B194" t="s">
        <v>1047</v>
      </c>
      <c r="C194">
        <v>0.2</v>
      </c>
      <c r="D194" t="s">
        <v>1048</v>
      </c>
      <c r="E194">
        <v>-0.34</v>
      </c>
      <c r="J194" s="6">
        <f t="shared" si="2"/>
        <v>-0.34</v>
      </c>
    </row>
    <row r="195" spans="1:10">
      <c r="A195" s="4" t="s">
        <v>1049</v>
      </c>
      <c r="B195" t="s">
        <v>1050</v>
      </c>
      <c r="C195">
        <v>0</v>
      </c>
      <c r="D195" t="s">
        <v>1051</v>
      </c>
      <c r="E195">
        <v>4.53</v>
      </c>
      <c r="J195" s="6">
        <f t="shared" si="2"/>
        <v>4.53</v>
      </c>
    </row>
    <row r="196" spans="1:10">
      <c r="A196" s="4" t="s">
        <v>1005</v>
      </c>
      <c r="J196" s="6" t="str">
        <f t="shared" si="2"/>
        <v>*0</v>
      </c>
    </row>
    <row r="197" spans="1:10">
      <c r="J197" s="6" t="str">
        <f t="shared" si="2"/>
        <v>*0</v>
      </c>
    </row>
    <row r="198" spans="1:10">
      <c r="A198" s="4" t="s">
        <v>1052</v>
      </c>
      <c r="J198" s="6" t="str">
        <f t="shared" si="2"/>
        <v>*0</v>
      </c>
    </row>
    <row r="199" spans="1:10">
      <c r="A199" s="4" t="s">
        <v>1053</v>
      </c>
      <c r="B199" t="s">
        <v>1024</v>
      </c>
      <c r="C199" t="s">
        <v>1054</v>
      </c>
      <c r="D199" t="s">
        <v>1055</v>
      </c>
      <c r="E199" t="s">
        <v>1056</v>
      </c>
      <c r="F199" t="s">
        <v>1057</v>
      </c>
      <c r="G199" t="s">
        <v>1058</v>
      </c>
      <c r="H199" t="s">
        <v>1059</v>
      </c>
      <c r="I199" t="s">
        <v>1060</v>
      </c>
      <c r="J199" s="6" t="str">
        <f t="shared" si="2"/>
        <v>using</v>
      </c>
    </row>
    <row r="200" spans="1:10">
      <c r="A200" s="4" t="s">
        <v>1006</v>
      </c>
      <c r="B200" t="s">
        <v>1007</v>
      </c>
      <c r="J200" s="6" t="str">
        <f t="shared" si="2"/>
        <v>*0</v>
      </c>
    </row>
    <row r="201" spans="1:10">
      <c r="A201" s="4" t="s">
        <v>1003</v>
      </c>
      <c r="J201" s="6" t="str">
        <f t="shared" si="2"/>
        <v>*0</v>
      </c>
    </row>
    <row r="202" spans="1:10">
      <c r="A202" s="4" t="s">
        <v>1008</v>
      </c>
      <c r="B202" t="s">
        <v>1009</v>
      </c>
      <c r="C202" t="s">
        <v>120</v>
      </c>
      <c r="D202" t="s">
        <v>1010</v>
      </c>
      <c r="E202" t="s">
        <v>1011</v>
      </c>
      <c r="F202">
        <v>127</v>
      </c>
      <c r="J202" s="6" t="str">
        <f t="shared" si="2"/>
        <v>Observations:</v>
      </c>
    </row>
    <row r="203" spans="1:10">
      <c r="A203" s="4" t="s">
        <v>1012</v>
      </c>
      <c r="B203" t="s">
        <v>1065</v>
      </c>
      <c r="C203" t="s">
        <v>426</v>
      </c>
      <c r="D203" t="s">
        <v>1066</v>
      </c>
      <c r="E203" t="s">
        <v>1014</v>
      </c>
      <c r="F203" t="s">
        <v>1015</v>
      </c>
      <c r="G203">
        <v>27.513000000000002</v>
      </c>
      <c r="J203" s="6" t="str">
        <f t="shared" si="2"/>
        <v>Log</v>
      </c>
    </row>
    <row r="204" spans="1:10">
      <c r="A204" s="4" t="s">
        <v>1016</v>
      </c>
      <c r="B204" t="s">
        <v>1017</v>
      </c>
      <c r="C204">
        <v>7</v>
      </c>
      <c r="D204" t="s">
        <v>1018</v>
      </c>
      <c r="E204">
        <v>2020</v>
      </c>
      <c r="F204" t="s">
        <v>402</v>
      </c>
      <c r="G204">
        <v>-47.027000000000001</v>
      </c>
      <c r="J204" s="6">
        <f t="shared" si="2"/>
        <v>2020</v>
      </c>
    </row>
    <row r="205" spans="1:10">
      <c r="A205" s="4" t="s">
        <v>1019</v>
      </c>
      <c r="B205" s="21">
        <v>0.86061342592592593</v>
      </c>
      <c r="C205" t="s">
        <v>403</v>
      </c>
      <c r="D205">
        <v>-35.682000000000002</v>
      </c>
      <c r="J205" s="6" t="str">
        <f t="shared" si="2"/>
        <v>*0</v>
      </c>
    </row>
    <row r="206" spans="1:10">
      <c r="A206" s="4" t="s">
        <v>1020</v>
      </c>
      <c r="B206" t="s">
        <v>1021</v>
      </c>
      <c r="C206" t="s">
        <v>404</v>
      </c>
      <c r="D206">
        <v>-42.417000000000002</v>
      </c>
      <c r="J206" s="6" t="str">
        <f t="shared" ref="J206:J269" si="3">IF(AND(OR(E206=0, E206&gt;0), OR(F206=0.01, E206&lt;0.01)), "*" &amp;TEXT(E206, "General"), IF(AND(E206&gt;0.01, E206&lt;0.05), "**" &amp;TEXT(E206, "General"), E206))</f>
        <v>*0</v>
      </c>
    </row>
    <row r="207" spans="1:10">
      <c r="A207" s="4" t="s">
        <v>1022</v>
      </c>
      <c r="B207" t="s">
        <v>1023</v>
      </c>
      <c r="J207" s="6" t="str">
        <f t="shared" si="3"/>
        <v>*0</v>
      </c>
    </row>
    <row r="208" spans="1:10">
      <c r="A208" s="4" t="s">
        <v>1024</v>
      </c>
      <c r="B208" t="s">
        <v>1025</v>
      </c>
      <c r="C208" t="s">
        <v>1026</v>
      </c>
      <c r="J208" s="6" t="str">
        <f t="shared" si="3"/>
        <v>*0</v>
      </c>
    </row>
    <row r="209" spans="1:17">
      <c r="A209" s="4" t="s">
        <v>1074</v>
      </c>
      <c r="J209" s="6" t="str">
        <f t="shared" si="3"/>
        <v>*0</v>
      </c>
    </row>
    <row r="210" spans="1:17">
      <c r="A210" s="4" t="s">
        <v>1027</v>
      </c>
      <c r="B210" t="s">
        <v>164</v>
      </c>
      <c r="C210" t="s">
        <v>1028</v>
      </c>
      <c r="D210" t="s">
        <v>1029</v>
      </c>
      <c r="E210" t="s">
        <v>1030</v>
      </c>
      <c r="F210" t="s">
        <v>1031</v>
      </c>
      <c r="G210" t="s">
        <v>1032</v>
      </c>
      <c r="J210" s="6" t="str">
        <f t="shared" si="3"/>
        <v>P&gt;|z|</v>
      </c>
    </row>
    <row r="211" spans="1:17">
      <c r="A211" s="4" t="s">
        <v>1075</v>
      </c>
      <c r="J211" s="6" t="str">
        <f t="shared" si="3"/>
        <v>*0</v>
      </c>
      <c r="M211" s="6" t="str">
        <f>C202</f>
        <v>CS-A-5YR</v>
      </c>
      <c r="P211" s="6" t="s">
        <v>1076</v>
      </c>
      <c r="Q211" s="6">
        <f>G203</f>
        <v>27.513000000000002</v>
      </c>
    </row>
    <row r="212" spans="1:17">
      <c r="A212" s="4" t="s">
        <v>728</v>
      </c>
      <c r="B212">
        <v>1E-4</v>
      </c>
      <c r="C212">
        <v>0</v>
      </c>
      <c r="D212">
        <v>0.77600000000000002</v>
      </c>
      <c r="E212">
        <v>0.438</v>
      </c>
      <c r="F212">
        <v>0</v>
      </c>
      <c r="G212">
        <v>0</v>
      </c>
      <c r="J212" s="6">
        <f t="shared" si="3"/>
        <v>0.438</v>
      </c>
      <c r="N212" s="6" t="str" cm="1">
        <f t="array" ref="N212:P212">TRANSPOSE(A212:A214)</f>
        <v>Econ-DSPIC96-diff</v>
      </c>
      <c r="O212" s="6" t="str">
        <v>ar.L1</v>
      </c>
      <c r="P212" s="6" t="str">
        <v>ma.L1</v>
      </c>
    </row>
    <row r="213" spans="1:17">
      <c r="A213" s="5" t="s">
        <v>1033</v>
      </c>
      <c r="B213">
        <v>0.1341</v>
      </c>
      <c r="C213">
        <v>0.215</v>
      </c>
      <c r="D213">
        <v>0.623</v>
      </c>
      <c r="E213">
        <v>0.53300000000000003</v>
      </c>
      <c r="F213">
        <v>-0.28799999999999998</v>
      </c>
      <c r="G213">
        <v>0.55600000000000005</v>
      </c>
      <c r="J213" s="6">
        <f t="shared" si="3"/>
        <v>0.53300000000000003</v>
      </c>
      <c r="M213" s="6" t="s">
        <v>1027</v>
      </c>
      <c r="N213" s="6" cm="1">
        <f t="array" ref="N213:P213">TRANSPOSE(B212:B214)</f>
        <v>1E-4</v>
      </c>
      <c r="O213" s="6">
        <v>0.1341</v>
      </c>
      <c r="P213" s="6">
        <v>0.1991</v>
      </c>
    </row>
    <row r="214" spans="1:17">
      <c r="A214" s="5" t="s">
        <v>1036</v>
      </c>
      <c r="B214">
        <v>0.1991</v>
      </c>
      <c r="C214">
        <v>0.22900000000000001</v>
      </c>
      <c r="D214">
        <v>0.871</v>
      </c>
      <c r="E214">
        <v>0.38400000000000001</v>
      </c>
      <c r="F214">
        <v>-0.249</v>
      </c>
      <c r="G214">
        <v>0.64700000000000002</v>
      </c>
      <c r="J214" s="6">
        <f t="shared" si="3"/>
        <v>0.38400000000000001</v>
      </c>
      <c r="M214" s="6" t="s">
        <v>1068</v>
      </c>
      <c r="N214" s="6" t="str" cm="1">
        <f t="array" ref="N214:P214">TRANSPOSE("("&amp;D212:D214&amp;")")</f>
        <v>(0.776)</v>
      </c>
      <c r="O214" s="6" t="str">
        <v>(0.623)</v>
      </c>
      <c r="P214" s="6" t="str">
        <v>(0.871)</v>
      </c>
    </row>
    <row r="215" spans="1:17">
      <c r="A215" s="4" t="s">
        <v>1039</v>
      </c>
      <c r="B215">
        <v>3.78E-2</v>
      </c>
      <c r="C215">
        <v>3.0000000000000001E-3</v>
      </c>
      <c r="D215">
        <v>15.048999999999999</v>
      </c>
      <c r="E215">
        <v>0</v>
      </c>
      <c r="F215">
        <v>3.3000000000000002E-2</v>
      </c>
      <c r="G215">
        <v>4.2999999999999997E-2</v>
      </c>
      <c r="J215" s="6" t="str">
        <f t="shared" si="3"/>
        <v>*0</v>
      </c>
      <c r="M215" s="6" t="s">
        <v>918</v>
      </c>
      <c r="N215" s="6" cm="1">
        <f t="array" ref="N215:P215">TRANSPOSE(J212:J214)</f>
        <v>0.438</v>
      </c>
      <c r="O215" s="6">
        <v>0.53300000000000003</v>
      </c>
      <c r="P215" s="6">
        <v>0.38400000000000001</v>
      </c>
    </row>
    <row r="216" spans="1:17">
      <c r="A216" s="4" t="s">
        <v>1005</v>
      </c>
      <c r="J216" s="6" t="str">
        <f t="shared" si="3"/>
        <v>*0</v>
      </c>
    </row>
    <row r="217" spans="1:17">
      <c r="A217" s="4" t="s">
        <v>1040</v>
      </c>
      <c r="B217" t="s">
        <v>1041</v>
      </c>
      <c r="C217">
        <v>36.96</v>
      </c>
      <c r="D217" t="s">
        <v>1042</v>
      </c>
      <c r="E217" t="s">
        <v>1043</v>
      </c>
      <c r="F217">
        <v>427.87</v>
      </c>
      <c r="J217" s="6" t="str">
        <f t="shared" si="3"/>
        <v>(JB):</v>
      </c>
    </row>
    <row r="218" spans="1:17">
      <c r="A218" s="4" t="s">
        <v>1044</v>
      </c>
      <c r="B218">
        <v>0.61</v>
      </c>
      <c r="C218" t="s">
        <v>1045</v>
      </c>
      <c r="D218">
        <v>0</v>
      </c>
      <c r="J218" s="6" t="str">
        <f t="shared" si="3"/>
        <v>*0</v>
      </c>
    </row>
    <row r="219" spans="1:17">
      <c r="A219" s="4" t="s">
        <v>1046</v>
      </c>
      <c r="B219" t="s">
        <v>1047</v>
      </c>
      <c r="C219">
        <v>0.13</v>
      </c>
      <c r="D219" t="s">
        <v>1048</v>
      </c>
      <c r="E219">
        <v>-1.45</v>
      </c>
      <c r="J219" s="6">
        <f t="shared" si="3"/>
        <v>-1.45</v>
      </c>
    </row>
    <row r="220" spans="1:17">
      <c r="A220" s="4" t="s">
        <v>1049</v>
      </c>
      <c r="B220" t="s">
        <v>1050</v>
      </c>
      <c r="C220">
        <v>0</v>
      </c>
      <c r="D220" t="s">
        <v>1051</v>
      </c>
      <c r="E220">
        <v>11.55</v>
      </c>
      <c r="J220" s="6">
        <f t="shared" si="3"/>
        <v>11.55</v>
      </c>
    </row>
    <row r="221" spans="1:17">
      <c r="A221" s="4" t="s">
        <v>1005</v>
      </c>
      <c r="J221" s="6" t="str">
        <f t="shared" si="3"/>
        <v>*0</v>
      </c>
    </row>
    <row r="222" spans="1:17">
      <c r="J222" s="6" t="str">
        <f t="shared" si="3"/>
        <v>*0</v>
      </c>
    </row>
    <row r="223" spans="1:17">
      <c r="A223" s="4" t="s">
        <v>1052</v>
      </c>
      <c r="J223" s="6" t="str">
        <f t="shared" si="3"/>
        <v>*0</v>
      </c>
    </row>
    <row r="224" spans="1:17">
      <c r="A224" s="4" t="s">
        <v>1053</v>
      </c>
      <c r="B224" t="s">
        <v>1024</v>
      </c>
      <c r="C224" t="s">
        <v>1054</v>
      </c>
      <c r="D224" t="s">
        <v>1055</v>
      </c>
      <c r="E224" t="s">
        <v>1056</v>
      </c>
      <c r="F224" t="s">
        <v>1057</v>
      </c>
      <c r="G224" t="s">
        <v>1058</v>
      </c>
      <c r="H224" t="s">
        <v>1059</v>
      </c>
      <c r="I224" t="s">
        <v>1060</v>
      </c>
      <c r="J224" s="6" t="str">
        <f t="shared" si="3"/>
        <v>using</v>
      </c>
    </row>
    <row r="225" spans="1:18">
      <c r="A225" s="4" t="s">
        <v>1006</v>
      </c>
      <c r="B225" t="s">
        <v>1007</v>
      </c>
      <c r="J225" s="6" t="str">
        <f t="shared" si="3"/>
        <v>*0</v>
      </c>
    </row>
    <row r="226" spans="1:18">
      <c r="A226" s="4" t="s">
        <v>1003</v>
      </c>
      <c r="J226" s="6" t="str">
        <f t="shared" si="3"/>
        <v>*0</v>
      </c>
    </row>
    <row r="227" spans="1:18">
      <c r="A227" s="4" t="s">
        <v>1008</v>
      </c>
      <c r="B227" t="s">
        <v>1009</v>
      </c>
      <c r="C227" t="s">
        <v>111</v>
      </c>
      <c r="D227" t="s">
        <v>1010</v>
      </c>
      <c r="E227" t="s">
        <v>1011</v>
      </c>
      <c r="F227">
        <v>127</v>
      </c>
      <c r="J227" s="6" t="str">
        <f t="shared" si="3"/>
        <v>Observations:</v>
      </c>
    </row>
    <row r="228" spans="1:18">
      <c r="A228" s="4" t="s">
        <v>1012</v>
      </c>
      <c r="B228" t="s">
        <v>1063</v>
      </c>
      <c r="C228" t="s">
        <v>426</v>
      </c>
      <c r="D228" t="s">
        <v>1070</v>
      </c>
      <c r="E228" t="s">
        <v>1014</v>
      </c>
      <c r="F228" t="s">
        <v>1015</v>
      </c>
      <c r="G228">
        <v>27.547000000000001</v>
      </c>
      <c r="J228" s="6" t="str">
        <f t="shared" si="3"/>
        <v>Log</v>
      </c>
    </row>
    <row r="229" spans="1:18">
      <c r="A229" s="4" t="s">
        <v>1016</v>
      </c>
      <c r="B229" t="s">
        <v>1017</v>
      </c>
      <c r="C229">
        <v>7</v>
      </c>
      <c r="D229" t="s">
        <v>1018</v>
      </c>
      <c r="E229">
        <v>2020</v>
      </c>
      <c r="F229" t="s">
        <v>402</v>
      </c>
      <c r="G229">
        <v>-43.094000000000001</v>
      </c>
      <c r="J229" s="6">
        <f t="shared" si="3"/>
        <v>2020</v>
      </c>
    </row>
    <row r="230" spans="1:18">
      <c r="A230" s="4" t="s">
        <v>1019</v>
      </c>
      <c r="B230" s="21">
        <v>0.86062500000000008</v>
      </c>
      <c r="C230" t="s">
        <v>403</v>
      </c>
      <c r="D230">
        <v>-26.077000000000002</v>
      </c>
      <c r="J230" s="6" t="str">
        <f t="shared" si="3"/>
        <v>*0</v>
      </c>
    </row>
    <row r="231" spans="1:18">
      <c r="A231" s="4" t="s">
        <v>1020</v>
      </c>
      <c r="B231" t="s">
        <v>1021</v>
      </c>
      <c r="C231" t="s">
        <v>404</v>
      </c>
      <c r="D231">
        <v>-36.180999999999997</v>
      </c>
      <c r="J231" s="6" t="str">
        <f t="shared" si="3"/>
        <v>*0</v>
      </c>
    </row>
    <row r="232" spans="1:18">
      <c r="A232" s="4" t="s">
        <v>1022</v>
      </c>
      <c r="B232" t="s">
        <v>1023</v>
      </c>
      <c r="J232" s="6" t="str">
        <f t="shared" si="3"/>
        <v>*0</v>
      </c>
    </row>
    <row r="233" spans="1:18">
      <c r="A233" s="4" t="s">
        <v>1024</v>
      </c>
      <c r="B233" t="s">
        <v>1025</v>
      </c>
      <c r="C233" t="s">
        <v>1026</v>
      </c>
      <c r="J233" s="6" t="str">
        <f t="shared" si="3"/>
        <v>*0</v>
      </c>
    </row>
    <row r="234" spans="1:18">
      <c r="A234" s="4" t="s">
        <v>1074</v>
      </c>
      <c r="J234" s="6" t="str">
        <f t="shared" si="3"/>
        <v>*0</v>
      </c>
    </row>
    <row r="235" spans="1:18">
      <c r="A235" s="4" t="s">
        <v>1027</v>
      </c>
      <c r="B235" t="s">
        <v>164</v>
      </c>
      <c r="C235" t="s">
        <v>1028</v>
      </c>
      <c r="D235" t="s">
        <v>1029</v>
      </c>
      <c r="E235" t="s">
        <v>1030</v>
      </c>
      <c r="F235" t="s">
        <v>1031</v>
      </c>
      <c r="G235" t="s">
        <v>1032</v>
      </c>
      <c r="J235" s="6" t="str">
        <f t="shared" si="3"/>
        <v>P&gt;|z|</v>
      </c>
      <c r="M235" s="6" t="str">
        <f>C227</f>
        <v>CS-Baa-3MO</v>
      </c>
      <c r="P235" s="6" t="s">
        <v>1076</v>
      </c>
      <c r="Q235" s="6">
        <f>G228</f>
        <v>27.547000000000001</v>
      </c>
    </row>
    <row r="236" spans="1:18">
      <c r="A236" s="4" t="s">
        <v>1075</v>
      </c>
      <c r="J236" s="6" t="str">
        <f t="shared" si="3"/>
        <v>*0</v>
      </c>
      <c r="N236" s="6" t="str" cm="1">
        <f t="array" ref="N236:R236">TRANSPOSE(A237:A241)</f>
        <v>Econ-DSPIC96-diff</v>
      </c>
      <c r="O236" s="6" t="str">
        <v>ar.L1</v>
      </c>
      <c r="P236" s="6" t="str">
        <v>ar.L2</v>
      </c>
      <c r="Q236" s="6" t="str">
        <v>ar.L3</v>
      </c>
      <c r="R236" t="str">
        <v>ar.L4</v>
      </c>
    </row>
    <row r="237" spans="1:18">
      <c r="A237" s="4" t="s">
        <v>728</v>
      </c>
      <c r="B237">
        <v>1E-4</v>
      </c>
      <c r="C237">
        <v>0</v>
      </c>
      <c r="D237">
        <v>0.997</v>
      </c>
      <c r="E237">
        <v>0.31900000000000001</v>
      </c>
      <c r="F237">
        <v>0</v>
      </c>
      <c r="G237">
        <v>0</v>
      </c>
      <c r="J237" s="6">
        <f t="shared" si="3"/>
        <v>0.31900000000000001</v>
      </c>
      <c r="M237" s="6" t="s">
        <v>1027</v>
      </c>
      <c r="N237" s="6" cm="1">
        <f t="array" ref="N237:R237">TRANSPOSE(B237:B241)</f>
        <v>1E-4</v>
      </c>
      <c r="O237" s="6">
        <v>0.24079999999999999</v>
      </c>
      <c r="P237" s="6">
        <v>0.2276</v>
      </c>
      <c r="Q237" s="6">
        <v>0.25629999999999997</v>
      </c>
      <c r="R237">
        <v>-0.31040000000000001</v>
      </c>
    </row>
    <row r="238" spans="1:18">
      <c r="A238" s="5" t="s">
        <v>1033</v>
      </c>
      <c r="B238">
        <v>0.24079999999999999</v>
      </c>
      <c r="C238">
        <v>6.2E-2</v>
      </c>
      <c r="D238">
        <v>3.8540000000000001</v>
      </c>
      <c r="E238">
        <v>0</v>
      </c>
      <c r="F238">
        <v>0.11799999999999999</v>
      </c>
      <c r="G238">
        <v>0.36299999999999999</v>
      </c>
      <c r="J238" s="6" t="str">
        <f t="shared" si="3"/>
        <v>*0</v>
      </c>
      <c r="M238" s="6" t="s">
        <v>1068</v>
      </c>
      <c r="N238" s="6" t="str" cm="1">
        <f t="array" ref="N238:R238">TRANSPOSE("("&amp;D237:D241&amp;")")</f>
        <v>(0.997)</v>
      </c>
      <c r="O238" s="6" t="str">
        <v>(3.854)</v>
      </c>
      <c r="P238" s="6" t="str">
        <v>(2.338)</v>
      </c>
      <c r="Q238" s="6" t="str">
        <v>(2.806)</v>
      </c>
      <c r="R238" t="str">
        <v>(-3.91)</v>
      </c>
    </row>
    <row r="239" spans="1:18">
      <c r="A239" s="5" t="s">
        <v>1034</v>
      </c>
      <c r="B239">
        <v>0.2276</v>
      </c>
      <c r="C239">
        <v>9.7000000000000003E-2</v>
      </c>
      <c r="D239">
        <v>2.3380000000000001</v>
      </c>
      <c r="E239">
        <v>1.9E-2</v>
      </c>
      <c r="F239">
        <v>3.6999999999999998E-2</v>
      </c>
      <c r="G239">
        <v>0.41799999999999998</v>
      </c>
      <c r="J239" s="6" t="str">
        <f t="shared" si="3"/>
        <v>**0.019</v>
      </c>
      <c r="M239" s="6" t="s">
        <v>918</v>
      </c>
      <c r="N239" s="6" cm="1">
        <f t="array" ref="N239:R239">TRANSPOSE(J237:J241)</f>
        <v>0.31900000000000001</v>
      </c>
      <c r="O239" s="6" t="str">
        <v>*0</v>
      </c>
      <c r="P239" s="6" t="str">
        <v>**0.019</v>
      </c>
      <c r="Q239" s="6" t="str">
        <v>*0.005</v>
      </c>
      <c r="R239" t="str">
        <v>*0</v>
      </c>
    </row>
    <row r="240" spans="1:18">
      <c r="A240" s="5" t="s">
        <v>1035</v>
      </c>
      <c r="B240">
        <v>0.25629999999999997</v>
      </c>
      <c r="C240">
        <v>9.0999999999999998E-2</v>
      </c>
      <c r="D240">
        <v>2.806</v>
      </c>
      <c r="E240">
        <v>5.0000000000000001E-3</v>
      </c>
      <c r="F240">
        <v>7.6999999999999999E-2</v>
      </c>
      <c r="G240">
        <v>0.435</v>
      </c>
      <c r="J240" s="6" t="str">
        <f t="shared" si="3"/>
        <v>*0.005</v>
      </c>
    </row>
    <row r="241" spans="1:10">
      <c r="A241" s="5" t="s">
        <v>1064</v>
      </c>
      <c r="B241">
        <v>-0.31040000000000001</v>
      </c>
      <c r="C241">
        <v>7.9000000000000001E-2</v>
      </c>
      <c r="D241">
        <v>-3.91</v>
      </c>
      <c r="E241">
        <v>0</v>
      </c>
      <c r="F241">
        <v>-0.46600000000000003</v>
      </c>
      <c r="G241">
        <v>-0.155</v>
      </c>
      <c r="J241" s="6" t="str">
        <f t="shared" si="3"/>
        <v>*0</v>
      </c>
    </row>
    <row r="242" spans="1:10">
      <c r="A242" s="4" t="s">
        <v>1039</v>
      </c>
      <c r="B242">
        <v>3.7600000000000001E-2</v>
      </c>
      <c r="C242">
        <v>3.0000000000000001E-3</v>
      </c>
      <c r="D242">
        <v>11.102</v>
      </c>
      <c r="E242">
        <v>0</v>
      </c>
      <c r="F242">
        <v>3.1E-2</v>
      </c>
      <c r="G242">
        <v>4.3999999999999997E-2</v>
      </c>
      <c r="J242" s="6" t="str">
        <f t="shared" si="3"/>
        <v>*0</v>
      </c>
    </row>
    <row r="243" spans="1:10">
      <c r="A243" s="4" t="s">
        <v>1005</v>
      </c>
      <c r="J243" s="6" t="str">
        <f t="shared" si="3"/>
        <v>*0</v>
      </c>
    </row>
    <row r="244" spans="1:10">
      <c r="A244" s="4" t="s">
        <v>1040</v>
      </c>
      <c r="B244" t="s">
        <v>1041</v>
      </c>
      <c r="C244">
        <v>59.72</v>
      </c>
      <c r="D244" t="s">
        <v>1042</v>
      </c>
      <c r="E244" t="s">
        <v>1043</v>
      </c>
      <c r="F244">
        <v>59.2</v>
      </c>
      <c r="J244" s="6" t="str">
        <f t="shared" si="3"/>
        <v>(JB):</v>
      </c>
    </row>
    <row r="245" spans="1:10">
      <c r="A245" s="4" t="s">
        <v>1044</v>
      </c>
      <c r="B245">
        <v>0.02</v>
      </c>
      <c r="C245" t="s">
        <v>1045</v>
      </c>
      <c r="D245">
        <v>0</v>
      </c>
      <c r="J245" s="6" t="str">
        <f t="shared" si="3"/>
        <v>*0</v>
      </c>
    </row>
    <row r="246" spans="1:10">
      <c r="A246" s="4" t="s">
        <v>1046</v>
      </c>
      <c r="B246" t="s">
        <v>1047</v>
      </c>
      <c r="C246">
        <v>0.25</v>
      </c>
      <c r="D246" t="s">
        <v>1048</v>
      </c>
      <c r="E246">
        <v>-0.63</v>
      </c>
      <c r="J246" s="6">
        <f t="shared" si="3"/>
        <v>-0.63</v>
      </c>
    </row>
    <row r="247" spans="1:10">
      <c r="A247" s="4" t="s">
        <v>1049</v>
      </c>
      <c r="B247" t="s">
        <v>1050</v>
      </c>
      <c r="C247">
        <v>0</v>
      </c>
      <c r="D247" t="s">
        <v>1051</v>
      </c>
      <c r="E247">
        <v>6.11</v>
      </c>
      <c r="J247" s="6">
        <f t="shared" si="3"/>
        <v>6.11</v>
      </c>
    </row>
    <row r="248" spans="1:10">
      <c r="A248" s="4" t="s">
        <v>1005</v>
      </c>
      <c r="J248" s="6" t="str">
        <f t="shared" si="3"/>
        <v>*0</v>
      </c>
    </row>
    <row r="249" spans="1:10">
      <c r="J249" s="6" t="str">
        <f t="shared" si="3"/>
        <v>*0</v>
      </c>
    </row>
    <row r="250" spans="1:10">
      <c r="A250" s="4" t="s">
        <v>1052</v>
      </c>
      <c r="J250" s="6" t="str">
        <f t="shared" si="3"/>
        <v>*0</v>
      </c>
    </row>
    <row r="251" spans="1:10">
      <c r="A251" s="4" t="s">
        <v>1053</v>
      </c>
      <c r="B251" t="s">
        <v>1024</v>
      </c>
      <c r="C251" t="s">
        <v>1054</v>
      </c>
      <c r="D251" t="s">
        <v>1055</v>
      </c>
      <c r="E251" t="s">
        <v>1056</v>
      </c>
      <c r="F251" t="s">
        <v>1057</v>
      </c>
      <c r="G251" t="s">
        <v>1058</v>
      </c>
      <c r="H251" t="s">
        <v>1059</v>
      </c>
      <c r="I251" t="s">
        <v>1060</v>
      </c>
      <c r="J251" s="6" t="str">
        <f t="shared" si="3"/>
        <v>using</v>
      </c>
    </row>
    <row r="252" spans="1:10">
      <c r="A252" s="4" t="s">
        <v>1006</v>
      </c>
      <c r="B252" t="s">
        <v>1007</v>
      </c>
      <c r="J252" s="6" t="str">
        <f t="shared" si="3"/>
        <v>*0</v>
      </c>
    </row>
    <row r="253" spans="1:10">
      <c r="A253" s="4" t="s">
        <v>1003</v>
      </c>
      <c r="J253" s="6" t="str">
        <f t="shared" si="3"/>
        <v>*0</v>
      </c>
    </row>
    <row r="254" spans="1:10">
      <c r="A254" s="4" t="s">
        <v>1008</v>
      </c>
      <c r="B254" t="s">
        <v>1009</v>
      </c>
      <c r="C254" t="s">
        <v>116</v>
      </c>
      <c r="D254" t="s">
        <v>1010</v>
      </c>
      <c r="E254" t="s">
        <v>1011</v>
      </c>
      <c r="F254">
        <v>127</v>
      </c>
      <c r="J254" s="6" t="str">
        <f t="shared" si="3"/>
        <v>Observations:</v>
      </c>
    </row>
    <row r="255" spans="1:10">
      <c r="A255" s="4" t="s">
        <v>1012</v>
      </c>
      <c r="B255" t="s">
        <v>1063</v>
      </c>
      <c r="C255" t="s">
        <v>426</v>
      </c>
      <c r="D255" t="s">
        <v>1070</v>
      </c>
      <c r="E255" t="s">
        <v>1014</v>
      </c>
      <c r="F255" t="s">
        <v>1015</v>
      </c>
      <c r="G255">
        <v>35.232999999999997</v>
      </c>
      <c r="J255" s="6" t="str">
        <f t="shared" si="3"/>
        <v>Log</v>
      </c>
    </row>
    <row r="256" spans="1:10">
      <c r="A256" s="4" t="s">
        <v>1016</v>
      </c>
      <c r="B256" t="s">
        <v>1017</v>
      </c>
      <c r="C256">
        <v>7</v>
      </c>
      <c r="D256" t="s">
        <v>1018</v>
      </c>
      <c r="E256">
        <v>2020</v>
      </c>
      <c r="F256" t="s">
        <v>402</v>
      </c>
      <c r="G256">
        <v>-58.466000000000001</v>
      </c>
      <c r="J256" s="6">
        <f t="shared" si="3"/>
        <v>2020</v>
      </c>
    </row>
    <row r="257" spans="1:18">
      <c r="A257" s="4" t="s">
        <v>1019</v>
      </c>
      <c r="B257" s="21">
        <v>0.86063657407407401</v>
      </c>
      <c r="C257" t="s">
        <v>403</v>
      </c>
      <c r="D257">
        <v>-41.448999999999998</v>
      </c>
      <c r="J257" s="6" t="str">
        <f t="shared" si="3"/>
        <v>*0</v>
      </c>
    </row>
    <row r="258" spans="1:18">
      <c r="A258" s="4" t="s">
        <v>1020</v>
      </c>
      <c r="B258" t="s">
        <v>1021</v>
      </c>
      <c r="C258" t="s">
        <v>404</v>
      </c>
      <c r="D258">
        <v>-51.552999999999997</v>
      </c>
      <c r="J258" s="6" t="str">
        <f t="shared" si="3"/>
        <v>*0</v>
      </c>
    </row>
    <row r="259" spans="1:18">
      <c r="A259" s="4" t="s">
        <v>1022</v>
      </c>
      <c r="B259" t="s">
        <v>1023</v>
      </c>
      <c r="J259" s="6" t="str">
        <f t="shared" si="3"/>
        <v>*0</v>
      </c>
    </row>
    <row r="260" spans="1:18">
      <c r="A260" s="4" t="s">
        <v>1024</v>
      </c>
      <c r="B260" t="s">
        <v>1025</v>
      </c>
      <c r="C260" t="s">
        <v>1026</v>
      </c>
      <c r="J260" s="6" t="str">
        <f t="shared" si="3"/>
        <v>*0</v>
      </c>
    </row>
    <row r="261" spans="1:18">
      <c r="A261" s="4" t="s">
        <v>1074</v>
      </c>
      <c r="J261" s="6" t="str">
        <f t="shared" si="3"/>
        <v>*0</v>
      </c>
    </row>
    <row r="262" spans="1:18">
      <c r="A262" s="4" t="s">
        <v>1027</v>
      </c>
      <c r="B262" t="s">
        <v>164</v>
      </c>
      <c r="C262" t="s">
        <v>1028</v>
      </c>
      <c r="D262" t="s">
        <v>1029</v>
      </c>
      <c r="E262" t="s">
        <v>1030</v>
      </c>
      <c r="F262" t="s">
        <v>1031</v>
      </c>
      <c r="G262" t="s">
        <v>1032</v>
      </c>
      <c r="J262" s="6" t="str">
        <f t="shared" si="3"/>
        <v>P&gt;|z|</v>
      </c>
    </row>
    <row r="263" spans="1:18">
      <c r="A263" s="4" t="s">
        <v>1075</v>
      </c>
      <c r="J263" s="6" t="str">
        <f t="shared" si="3"/>
        <v>*0</v>
      </c>
      <c r="M263" s="6" t="str">
        <f>C254</f>
        <v>CS-Baa-1YR</v>
      </c>
      <c r="P263" s="6" t="s">
        <v>1076</v>
      </c>
      <c r="Q263" s="6">
        <f>G255</f>
        <v>35.232999999999997</v>
      </c>
    </row>
    <row r="264" spans="1:18">
      <c r="A264" s="4" t="s">
        <v>728</v>
      </c>
      <c r="B264" s="10">
        <v>8.0550000000000006E-5</v>
      </c>
      <c r="C264">
        <v>0</v>
      </c>
      <c r="D264">
        <v>0.63900000000000001</v>
      </c>
      <c r="E264">
        <v>0.52300000000000002</v>
      </c>
      <c r="F264">
        <v>0</v>
      </c>
      <c r="G264">
        <v>0</v>
      </c>
      <c r="J264" s="6">
        <f t="shared" si="3"/>
        <v>0.52300000000000002</v>
      </c>
      <c r="N264" s="6" t="str" cm="1">
        <f t="array" ref="N264:R264">TRANSPOSE(A264:A268)</f>
        <v>Econ-DSPIC96-diff</v>
      </c>
      <c r="O264" s="6" t="str">
        <v>ar.L1</v>
      </c>
      <c r="P264" s="6" t="str">
        <v>ar.L2</v>
      </c>
      <c r="Q264" s="6" t="str">
        <v>ar.L3</v>
      </c>
      <c r="R264" t="str">
        <v>ar.L4</v>
      </c>
    </row>
    <row r="265" spans="1:18">
      <c r="A265" s="5" t="s">
        <v>1033</v>
      </c>
      <c r="B265">
        <v>0.29649999999999999</v>
      </c>
      <c r="C265">
        <v>6.0999999999999999E-2</v>
      </c>
      <c r="D265">
        <v>4.8639999999999999</v>
      </c>
      <c r="E265">
        <v>0</v>
      </c>
      <c r="F265">
        <v>0.17699999999999999</v>
      </c>
      <c r="G265">
        <v>0.41599999999999998</v>
      </c>
      <c r="J265" s="6" t="str">
        <f t="shared" si="3"/>
        <v>*0</v>
      </c>
      <c r="M265" s="6" t="s">
        <v>1027</v>
      </c>
      <c r="N265" s="6" cm="1">
        <f t="array" ref="N265:R265">TRANSPOSE(B264:B268)</f>
        <v>8.0550000000000006E-5</v>
      </c>
      <c r="O265" s="6">
        <v>0.29649999999999999</v>
      </c>
      <c r="P265" s="6">
        <v>0.13619999999999999</v>
      </c>
      <c r="Q265" s="6">
        <v>0.2147</v>
      </c>
      <c r="R265">
        <v>-0.20069999999999999</v>
      </c>
    </row>
    <row r="266" spans="1:18">
      <c r="A266" s="5" t="s">
        <v>1034</v>
      </c>
      <c r="B266">
        <v>0.13619999999999999</v>
      </c>
      <c r="C266">
        <v>8.5999999999999993E-2</v>
      </c>
      <c r="D266">
        <v>1.5840000000000001</v>
      </c>
      <c r="E266">
        <v>0.113</v>
      </c>
      <c r="F266">
        <v>-3.2000000000000001E-2</v>
      </c>
      <c r="G266">
        <v>0.30499999999999999</v>
      </c>
      <c r="J266" s="6">
        <f t="shared" si="3"/>
        <v>0.113</v>
      </c>
      <c r="M266" s="6" t="s">
        <v>1068</v>
      </c>
      <c r="N266" s="6" t="str" cm="1">
        <f t="array" ref="N266:R266">TRANSPOSE("("&amp;D264:D268&amp;")")</f>
        <v>(0.639)</v>
      </c>
      <c r="O266" s="6" t="str">
        <v>(4.864)</v>
      </c>
      <c r="P266" s="6" t="str">
        <v>(1.584)</v>
      </c>
      <c r="Q266" s="6" t="str">
        <v>(1.988)</v>
      </c>
      <c r="R266" t="str">
        <v>(-1.918)</v>
      </c>
    </row>
    <row r="267" spans="1:18">
      <c r="A267" s="5" t="s">
        <v>1035</v>
      </c>
      <c r="B267">
        <v>0.2147</v>
      </c>
      <c r="C267">
        <v>0.108</v>
      </c>
      <c r="D267">
        <v>1.988</v>
      </c>
      <c r="E267">
        <v>4.7E-2</v>
      </c>
      <c r="F267">
        <v>3.0000000000000001E-3</v>
      </c>
      <c r="G267">
        <v>0.42599999999999999</v>
      </c>
      <c r="J267" s="6" t="str">
        <f t="shared" si="3"/>
        <v>**0.047</v>
      </c>
      <c r="M267" s="6" t="s">
        <v>918</v>
      </c>
      <c r="N267" s="6" cm="1">
        <f t="array" ref="N267:R267">TRANSPOSE(J264:J268)</f>
        <v>0.52300000000000002</v>
      </c>
      <c r="O267" s="6" t="str">
        <v>*0</v>
      </c>
      <c r="P267" s="6">
        <v>0.113</v>
      </c>
      <c r="Q267" s="6" t="str">
        <v>**0.047</v>
      </c>
      <c r="R267">
        <v>5.5E-2</v>
      </c>
    </row>
    <row r="268" spans="1:18">
      <c r="A268" s="5" t="s">
        <v>1064</v>
      </c>
      <c r="B268">
        <v>-0.20069999999999999</v>
      </c>
      <c r="C268">
        <v>0.105</v>
      </c>
      <c r="D268">
        <v>-1.9179999999999999</v>
      </c>
      <c r="E268">
        <v>5.5E-2</v>
      </c>
      <c r="F268">
        <v>-0.40600000000000003</v>
      </c>
      <c r="G268">
        <v>4.0000000000000001E-3</v>
      </c>
      <c r="J268" s="6">
        <f t="shared" si="3"/>
        <v>5.5E-2</v>
      </c>
    </row>
    <row r="269" spans="1:18">
      <c r="A269" s="4" t="s">
        <v>1039</v>
      </c>
      <c r="B269">
        <v>3.3300000000000003E-2</v>
      </c>
      <c r="C269">
        <v>3.0000000000000001E-3</v>
      </c>
      <c r="D269">
        <v>12.215999999999999</v>
      </c>
      <c r="E269">
        <v>0</v>
      </c>
      <c r="F269">
        <v>2.8000000000000001E-2</v>
      </c>
      <c r="G269">
        <v>3.9E-2</v>
      </c>
      <c r="J269" s="6" t="str">
        <f t="shared" si="3"/>
        <v>*0</v>
      </c>
    </row>
    <row r="270" spans="1:18">
      <c r="A270" s="4" t="s">
        <v>1005</v>
      </c>
      <c r="J270" s="6" t="str">
        <f t="shared" ref="J270:J295" si="4">IF(AND(OR(E270=0, E270&gt;0), OR(F270=0.01, E270&lt;0.01)), "*" &amp;TEXT(E270, "General"), IF(AND(E270&gt;0.01, E270&lt;0.05), "**" &amp;TEXT(E270, "General"), E270))</f>
        <v>*0</v>
      </c>
    </row>
    <row r="271" spans="1:18">
      <c r="A271" s="4" t="s">
        <v>1040</v>
      </c>
      <c r="B271" t="s">
        <v>1041</v>
      </c>
      <c r="C271">
        <v>50.48</v>
      </c>
      <c r="D271" t="s">
        <v>1042</v>
      </c>
      <c r="E271" t="s">
        <v>1043</v>
      </c>
      <c r="F271">
        <v>101.76</v>
      </c>
      <c r="J271" s="6" t="str">
        <f t="shared" si="4"/>
        <v>(JB):</v>
      </c>
    </row>
    <row r="272" spans="1:18">
      <c r="A272" s="4" t="s">
        <v>1044</v>
      </c>
      <c r="B272">
        <v>0.12</v>
      </c>
      <c r="C272" t="s">
        <v>1045</v>
      </c>
      <c r="D272">
        <v>0</v>
      </c>
      <c r="J272" s="6" t="str">
        <f t="shared" si="4"/>
        <v>*0</v>
      </c>
    </row>
    <row r="273" spans="1:10">
      <c r="A273" s="4" t="s">
        <v>1046</v>
      </c>
      <c r="B273" t="s">
        <v>1047</v>
      </c>
      <c r="C273">
        <v>0.31</v>
      </c>
      <c r="D273" t="s">
        <v>1048</v>
      </c>
      <c r="E273">
        <v>-0.77</v>
      </c>
      <c r="J273" s="6">
        <f t="shared" si="4"/>
        <v>-0.77</v>
      </c>
    </row>
    <row r="274" spans="1:10">
      <c r="A274" s="4" t="s">
        <v>1049</v>
      </c>
      <c r="B274" t="s">
        <v>1050</v>
      </c>
      <c r="C274">
        <v>0</v>
      </c>
      <c r="D274" t="s">
        <v>1051</v>
      </c>
      <c r="E274">
        <v>7.12</v>
      </c>
      <c r="J274" s="6">
        <f t="shared" si="4"/>
        <v>7.12</v>
      </c>
    </row>
    <row r="275" spans="1:10">
      <c r="A275" s="4" t="s">
        <v>1005</v>
      </c>
      <c r="J275" s="6" t="str">
        <f t="shared" si="4"/>
        <v>*0</v>
      </c>
    </row>
    <row r="276" spans="1:10">
      <c r="J276" s="6" t="str">
        <f t="shared" si="4"/>
        <v>*0</v>
      </c>
    </row>
    <row r="277" spans="1:10">
      <c r="A277" s="4" t="s">
        <v>1052</v>
      </c>
      <c r="J277" s="6" t="str">
        <f t="shared" si="4"/>
        <v>*0</v>
      </c>
    </row>
    <row r="278" spans="1:10">
      <c r="A278" s="4" t="s">
        <v>1053</v>
      </c>
      <c r="B278" t="s">
        <v>1024</v>
      </c>
      <c r="C278" t="s">
        <v>1054</v>
      </c>
      <c r="D278" t="s">
        <v>1055</v>
      </c>
      <c r="E278" t="s">
        <v>1056</v>
      </c>
      <c r="F278" t="s">
        <v>1057</v>
      </c>
      <c r="G278" t="s">
        <v>1058</v>
      </c>
      <c r="H278" t="s">
        <v>1059</v>
      </c>
      <c r="I278" t="s">
        <v>1060</v>
      </c>
      <c r="J278" s="6" t="str">
        <f t="shared" si="4"/>
        <v>using</v>
      </c>
    </row>
    <row r="279" spans="1:10">
      <c r="A279" s="4" t="s">
        <v>1006</v>
      </c>
      <c r="B279" t="s">
        <v>1007</v>
      </c>
      <c r="J279" s="6" t="str">
        <f t="shared" si="4"/>
        <v>*0</v>
      </c>
    </row>
    <row r="280" spans="1:10">
      <c r="A280" s="4" t="s">
        <v>1003</v>
      </c>
      <c r="J280" s="6" t="str">
        <f t="shared" si="4"/>
        <v>*0</v>
      </c>
    </row>
    <row r="281" spans="1:10">
      <c r="A281" s="4" t="s">
        <v>1008</v>
      </c>
      <c r="B281" t="s">
        <v>1009</v>
      </c>
      <c r="C281" t="s">
        <v>121</v>
      </c>
      <c r="D281" t="s">
        <v>1010</v>
      </c>
      <c r="E281" t="s">
        <v>1011</v>
      </c>
      <c r="F281">
        <v>127</v>
      </c>
      <c r="J281" s="6" t="str">
        <f t="shared" si="4"/>
        <v>Observations:</v>
      </c>
    </row>
    <row r="282" spans="1:10">
      <c r="A282" s="4" t="s">
        <v>1012</v>
      </c>
      <c r="B282" t="s">
        <v>1063</v>
      </c>
      <c r="C282" t="s">
        <v>426</v>
      </c>
      <c r="D282" t="s">
        <v>1070</v>
      </c>
      <c r="E282" t="s">
        <v>1014</v>
      </c>
      <c r="F282" t="s">
        <v>1015</v>
      </c>
      <c r="G282">
        <v>9.7620000000000005</v>
      </c>
      <c r="J282" s="6" t="str">
        <f t="shared" si="4"/>
        <v>Log</v>
      </c>
    </row>
    <row r="283" spans="1:10">
      <c r="A283" s="4" t="s">
        <v>1016</v>
      </c>
      <c r="B283" t="s">
        <v>1017</v>
      </c>
      <c r="C283">
        <v>7</v>
      </c>
      <c r="D283" t="s">
        <v>1018</v>
      </c>
      <c r="E283">
        <v>2020</v>
      </c>
      <c r="F283" t="s">
        <v>402</v>
      </c>
      <c r="G283">
        <v>-7.524</v>
      </c>
      <c r="J283" s="6">
        <f t="shared" si="4"/>
        <v>2020</v>
      </c>
    </row>
    <row r="284" spans="1:10">
      <c r="A284" s="4" t="s">
        <v>1019</v>
      </c>
      <c r="B284" s="21">
        <v>0.86064814814814816</v>
      </c>
      <c r="C284" t="s">
        <v>403</v>
      </c>
      <c r="D284">
        <v>9.4939999999999998</v>
      </c>
      <c r="J284" s="6" t="str">
        <f t="shared" si="4"/>
        <v>*0</v>
      </c>
    </row>
    <row r="285" spans="1:10">
      <c r="A285" s="4" t="s">
        <v>1020</v>
      </c>
      <c r="B285" t="s">
        <v>1021</v>
      </c>
      <c r="C285" t="s">
        <v>404</v>
      </c>
      <c r="D285">
        <v>-0.61</v>
      </c>
      <c r="J285" s="6" t="str">
        <f t="shared" si="4"/>
        <v>*0</v>
      </c>
    </row>
    <row r="286" spans="1:10">
      <c r="A286" s="4" t="s">
        <v>1022</v>
      </c>
      <c r="B286" t="s">
        <v>1023</v>
      </c>
      <c r="J286" s="6" t="str">
        <f t="shared" si="4"/>
        <v>*0</v>
      </c>
    </row>
    <row r="287" spans="1:10">
      <c r="A287" s="4" t="s">
        <v>1024</v>
      </c>
      <c r="B287" t="s">
        <v>1025</v>
      </c>
      <c r="C287" t="s">
        <v>1026</v>
      </c>
      <c r="J287" s="6" t="str">
        <f t="shared" si="4"/>
        <v>*0</v>
      </c>
    </row>
    <row r="288" spans="1:10">
      <c r="A288" s="4" t="s">
        <v>1074</v>
      </c>
      <c r="J288" s="6" t="str">
        <f t="shared" si="4"/>
        <v>*0</v>
      </c>
    </row>
    <row r="289" spans="1:18">
      <c r="A289" s="4" t="s">
        <v>1027</v>
      </c>
      <c r="B289" t="s">
        <v>164</v>
      </c>
      <c r="C289" t="s">
        <v>1028</v>
      </c>
      <c r="D289" t="s">
        <v>1029</v>
      </c>
      <c r="E289" t="s">
        <v>1030</v>
      </c>
      <c r="F289" t="s">
        <v>1031</v>
      </c>
      <c r="G289" t="s">
        <v>1032</v>
      </c>
      <c r="J289" s="6" t="str">
        <f t="shared" si="4"/>
        <v>P&gt;|z|</v>
      </c>
    </row>
    <row r="290" spans="1:18">
      <c r="A290" s="4" t="s">
        <v>1075</v>
      </c>
      <c r="J290" s="6" t="str">
        <f t="shared" si="4"/>
        <v>*0</v>
      </c>
      <c r="M290" s="6" t="str">
        <f>C281</f>
        <v>CS-Baa-5YR</v>
      </c>
      <c r="P290" s="6" t="s">
        <v>1076</v>
      </c>
      <c r="Q290" s="6">
        <f>G282</f>
        <v>9.7620000000000005</v>
      </c>
    </row>
    <row r="291" spans="1:18">
      <c r="A291" s="4" t="s">
        <v>728</v>
      </c>
      <c r="B291">
        <v>1E-4</v>
      </c>
      <c r="C291">
        <v>0</v>
      </c>
      <c r="D291">
        <v>0.496</v>
      </c>
      <c r="E291">
        <v>0.62</v>
      </c>
      <c r="F291">
        <v>0</v>
      </c>
      <c r="G291">
        <v>1E-3</v>
      </c>
      <c r="J291" s="6">
        <f t="shared" si="4"/>
        <v>0.62</v>
      </c>
      <c r="N291" s="6" t="str" cm="1">
        <f t="array" ref="N291:R291">TRANSPOSE(A291:A295)</f>
        <v>Econ-DSPIC96-diff</v>
      </c>
      <c r="O291" s="6" t="str">
        <v>ar.L1</v>
      </c>
      <c r="P291" s="6" t="str">
        <v>ar.L2</v>
      </c>
      <c r="Q291" s="6" t="str">
        <v>ar.L3</v>
      </c>
      <c r="R291" t="str">
        <v>ar.L4</v>
      </c>
    </row>
    <row r="292" spans="1:18">
      <c r="A292" s="5" t="s">
        <v>1033</v>
      </c>
      <c r="B292">
        <v>0.3795</v>
      </c>
      <c r="C292">
        <v>7.6999999999999999E-2</v>
      </c>
      <c r="D292">
        <v>4.9320000000000004</v>
      </c>
      <c r="E292">
        <v>0</v>
      </c>
      <c r="F292">
        <v>0.22900000000000001</v>
      </c>
      <c r="G292">
        <v>0.53</v>
      </c>
      <c r="J292" s="6" t="str">
        <f t="shared" si="4"/>
        <v>*0</v>
      </c>
      <c r="M292" s="6" t="s">
        <v>1027</v>
      </c>
      <c r="N292" s="6" cm="1">
        <f t="array" ref="N292:R292">TRANSPOSE(B291:B295)</f>
        <v>1E-4</v>
      </c>
      <c r="O292" s="6">
        <v>0.3795</v>
      </c>
      <c r="P292" s="6">
        <v>-7.4999999999999997E-2</v>
      </c>
      <c r="Q292" s="6">
        <v>0.18190000000000001</v>
      </c>
      <c r="R292">
        <v>-4.9399999999999999E-2</v>
      </c>
    </row>
    <row r="293" spans="1:18">
      <c r="A293" s="5" t="s">
        <v>1034</v>
      </c>
      <c r="B293">
        <v>-7.4999999999999997E-2</v>
      </c>
      <c r="C293">
        <v>9.6000000000000002E-2</v>
      </c>
      <c r="D293">
        <v>-0.78300000000000003</v>
      </c>
      <c r="E293">
        <v>0.434</v>
      </c>
      <c r="F293">
        <v>-0.26300000000000001</v>
      </c>
      <c r="G293">
        <v>0.113</v>
      </c>
      <c r="J293" s="6">
        <f t="shared" si="4"/>
        <v>0.434</v>
      </c>
      <c r="M293" s="6" t="s">
        <v>1068</v>
      </c>
      <c r="N293" s="6" t="str" cm="1">
        <f t="array" ref="N293:R293">TRANSPOSE("("&amp;D291:D295&amp;")")</f>
        <v>(0.496)</v>
      </c>
      <c r="O293" s="6" t="str">
        <v>(4.932)</v>
      </c>
      <c r="P293" s="6" t="str">
        <v>(-0.783)</v>
      </c>
      <c r="Q293" s="6" t="str">
        <v>(1.665)</v>
      </c>
      <c r="R293" t="str">
        <v>(-0.337)</v>
      </c>
    </row>
    <row r="294" spans="1:18">
      <c r="A294" s="5" t="s">
        <v>1035</v>
      </c>
      <c r="B294">
        <v>0.18190000000000001</v>
      </c>
      <c r="C294">
        <v>0.109</v>
      </c>
      <c r="D294">
        <v>1.665</v>
      </c>
      <c r="E294">
        <v>9.6000000000000002E-2</v>
      </c>
      <c r="F294">
        <v>-3.2000000000000001E-2</v>
      </c>
      <c r="G294">
        <v>0.39600000000000002</v>
      </c>
      <c r="J294" s="6">
        <f t="shared" si="4"/>
        <v>9.6000000000000002E-2</v>
      </c>
      <c r="M294" s="6" t="s">
        <v>918</v>
      </c>
      <c r="N294" s="6" cm="1">
        <f t="array" ref="N294:R294">TRANSPOSE(J291:J295)</f>
        <v>0.62</v>
      </c>
      <c r="O294" s="6" t="str">
        <v>*0</v>
      </c>
      <c r="P294" s="6">
        <v>0.434</v>
      </c>
      <c r="Q294" s="6">
        <v>9.6000000000000002E-2</v>
      </c>
      <c r="R294">
        <v>0.73599999999999999</v>
      </c>
    </row>
    <row r="295" spans="1:18">
      <c r="A295" s="5" t="s">
        <v>1064</v>
      </c>
      <c r="B295">
        <v>-4.9399999999999999E-2</v>
      </c>
      <c r="C295">
        <v>0.14599999999999999</v>
      </c>
      <c r="D295">
        <v>-0.33700000000000002</v>
      </c>
      <c r="E295">
        <v>0.73599999999999999</v>
      </c>
      <c r="F295">
        <v>-0.33600000000000002</v>
      </c>
      <c r="G295">
        <v>0.23799999999999999</v>
      </c>
      <c r="J295" s="6">
        <f t="shared" si="4"/>
        <v>0.73599999999999999</v>
      </c>
    </row>
    <row r="296" spans="1:18">
      <c r="A296" s="4" t="s">
        <v>1039</v>
      </c>
      <c r="B296">
        <v>5.0099999999999999E-2</v>
      </c>
      <c r="C296">
        <v>3.0000000000000001E-3</v>
      </c>
      <c r="D296">
        <v>18.309999999999999</v>
      </c>
      <c r="E296">
        <v>0</v>
      </c>
      <c r="F296">
        <v>4.4999999999999998E-2</v>
      </c>
      <c r="G296">
        <v>5.5E-2</v>
      </c>
    </row>
    <row r="297" spans="1:18">
      <c r="A297" s="4" t="s">
        <v>1005</v>
      </c>
    </row>
    <row r="298" spans="1:18">
      <c r="A298" s="4" t="s">
        <v>1040</v>
      </c>
      <c r="B298" t="s">
        <v>1041</v>
      </c>
      <c r="C298">
        <v>34.86</v>
      </c>
      <c r="D298" t="s">
        <v>1042</v>
      </c>
      <c r="E298" t="s">
        <v>1043</v>
      </c>
      <c r="F298">
        <v>856.08</v>
      </c>
    </row>
    <row r="299" spans="1:18">
      <c r="A299" s="4" t="s">
        <v>1044</v>
      </c>
      <c r="B299">
        <v>0.7</v>
      </c>
      <c r="C299" t="s">
        <v>1045</v>
      </c>
      <c r="D299">
        <v>0</v>
      </c>
    </row>
    <row r="300" spans="1:18">
      <c r="A300" s="4" t="s">
        <v>1046</v>
      </c>
      <c r="B300" t="s">
        <v>1047</v>
      </c>
      <c r="C300">
        <v>0.22</v>
      </c>
      <c r="D300" t="s">
        <v>1048</v>
      </c>
      <c r="E300">
        <v>-1.96</v>
      </c>
    </row>
    <row r="301" spans="1:18">
      <c r="A301" s="4" t="s">
        <v>1049</v>
      </c>
      <c r="B301" t="s">
        <v>1050</v>
      </c>
      <c r="C301">
        <v>0</v>
      </c>
      <c r="D301" t="s">
        <v>1051</v>
      </c>
      <c r="E301">
        <v>15.15</v>
      </c>
    </row>
    <row r="302" spans="1:18">
      <c r="A302" s="4" t="s">
        <v>1005</v>
      </c>
    </row>
    <row r="304" spans="1:18">
      <c r="A304" s="4" t="s">
        <v>1052</v>
      </c>
    </row>
    <row r="305" spans="1:10">
      <c r="A305" s="4" t="s">
        <v>1053</v>
      </c>
      <c r="B305" t="s">
        <v>1024</v>
      </c>
      <c r="C305" t="s">
        <v>1054</v>
      </c>
      <c r="D305" t="s">
        <v>1055</v>
      </c>
      <c r="E305" t="s">
        <v>1056</v>
      </c>
      <c r="F305" t="s">
        <v>1057</v>
      </c>
      <c r="G305" t="s">
        <v>1058</v>
      </c>
      <c r="H305" t="s">
        <v>1059</v>
      </c>
      <c r="I305" t="s">
        <v>1060</v>
      </c>
      <c r="J305" s="6" t="s">
        <v>1061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2407-5475-A842-8A08-D636F3A1AA61}">
  <dimension ref="A1:Y305"/>
  <sheetViews>
    <sheetView zoomScale="72" workbookViewId="0">
      <selection activeCell="J1" sqref="J1:Q1048576"/>
    </sheetView>
  </sheetViews>
  <sheetFormatPr baseColWidth="10" defaultRowHeight="16"/>
  <cols>
    <col min="10" max="10" width="10.83203125" style="6"/>
    <col min="13" max="13" width="18.1640625" style="6" customWidth="1"/>
    <col min="14" max="17" width="17.1640625" style="6" customWidth="1"/>
    <col min="20" max="20" width="12.5" bestFit="1" customWidth="1"/>
    <col min="21" max="21" width="9.83203125" style="6" bestFit="1" customWidth="1"/>
    <col min="22" max="22" width="9.1640625" style="6" bestFit="1" customWidth="1"/>
    <col min="23" max="23" width="13.83203125" style="6" bestFit="1" customWidth="1"/>
    <col min="24" max="24" width="9.83203125" style="6" bestFit="1" customWidth="1"/>
    <col min="25" max="25" width="10.83203125" style="6"/>
  </cols>
  <sheetData>
    <row r="1" spans="1:24">
      <c r="A1" s="4" t="s">
        <v>1006</v>
      </c>
      <c r="B1" t="s">
        <v>1007</v>
      </c>
    </row>
    <row r="2" spans="1:24">
      <c r="A2" s="4" t="s">
        <v>1003</v>
      </c>
    </row>
    <row r="3" spans="1:24">
      <c r="A3" s="4" t="s">
        <v>1008</v>
      </c>
      <c r="B3" t="s">
        <v>1009</v>
      </c>
      <c r="C3" t="s">
        <v>108</v>
      </c>
      <c r="D3" t="s">
        <v>1010</v>
      </c>
      <c r="E3" t="s">
        <v>1011</v>
      </c>
      <c r="F3">
        <v>127</v>
      </c>
    </row>
    <row r="4" spans="1:24">
      <c r="A4" s="4" t="s">
        <v>1012</v>
      </c>
      <c r="B4" t="s">
        <v>1069</v>
      </c>
      <c r="C4" t="s">
        <v>426</v>
      </c>
      <c r="D4" t="s">
        <v>1070</v>
      </c>
      <c r="E4" t="s">
        <v>1014</v>
      </c>
      <c r="F4" t="s">
        <v>1015</v>
      </c>
      <c r="G4">
        <v>4.9649999999999999</v>
      </c>
    </row>
    <row r="5" spans="1:24">
      <c r="A5" s="4" t="s">
        <v>1016</v>
      </c>
      <c r="B5" t="s">
        <v>1017</v>
      </c>
      <c r="C5">
        <v>7</v>
      </c>
      <c r="D5" t="s">
        <v>1018</v>
      </c>
      <c r="E5">
        <v>2020</v>
      </c>
      <c r="F5" t="s">
        <v>402</v>
      </c>
      <c r="G5">
        <v>-1.93</v>
      </c>
    </row>
    <row r="6" spans="1:24">
      <c r="A6" s="4" t="s">
        <v>1019</v>
      </c>
      <c r="B6" s="21">
        <v>0.86648148148148152</v>
      </c>
      <c r="C6" t="s">
        <v>403</v>
      </c>
      <c r="D6">
        <v>9.4149999999999991</v>
      </c>
    </row>
    <row r="7" spans="1:24">
      <c r="A7" s="4" t="s">
        <v>1020</v>
      </c>
      <c r="B7" t="s">
        <v>1021</v>
      </c>
      <c r="C7" t="s">
        <v>404</v>
      </c>
      <c r="D7">
        <v>2.6789999999999998</v>
      </c>
    </row>
    <row r="8" spans="1:24">
      <c r="A8" s="4" t="s">
        <v>1022</v>
      </c>
      <c r="B8" t="s">
        <v>1023</v>
      </c>
    </row>
    <row r="9" spans="1:24">
      <c r="A9" s="4" t="s">
        <v>1024</v>
      </c>
      <c r="B9" t="s">
        <v>1025</v>
      </c>
      <c r="C9" t="s">
        <v>1026</v>
      </c>
    </row>
    <row r="10" spans="1:24">
      <c r="A10" s="4" t="s">
        <v>1212</v>
      </c>
    </row>
    <row r="11" spans="1:24">
      <c r="A11" s="4" t="s">
        <v>1027</v>
      </c>
      <c r="B11" t="s">
        <v>164</v>
      </c>
      <c r="C11" t="s">
        <v>1028</v>
      </c>
      <c r="D11" t="s">
        <v>1029</v>
      </c>
      <c r="E11" t="s">
        <v>1030</v>
      </c>
      <c r="F11" t="s">
        <v>1031</v>
      </c>
      <c r="G11" t="s">
        <v>1032</v>
      </c>
    </row>
    <row r="12" spans="1:24">
      <c r="A12" s="4" t="s">
        <v>1213</v>
      </c>
      <c r="M12" s="6" t="str">
        <f>C3</f>
        <v>CS-Aaa-3MO</v>
      </c>
      <c r="P12" s="6" t="s">
        <v>1076</v>
      </c>
      <c r="Q12" s="6">
        <f>G4</f>
        <v>4.9649999999999999</v>
      </c>
      <c r="T12" t="s">
        <v>108</v>
      </c>
      <c r="W12" s="6" t="s">
        <v>1076</v>
      </c>
      <c r="X12" s="6">
        <v>4.9649999999999999</v>
      </c>
    </row>
    <row r="13" spans="1:24">
      <c r="A13" s="4" t="s">
        <v>729</v>
      </c>
      <c r="B13">
        <v>-2.0999999999999999E-3</v>
      </c>
      <c r="C13">
        <v>4.3999999999999997E-2</v>
      </c>
      <c r="D13">
        <v>-4.8000000000000001E-2</v>
      </c>
      <c r="E13">
        <v>0.96199999999999997</v>
      </c>
      <c r="F13">
        <v>-8.8999999999999996E-2</v>
      </c>
      <c r="G13">
        <v>8.4000000000000005E-2</v>
      </c>
      <c r="J13" s="6">
        <f>IF(AND(OR(E13=0, E13&gt;0), OR(F13=0.01, E13&lt;0.01)), "*" &amp;TEXT(E13, "General"), IF(AND(E13&gt;0.01, E13&lt;0.05), "**" &amp;TEXT(E13, "General"), E13))</f>
        <v>0.96199999999999997</v>
      </c>
      <c r="N13" s="6" t="str" cm="1">
        <f t="array" ref="N13:P13">TRANSPOSE(A13:A15)</f>
        <v>Econ-CPIAUCSL-diff</v>
      </c>
      <c r="O13" s="6" t="str">
        <v>ar.L1</v>
      </c>
      <c r="P13" s="6" t="str">
        <v>ar.L2</v>
      </c>
      <c r="U13" s="6" t="s">
        <v>1252</v>
      </c>
      <c r="V13" s="6" t="s">
        <v>1033</v>
      </c>
      <c r="W13" s="6" t="s">
        <v>1034</v>
      </c>
    </row>
    <row r="14" spans="1:24">
      <c r="A14" s="5" t="s">
        <v>1033</v>
      </c>
      <c r="B14">
        <v>-0.24340000000000001</v>
      </c>
      <c r="C14">
        <v>6.4000000000000001E-2</v>
      </c>
      <c r="D14">
        <v>-3.794</v>
      </c>
      <c r="E14">
        <v>0</v>
      </c>
      <c r="F14">
        <v>-0.36899999999999999</v>
      </c>
      <c r="G14">
        <v>-0.11799999999999999</v>
      </c>
      <c r="J14" s="6" t="str">
        <f t="shared" ref="J14:J77" si="0">IF(AND(OR(E14=0, E14&gt;0), OR(F14=0.01, E14&lt;0.01)), "*" &amp;TEXT(E14, "General"), IF(AND(E14&gt;0.01, E14&lt;0.05), "**" &amp;TEXT(E14, "General"), E14))</f>
        <v>*0</v>
      </c>
      <c r="M14" s="6" t="s">
        <v>1027</v>
      </c>
      <c r="N14" s="6" cm="1">
        <f t="array" ref="N14:P14">TRANSPOSE(B13:B15)</f>
        <v>-2.0999999999999999E-3</v>
      </c>
      <c r="O14" s="6">
        <v>-0.24340000000000001</v>
      </c>
      <c r="P14" s="6">
        <v>0.35520000000000002</v>
      </c>
      <c r="T14" t="s">
        <v>1027</v>
      </c>
      <c r="U14" s="6">
        <v>-2.0999999999999999E-3</v>
      </c>
      <c r="V14" s="6">
        <v>-0.24340000000000001</v>
      </c>
      <c r="W14" s="6">
        <v>0.35520000000000002</v>
      </c>
    </row>
    <row r="15" spans="1:24">
      <c r="A15" s="5" t="s">
        <v>1034</v>
      </c>
      <c r="B15">
        <v>0.35520000000000002</v>
      </c>
      <c r="C15">
        <v>6.5000000000000002E-2</v>
      </c>
      <c r="D15">
        <v>5.4989999999999997</v>
      </c>
      <c r="E15">
        <v>0</v>
      </c>
      <c r="F15">
        <v>0.22900000000000001</v>
      </c>
      <c r="G15">
        <v>0.48199999999999998</v>
      </c>
      <c r="J15" s="6" t="str">
        <f t="shared" si="0"/>
        <v>*0</v>
      </c>
      <c r="M15" s="6" t="s">
        <v>1068</v>
      </c>
      <c r="N15" s="6" t="str" cm="1">
        <f t="array" ref="N15:P15">TRANSPOSE("("&amp;D13:D15&amp;")")</f>
        <v>(-0.048)</v>
      </c>
      <c r="O15" s="6" t="str">
        <v>(-3.794)</v>
      </c>
      <c r="P15" s="6" t="str">
        <v>(5.499)</v>
      </c>
      <c r="T15" t="s">
        <v>1068</v>
      </c>
      <c r="U15" s="6" t="s">
        <v>1214</v>
      </c>
      <c r="V15" s="6" t="s">
        <v>1215</v>
      </c>
      <c r="W15" s="6" t="s">
        <v>1216</v>
      </c>
    </row>
    <row r="16" spans="1:24">
      <c r="A16" s="4" t="s">
        <v>1039</v>
      </c>
      <c r="B16">
        <v>5.3900000000000003E-2</v>
      </c>
      <c r="C16">
        <v>4.0000000000000001E-3</v>
      </c>
      <c r="D16">
        <v>13.05</v>
      </c>
      <c r="E16">
        <v>0</v>
      </c>
      <c r="F16">
        <v>4.5999999999999999E-2</v>
      </c>
      <c r="G16">
        <v>6.2E-2</v>
      </c>
      <c r="J16" s="6" t="str">
        <f t="shared" si="0"/>
        <v>*0</v>
      </c>
      <c r="M16" s="6" t="s">
        <v>918</v>
      </c>
      <c r="N16" s="6" cm="1">
        <f t="array" ref="N16:P16">TRANSPOSE(J13:J15)</f>
        <v>0.96199999999999997</v>
      </c>
      <c r="O16" s="6" t="str">
        <v>*0</v>
      </c>
      <c r="P16" s="6" t="str">
        <v>*0</v>
      </c>
      <c r="T16" t="s">
        <v>918</v>
      </c>
      <c r="U16" s="6">
        <v>0.96199999999999997</v>
      </c>
      <c r="V16" s="6" t="s">
        <v>1083</v>
      </c>
      <c r="W16" s="6" t="s">
        <v>1083</v>
      </c>
    </row>
    <row r="17" spans="1:24">
      <c r="A17" s="4" t="s">
        <v>1005</v>
      </c>
      <c r="J17" s="6" t="str">
        <f t="shared" si="0"/>
        <v>*0</v>
      </c>
    </row>
    <row r="18" spans="1:24">
      <c r="A18" s="4" t="s">
        <v>1040</v>
      </c>
      <c r="B18" t="s">
        <v>1041</v>
      </c>
      <c r="C18">
        <v>25.47</v>
      </c>
      <c r="D18" t="s">
        <v>1042</v>
      </c>
      <c r="E18" t="s">
        <v>1043</v>
      </c>
      <c r="F18">
        <v>922.7</v>
      </c>
      <c r="J18" s="6" t="str">
        <f t="shared" si="0"/>
        <v>(JB):</v>
      </c>
      <c r="T18" t="s">
        <v>113</v>
      </c>
      <c r="W18" s="6" t="s">
        <v>1076</v>
      </c>
      <c r="X18" s="6">
        <v>18.413</v>
      </c>
    </row>
    <row r="19" spans="1:24">
      <c r="A19" s="4" t="s">
        <v>1044</v>
      </c>
      <c r="B19">
        <v>0.96</v>
      </c>
      <c r="C19" t="s">
        <v>1045</v>
      </c>
      <c r="D19">
        <v>0</v>
      </c>
      <c r="J19" s="6" t="str">
        <f t="shared" si="0"/>
        <v>*0</v>
      </c>
      <c r="U19" s="6" t="s">
        <v>1252</v>
      </c>
      <c r="V19" s="6" t="s">
        <v>1033</v>
      </c>
      <c r="W19" s="6" t="s">
        <v>1034</v>
      </c>
    </row>
    <row r="20" spans="1:24">
      <c r="A20" s="4" t="s">
        <v>1046</v>
      </c>
      <c r="B20" t="s">
        <v>1047</v>
      </c>
      <c r="C20">
        <v>0.16</v>
      </c>
      <c r="D20" t="s">
        <v>1048</v>
      </c>
      <c r="E20">
        <v>-1.55</v>
      </c>
      <c r="J20" s="6">
        <f t="shared" si="0"/>
        <v>-1.55</v>
      </c>
      <c r="T20" t="s">
        <v>1027</v>
      </c>
      <c r="U20" s="6">
        <v>7.9000000000000008E-3</v>
      </c>
      <c r="V20" s="6">
        <v>-0.2039</v>
      </c>
      <c r="W20" s="6">
        <v>0.41620000000000001</v>
      </c>
    </row>
    <row r="21" spans="1:24">
      <c r="A21" s="4" t="s">
        <v>1049</v>
      </c>
      <c r="B21" t="s">
        <v>1050</v>
      </c>
      <c r="C21">
        <v>0</v>
      </c>
      <c r="D21" t="s">
        <v>1051</v>
      </c>
      <c r="E21">
        <v>15.89</v>
      </c>
      <c r="J21" s="6">
        <f t="shared" si="0"/>
        <v>15.89</v>
      </c>
      <c r="T21" t="s">
        <v>1068</v>
      </c>
      <c r="U21" s="6" t="s">
        <v>1217</v>
      </c>
      <c r="V21" s="6" t="s">
        <v>1218</v>
      </c>
      <c r="W21" s="6" t="s">
        <v>1219</v>
      </c>
    </row>
    <row r="22" spans="1:24">
      <c r="A22" s="4" t="s">
        <v>1005</v>
      </c>
      <c r="J22" s="6" t="str">
        <f t="shared" si="0"/>
        <v>*0</v>
      </c>
      <c r="T22" t="s">
        <v>918</v>
      </c>
      <c r="U22" s="6">
        <v>0.84199999999999997</v>
      </c>
      <c r="V22" s="6" t="s">
        <v>1100</v>
      </c>
      <c r="W22" s="6" t="s">
        <v>1083</v>
      </c>
    </row>
    <row r="23" spans="1:24">
      <c r="J23" s="6" t="str">
        <f t="shared" si="0"/>
        <v>*0</v>
      </c>
    </row>
    <row r="24" spans="1:24">
      <c r="A24" s="4" t="s">
        <v>1052</v>
      </c>
      <c r="J24" s="6" t="str">
        <f t="shared" si="0"/>
        <v>*0</v>
      </c>
      <c r="T24" t="s">
        <v>118</v>
      </c>
      <c r="W24" s="6" t="s">
        <v>1076</v>
      </c>
      <c r="X24" s="6">
        <v>-65.866</v>
      </c>
    </row>
    <row r="25" spans="1:24">
      <c r="A25" s="4" t="s">
        <v>1053</v>
      </c>
      <c r="B25" t="s">
        <v>1024</v>
      </c>
      <c r="C25" t="s">
        <v>1054</v>
      </c>
      <c r="D25" t="s">
        <v>1055</v>
      </c>
      <c r="E25" t="s">
        <v>1056</v>
      </c>
      <c r="F25" t="s">
        <v>1057</v>
      </c>
      <c r="G25" t="s">
        <v>1058</v>
      </c>
      <c r="H25" t="s">
        <v>1059</v>
      </c>
      <c r="I25" t="s">
        <v>1060</v>
      </c>
      <c r="J25" s="6" t="str">
        <f t="shared" si="0"/>
        <v>using</v>
      </c>
      <c r="K25" t="s">
        <v>1062</v>
      </c>
      <c r="U25" s="6" t="s">
        <v>1252</v>
      </c>
      <c r="V25" s="6" t="s">
        <v>1033</v>
      </c>
      <c r="W25" s="6" t="s">
        <v>1034</v>
      </c>
      <c r="X25" s="6" t="s">
        <v>1036</v>
      </c>
    </row>
    <row r="26" spans="1:24">
      <c r="A26" s="4" t="s">
        <v>1006</v>
      </c>
      <c r="B26" t="s">
        <v>1007</v>
      </c>
      <c r="J26" s="6" t="str">
        <f t="shared" si="0"/>
        <v>*0</v>
      </c>
      <c r="T26" t="s">
        <v>1027</v>
      </c>
      <c r="U26" s="6">
        <v>-3.2099999999999997E-2</v>
      </c>
      <c r="V26" s="6">
        <v>0.3231</v>
      </c>
      <c r="W26" s="6">
        <v>0.59660000000000002</v>
      </c>
      <c r="X26" s="6">
        <v>-0.60389999999999999</v>
      </c>
    </row>
    <row r="27" spans="1:24">
      <c r="A27" s="4" t="s">
        <v>1003</v>
      </c>
      <c r="J27" s="6" t="str">
        <f t="shared" si="0"/>
        <v>*0</v>
      </c>
      <c r="T27" t="s">
        <v>1068</v>
      </c>
      <c r="U27" s="6" t="s">
        <v>1220</v>
      </c>
      <c r="V27" s="6" t="s">
        <v>1221</v>
      </c>
      <c r="W27" s="6" t="s">
        <v>1222</v>
      </c>
      <c r="X27" s="6" t="s">
        <v>1223</v>
      </c>
    </row>
    <row r="28" spans="1:24">
      <c r="A28" s="4" t="s">
        <v>1008</v>
      </c>
      <c r="B28" t="s">
        <v>1009</v>
      </c>
      <c r="C28" t="s">
        <v>113</v>
      </c>
      <c r="D28" t="s">
        <v>1010</v>
      </c>
      <c r="E28" t="s">
        <v>1011</v>
      </c>
      <c r="F28">
        <v>127</v>
      </c>
      <c r="J28" s="6" t="str">
        <f t="shared" si="0"/>
        <v>Observations:</v>
      </c>
      <c r="T28" t="s">
        <v>918</v>
      </c>
      <c r="U28" s="6">
        <v>0.443</v>
      </c>
      <c r="V28" s="6" t="s">
        <v>1083</v>
      </c>
      <c r="W28" s="6" t="s">
        <v>1083</v>
      </c>
      <c r="X28" s="6" t="s">
        <v>1083</v>
      </c>
    </row>
    <row r="29" spans="1:24">
      <c r="A29" s="4" t="s">
        <v>1012</v>
      </c>
      <c r="B29" t="s">
        <v>1069</v>
      </c>
      <c r="C29" t="s">
        <v>426</v>
      </c>
      <c r="D29" t="s">
        <v>1070</v>
      </c>
      <c r="E29" t="s">
        <v>1014</v>
      </c>
      <c r="F29" t="s">
        <v>1015</v>
      </c>
      <c r="G29">
        <v>18.413</v>
      </c>
      <c r="J29" s="6" t="str">
        <f t="shared" si="0"/>
        <v>Log</v>
      </c>
    </row>
    <row r="30" spans="1:24">
      <c r="A30" s="4" t="s">
        <v>1016</v>
      </c>
      <c r="B30" t="s">
        <v>1017</v>
      </c>
      <c r="C30">
        <v>7</v>
      </c>
      <c r="D30" t="s">
        <v>1018</v>
      </c>
      <c r="E30">
        <v>2020</v>
      </c>
      <c r="F30" t="s">
        <v>402</v>
      </c>
      <c r="G30">
        <v>-28.827000000000002</v>
      </c>
      <c r="J30" s="6">
        <f t="shared" si="0"/>
        <v>2020</v>
      </c>
      <c r="T30" t="s">
        <v>109</v>
      </c>
      <c r="W30" s="6" t="s">
        <v>1076</v>
      </c>
      <c r="X30" s="6">
        <v>48.628999999999998</v>
      </c>
    </row>
    <row r="31" spans="1:24">
      <c r="A31" s="4" t="s">
        <v>1019</v>
      </c>
      <c r="B31" s="21">
        <v>0.86649305555555556</v>
      </c>
      <c r="C31" t="s">
        <v>403</v>
      </c>
      <c r="D31">
        <v>-17.481999999999999</v>
      </c>
      <c r="J31" s="6" t="str">
        <f t="shared" si="0"/>
        <v>*0</v>
      </c>
      <c r="U31" s="6" t="s">
        <v>1252</v>
      </c>
      <c r="V31" s="6" t="s">
        <v>1033</v>
      </c>
      <c r="W31" s="6" t="s">
        <v>1034</v>
      </c>
      <c r="X31" s="6" t="s">
        <v>1036</v>
      </c>
    </row>
    <row r="32" spans="1:24">
      <c r="A32" s="4" t="s">
        <v>1020</v>
      </c>
      <c r="B32" t="s">
        <v>1021</v>
      </c>
      <c r="C32" t="s">
        <v>404</v>
      </c>
      <c r="D32">
        <v>-24.218</v>
      </c>
      <c r="J32" s="6" t="str">
        <f t="shared" si="0"/>
        <v>*0</v>
      </c>
      <c r="T32" t="s">
        <v>1027</v>
      </c>
      <c r="U32" s="6">
        <v>-3.7400000000000003E-2</v>
      </c>
      <c r="V32" s="6">
        <v>0.97640000000000005</v>
      </c>
      <c r="W32" s="6">
        <v>-0.68069999999999997</v>
      </c>
      <c r="X32" s="6">
        <v>-0.94010000000000005</v>
      </c>
    </row>
    <row r="33" spans="1:24">
      <c r="A33" s="4" t="s">
        <v>1022</v>
      </c>
      <c r="B33" t="s">
        <v>1023</v>
      </c>
      <c r="J33" s="6" t="str">
        <f t="shared" si="0"/>
        <v>*0</v>
      </c>
      <c r="T33" t="s">
        <v>1068</v>
      </c>
      <c r="U33" s="6" t="s">
        <v>1224</v>
      </c>
      <c r="V33" s="6" t="s">
        <v>1225</v>
      </c>
      <c r="W33" s="6" t="s">
        <v>1226</v>
      </c>
      <c r="X33" s="6" t="s">
        <v>1227</v>
      </c>
    </row>
    <row r="34" spans="1:24">
      <c r="A34" s="4" t="s">
        <v>1024</v>
      </c>
      <c r="B34" t="s">
        <v>1025</v>
      </c>
      <c r="C34" t="s">
        <v>1026</v>
      </c>
      <c r="J34" s="6" t="str">
        <f t="shared" si="0"/>
        <v>*0</v>
      </c>
      <c r="T34" t="s">
        <v>918</v>
      </c>
      <c r="U34" s="6">
        <v>7.6999999999999999E-2</v>
      </c>
      <c r="V34" s="6" t="s">
        <v>1083</v>
      </c>
      <c r="W34" s="6" t="s">
        <v>1083</v>
      </c>
      <c r="X34" s="6" t="s">
        <v>1083</v>
      </c>
    </row>
    <row r="35" spans="1:24">
      <c r="A35" s="4" t="s">
        <v>1212</v>
      </c>
      <c r="J35" s="6" t="str">
        <f t="shared" si="0"/>
        <v>*0</v>
      </c>
    </row>
    <row r="36" spans="1:24">
      <c r="A36" s="4" t="s">
        <v>1027</v>
      </c>
      <c r="B36" t="s">
        <v>164</v>
      </c>
      <c r="C36" t="s">
        <v>1028</v>
      </c>
      <c r="D36" t="s">
        <v>1029</v>
      </c>
      <c r="E36" t="s">
        <v>1030</v>
      </c>
      <c r="F36" t="s">
        <v>1031</v>
      </c>
      <c r="G36" t="s">
        <v>1032</v>
      </c>
      <c r="J36" s="6" t="str">
        <f t="shared" si="0"/>
        <v>P&gt;|z|</v>
      </c>
      <c r="T36" t="s">
        <v>114</v>
      </c>
      <c r="W36" s="6" t="s">
        <v>1076</v>
      </c>
      <c r="X36" s="6">
        <v>59.677999999999997</v>
      </c>
    </row>
    <row r="37" spans="1:24">
      <c r="A37" s="4" t="s">
        <v>1213</v>
      </c>
      <c r="J37" s="6" t="str">
        <f t="shared" si="0"/>
        <v>*0</v>
      </c>
      <c r="M37" s="6" t="str">
        <f>C28</f>
        <v>CS-Aaa-1YR</v>
      </c>
      <c r="P37" s="6" t="s">
        <v>1076</v>
      </c>
      <c r="Q37" s="6">
        <f>G29</f>
        <v>18.413</v>
      </c>
      <c r="U37" s="6" t="s">
        <v>1252</v>
      </c>
      <c r="V37" s="6" t="s">
        <v>1033</v>
      </c>
    </row>
    <row r="38" spans="1:24">
      <c r="A38" s="4" t="s">
        <v>729</v>
      </c>
      <c r="B38">
        <v>7.9000000000000008E-3</v>
      </c>
      <c r="C38">
        <v>3.9E-2</v>
      </c>
      <c r="D38">
        <v>0.19900000000000001</v>
      </c>
      <c r="E38">
        <v>0.84199999999999997</v>
      </c>
      <c r="F38">
        <v>-7.0000000000000007E-2</v>
      </c>
      <c r="G38">
        <v>8.5000000000000006E-2</v>
      </c>
      <c r="J38" s="6">
        <f t="shared" si="0"/>
        <v>0.84199999999999997</v>
      </c>
      <c r="N38" s="6" t="str" cm="1">
        <f t="array" ref="N38:P38">TRANSPOSE(A38:A40)</f>
        <v>Econ-CPIAUCSL-diff</v>
      </c>
      <c r="O38" s="6" t="str">
        <v>ar.L1</v>
      </c>
      <c r="P38" s="6" t="str">
        <v>ar.L2</v>
      </c>
      <c r="T38" t="s">
        <v>1027</v>
      </c>
      <c r="U38" s="6">
        <v>-3.9399999999999998E-2</v>
      </c>
      <c r="V38" s="6">
        <v>0.15229999999999999</v>
      </c>
    </row>
    <row r="39" spans="1:24">
      <c r="A39" s="5" t="s">
        <v>1033</v>
      </c>
      <c r="B39">
        <v>-0.2039</v>
      </c>
      <c r="C39">
        <v>7.0000000000000007E-2</v>
      </c>
      <c r="D39">
        <v>-2.9209999999999998</v>
      </c>
      <c r="E39">
        <v>3.0000000000000001E-3</v>
      </c>
      <c r="F39">
        <v>-0.34100000000000003</v>
      </c>
      <c r="G39">
        <v>-6.7000000000000004E-2</v>
      </c>
      <c r="J39" s="6" t="str">
        <f t="shared" si="0"/>
        <v>*0.003</v>
      </c>
      <c r="M39" s="6" t="s">
        <v>1027</v>
      </c>
      <c r="N39" s="6" cm="1">
        <f t="array" ref="N39:P39">TRANSPOSE(B38:B40)</f>
        <v>7.9000000000000008E-3</v>
      </c>
      <c r="O39" s="6">
        <v>-0.2039</v>
      </c>
      <c r="P39" s="6">
        <v>0.41620000000000001</v>
      </c>
      <c r="T39" t="s">
        <v>1068</v>
      </c>
      <c r="U39" s="6" t="s">
        <v>1228</v>
      </c>
      <c r="V39" s="6" t="s">
        <v>1229</v>
      </c>
    </row>
    <row r="40" spans="1:24">
      <c r="A40" s="5" t="s">
        <v>1034</v>
      </c>
      <c r="B40">
        <v>0.41620000000000001</v>
      </c>
      <c r="C40">
        <v>5.2999999999999999E-2</v>
      </c>
      <c r="D40">
        <v>7.8609999999999998</v>
      </c>
      <c r="E40">
        <v>0</v>
      </c>
      <c r="F40">
        <v>0.312</v>
      </c>
      <c r="G40">
        <v>0.52</v>
      </c>
      <c r="J40" s="6" t="str">
        <f t="shared" si="0"/>
        <v>*0</v>
      </c>
      <c r="M40" s="6" t="s">
        <v>1068</v>
      </c>
      <c r="N40" s="6" t="str" cm="1">
        <f t="array" ref="N40:P40">TRANSPOSE("("&amp;D38:D40&amp;")")</f>
        <v>(0.199)</v>
      </c>
      <c r="O40" s="6" t="str">
        <v>(-2.921)</v>
      </c>
      <c r="P40" s="6" t="str">
        <v>(7.861)</v>
      </c>
      <c r="T40" t="s">
        <v>918</v>
      </c>
      <c r="U40" s="6" t="s">
        <v>1167</v>
      </c>
      <c r="V40" s="6" t="s">
        <v>1079</v>
      </c>
    </row>
    <row r="41" spans="1:24">
      <c r="A41" s="4" t="s">
        <v>1039</v>
      </c>
      <c r="B41">
        <v>4.3499999999999997E-2</v>
      </c>
      <c r="C41">
        <v>3.0000000000000001E-3</v>
      </c>
      <c r="D41">
        <v>14.144</v>
      </c>
      <c r="E41">
        <v>0</v>
      </c>
      <c r="F41">
        <v>3.7999999999999999E-2</v>
      </c>
      <c r="G41">
        <v>0.05</v>
      </c>
      <c r="J41" s="6" t="str">
        <f t="shared" si="0"/>
        <v>*0</v>
      </c>
      <c r="M41" s="6" t="s">
        <v>918</v>
      </c>
      <c r="N41" s="6" cm="1">
        <f t="array" ref="N41:P41">TRANSPOSE(J38:J40)</f>
        <v>0.84199999999999997</v>
      </c>
      <c r="O41" s="6" t="str">
        <v>*0.003</v>
      </c>
      <c r="P41" s="6" t="str">
        <v>*0</v>
      </c>
    </row>
    <row r="42" spans="1:24">
      <c r="A42" s="4" t="s">
        <v>1005</v>
      </c>
      <c r="J42" s="6" t="str">
        <f t="shared" si="0"/>
        <v>*0</v>
      </c>
      <c r="T42" t="s">
        <v>119</v>
      </c>
      <c r="W42" s="6" t="s">
        <v>1076</v>
      </c>
      <c r="X42" s="6">
        <v>40.783999999999999</v>
      </c>
    </row>
    <row r="43" spans="1:24">
      <c r="A43" s="4" t="s">
        <v>1040</v>
      </c>
      <c r="B43" t="s">
        <v>1041</v>
      </c>
      <c r="C43">
        <v>26.95</v>
      </c>
      <c r="D43" t="s">
        <v>1042</v>
      </c>
      <c r="E43" t="s">
        <v>1043</v>
      </c>
      <c r="F43">
        <v>1716.07</v>
      </c>
      <c r="J43" s="6" t="str">
        <f t="shared" si="0"/>
        <v>(JB):</v>
      </c>
      <c r="U43" s="6" t="s">
        <v>1252</v>
      </c>
      <c r="V43" s="6" t="s">
        <v>1033</v>
      </c>
    </row>
    <row r="44" spans="1:24">
      <c r="A44" s="4" t="s">
        <v>1044</v>
      </c>
      <c r="B44">
        <v>0.94</v>
      </c>
      <c r="C44" t="s">
        <v>1045</v>
      </c>
      <c r="D44">
        <v>0</v>
      </c>
      <c r="J44" s="6" t="str">
        <f t="shared" si="0"/>
        <v>*0</v>
      </c>
      <c r="T44" t="s">
        <v>1027</v>
      </c>
      <c r="U44" s="6">
        <v>-4.3499999999999997E-2</v>
      </c>
      <c r="V44" s="6">
        <v>0.22550000000000001</v>
      </c>
    </row>
    <row r="45" spans="1:24">
      <c r="A45" s="4" t="s">
        <v>1046</v>
      </c>
      <c r="B45" t="s">
        <v>1047</v>
      </c>
      <c r="C45">
        <v>0.14000000000000001</v>
      </c>
      <c r="D45" t="s">
        <v>1048</v>
      </c>
      <c r="E45">
        <v>-2.0299999999999998</v>
      </c>
      <c r="J45" s="6">
        <f t="shared" si="0"/>
        <v>-2.0299999999999998</v>
      </c>
      <c r="T45" t="s">
        <v>1068</v>
      </c>
      <c r="U45" s="6" t="s">
        <v>1230</v>
      </c>
      <c r="V45" s="6" t="s">
        <v>1231</v>
      </c>
    </row>
    <row r="46" spans="1:24">
      <c r="A46" s="4" t="s">
        <v>1049</v>
      </c>
      <c r="B46" t="s">
        <v>1050</v>
      </c>
      <c r="C46">
        <v>0</v>
      </c>
      <c r="D46" t="s">
        <v>1051</v>
      </c>
      <c r="E46">
        <v>20.62</v>
      </c>
      <c r="J46" s="6">
        <f t="shared" si="0"/>
        <v>20.62</v>
      </c>
      <c r="T46" t="s">
        <v>918</v>
      </c>
      <c r="U46" s="6">
        <v>6.5000000000000002E-2</v>
      </c>
      <c r="V46" s="6" t="s">
        <v>1083</v>
      </c>
    </row>
    <row r="47" spans="1:24">
      <c r="A47" s="4" t="s">
        <v>1005</v>
      </c>
      <c r="J47" s="6" t="str">
        <f t="shared" si="0"/>
        <v>*0</v>
      </c>
    </row>
    <row r="48" spans="1:24">
      <c r="J48" s="6" t="str">
        <f t="shared" si="0"/>
        <v>*0</v>
      </c>
      <c r="T48" t="s">
        <v>110</v>
      </c>
      <c r="W48" s="6" t="s">
        <v>1076</v>
      </c>
      <c r="X48" s="6">
        <v>33.131999999999998</v>
      </c>
    </row>
    <row r="49" spans="1:24">
      <c r="A49" s="4" t="s">
        <v>1052</v>
      </c>
      <c r="J49" s="6" t="str">
        <f t="shared" si="0"/>
        <v>*0</v>
      </c>
      <c r="U49" s="6" t="s">
        <v>1252</v>
      </c>
      <c r="V49" s="6" t="s">
        <v>1033</v>
      </c>
    </row>
    <row r="50" spans="1:24">
      <c r="A50" s="4" t="s">
        <v>1053</v>
      </c>
      <c r="B50" t="s">
        <v>1024</v>
      </c>
      <c r="C50" t="s">
        <v>1054</v>
      </c>
      <c r="D50" t="s">
        <v>1055</v>
      </c>
      <c r="E50" t="s">
        <v>1056</v>
      </c>
      <c r="F50" t="s">
        <v>1057</v>
      </c>
      <c r="G50" t="s">
        <v>1058</v>
      </c>
      <c r="H50" t="s">
        <v>1059</v>
      </c>
      <c r="I50" t="s">
        <v>1060</v>
      </c>
      <c r="J50" s="6" t="str">
        <f t="shared" si="0"/>
        <v>using</v>
      </c>
      <c r="K50" t="s">
        <v>1062</v>
      </c>
      <c r="T50" t="s">
        <v>1027</v>
      </c>
      <c r="U50" s="6">
        <v>-5.7799999999999997E-2</v>
      </c>
      <c r="V50" s="6">
        <v>0.1865</v>
      </c>
    </row>
    <row r="51" spans="1:24">
      <c r="A51" s="4" t="s">
        <v>1006</v>
      </c>
      <c r="B51" t="s">
        <v>1007</v>
      </c>
      <c r="J51" s="6" t="str">
        <f t="shared" si="0"/>
        <v>*0</v>
      </c>
      <c r="T51" t="s">
        <v>1068</v>
      </c>
      <c r="U51" s="6" t="s">
        <v>1232</v>
      </c>
      <c r="V51" s="6" t="s">
        <v>1233</v>
      </c>
    </row>
    <row r="52" spans="1:24">
      <c r="A52" s="4" t="s">
        <v>1003</v>
      </c>
      <c r="J52" s="6" t="str">
        <f t="shared" si="0"/>
        <v>*0</v>
      </c>
      <c r="T52" t="s">
        <v>918</v>
      </c>
      <c r="U52" s="6" t="s">
        <v>1077</v>
      </c>
      <c r="V52" s="6" t="s">
        <v>1234</v>
      </c>
    </row>
    <row r="53" spans="1:24">
      <c r="A53" s="4" t="s">
        <v>1008</v>
      </c>
      <c r="B53" t="s">
        <v>1009</v>
      </c>
      <c r="C53" t="s">
        <v>118</v>
      </c>
      <c r="D53" t="s">
        <v>1010</v>
      </c>
      <c r="E53" t="s">
        <v>1011</v>
      </c>
      <c r="F53">
        <v>127</v>
      </c>
      <c r="J53" s="6" t="str">
        <f t="shared" si="0"/>
        <v>Observations:</v>
      </c>
    </row>
    <row r="54" spans="1:24">
      <c r="A54" s="4" t="s">
        <v>1012</v>
      </c>
      <c r="B54" t="s">
        <v>1069</v>
      </c>
      <c r="C54" t="s">
        <v>426</v>
      </c>
      <c r="D54" t="s">
        <v>1066</v>
      </c>
      <c r="E54" t="s">
        <v>1014</v>
      </c>
      <c r="F54" t="s">
        <v>1015</v>
      </c>
      <c r="G54">
        <v>37.933</v>
      </c>
      <c r="J54" s="6" t="str">
        <f t="shared" si="0"/>
        <v>Log</v>
      </c>
      <c r="T54" t="s">
        <v>115</v>
      </c>
      <c r="W54" s="6" t="s">
        <v>1076</v>
      </c>
      <c r="X54" s="6">
        <v>51.942</v>
      </c>
    </row>
    <row r="55" spans="1:24">
      <c r="A55" s="4" t="s">
        <v>1016</v>
      </c>
      <c r="B55" t="s">
        <v>1017</v>
      </c>
      <c r="C55">
        <v>7</v>
      </c>
      <c r="D55" t="s">
        <v>1018</v>
      </c>
      <c r="E55">
        <v>2020</v>
      </c>
      <c r="F55" t="s">
        <v>402</v>
      </c>
      <c r="G55">
        <v>-65.866</v>
      </c>
      <c r="J55" s="6">
        <f t="shared" si="0"/>
        <v>2020</v>
      </c>
      <c r="U55" s="6" t="s">
        <v>1252</v>
      </c>
      <c r="V55" s="6" t="s">
        <v>1033</v>
      </c>
    </row>
    <row r="56" spans="1:24">
      <c r="A56" s="4" t="s">
        <v>1019</v>
      </c>
      <c r="B56" s="21">
        <v>0.8665046296296296</v>
      </c>
      <c r="C56" t="s">
        <v>403</v>
      </c>
      <c r="D56">
        <v>-51.685000000000002</v>
      </c>
      <c r="J56" s="6" t="str">
        <f t="shared" si="0"/>
        <v>*0</v>
      </c>
      <c r="T56" t="s">
        <v>1027</v>
      </c>
      <c r="U56" s="6">
        <v>-4.8800000000000003E-2</v>
      </c>
      <c r="V56" s="6">
        <v>0.28249999999999997</v>
      </c>
    </row>
    <row r="57" spans="1:24">
      <c r="A57" s="4" t="s">
        <v>1020</v>
      </c>
      <c r="B57" t="s">
        <v>1021</v>
      </c>
      <c r="C57" t="s">
        <v>404</v>
      </c>
      <c r="D57">
        <v>-60.104999999999997</v>
      </c>
      <c r="J57" s="6" t="str">
        <f t="shared" si="0"/>
        <v>*0</v>
      </c>
      <c r="T57" t="s">
        <v>1068</v>
      </c>
      <c r="U57" s="6" t="s">
        <v>1235</v>
      </c>
      <c r="V57" s="6" t="s">
        <v>1236</v>
      </c>
    </row>
    <row r="58" spans="1:24">
      <c r="A58" s="4" t="s">
        <v>1022</v>
      </c>
      <c r="B58" t="s">
        <v>1023</v>
      </c>
      <c r="J58" s="6" t="str">
        <f t="shared" si="0"/>
        <v>*0</v>
      </c>
      <c r="T58" t="s">
        <v>918</v>
      </c>
      <c r="U58" s="6">
        <v>0.01</v>
      </c>
      <c r="V58" s="6" t="s">
        <v>1083</v>
      </c>
    </row>
    <row r="59" spans="1:24">
      <c r="A59" s="4" t="s">
        <v>1024</v>
      </c>
      <c r="B59" t="s">
        <v>1025</v>
      </c>
      <c r="C59" t="s">
        <v>1026</v>
      </c>
      <c r="J59" s="6" t="str">
        <f t="shared" si="0"/>
        <v>*0</v>
      </c>
    </row>
    <row r="60" spans="1:24">
      <c r="A60" s="4" t="s">
        <v>1212</v>
      </c>
      <c r="J60" s="6" t="str">
        <f t="shared" si="0"/>
        <v>*0</v>
      </c>
      <c r="T60" t="s">
        <v>120</v>
      </c>
      <c r="W60" s="6" t="s">
        <v>1076</v>
      </c>
      <c r="X60" s="6">
        <v>28.946000000000002</v>
      </c>
    </row>
    <row r="61" spans="1:24">
      <c r="A61" s="4" t="s">
        <v>1027</v>
      </c>
      <c r="B61" t="s">
        <v>164</v>
      </c>
      <c r="C61" t="s">
        <v>1028</v>
      </c>
      <c r="D61" t="s">
        <v>1029</v>
      </c>
      <c r="E61" t="s">
        <v>1030</v>
      </c>
      <c r="F61" t="s">
        <v>1031</v>
      </c>
      <c r="G61" t="s">
        <v>1032</v>
      </c>
      <c r="J61" s="6" t="str">
        <f t="shared" si="0"/>
        <v>P&gt;|z|</v>
      </c>
      <c r="U61" s="6" t="s">
        <v>1252</v>
      </c>
      <c r="V61" s="6" t="s">
        <v>1033</v>
      </c>
      <c r="W61" s="6" t="s">
        <v>1036</v>
      </c>
    </row>
    <row r="62" spans="1:24">
      <c r="A62" s="4" t="s">
        <v>1213</v>
      </c>
      <c r="J62" s="6" t="str">
        <f t="shared" si="0"/>
        <v>*0</v>
      </c>
      <c r="T62" t="s">
        <v>1027</v>
      </c>
      <c r="U62" s="6">
        <v>-3.3799999999999997E-2</v>
      </c>
      <c r="V62" s="6">
        <v>-0.23730000000000001</v>
      </c>
      <c r="W62" s="6">
        <v>0.57420000000000004</v>
      </c>
    </row>
    <row r="63" spans="1:24">
      <c r="A63" s="4" t="s">
        <v>729</v>
      </c>
      <c r="B63">
        <v>-3.2099999999999997E-2</v>
      </c>
      <c r="C63">
        <v>4.2000000000000003E-2</v>
      </c>
      <c r="D63">
        <v>-0.76800000000000002</v>
      </c>
      <c r="E63">
        <v>0.443</v>
      </c>
      <c r="F63">
        <v>-0.114</v>
      </c>
      <c r="G63">
        <v>0.05</v>
      </c>
      <c r="J63" s="6">
        <f t="shared" si="0"/>
        <v>0.443</v>
      </c>
      <c r="M63" s="6" t="str">
        <f>C53</f>
        <v>CS-Aaa-5YR</v>
      </c>
      <c r="P63" s="6" t="s">
        <v>1076</v>
      </c>
      <c r="Q63" s="6">
        <f>G55</f>
        <v>-65.866</v>
      </c>
      <c r="T63" t="s">
        <v>1068</v>
      </c>
      <c r="U63" s="6" t="s">
        <v>1237</v>
      </c>
      <c r="V63" s="6" t="s">
        <v>1238</v>
      </c>
      <c r="W63" s="6" t="s">
        <v>1239</v>
      </c>
    </row>
    <row r="64" spans="1:24">
      <c r="A64" s="5" t="s">
        <v>1033</v>
      </c>
      <c r="B64">
        <v>0.3231</v>
      </c>
      <c r="C64">
        <v>5.8000000000000003E-2</v>
      </c>
      <c r="D64">
        <v>5.5739999999999998</v>
      </c>
      <c r="E64">
        <v>0</v>
      </c>
      <c r="F64">
        <v>0.20899999999999999</v>
      </c>
      <c r="G64">
        <v>0.437</v>
      </c>
      <c r="J64" s="6" t="str">
        <f t="shared" si="0"/>
        <v>*0</v>
      </c>
      <c r="N64" s="6" t="str" cm="1">
        <f t="array" ref="N64:Q64">TRANSPOSE(A63:A66)</f>
        <v>Econ-CPIAUCSL-diff</v>
      </c>
      <c r="O64" s="6" t="str">
        <v>ar.L1</v>
      </c>
      <c r="P64" s="6" t="str">
        <v>ar.L2</v>
      </c>
      <c r="Q64" s="6" t="str">
        <v>ma.L1</v>
      </c>
      <c r="T64" t="s">
        <v>918</v>
      </c>
      <c r="U64" s="6">
        <v>0.19800000000000001</v>
      </c>
      <c r="V64" s="6">
        <v>0.17299999999999999</v>
      </c>
      <c r="W64" s="6" t="s">
        <v>1100</v>
      </c>
    </row>
    <row r="65" spans="1:24">
      <c r="A65" s="5" t="s">
        <v>1034</v>
      </c>
      <c r="B65">
        <v>0.59660000000000002</v>
      </c>
      <c r="C65">
        <v>5.1999999999999998E-2</v>
      </c>
      <c r="D65">
        <v>11.555999999999999</v>
      </c>
      <c r="E65">
        <v>0</v>
      </c>
      <c r="F65">
        <v>0.495</v>
      </c>
      <c r="G65">
        <v>0.69799999999999995</v>
      </c>
      <c r="J65" s="6" t="str">
        <f t="shared" si="0"/>
        <v>*0</v>
      </c>
      <c r="M65" s="6" t="s">
        <v>1027</v>
      </c>
      <c r="N65" s="6" cm="1">
        <f t="array" ref="N65:Q65">TRANSPOSE(B63:B66)</f>
        <v>-3.2099999999999997E-2</v>
      </c>
      <c r="O65" s="6">
        <v>0.3231</v>
      </c>
      <c r="P65" s="6">
        <v>0.59660000000000002</v>
      </c>
      <c r="Q65" s="6">
        <v>-0.60389999999999999</v>
      </c>
    </row>
    <row r="66" spans="1:24">
      <c r="A66" s="5" t="s">
        <v>1036</v>
      </c>
      <c r="B66">
        <v>-0.60389999999999999</v>
      </c>
      <c r="C66">
        <v>0.09</v>
      </c>
      <c r="D66">
        <v>-6.7149999999999999</v>
      </c>
      <c r="E66">
        <v>0</v>
      </c>
      <c r="F66">
        <v>-0.78</v>
      </c>
      <c r="G66">
        <v>-0.42799999999999999</v>
      </c>
      <c r="J66" s="6" t="str">
        <f t="shared" si="0"/>
        <v>*0</v>
      </c>
      <c r="M66" s="6" t="s">
        <v>1068</v>
      </c>
      <c r="N66" s="6" t="str" cm="1">
        <f t="array" ref="N66:Q66">TRANSPOSE("("&amp;D63:D66&amp;")")</f>
        <v>(-0.768)</v>
      </c>
      <c r="O66" s="6" t="str">
        <v>(5.574)</v>
      </c>
      <c r="P66" s="6" t="str">
        <v>(11.556)</v>
      </c>
      <c r="Q66" s="6" t="str">
        <v>(-6.715)</v>
      </c>
      <c r="T66" t="s">
        <v>111</v>
      </c>
      <c r="W66" s="6" t="s">
        <v>1076</v>
      </c>
      <c r="X66" s="6">
        <v>28.491</v>
      </c>
    </row>
    <row r="67" spans="1:24">
      <c r="A67" s="4" t="s">
        <v>1039</v>
      </c>
      <c r="B67">
        <v>3.1699999999999999E-2</v>
      </c>
      <c r="C67">
        <v>3.0000000000000001E-3</v>
      </c>
      <c r="D67">
        <v>10.66</v>
      </c>
      <c r="E67">
        <v>0</v>
      </c>
      <c r="F67">
        <v>2.5999999999999999E-2</v>
      </c>
      <c r="G67">
        <v>3.7999999999999999E-2</v>
      </c>
      <c r="J67" s="6" t="str">
        <f t="shared" si="0"/>
        <v>*0</v>
      </c>
      <c r="M67" s="6" t="s">
        <v>918</v>
      </c>
      <c r="N67" s="6" cm="1">
        <f t="array" ref="N67:Q67">TRANSPOSE(J63:J66)</f>
        <v>0.443</v>
      </c>
      <c r="O67" s="6" t="str">
        <v>*0</v>
      </c>
      <c r="P67" s="6" t="str">
        <v>*0</v>
      </c>
      <c r="Q67" s="6" t="str">
        <v>*0</v>
      </c>
      <c r="U67" s="6" t="s">
        <v>1252</v>
      </c>
      <c r="V67" s="6" t="s">
        <v>1033</v>
      </c>
      <c r="W67" s="6" t="s">
        <v>1034</v>
      </c>
      <c r="X67" s="6" t="s">
        <v>1035</v>
      </c>
    </row>
    <row r="68" spans="1:24">
      <c r="A68" s="4" t="s">
        <v>1005</v>
      </c>
      <c r="J68" s="6" t="str">
        <f t="shared" si="0"/>
        <v>*0</v>
      </c>
      <c r="T68" t="s">
        <v>1027</v>
      </c>
      <c r="U68" s="6">
        <v>-4.4400000000000002E-2</v>
      </c>
      <c r="V68" s="6">
        <v>0.2379</v>
      </c>
      <c r="W68" s="6">
        <v>0.24879999999999999</v>
      </c>
      <c r="X68" s="6">
        <v>0.21909999999999999</v>
      </c>
    </row>
    <row r="69" spans="1:24">
      <c r="A69" s="4" t="s">
        <v>1040</v>
      </c>
      <c r="B69" t="s">
        <v>1041</v>
      </c>
      <c r="C69">
        <v>37.64</v>
      </c>
      <c r="D69" t="s">
        <v>1042</v>
      </c>
      <c r="E69" t="s">
        <v>1043</v>
      </c>
      <c r="F69">
        <v>1444.23</v>
      </c>
      <c r="J69" s="6" t="str">
        <f t="shared" si="0"/>
        <v>(JB):</v>
      </c>
      <c r="T69" t="s">
        <v>1068</v>
      </c>
      <c r="U69" s="6" t="s">
        <v>1240</v>
      </c>
      <c r="V69" s="6" t="s">
        <v>1241</v>
      </c>
      <c r="W69" s="6" t="s">
        <v>1242</v>
      </c>
      <c r="X69" s="6" t="s">
        <v>1243</v>
      </c>
    </row>
    <row r="70" spans="1:24">
      <c r="A70" s="4" t="s">
        <v>1044</v>
      </c>
      <c r="B70">
        <v>0.57999999999999996</v>
      </c>
      <c r="C70" t="s">
        <v>1045</v>
      </c>
      <c r="D70">
        <v>0</v>
      </c>
      <c r="J70" s="6" t="str">
        <f t="shared" si="0"/>
        <v>*0</v>
      </c>
      <c r="T70" t="s">
        <v>918</v>
      </c>
      <c r="U70" s="6">
        <v>8.5000000000000006E-2</v>
      </c>
      <c r="V70" s="6" t="s">
        <v>1083</v>
      </c>
      <c r="W70" s="6" t="s">
        <v>1234</v>
      </c>
      <c r="X70" s="6" t="s">
        <v>1087</v>
      </c>
    </row>
    <row r="71" spans="1:24">
      <c r="A71" s="4" t="s">
        <v>1046</v>
      </c>
      <c r="B71" t="s">
        <v>1047</v>
      </c>
      <c r="C71">
        <v>0.14000000000000001</v>
      </c>
      <c r="D71" t="s">
        <v>1048</v>
      </c>
      <c r="E71">
        <v>-2.37</v>
      </c>
      <c r="J71" s="6">
        <f t="shared" si="0"/>
        <v>-2.37</v>
      </c>
    </row>
    <row r="72" spans="1:24">
      <c r="A72" s="4" t="s">
        <v>1049</v>
      </c>
      <c r="B72" t="s">
        <v>1050</v>
      </c>
      <c r="C72">
        <v>0</v>
      </c>
      <c r="D72" t="s">
        <v>1051</v>
      </c>
      <c r="E72">
        <v>18.899999999999999</v>
      </c>
      <c r="J72" s="6">
        <f t="shared" si="0"/>
        <v>18.899999999999999</v>
      </c>
      <c r="T72" t="s">
        <v>116</v>
      </c>
      <c r="W72" s="6" t="s">
        <v>1076</v>
      </c>
      <c r="X72" s="6">
        <v>35.625</v>
      </c>
    </row>
    <row r="73" spans="1:24">
      <c r="A73" s="4" t="s">
        <v>1005</v>
      </c>
      <c r="J73" s="6" t="str">
        <f t="shared" si="0"/>
        <v>*0</v>
      </c>
      <c r="U73" s="6" t="s">
        <v>1252</v>
      </c>
      <c r="V73" s="6" t="s">
        <v>1033</v>
      </c>
      <c r="W73" s="6" t="s">
        <v>1034</v>
      </c>
      <c r="X73" s="6" t="s">
        <v>1035</v>
      </c>
    </row>
    <row r="74" spans="1:24">
      <c r="J74" s="6" t="str">
        <f t="shared" si="0"/>
        <v>*0</v>
      </c>
      <c r="T74" t="s">
        <v>1027</v>
      </c>
      <c r="U74" s="6">
        <v>-3.0200000000000001E-2</v>
      </c>
      <c r="V74" s="6">
        <v>0.29139999999999999</v>
      </c>
      <c r="W74" s="6">
        <v>0.1487</v>
      </c>
      <c r="X74" s="6">
        <v>0.1973</v>
      </c>
    </row>
    <row r="75" spans="1:24">
      <c r="A75" s="4" t="s">
        <v>1052</v>
      </c>
      <c r="J75" s="6" t="str">
        <f t="shared" si="0"/>
        <v>*0</v>
      </c>
      <c r="T75" t="s">
        <v>1068</v>
      </c>
      <c r="U75" s="6" t="s">
        <v>1244</v>
      </c>
      <c r="V75" s="6" t="s">
        <v>1245</v>
      </c>
      <c r="W75" s="6" t="s">
        <v>1246</v>
      </c>
      <c r="X75" s="6" t="s">
        <v>1247</v>
      </c>
    </row>
    <row r="76" spans="1:24">
      <c r="A76" s="4" t="s">
        <v>1053</v>
      </c>
      <c r="B76" t="s">
        <v>1024</v>
      </c>
      <c r="C76" t="s">
        <v>1054</v>
      </c>
      <c r="D76" t="s">
        <v>1055</v>
      </c>
      <c r="E76" t="s">
        <v>1056</v>
      </c>
      <c r="F76" t="s">
        <v>1057</v>
      </c>
      <c r="G76" t="s">
        <v>1058</v>
      </c>
      <c r="H76" t="s">
        <v>1059</v>
      </c>
      <c r="I76" t="s">
        <v>1060</v>
      </c>
      <c r="J76" s="6" t="str">
        <f t="shared" si="0"/>
        <v>using</v>
      </c>
      <c r="K76" t="s">
        <v>1062</v>
      </c>
      <c r="T76" t="s">
        <v>918</v>
      </c>
      <c r="U76" s="6">
        <v>0.22600000000000001</v>
      </c>
      <c r="V76" s="6" t="s">
        <v>1083</v>
      </c>
      <c r="W76" s="6">
        <v>0.10199999999999999</v>
      </c>
      <c r="X76" s="6">
        <v>7.4999999999999997E-2</v>
      </c>
    </row>
    <row r="77" spans="1:24">
      <c r="A77" s="4" t="s">
        <v>1006</v>
      </c>
      <c r="B77" t="s">
        <v>1007</v>
      </c>
      <c r="J77" s="6" t="str">
        <f t="shared" si="0"/>
        <v>*0</v>
      </c>
    </row>
    <row r="78" spans="1:24">
      <c r="A78" s="4" t="s">
        <v>1003</v>
      </c>
      <c r="J78" s="6" t="str">
        <f t="shared" ref="J78:J141" si="1">IF(AND(OR(E78=0, E78&gt;0), OR(F78=0.01, E78&lt;0.01)), "*" &amp;TEXT(E78, "General"), IF(AND(E78&gt;0.01, E78&lt;0.05), "**" &amp;TEXT(E78, "General"), E78))</f>
        <v>*0</v>
      </c>
      <c r="T78" t="s">
        <v>121</v>
      </c>
      <c r="W78" s="6" t="s">
        <v>1076</v>
      </c>
      <c r="X78" s="6">
        <v>9.7119999999999997</v>
      </c>
    </row>
    <row r="79" spans="1:24">
      <c r="A79" s="4" t="s">
        <v>1008</v>
      </c>
      <c r="B79" t="s">
        <v>1009</v>
      </c>
      <c r="C79" t="s">
        <v>109</v>
      </c>
      <c r="D79" t="s">
        <v>1010</v>
      </c>
      <c r="E79" t="s">
        <v>1011</v>
      </c>
      <c r="F79">
        <v>127</v>
      </c>
      <c r="J79" s="6" t="str">
        <f t="shared" si="1"/>
        <v>Observations:</v>
      </c>
      <c r="U79" s="6" t="s">
        <v>1252</v>
      </c>
      <c r="V79" s="6" t="s">
        <v>1033</v>
      </c>
      <c r="W79" s="6" t="s">
        <v>1034</v>
      </c>
      <c r="X79" s="6" t="s">
        <v>1035</v>
      </c>
    </row>
    <row r="80" spans="1:24">
      <c r="A80" s="4" t="s">
        <v>1012</v>
      </c>
      <c r="B80" t="s">
        <v>1069</v>
      </c>
      <c r="C80" t="s">
        <v>426</v>
      </c>
      <c r="D80" t="s">
        <v>429</v>
      </c>
      <c r="E80" t="s">
        <v>1014</v>
      </c>
      <c r="F80" t="s">
        <v>1015</v>
      </c>
      <c r="G80">
        <v>48.628999999999998</v>
      </c>
      <c r="J80" s="6" t="str">
        <f t="shared" si="1"/>
        <v>Log</v>
      </c>
      <c r="T80" t="s">
        <v>1027</v>
      </c>
      <c r="U80" s="6">
        <v>-2.8400000000000002E-2</v>
      </c>
      <c r="V80" s="6">
        <v>0.37640000000000001</v>
      </c>
      <c r="W80" s="6">
        <v>-6.0400000000000002E-2</v>
      </c>
      <c r="X80" s="6">
        <v>0.19620000000000001</v>
      </c>
    </row>
    <row r="81" spans="1:24">
      <c r="A81" s="4" t="s">
        <v>1016</v>
      </c>
      <c r="B81" t="s">
        <v>1017</v>
      </c>
      <c r="C81">
        <v>7</v>
      </c>
      <c r="D81" t="s">
        <v>1018</v>
      </c>
      <c r="E81">
        <v>2020</v>
      </c>
      <c r="F81" t="s">
        <v>402</v>
      </c>
      <c r="G81">
        <v>-85.257999999999996</v>
      </c>
      <c r="J81" s="6">
        <f t="shared" si="1"/>
        <v>2020</v>
      </c>
      <c r="T81" t="s">
        <v>1068</v>
      </c>
      <c r="U81" s="6" t="s">
        <v>1248</v>
      </c>
      <c r="V81" s="6" t="s">
        <v>1249</v>
      </c>
      <c r="W81" s="6" t="s">
        <v>1250</v>
      </c>
      <c r="X81" s="6" t="s">
        <v>1251</v>
      </c>
    </row>
    <row r="82" spans="1:24">
      <c r="A82" s="4" t="s">
        <v>1019</v>
      </c>
      <c r="B82" s="21">
        <v>0.8665046296296296</v>
      </c>
      <c r="C82" t="s">
        <v>403</v>
      </c>
      <c r="D82">
        <v>-68.241</v>
      </c>
      <c r="J82" s="6" t="str">
        <f t="shared" si="1"/>
        <v>*0</v>
      </c>
      <c r="T82" t="s">
        <v>918</v>
      </c>
      <c r="U82" s="6">
        <v>0.45900000000000002</v>
      </c>
      <c r="V82" s="6" t="s">
        <v>1083</v>
      </c>
      <c r="W82" s="6">
        <v>0.51800000000000002</v>
      </c>
      <c r="X82" s="6">
        <v>9.7000000000000003E-2</v>
      </c>
    </row>
    <row r="83" spans="1:24">
      <c r="A83" s="4" t="s">
        <v>1020</v>
      </c>
      <c r="B83" t="s">
        <v>1021</v>
      </c>
      <c r="C83" t="s">
        <v>404</v>
      </c>
      <c r="D83">
        <v>-78.344999999999999</v>
      </c>
      <c r="J83" s="6" t="str">
        <f t="shared" si="1"/>
        <v>*0</v>
      </c>
    </row>
    <row r="84" spans="1:24">
      <c r="A84" s="4" t="s">
        <v>1022</v>
      </c>
      <c r="B84" t="s">
        <v>1023</v>
      </c>
      <c r="J84" s="6" t="str">
        <f t="shared" si="1"/>
        <v>*0</v>
      </c>
    </row>
    <row r="85" spans="1:24">
      <c r="A85" s="4" t="s">
        <v>1024</v>
      </c>
      <c r="B85" t="s">
        <v>1025</v>
      </c>
      <c r="C85" t="s">
        <v>1026</v>
      </c>
      <c r="J85" s="6" t="str">
        <f t="shared" si="1"/>
        <v>*0</v>
      </c>
    </row>
    <row r="86" spans="1:24">
      <c r="A86" s="4" t="s">
        <v>1212</v>
      </c>
      <c r="J86" s="6" t="str">
        <f t="shared" si="1"/>
        <v>*0</v>
      </c>
    </row>
    <row r="87" spans="1:24">
      <c r="A87" s="4" t="s">
        <v>1027</v>
      </c>
      <c r="B87" t="s">
        <v>164</v>
      </c>
      <c r="C87" t="s">
        <v>1028</v>
      </c>
      <c r="D87" t="s">
        <v>1029</v>
      </c>
      <c r="E87" t="s">
        <v>1030</v>
      </c>
      <c r="F87" t="s">
        <v>1031</v>
      </c>
      <c r="G87" t="s">
        <v>1032</v>
      </c>
      <c r="J87" s="6" t="str">
        <f t="shared" si="1"/>
        <v>P&gt;|z|</v>
      </c>
    </row>
    <row r="88" spans="1:24">
      <c r="A88" s="4" t="s">
        <v>1213</v>
      </c>
      <c r="J88" s="6" t="str">
        <f t="shared" si="1"/>
        <v>*0</v>
      </c>
      <c r="M88" s="6" t="str">
        <f>C79</f>
        <v>CS-Aa-3MO</v>
      </c>
      <c r="P88" s="6" t="s">
        <v>1076</v>
      </c>
      <c r="Q88" s="6">
        <f>G80</f>
        <v>48.628999999999998</v>
      </c>
    </row>
    <row r="89" spans="1:24">
      <c r="A89" s="4" t="s">
        <v>729</v>
      </c>
      <c r="B89">
        <v>-3.7400000000000003E-2</v>
      </c>
      <c r="C89">
        <v>2.1000000000000001E-2</v>
      </c>
      <c r="D89">
        <v>-1.77</v>
      </c>
      <c r="E89">
        <v>7.6999999999999999E-2</v>
      </c>
      <c r="F89">
        <v>-7.9000000000000001E-2</v>
      </c>
      <c r="G89">
        <v>4.0000000000000001E-3</v>
      </c>
      <c r="J89" s="6">
        <f t="shared" si="1"/>
        <v>7.6999999999999999E-2</v>
      </c>
      <c r="N89" s="6" t="str" cm="1">
        <f t="array" ref="N89:R89">TRANSPOSE(A89:A93)</f>
        <v>Econ-CPIAUCSL-diff</v>
      </c>
      <c r="O89" s="6" t="str">
        <v>ar.L1</v>
      </c>
      <c r="P89" s="6" t="str">
        <v>ar.L2</v>
      </c>
      <c r="Q89" s="6" t="str">
        <v>ma.L1</v>
      </c>
      <c r="R89" t="str">
        <v>ma.L2</v>
      </c>
    </row>
    <row r="90" spans="1:24">
      <c r="A90" s="5" t="s">
        <v>1033</v>
      </c>
      <c r="B90">
        <v>0.97640000000000005</v>
      </c>
      <c r="C90">
        <v>0.113</v>
      </c>
      <c r="D90">
        <v>8.6359999999999992</v>
      </c>
      <c r="E90">
        <v>0</v>
      </c>
      <c r="F90">
        <v>0.755</v>
      </c>
      <c r="G90">
        <v>1.198</v>
      </c>
      <c r="J90" s="6" t="str">
        <f t="shared" si="1"/>
        <v>*0</v>
      </c>
      <c r="M90" s="6" t="s">
        <v>1027</v>
      </c>
      <c r="N90" s="6" cm="1">
        <f t="array" ref="N90:R90">TRANSPOSE(B89:B93)</f>
        <v>-3.7400000000000003E-2</v>
      </c>
      <c r="O90" s="6">
        <v>0.97640000000000005</v>
      </c>
      <c r="P90" s="6">
        <v>-0.68069999999999997</v>
      </c>
      <c r="Q90" s="6">
        <v>-0.94010000000000005</v>
      </c>
      <c r="R90">
        <v>0.8831</v>
      </c>
    </row>
    <row r="91" spans="1:24">
      <c r="A91" s="5" t="s">
        <v>1034</v>
      </c>
      <c r="B91">
        <v>-0.68069999999999997</v>
      </c>
      <c r="C91">
        <v>0.107</v>
      </c>
      <c r="D91">
        <v>-6.36</v>
      </c>
      <c r="E91">
        <v>0</v>
      </c>
      <c r="F91">
        <v>-0.89100000000000001</v>
      </c>
      <c r="G91">
        <v>-0.47099999999999997</v>
      </c>
      <c r="J91" s="6" t="str">
        <f t="shared" si="1"/>
        <v>*0</v>
      </c>
      <c r="M91" s="6" t="s">
        <v>1068</v>
      </c>
      <c r="N91" s="6" t="str" cm="1">
        <f t="array" ref="N91:R91">TRANSPOSE("("&amp;D89:D93&amp;")")</f>
        <v>(-1.77)</v>
      </c>
      <c r="O91" s="6" t="str">
        <v>(8.636)</v>
      </c>
      <c r="P91" s="6" t="str">
        <v>(-6.36)</v>
      </c>
      <c r="Q91" s="6" t="str">
        <v>(-10.333)</v>
      </c>
      <c r="R91" t="str">
        <v>(10.138)</v>
      </c>
    </row>
    <row r="92" spans="1:24">
      <c r="A92" s="5" t="s">
        <v>1036</v>
      </c>
      <c r="B92">
        <v>-0.94010000000000005</v>
      </c>
      <c r="C92">
        <v>9.0999999999999998E-2</v>
      </c>
      <c r="D92">
        <v>-10.333</v>
      </c>
      <c r="E92">
        <v>0</v>
      </c>
      <c r="F92">
        <v>-1.1180000000000001</v>
      </c>
      <c r="G92">
        <v>-0.76200000000000001</v>
      </c>
      <c r="J92" s="6" t="str">
        <f t="shared" si="1"/>
        <v>*0</v>
      </c>
      <c r="M92" s="6" t="s">
        <v>918</v>
      </c>
      <c r="N92" s="6" cm="1">
        <f t="array" ref="N92:R92">TRANSPOSE(J89:J93)</f>
        <v>7.6999999999999999E-2</v>
      </c>
      <c r="O92" s="6" t="str">
        <v>*0</v>
      </c>
      <c r="P92" s="6" t="str">
        <v>*0</v>
      </c>
      <c r="Q92" s="6" t="str">
        <v>*0</v>
      </c>
      <c r="R92" t="str">
        <v>*0</v>
      </c>
    </row>
    <row r="93" spans="1:24">
      <c r="A93" s="5" t="s">
        <v>1037</v>
      </c>
      <c r="B93">
        <v>0.8831</v>
      </c>
      <c r="C93">
        <v>8.6999999999999994E-2</v>
      </c>
      <c r="D93">
        <v>10.138</v>
      </c>
      <c r="E93">
        <v>0</v>
      </c>
      <c r="F93">
        <v>0.71199999999999997</v>
      </c>
      <c r="G93">
        <v>1.054</v>
      </c>
      <c r="J93" s="6" t="str">
        <f t="shared" si="1"/>
        <v>*0</v>
      </c>
    </row>
    <row r="94" spans="1:24">
      <c r="A94" s="4" t="s">
        <v>1039</v>
      </c>
      <c r="B94">
        <v>2.69E-2</v>
      </c>
      <c r="C94">
        <v>4.0000000000000001E-3</v>
      </c>
      <c r="D94">
        <v>7.444</v>
      </c>
      <c r="E94">
        <v>0</v>
      </c>
      <c r="F94">
        <v>0.02</v>
      </c>
      <c r="G94">
        <v>3.4000000000000002E-2</v>
      </c>
      <c r="J94" s="6" t="str">
        <f t="shared" si="1"/>
        <v>*0</v>
      </c>
    </row>
    <row r="95" spans="1:24">
      <c r="A95" s="4" t="s">
        <v>1005</v>
      </c>
      <c r="J95" s="6" t="str">
        <f t="shared" si="1"/>
        <v>*0</v>
      </c>
    </row>
    <row r="96" spans="1:24">
      <c r="A96" s="4" t="s">
        <v>1040</v>
      </c>
      <c r="B96" t="s">
        <v>1041</v>
      </c>
      <c r="C96">
        <v>70.86</v>
      </c>
      <c r="D96" t="s">
        <v>1042</v>
      </c>
      <c r="E96" t="s">
        <v>1043</v>
      </c>
      <c r="F96">
        <v>0.79</v>
      </c>
      <c r="J96" s="6" t="str">
        <f t="shared" si="1"/>
        <v>(JB):</v>
      </c>
    </row>
    <row r="97" spans="1:11">
      <c r="A97" s="4" t="s">
        <v>1044</v>
      </c>
      <c r="B97">
        <v>0</v>
      </c>
      <c r="C97" t="s">
        <v>1045</v>
      </c>
      <c r="D97">
        <v>0.67</v>
      </c>
      <c r="J97" s="6" t="str">
        <f t="shared" si="1"/>
        <v>*0</v>
      </c>
    </row>
    <row r="98" spans="1:11">
      <c r="A98" s="4" t="s">
        <v>1046</v>
      </c>
      <c r="B98" t="s">
        <v>1047</v>
      </c>
      <c r="C98">
        <v>0.23</v>
      </c>
      <c r="D98" t="s">
        <v>1048</v>
      </c>
      <c r="E98">
        <v>-0.15</v>
      </c>
      <c r="J98" s="6">
        <f t="shared" si="1"/>
        <v>-0.15</v>
      </c>
    </row>
    <row r="99" spans="1:11">
      <c r="A99" s="4" t="s">
        <v>1049</v>
      </c>
      <c r="B99" t="s">
        <v>1050</v>
      </c>
      <c r="C99">
        <v>0</v>
      </c>
      <c r="D99" t="s">
        <v>1051</v>
      </c>
      <c r="E99">
        <v>2.75</v>
      </c>
      <c r="J99" s="6">
        <f t="shared" si="1"/>
        <v>2.75</v>
      </c>
    </row>
    <row r="100" spans="1:11">
      <c r="A100" s="4" t="s">
        <v>1005</v>
      </c>
      <c r="J100" s="6" t="str">
        <f t="shared" si="1"/>
        <v>*0</v>
      </c>
    </row>
    <row r="101" spans="1:11">
      <c r="J101" s="6" t="str">
        <f t="shared" si="1"/>
        <v>*0</v>
      </c>
    </row>
    <row r="102" spans="1:11">
      <c r="A102" s="4" t="s">
        <v>1052</v>
      </c>
      <c r="J102" s="6" t="str">
        <f t="shared" si="1"/>
        <v>*0</v>
      </c>
    </row>
    <row r="103" spans="1:11">
      <c r="A103" s="4" t="s">
        <v>1053</v>
      </c>
      <c r="B103" t="s">
        <v>1024</v>
      </c>
      <c r="C103" t="s">
        <v>1054</v>
      </c>
      <c r="D103" t="s">
        <v>1055</v>
      </c>
      <c r="E103" t="s">
        <v>1056</v>
      </c>
      <c r="F103" t="s">
        <v>1057</v>
      </c>
      <c r="G103" t="s">
        <v>1058</v>
      </c>
      <c r="H103" t="s">
        <v>1059</v>
      </c>
      <c r="I103" t="s">
        <v>1060</v>
      </c>
      <c r="J103" s="6" t="str">
        <f t="shared" si="1"/>
        <v>using</v>
      </c>
      <c r="K103" t="s">
        <v>1062</v>
      </c>
    </row>
    <row r="104" spans="1:11">
      <c r="A104" s="4" t="s">
        <v>1006</v>
      </c>
      <c r="B104" t="s">
        <v>1007</v>
      </c>
      <c r="J104" s="6" t="str">
        <f t="shared" si="1"/>
        <v>*0</v>
      </c>
    </row>
    <row r="105" spans="1:11">
      <c r="A105" s="4" t="s">
        <v>1003</v>
      </c>
      <c r="J105" s="6" t="str">
        <f t="shared" si="1"/>
        <v>*0</v>
      </c>
    </row>
    <row r="106" spans="1:11">
      <c r="A106" s="4" t="s">
        <v>1008</v>
      </c>
      <c r="B106" t="s">
        <v>1009</v>
      </c>
      <c r="C106" t="s">
        <v>114</v>
      </c>
      <c r="D106" t="s">
        <v>1010</v>
      </c>
      <c r="E106" t="s">
        <v>1011</v>
      </c>
      <c r="F106">
        <v>127</v>
      </c>
      <c r="J106" s="6" t="str">
        <f t="shared" si="1"/>
        <v>Observations:</v>
      </c>
    </row>
    <row r="107" spans="1:11">
      <c r="A107" s="4" t="s">
        <v>1012</v>
      </c>
      <c r="B107" t="s">
        <v>1065</v>
      </c>
      <c r="C107" t="s">
        <v>426</v>
      </c>
      <c r="D107" t="s">
        <v>1070</v>
      </c>
      <c r="E107" t="s">
        <v>1014</v>
      </c>
      <c r="F107" t="s">
        <v>1015</v>
      </c>
      <c r="G107">
        <v>59.677999999999997</v>
      </c>
      <c r="J107" s="6" t="str">
        <f t="shared" si="1"/>
        <v>Log</v>
      </c>
    </row>
    <row r="108" spans="1:11">
      <c r="A108" s="4" t="s">
        <v>1016</v>
      </c>
      <c r="B108" t="s">
        <v>1017</v>
      </c>
      <c r="C108">
        <v>7</v>
      </c>
      <c r="D108" t="s">
        <v>1018</v>
      </c>
      <c r="E108">
        <v>2020</v>
      </c>
      <c r="F108" t="s">
        <v>402</v>
      </c>
      <c r="G108">
        <v>-113.355</v>
      </c>
      <c r="J108" s="6">
        <f t="shared" si="1"/>
        <v>2020</v>
      </c>
    </row>
    <row r="109" spans="1:11">
      <c r="A109" s="4" t="s">
        <v>1019</v>
      </c>
      <c r="B109" s="21">
        <v>0.8665046296296296</v>
      </c>
      <c r="C109" t="s">
        <v>403</v>
      </c>
      <c r="D109">
        <v>-104.846</v>
      </c>
      <c r="J109" s="6" t="str">
        <f t="shared" si="1"/>
        <v>*0</v>
      </c>
    </row>
    <row r="110" spans="1:11">
      <c r="A110" s="4" t="s">
        <v>1020</v>
      </c>
      <c r="B110" t="s">
        <v>1021</v>
      </c>
      <c r="C110" t="s">
        <v>404</v>
      </c>
      <c r="D110">
        <v>-109.898</v>
      </c>
      <c r="J110" s="6" t="str">
        <f t="shared" si="1"/>
        <v>*0</v>
      </c>
    </row>
    <row r="111" spans="1:11">
      <c r="A111" s="4" t="s">
        <v>1022</v>
      </c>
      <c r="B111" t="s">
        <v>1023</v>
      </c>
      <c r="J111" s="6" t="str">
        <f t="shared" si="1"/>
        <v>*0</v>
      </c>
    </row>
    <row r="112" spans="1:11">
      <c r="A112" s="4" t="s">
        <v>1024</v>
      </c>
      <c r="B112" t="s">
        <v>1025</v>
      </c>
      <c r="C112" t="s">
        <v>1026</v>
      </c>
      <c r="J112" s="6" t="str">
        <f t="shared" si="1"/>
        <v>*0</v>
      </c>
    </row>
    <row r="113" spans="1:17">
      <c r="A113" s="4" t="s">
        <v>1212</v>
      </c>
      <c r="J113" s="6" t="str">
        <f t="shared" si="1"/>
        <v>*0</v>
      </c>
    </row>
    <row r="114" spans="1:17">
      <c r="A114" s="4" t="s">
        <v>1027</v>
      </c>
      <c r="B114" t="s">
        <v>164</v>
      </c>
      <c r="C114" t="s">
        <v>1028</v>
      </c>
      <c r="D114" t="s">
        <v>1029</v>
      </c>
      <c r="E114" t="s">
        <v>1030</v>
      </c>
      <c r="F114" t="s">
        <v>1031</v>
      </c>
      <c r="G114" t="s">
        <v>1032</v>
      </c>
      <c r="J114" s="6" t="str">
        <f t="shared" si="1"/>
        <v>P&gt;|z|</v>
      </c>
    </row>
    <row r="115" spans="1:17">
      <c r="A115" s="4" t="s">
        <v>1213</v>
      </c>
      <c r="J115" s="6" t="str">
        <f t="shared" si="1"/>
        <v>*0</v>
      </c>
      <c r="M115" s="6" t="str">
        <f>C106</f>
        <v>CS-Aa-1YR</v>
      </c>
      <c r="P115" s="6" t="s">
        <v>1076</v>
      </c>
      <c r="Q115" s="6">
        <f>G107</f>
        <v>59.677999999999997</v>
      </c>
    </row>
    <row r="116" spans="1:17">
      <c r="A116" s="4" t="s">
        <v>729</v>
      </c>
      <c r="B116">
        <v>-3.9399999999999998E-2</v>
      </c>
      <c r="C116">
        <v>1.7000000000000001E-2</v>
      </c>
      <c r="D116">
        <v>-2.3210000000000002</v>
      </c>
      <c r="E116">
        <v>0.02</v>
      </c>
      <c r="F116">
        <v>-7.2999999999999995E-2</v>
      </c>
      <c r="G116">
        <v>-6.0000000000000001E-3</v>
      </c>
      <c r="J116" s="6" t="str">
        <f t="shared" si="1"/>
        <v>**0.02</v>
      </c>
      <c r="N116" s="6" t="str" cm="1">
        <f t="array" ref="N116:O116">TRANSPOSE(A116:A117)</f>
        <v>Econ-CPIAUCSL-diff</v>
      </c>
      <c r="O116" s="6" t="str">
        <v>ar.L1</v>
      </c>
    </row>
    <row r="117" spans="1:17">
      <c r="A117" s="5" t="s">
        <v>1033</v>
      </c>
      <c r="B117">
        <v>0.15229999999999999</v>
      </c>
      <c r="C117">
        <v>5.7000000000000002E-2</v>
      </c>
      <c r="D117">
        <v>2.6509999999999998</v>
      </c>
      <c r="E117">
        <v>8.0000000000000002E-3</v>
      </c>
      <c r="F117">
        <v>0.04</v>
      </c>
      <c r="G117">
        <v>0.26500000000000001</v>
      </c>
      <c r="J117" s="6" t="str">
        <f t="shared" si="1"/>
        <v>*0.008</v>
      </c>
      <c r="M117" s="6" t="s">
        <v>1027</v>
      </c>
      <c r="N117" s="6" cm="1">
        <f t="array" ref="N117:O117">TRANSPOSE(B116:B117)</f>
        <v>-3.9399999999999998E-2</v>
      </c>
      <c r="O117" s="6">
        <v>0.15229999999999999</v>
      </c>
    </row>
    <row r="118" spans="1:17">
      <c r="A118" s="4" t="s">
        <v>1039</v>
      </c>
      <c r="B118">
        <v>2.2700000000000001E-2</v>
      </c>
      <c r="C118">
        <v>3.0000000000000001E-3</v>
      </c>
      <c r="D118">
        <v>8.41</v>
      </c>
      <c r="E118">
        <v>0</v>
      </c>
      <c r="F118">
        <v>1.7000000000000001E-2</v>
      </c>
      <c r="G118">
        <v>2.8000000000000001E-2</v>
      </c>
      <c r="J118" s="6" t="str">
        <f t="shared" si="1"/>
        <v>*0</v>
      </c>
      <c r="M118" s="6" t="s">
        <v>1068</v>
      </c>
      <c r="N118" s="6" t="str" cm="1">
        <f t="array" ref="N118:O118">TRANSPOSE("("&amp;D116:D117&amp;")")</f>
        <v>(-2.321)</v>
      </c>
      <c r="O118" s="6" t="str">
        <v>(2.651)</v>
      </c>
    </row>
    <row r="119" spans="1:17">
      <c r="A119" s="4" t="s">
        <v>1005</v>
      </c>
      <c r="J119" s="6" t="str">
        <f t="shared" si="1"/>
        <v>*0</v>
      </c>
      <c r="M119" s="6" t="s">
        <v>918</v>
      </c>
      <c r="N119" s="6" t="str" cm="1">
        <f t="array" ref="N119:O119">TRANSPOSE(J116:J117)</f>
        <v>**0.02</v>
      </c>
      <c r="O119" s="6" t="str">
        <v>*0.008</v>
      </c>
    </row>
    <row r="120" spans="1:17">
      <c r="A120" s="4" t="s">
        <v>1040</v>
      </c>
      <c r="B120" t="s">
        <v>1041</v>
      </c>
      <c r="C120">
        <v>65.5</v>
      </c>
      <c r="D120" t="s">
        <v>1042</v>
      </c>
      <c r="E120" t="s">
        <v>1043</v>
      </c>
      <c r="F120">
        <v>0.38</v>
      </c>
      <c r="J120" s="6" t="str">
        <f t="shared" si="1"/>
        <v>(JB):</v>
      </c>
    </row>
    <row r="121" spans="1:17">
      <c r="A121" s="4" t="s">
        <v>1044</v>
      </c>
      <c r="B121">
        <v>0.01</v>
      </c>
      <c r="C121" t="s">
        <v>1045</v>
      </c>
      <c r="D121">
        <v>0.83</v>
      </c>
      <c r="J121" s="6" t="str">
        <f t="shared" si="1"/>
        <v>*0</v>
      </c>
    </row>
    <row r="122" spans="1:17">
      <c r="A122" s="4" t="s">
        <v>1046</v>
      </c>
      <c r="B122" t="s">
        <v>1047</v>
      </c>
      <c r="C122">
        <v>0.17</v>
      </c>
      <c r="D122" t="s">
        <v>1048</v>
      </c>
      <c r="E122">
        <v>-7.0000000000000007E-2</v>
      </c>
      <c r="J122" s="6">
        <f t="shared" si="1"/>
        <v>-7.0000000000000007E-2</v>
      </c>
    </row>
    <row r="123" spans="1:17">
      <c r="A123" s="4" t="s">
        <v>1049</v>
      </c>
      <c r="B123" t="s">
        <v>1050</v>
      </c>
      <c r="C123">
        <v>0</v>
      </c>
      <c r="D123" t="s">
        <v>1051</v>
      </c>
      <c r="E123">
        <v>3.23</v>
      </c>
      <c r="J123" s="6">
        <f t="shared" si="1"/>
        <v>3.23</v>
      </c>
    </row>
    <row r="124" spans="1:17">
      <c r="A124" s="4" t="s">
        <v>1005</v>
      </c>
      <c r="J124" s="6" t="str">
        <f t="shared" si="1"/>
        <v>*0</v>
      </c>
    </row>
    <row r="125" spans="1:17">
      <c r="J125" s="6" t="str">
        <f t="shared" si="1"/>
        <v>*0</v>
      </c>
    </row>
    <row r="126" spans="1:17">
      <c r="A126" s="4" t="s">
        <v>1052</v>
      </c>
      <c r="J126" s="6" t="str">
        <f t="shared" si="1"/>
        <v>*0</v>
      </c>
    </row>
    <row r="127" spans="1:17">
      <c r="A127" s="4" t="s">
        <v>1053</v>
      </c>
      <c r="B127" t="s">
        <v>1024</v>
      </c>
      <c r="C127" t="s">
        <v>1054</v>
      </c>
      <c r="D127" t="s">
        <v>1055</v>
      </c>
      <c r="E127" t="s">
        <v>1056</v>
      </c>
      <c r="F127" t="s">
        <v>1057</v>
      </c>
      <c r="G127" t="s">
        <v>1058</v>
      </c>
      <c r="H127" t="s">
        <v>1059</v>
      </c>
      <c r="I127" t="s">
        <v>1060</v>
      </c>
      <c r="J127" s="6" t="str">
        <f t="shared" si="1"/>
        <v>using</v>
      </c>
      <c r="K127" t="s">
        <v>1062</v>
      </c>
    </row>
    <row r="128" spans="1:17">
      <c r="A128" s="4" t="s">
        <v>1006</v>
      </c>
      <c r="B128" t="s">
        <v>1007</v>
      </c>
      <c r="J128" s="6" t="str">
        <f t="shared" si="1"/>
        <v>*0</v>
      </c>
    </row>
    <row r="129" spans="1:17">
      <c r="A129" s="4" t="s">
        <v>1003</v>
      </c>
      <c r="J129" s="6" t="str">
        <f t="shared" si="1"/>
        <v>*0</v>
      </c>
    </row>
    <row r="130" spans="1:17">
      <c r="A130" s="4" t="s">
        <v>1008</v>
      </c>
      <c r="B130" t="s">
        <v>1009</v>
      </c>
      <c r="C130" t="s">
        <v>119</v>
      </c>
      <c r="D130" t="s">
        <v>1010</v>
      </c>
      <c r="E130" t="s">
        <v>1011</v>
      </c>
      <c r="F130">
        <v>127</v>
      </c>
      <c r="J130" s="6" t="str">
        <f t="shared" si="1"/>
        <v>Observations:</v>
      </c>
    </row>
    <row r="131" spans="1:17">
      <c r="A131" s="4" t="s">
        <v>1012</v>
      </c>
      <c r="B131" t="s">
        <v>1065</v>
      </c>
      <c r="C131" t="s">
        <v>426</v>
      </c>
      <c r="D131" t="s">
        <v>1070</v>
      </c>
      <c r="E131" t="s">
        <v>1014</v>
      </c>
      <c r="F131" t="s">
        <v>1015</v>
      </c>
      <c r="G131">
        <v>40.783999999999999</v>
      </c>
      <c r="J131" s="6" t="str">
        <f t="shared" si="1"/>
        <v>Log</v>
      </c>
    </row>
    <row r="132" spans="1:17">
      <c r="A132" s="4" t="s">
        <v>1016</v>
      </c>
      <c r="B132" t="s">
        <v>1017</v>
      </c>
      <c r="C132">
        <v>7</v>
      </c>
      <c r="D132" t="s">
        <v>1018</v>
      </c>
      <c r="E132">
        <v>2020</v>
      </c>
      <c r="F132" t="s">
        <v>402</v>
      </c>
      <c r="G132">
        <v>-75.569000000000003</v>
      </c>
      <c r="J132" s="6">
        <f t="shared" si="1"/>
        <v>2020</v>
      </c>
    </row>
    <row r="133" spans="1:17">
      <c r="A133" s="4" t="s">
        <v>1019</v>
      </c>
      <c r="B133" s="21">
        <v>0.86651620370370364</v>
      </c>
      <c r="C133" t="s">
        <v>403</v>
      </c>
      <c r="D133">
        <v>-67.06</v>
      </c>
      <c r="J133" s="6" t="str">
        <f t="shared" si="1"/>
        <v>*0</v>
      </c>
    </row>
    <row r="134" spans="1:17">
      <c r="A134" s="4" t="s">
        <v>1020</v>
      </c>
      <c r="B134" t="s">
        <v>1021</v>
      </c>
      <c r="C134" t="s">
        <v>404</v>
      </c>
      <c r="D134">
        <v>-72.111999999999995</v>
      </c>
      <c r="J134" s="6" t="str">
        <f t="shared" si="1"/>
        <v>*0</v>
      </c>
    </row>
    <row r="135" spans="1:17">
      <c r="A135" s="4" t="s">
        <v>1022</v>
      </c>
      <c r="B135" t="s">
        <v>1023</v>
      </c>
      <c r="J135" s="6" t="str">
        <f t="shared" si="1"/>
        <v>*0</v>
      </c>
    </row>
    <row r="136" spans="1:17">
      <c r="A136" s="4" t="s">
        <v>1024</v>
      </c>
      <c r="B136" t="s">
        <v>1025</v>
      </c>
      <c r="C136" t="s">
        <v>1026</v>
      </c>
      <c r="J136" s="6" t="str">
        <f t="shared" si="1"/>
        <v>*0</v>
      </c>
    </row>
    <row r="137" spans="1:17">
      <c r="A137" s="4" t="s">
        <v>1212</v>
      </c>
      <c r="J137" s="6" t="str">
        <f t="shared" si="1"/>
        <v>*0</v>
      </c>
    </row>
    <row r="138" spans="1:17">
      <c r="A138" s="4" t="s">
        <v>1027</v>
      </c>
      <c r="B138" t="s">
        <v>164</v>
      </c>
      <c r="C138" t="s">
        <v>1028</v>
      </c>
      <c r="D138" t="s">
        <v>1029</v>
      </c>
      <c r="E138" t="s">
        <v>1030</v>
      </c>
      <c r="F138" t="s">
        <v>1031</v>
      </c>
      <c r="G138" t="s">
        <v>1032</v>
      </c>
      <c r="J138" s="6" t="str">
        <f t="shared" si="1"/>
        <v>P&gt;|z|</v>
      </c>
    </row>
    <row r="139" spans="1:17">
      <c r="A139" s="4" t="s">
        <v>1213</v>
      </c>
      <c r="J139" s="6" t="str">
        <f t="shared" si="1"/>
        <v>*0</v>
      </c>
      <c r="M139" s="6" t="str">
        <f>C130</f>
        <v>CS-Aa-5YR</v>
      </c>
      <c r="P139" s="6" t="s">
        <v>1076</v>
      </c>
      <c r="Q139" s="6">
        <f>G131</f>
        <v>40.783999999999999</v>
      </c>
    </row>
    <row r="140" spans="1:17">
      <c r="A140" s="4" t="s">
        <v>729</v>
      </c>
      <c r="B140">
        <v>-4.3499999999999997E-2</v>
      </c>
      <c r="C140">
        <v>2.4E-2</v>
      </c>
      <c r="D140">
        <v>-1.8480000000000001</v>
      </c>
      <c r="E140">
        <v>6.5000000000000002E-2</v>
      </c>
      <c r="F140">
        <v>-0.09</v>
      </c>
      <c r="G140">
        <v>3.0000000000000001E-3</v>
      </c>
      <c r="J140" s="6">
        <f t="shared" si="1"/>
        <v>6.5000000000000002E-2</v>
      </c>
      <c r="N140" s="6" t="str" cm="1">
        <f t="array" ref="N140:O140">TRANSPOSE(A140:A141)</f>
        <v>Econ-CPIAUCSL-diff</v>
      </c>
      <c r="O140" s="6" t="str">
        <v>ar.L1</v>
      </c>
    </row>
    <row r="141" spans="1:17">
      <c r="A141" s="5" t="s">
        <v>1033</v>
      </c>
      <c r="B141">
        <v>0.22550000000000001</v>
      </c>
      <c r="C141">
        <v>4.3999999999999997E-2</v>
      </c>
      <c r="D141">
        <v>5.1740000000000004</v>
      </c>
      <c r="E141">
        <v>0</v>
      </c>
      <c r="F141">
        <v>0.14000000000000001</v>
      </c>
      <c r="G141">
        <v>0.311</v>
      </c>
      <c r="J141" s="6" t="str">
        <f t="shared" si="1"/>
        <v>*0</v>
      </c>
      <c r="M141" s="6" t="s">
        <v>1027</v>
      </c>
      <c r="N141" s="6" cm="1">
        <f t="array" ref="N141:O141">TRANSPOSE(B140:B141)</f>
        <v>-4.3499999999999997E-2</v>
      </c>
      <c r="O141" s="6">
        <v>0.22550000000000001</v>
      </c>
    </row>
    <row r="142" spans="1:17">
      <c r="A142" s="4" t="s">
        <v>1039</v>
      </c>
      <c r="B142">
        <v>3.0599999999999999E-2</v>
      </c>
      <c r="C142">
        <v>2E-3</v>
      </c>
      <c r="D142">
        <v>16.068999999999999</v>
      </c>
      <c r="E142">
        <v>0</v>
      </c>
      <c r="F142">
        <v>2.7E-2</v>
      </c>
      <c r="G142">
        <v>3.4000000000000002E-2</v>
      </c>
      <c r="J142" s="6" t="str">
        <f t="shared" ref="J142:J205" si="2">IF(AND(OR(E142=0, E142&gt;0), OR(F142=0.01, E142&lt;0.01)), "*" &amp;TEXT(E142, "General"), IF(AND(E142&gt;0.01, E142&lt;0.05), "**" &amp;TEXT(E142, "General"), E142))</f>
        <v>*0</v>
      </c>
      <c r="M142" s="6" t="s">
        <v>1068</v>
      </c>
      <c r="N142" s="6" t="str" cm="1">
        <f t="array" ref="N142:O142">TRANSPOSE("("&amp;D140:D141&amp;")")</f>
        <v>(-1.848)</v>
      </c>
      <c r="O142" s="6" t="str">
        <v>(5.174)</v>
      </c>
    </row>
    <row r="143" spans="1:17">
      <c r="A143" s="4" t="s">
        <v>1005</v>
      </c>
      <c r="J143" s="6" t="str">
        <f t="shared" si="2"/>
        <v>*0</v>
      </c>
      <c r="M143" s="6" t="s">
        <v>918</v>
      </c>
      <c r="N143" s="6" cm="1">
        <f t="array" ref="N143:O143">TRANSPOSE(J140:J141)</f>
        <v>6.5000000000000002E-2</v>
      </c>
      <c r="O143" s="6" t="str">
        <v>*0</v>
      </c>
    </row>
    <row r="144" spans="1:17">
      <c r="A144" s="4" t="s">
        <v>1040</v>
      </c>
      <c r="B144" t="s">
        <v>1041</v>
      </c>
      <c r="C144">
        <v>44.1</v>
      </c>
      <c r="D144" t="s">
        <v>1042</v>
      </c>
      <c r="E144" t="s">
        <v>1043</v>
      </c>
      <c r="F144">
        <v>289.01</v>
      </c>
      <c r="J144" s="6" t="str">
        <f t="shared" si="2"/>
        <v>(JB):</v>
      </c>
    </row>
    <row r="145" spans="1:11">
      <c r="A145" s="4" t="s">
        <v>1044</v>
      </c>
      <c r="B145">
        <v>0.3</v>
      </c>
      <c r="C145" t="s">
        <v>1045</v>
      </c>
      <c r="D145">
        <v>0</v>
      </c>
      <c r="J145" s="6" t="str">
        <f t="shared" si="2"/>
        <v>*0</v>
      </c>
    </row>
    <row r="146" spans="1:11">
      <c r="A146" s="4" t="s">
        <v>1046</v>
      </c>
      <c r="B146" t="s">
        <v>1047</v>
      </c>
      <c r="C146">
        <v>0.12</v>
      </c>
      <c r="D146" t="s">
        <v>1048</v>
      </c>
      <c r="E146">
        <v>-0.96</v>
      </c>
      <c r="J146" s="6">
        <f t="shared" si="2"/>
        <v>-0.96</v>
      </c>
    </row>
    <row r="147" spans="1:11">
      <c r="A147" s="4" t="s">
        <v>1049</v>
      </c>
      <c r="B147" t="s">
        <v>1050</v>
      </c>
      <c r="C147">
        <v>0</v>
      </c>
      <c r="D147" t="s">
        <v>1051</v>
      </c>
      <c r="E147">
        <v>10.17</v>
      </c>
      <c r="J147" s="6">
        <f t="shared" si="2"/>
        <v>10.17</v>
      </c>
    </row>
    <row r="148" spans="1:11">
      <c r="A148" s="4" t="s">
        <v>1005</v>
      </c>
      <c r="J148" s="6" t="str">
        <f t="shared" si="2"/>
        <v>*0</v>
      </c>
    </row>
    <row r="149" spans="1:11">
      <c r="J149" s="6" t="str">
        <f t="shared" si="2"/>
        <v>*0</v>
      </c>
    </row>
    <row r="150" spans="1:11">
      <c r="A150" s="4" t="s">
        <v>1052</v>
      </c>
      <c r="J150" s="6" t="str">
        <f t="shared" si="2"/>
        <v>*0</v>
      </c>
    </row>
    <row r="151" spans="1:11">
      <c r="A151" s="4" t="s">
        <v>1053</v>
      </c>
      <c r="B151" t="s">
        <v>1024</v>
      </c>
      <c r="C151" t="s">
        <v>1054</v>
      </c>
      <c r="D151" t="s">
        <v>1055</v>
      </c>
      <c r="E151" t="s">
        <v>1056</v>
      </c>
      <c r="F151" t="s">
        <v>1057</v>
      </c>
      <c r="G151" t="s">
        <v>1058</v>
      </c>
      <c r="H151" t="s">
        <v>1059</v>
      </c>
      <c r="I151" t="s">
        <v>1060</v>
      </c>
      <c r="J151" s="6" t="str">
        <f t="shared" si="2"/>
        <v>using</v>
      </c>
      <c r="K151" t="s">
        <v>1062</v>
      </c>
    </row>
    <row r="152" spans="1:11">
      <c r="A152" s="4" t="s">
        <v>1006</v>
      </c>
      <c r="B152" t="s">
        <v>1007</v>
      </c>
      <c r="J152" s="6" t="str">
        <f t="shared" si="2"/>
        <v>*0</v>
      </c>
    </row>
    <row r="153" spans="1:11">
      <c r="A153" s="4" t="s">
        <v>1003</v>
      </c>
      <c r="J153" s="6" t="str">
        <f t="shared" si="2"/>
        <v>*0</v>
      </c>
    </row>
    <row r="154" spans="1:11">
      <c r="A154" s="4" t="s">
        <v>1008</v>
      </c>
      <c r="B154" t="s">
        <v>1009</v>
      </c>
      <c r="C154" t="s">
        <v>110</v>
      </c>
      <c r="D154" t="s">
        <v>1010</v>
      </c>
      <c r="E154" t="s">
        <v>1011</v>
      </c>
      <c r="F154">
        <v>127</v>
      </c>
      <c r="J154" s="6" t="str">
        <f t="shared" si="2"/>
        <v>Observations:</v>
      </c>
    </row>
    <row r="155" spans="1:11">
      <c r="A155" s="4" t="s">
        <v>1012</v>
      </c>
      <c r="B155" t="s">
        <v>1065</v>
      </c>
      <c r="C155" t="s">
        <v>426</v>
      </c>
      <c r="D155" t="s">
        <v>1070</v>
      </c>
      <c r="E155" t="s">
        <v>1014</v>
      </c>
      <c r="F155" t="s">
        <v>1015</v>
      </c>
      <c r="G155">
        <v>33.131999999999998</v>
      </c>
      <c r="J155" s="6" t="str">
        <f t="shared" si="2"/>
        <v>Log</v>
      </c>
    </row>
    <row r="156" spans="1:11">
      <c r="A156" s="4" t="s">
        <v>1016</v>
      </c>
      <c r="B156" t="s">
        <v>1017</v>
      </c>
      <c r="C156">
        <v>7</v>
      </c>
      <c r="D156" t="s">
        <v>1018</v>
      </c>
      <c r="E156">
        <v>2020</v>
      </c>
      <c r="F156" t="s">
        <v>402</v>
      </c>
      <c r="G156">
        <v>-60.264000000000003</v>
      </c>
      <c r="J156" s="6">
        <f t="shared" si="2"/>
        <v>2020</v>
      </c>
    </row>
    <row r="157" spans="1:11">
      <c r="A157" s="4" t="s">
        <v>1019</v>
      </c>
      <c r="B157" s="21">
        <v>0.86651620370370364</v>
      </c>
      <c r="C157" t="s">
        <v>403</v>
      </c>
      <c r="D157">
        <v>-51.755000000000003</v>
      </c>
      <c r="J157" s="6" t="str">
        <f t="shared" si="2"/>
        <v>*0</v>
      </c>
    </row>
    <row r="158" spans="1:11">
      <c r="A158" s="4" t="s">
        <v>1020</v>
      </c>
      <c r="B158" t="s">
        <v>1021</v>
      </c>
      <c r="C158" t="s">
        <v>404</v>
      </c>
      <c r="D158">
        <v>-56.807000000000002</v>
      </c>
      <c r="J158" s="6" t="str">
        <f t="shared" si="2"/>
        <v>*0</v>
      </c>
    </row>
    <row r="159" spans="1:11">
      <c r="A159" s="4" t="s">
        <v>1022</v>
      </c>
      <c r="B159" t="s">
        <v>1023</v>
      </c>
      <c r="J159" s="6" t="str">
        <f t="shared" si="2"/>
        <v>*0</v>
      </c>
    </row>
    <row r="160" spans="1:11">
      <c r="A160" s="4" t="s">
        <v>1024</v>
      </c>
      <c r="B160" t="s">
        <v>1025</v>
      </c>
      <c r="C160" t="s">
        <v>1026</v>
      </c>
      <c r="J160" s="6" t="str">
        <f t="shared" si="2"/>
        <v>*0</v>
      </c>
    </row>
    <row r="161" spans="1:17">
      <c r="A161" s="4" t="s">
        <v>1212</v>
      </c>
      <c r="J161" s="6" t="str">
        <f t="shared" si="2"/>
        <v>*0</v>
      </c>
    </row>
    <row r="162" spans="1:17">
      <c r="A162" s="4" t="s">
        <v>1027</v>
      </c>
      <c r="B162" t="s">
        <v>164</v>
      </c>
      <c r="C162" t="s">
        <v>1028</v>
      </c>
      <c r="D162" t="s">
        <v>1029</v>
      </c>
      <c r="E162" t="s">
        <v>1030</v>
      </c>
      <c r="F162" t="s">
        <v>1031</v>
      </c>
      <c r="G162" t="s">
        <v>1032</v>
      </c>
      <c r="J162" s="6" t="str">
        <f t="shared" si="2"/>
        <v>P&gt;|z|</v>
      </c>
    </row>
    <row r="163" spans="1:17">
      <c r="A163" s="4" t="s">
        <v>1213</v>
      </c>
      <c r="J163" s="6" t="str">
        <f t="shared" si="2"/>
        <v>*0</v>
      </c>
      <c r="M163" s="6" t="str">
        <f>C154</f>
        <v>CS-A-3MO</v>
      </c>
      <c r="P163" s="6" t="s">
        <v>1076</v>
      </c>
      <c r="Q163" s="6">
        <f>G155</f>
        <v>33.131999999999998</v>
      </c>
    </row>
    <row r="164" spans="1:17">
      <c r="A164" s="4" t="s">
        <v>729</v>
      </c>
      <c r="B164">
        <v>-5.7799999999999997E-2</v>
      </c>
      <c r="C164">
        <v>2.3E-2</v>
      </c>
      <c r="D164">
        <v>-2.5059999999999998</v>
      </c>
      <c r="E164">
        <v>1.2E-2</v>
      </c>
      <c r="F164">
        <v>-0.10299999999999999</v>
      </c>
      <c r="G164">
        <v>-1.2999999999999999E-2</v>
      </c>
      <c r="J164" s="6" t="str">
        <f t="shared" si="2"/>
        <v>**0.012</v>
      </c>
      <c r="N164" s="6" t="str" cm="1">
        <f t="array" ref="N164:O164">TRANSPOSE(A164:A165)</f>
        <v>Econ-CPIAUCSL-diff</v>
      </c>
      <c r="O164" s="6" t="str">
        <v>ar.L1</v>
      </c>
    </row>
    <row r="165" spans="1:17">
      <c r="A165" s="5" t="s">
        <v>1033</v>
      </c>
      <c r="B165">
        <v>0.1865</v>
      </c>
      <c r="C165">
        <v>6.9000000000000006E-2</v>
      </c>
      <c r="D165">
        <v>2.698</v>
      </c>
      <c r="E165">
        <v>7.0000000000000001E-3</v>
      </c>
      <c r="F165">
        <v>5.0999999999999997E-2</v>
      </c>
      <c r="G165">
        <v>0.32200000000000001</v>
      </c>
      <c r="J165" s="6" t="str">
        <f t="shared" si="2"/>
        <v>*0.007</v>
      </c>
      <c r="M165" s="6" t="s">
        <v>1027</v>
      </c>
      <c r="N165" s="6" cm="1">
        <f t="array" ref="N165:O165">TRANSPOSE(B164:B165)</f>
        <v>-5.7799999999999997E-2</v>
      </c>
      <c r="O165" s="6">
        <v>0.1865</v>
      </c>
    </row>
    <row r="166" spans="1:17">
      <c r="A166" s="4" t="s">
        <v>1039</v>
      </c>
      <c r="B166">
        <v>3.4599999999999999E-2</v>
      </c>
      <c r="C166">
        <v>4.0000000000000001E-3</v>
      </c>
      <c r="D166">
        <v>8.6769999999999996</v>
      </c>
      <c r="E166">
        <v>0</v>
      </c>
      <c r="F166">
        <v>2.7E-2</v>
      </c>
      <c r="G166">
        <v>4.2000000000000003E-2</v>
      </c>
      <c r="J166" s="6" t="str">
        <f t="shared" si="2"/>
        <v>*0</v>
      </c>
      <c r="M166" s="6" t="s">
        <v>1068</v>
      </c>
      <c r="N166" s="6" t="str" cm="1">
        <f t="array" ref="N166:O166">TRANSPOSE("("&amp;D164:D165&amp;")")</f>
        <v>(-2.506)</v>
      </c>
      <c r="O166" s="6" t="str">
        <v>(2.698)</v>
      </c>
    </row>
    <row r="167" spans="1:17">
      <c r="A167" s="4" t="s">
        <v>1005</v>
      </c>
      <c r="J167" s="6" t="str">
        <f t="shared" si="2"/>
        <v>*0</v>
      </c>
      <c r="M167" s="6" t="s">
        <v>918</v>
      </c>
      <c r="N167" s="6" t="str" cm="1">
        <f t="array" ref="N167:O167">TRANSPOSE(J164:J165)</f>
        <v>**0.012</v>
      </c>
      <c r="O167" s="6" t="str">
        <v>*0.007</v>
      </c>
    </row>
    <row r="168" spans="1:17">
      <c r="A168" s="4" t="s">
        <v>1040</v>
      </c>
      <c r="B168" t="s">
        <v>1041</v>
      </c>
      <c r="C168">
        <v>80.94</v>
      </c>
      <c r="D168" t="s">
        <v>1042</v>
      </c>
      <c r="E168" t="s">
        <v>1043</v>
      </c>
      <c r="F168">
        <v>1.22</v>
      </c>
      <c r="J168" s="6" t="str">
        <f t="shared" si="2"/>
        <v>(JB):</v>
      </c>
    </row>
    <row r="169" spans="1:17">
      <c r="A169" s="4" t="s">
        <v>1044</v>
      </c>
      <c r="B169">
        <v>0</v>
      </c>
      <c r="C169" t="s">
        <v>1045</v>
      </c>
      <c r="D169">
        <v>0.54</v>
      </c>
      <c r="J169" s="6" t="str">
        <f t="shared" si="2"/>
        <v>*0</v>
      </c>
    </row>
    <row r="170" spans="1:17">
      <c r="A170" s="4" t="s">
        <v>1046</v>
      </c>
      <c r="B170" t="s">
        <v>1047</v>
      </c>
      <c r="C170">
        <v>0.21</v>
      </c>
      <c r="D170" t="s">
        <v>1048</v>
      </c>
      <c r="E170">
        <v>-0.11</v>
      </c>
      <c r="J170" s="6">
        <f t="shared" si="2"/>
        <v>-0.11</v>
      </c>
    </row>
    <row r="171" spans="1:17">
      <c r="A171" s="4" t="s">
        <v>1049</v>
      </c>
      <c r="B171" t="s">
        <v>1050</v>
      </c>
      <c r="C171">
        <v>0</v>
      </c>
      <c r="D171" t="s">
        <v>1051</v>
      </c>
      <c r="E171">
        <v>3.43</v>
      </c>
      <c r="J171" s="6">
        <f t="shared" si="2"/>
        <v>3.43</v>
      </c>
    </row>
    <row r="172" spans="1:17">
      <c r="A172" s="4" t="s">
        <v>1005</v>
      </c>
      <c r="J172" s="6" t="str">
        <f t="shared" si="2"/>
        <v>*0</v>
      </c>
    </row>
    <row r="173" spans="1:17">
      <c r="J173" s="6" t="str">
        <f t="shared" si="2"/>
        <v>*0</v>
      </c>
    </row>
    <row r="174" spans="1:17">
      <c r="A174" s="4" t="s">
        <v>1052</v>
      </c>
      <c r="J174" s="6" t="str">
        <f t="shared" si="2"/>
        <v>*0</v>
      </c>
    </row>
    <row r="175" spans="1:17">
      <c r="A175" s="4" t="s">
        <v>1053</v>
      </c>
      <c r="B175" t="s">
        <v>1024</v>
      </c>
      <c r="C175" t="s">
        <v>1054</v>
      </c>
      <c r="D175" t="s">
        <v>1055</v>
      </c>
      <c r="E175" t="s">
        <v>1056</v>
      </c>
      <c r="F175" t="s">
        <v>1057</v>
      </c>
      <c r="G175" t="s">
        <v>1058</v>
      </c>
      <c r="H175" t="s">
        <v>1059</v>
      </c>
      <c r="I175" t="s">
        <v>1060</v>
      </c>
      <c r="J175" s="6" t="str">
        <f t="shared" si="2"/>
        <v>using</v>
      </c>
      <c r="K175" t="s">
        <v>1062</v>
      </c>
    </row>
    <row r="176" spans="1:17">
      <c r="A176" s="4" t="s">
        <v>1006</v>
      </c>
      <c r="B176" t="s">
        <v>1007</v>
      </c>
      <c r="J176" s="6" t="str">
        <f t="shared" si="2"/>
        <v>*0</v>
      </c>
    </row>
    <row r="177" spans="1:17">
      <c r="A177" s="4" t="s">
        <v>1003</v>
      </c>
      <c r="J177" s="6" t="str">
        <f t="shared" si="2"/>
        <v>*0</v>
      </c>
    </row>
    <row r="178" spans="1:17">
      <c r="A178" s="4" t="s">
        <v>1008</v>
      </c>
      <c r="B178" t="s">
        <v>1009</v>
      </c>
      <c r="C178" t="s">
        <v>115</v>
      </c>
      <c r="D178" t="s">
        <v>1010</v>
      </c>
      <c r="E178" t="s">
        <v>1011</v>
      </c>
      <c r="F178">
        <v>127</v>
      </c>
      <c r="J178" s="6" t="str">
        <f t="shared" si="2"/>
        <v>Observations:</v>
      </c>
    </row>
    <row r="179" spans="1:17">
      <c r="A179" s="4" t="s">
        <v>1012</v>
      </c>
      <c r="B179" t="s">
        <v>1065</v>
      </c>
      <c r="C179" t="s">
        <v>426</v>
      </c>
      <c r="D179" t="s">
        <v>1070</v>
      </c>
      <c r="E179" t="s">
        <v>1014</v>
      </c>
      <c r="F179" t="s">
        <v>1015</v>
      </c>
      <c r="G179">
        <v>51.942</v>
      </c>
      <c r="J179" s="6" t="str">
        <f t="shared" si="2"/>
        <v>Log</v>
      </c>
    </row>
    <row r="180" spans="1:17">
      <c r="A180" s="4" t="s">
        <v>1016</v>
      </c>
      <c r="B180" t="s">
        <v>1017</v>
      </c>
      <c r="C180">
        <v>7</v>
      </c>
      <c r="D180" t="s">
        <v>1018</v>
      </c>
      <c r="E180">
        <v>2020</v>
      </c>
      <c r="F180" t="s">
        <v>402</v>
      </c>
      <c r="G180">
        <v>-97.885000000000005</v>
      </c>
      <c r="J180" s="6">
        <f t="shared" si="2"/>
        <v>2020</v>
      </c>
    </row>
    <row r="181" spans="1:17">
      <c r="A181" s="4" t="s">
        <v>1019</v>
      </c>
      <c r="B181" s="21">
        <v>0.86651620370370364</v>
      </c>
      <c r="C181" t="s">
        <v>403</v>
      </c>
      <c r="D181">
        <v>-89.376000000000005</v>
      </c>
      <c r="J181" s="6" t="str">
        <f t="shared" si="2"/>
        <v>*0</v>
      </c>
    </row>
    <row r="182" spans="1:17">
      <c r="A182" s="4" t="s">
        <v>1020</v>
      </c>
      <c r="B182" t="s">
        <v>1021</v>
      </c>
      <c r="C182" t="s">
        <v>404</v>
      </c>
      <c r="D182">
        <v>-94.427999999999997</v>
      </c>
      <c r="J182" s="6" t="str">
        <f t="shared" si="2"/>
        <v>*0</v>
      </c>
    </row>
    <row r="183" spans="1:17">
      <c r="A183" s="4" t="s">
        <v>1022</v>
      </c>
      <c r="B183" t="s">
        <v>1023</v>
      </c>
      <c r="J183" s="6" t="str">
        <f t="shared" si="2"/>
        <v>*0</v>
      </c>
    </row>
    <row r="184" spans="1:17">
      <c r="A184" s="4" t="s">
        <v>1024</v>
      </c>
      <c r="B184" t="s">
        <v>1025</v>
      </c>
      <c r="C184" t="s">
        <v>1026</v>
      </c>
      <c r="J184" s="6" t="str">
        <f t="shared" si="2"/>
        <v>*0</v>
      </c>
    </row>
    <row r="185" spans="1:17">
      <c r="A185" s="4" t="s">
        <v>1212</v>
      </c>
      <c r="J185" s="6" t="str">
        <f t="shared" si="2"/>
        <v>*0</v>
      </c>
    </row>
    <row r="186" spans="1:17">
      <c r="A186" s="4" t="s">
        <v>1027</v>
      </c>
      <c r="B186" t="s">
        <v>164</v>
      </c>
      <c r="C186" t="s">
        <v>1028</v>
      </c>
      <c r="D186" t="s">
        <v>1029</v>
      </c>
      <c r="E186" t="s">
        <v>1030</v>
      </c>
      <c r="F186" t="s">
        <v>1031</v>
      </c>
      <c r="G186" t="s">
        <v>1032</v>
      </c>
      <c r="J186" s="6" t="str">
        <f t="shared" si="2"/>
        <v>P&gt;|z|</v>
      </c>
    </row>
    <row r="187" spans="1:17">
      <c r="A187" s="4" t="s">
        <v>1213</v>
      </c>
      <c r="J187" s="6" t="str">
        <f t="shared" si="2"/>
        <v>*0</v>
      </c>
      <c r="M187" s="6" t="str">
        <f>C178</f>
        <v>CS-A-1YR</v>
      </c>
      <c r="P187" s="6" t="s">
        <v>1076</v>
      </c>
      <c r="Q187" s="6">
        <f>G179</f>
        <v>51.942</v>
      </c>
    </row>
    <row r="188" spans="1:17">
      <c r="A188" s="4" t="s">
        <v>729</v>
      </c>
      <c r="B188">
        <v>-4.8800000000000003E-2</v>
      </c>
      <c r="C188">
        <v>1.9E-2</v>
      </c>
      <c r="D188">
        <v>-2.581</v>
      </c>
      <c r="E188">
        <v>0.01</v>
      </c>
      <c r="F188">
        <v>-8.5999999999999993E-2</v>
      </c>
      <c r="G188">
        <v>-1.2E-2</v>
      </c>
      <c r="J188" s="6">
        <f t="shared" si="2"/>
        <v>0.01</v>
      </c>
      <c r="N188" s="6" t="str" cm="1">
        <f t="array" ref="N188:O188">TRANSPOSE(A188:A189)</f>
        <v>Econ-CPIAUCSL-diff</v>
      </c>
      <c r="O188" s="6" t="str">
        <v>ar.L1</v>
      </c>
    </row>
    <row r="189" spans="1:17">
      <c r="A189" s="5" t="s">
        <v>1033</v>
      </c>
      <c r="B189">
        <v>0.28249999999999997</v>
      </c>
      <c r="C189">
        <v>5.8000000000000003E-2</v>
      </c>
      <c r="D189">
        <v>4.8570000000000002</v>
      </c>
      <c r="E189">
        <v>0</v>
      </c>
      <c r="F189">
        <v>0.16800000000000001</v>
      </c>
      <c r="G189">
        <v>0.39700000000000002</v>
      </c>
      <c r="J189" s="6" t="str">
        <f t="shared" si="2"/>
        <v>*0</v>
      </c>
      <c r="M189" s="6" t="s">
        <v>1027</v>
      </c>
      <c r="N189" s="6" cm="1">
        <f t="array" ref="N189:O189">TRANSPOSE(B188:B189)</f>
        <v>-4.8800000000000003E-2</v>
      </c>
      <c r="O189" s="6">
        <v>0.28249999999999997</v>
      </c>
    </row>
    <row r="190" spans="1:17">
      <c r="A190" s="4" t="s">
        <v>1039</v>
      </c>
      <c r="B190">
        <v>2.5700000000000001E-2</v>
      </c>
      <c r="C190">
        <v>2E-3</v>
      </c>
      <c r="D190">
        <v>10.538</v>
      </c>
      <c r="E190">
        <v>0</v>
      </c>
      <c r="F190">
        <v>2.1000000000000001E-2</v>
      </c>
      <c r="G190">
        <v>0.03</v>
      </c>
      <c r="J190" s="6" t="str">
        <f t="shared" si="2"/>
        <v>*0</v>
      </c>
      <c r="M190" s="6" t="s">
        <v>1068</v>
      </c>
      <c r="N190" s="6" t="str" cm="1">
        <f t="array" ref="N190:O190">TRANSPOSE("("&amp;D188:D189&amp;")")</f>
        <v>(-2.581)</v>
      </c>
      <c r="O190" s="6" t="str">
        <v>(4.857)</v>
      </c>
    </row>
    <row r="191" spans="1:17">
      <c r="A191" s="4" t="s">
        <v>1005</v>
      </c>
      <c r="J191" s="6" t="str">
        <f t="shared" si="2"/>
        <v>*0</v>
      </c>
      <c r="M191" s="6" t="s">
        <v>918</v>
      </c>
      <c r="N191" s="6" cm="1">
        <f t="array" ref="N191:O191">TRANSPOSE(J188:J189)</f>
        <v>0.01</v>
      </c>
      <c r="O191" s="6" t="str">
        <v>*0</v>
      </c>
    </row>
    <row r="192" spans="1:17">
      <c r="A192" s="4" t="s">
        <v>1040</v>
      </c>
      <c r="B192" t="s">
        <v>1041</v>
      </c>
      <c r="C192">
        <v>75.72</v>
      </c>
      <c r="D192" t="s">
        <v>1042</v>
      </c>
      <c r="E192" t="s">
        <v>1043</v>
      </c>
      <c r="F192">
        <v>13.8</v>
      </c>
      <c r="J192" s="6" t="str">
        <f t="shared" si="2"/>
        <v>(JB):</v>
      </c>
    </row>
    <row r="193" spans="1:11">
      <c r="A193" s="4" t="s">
        <v>1044</v>
      </c>
      <c r="B193">
        <v>0</v>
      </c>
      <c r="C193" t="s">
        <v>1045</v>
      </c>
      <c r="D193">
        <v>0</v>
      </c>
      <c r="J193" s="6" t="str">
        <f t="shared" si="2"/>
        <v>*0</v>
      </c>
    </row>
    <row r="194" spans="1:11">
      <c r="A194" s="4" t="s">
        <v>1046</v>
      </c>
      <c r="B194" t="s">
        <v>1047</v>
      </c>
      <c r="C194">
        <v>0.18</v>
      </c>
      <c r="D194" t="s">
        <v>1048</v>
      </c>
      <c r="E194">
        <v>-0.28999999999999998</v>
      </c>
      <c r="J194" s="6">
        <f t="shared" si="2"/>
        <v>-0.28999999999999998</v>
      </c>
    </row>
    <row r="195" spans="1:11">
      <c r="A195" s="4" t="s">
        <v>1049</v>
      </c>
      <c r="B195" t="s">
        <v>1050</v>
      </c>
      <c r="C195">
        <v>0</v>
      </c>
      <c r="D195" t="s">
        <v>1051</v>
      </c>
      <c r="E195">
        <v>4.51</v>
      </c>
      <c r="J195" s="6">
        <f t="shared" si="2"/>
        <v>4.51</v>
      </c>
    </row>
    <row r="196" spans="1:11">
      <c r="A196" s="4" t="s">
        <v>1005</v>
      </c>
      <c r="J196" s="6" t="str">
        <f t="shared" si="2"/>
        <v>*0</v>
      </c>
    </row>
    <row r="197" spans="1:11">
      <c r="J197" s="6" t="str">
        <f t="shared" si="2"/>
        <v>*0</v>
      </c>
    </row>
    <row r="198" spans="1:11">
      <c r="A198" s="4" t="s">
        <v>1052</v>
      </c>
      <c r="J198" s="6" t="str">
        <f t="shared" si="2"/>
        <v>*0</v>
      </c>
    </row>
    <row r="199" spans="1:11">
      <c r="A199" s="4" t="s">
        <v>1053</v>
      </c>
      <c r="B199" t="s">
        <v>1024</v>
      </c>
      <c r="C199" t="s">
        <v>1054</v>
      </c>
      <c r="D199" t="s">
        <v>1055</v>
      </c>
      <c r="E199" t="s">
        <v>1056</v>
      </c>
      <c r="F199" t="s">
        <v>1057</v>
      </c>
      <c r="G199" t="s">
        <v>1058</v>
      </c>
      <c r="H199" t="s">
        <v>1059</v>
      </c>
      <c r="I199" t="s">
        <v>1060</v>
      </c>
      <c r="J199" s="6" t="str">
        <f t="shared" si="2"/>
        <v>using</v>
      </c>
      <c r="K199" t="s">
        <v>1062</v>
      </c>
    </row>
    <row r="200" spans="1:11">
      <c r="A200" s="4" t="s">
        <v>1006</v>
      </c>
      <c r="B200" t="s">
        <v>1007</v>
      </c>
      <c r="J200" s="6" t="str">
        <f t="shared" si="2"/>
        <v>*0</v>
      </c>
    </row>
    <row r="201" spans="1:11">
      <c r="A201" s="4" t="s">
        <v>1003</v>
      </c>
      <c r="J201" s="6" t="str">
        <f t="shared" si="2"/>
        <v>*0</v>
      </c>
    </row>
    <row r="202" spans="1:11">
      <c r="A202" s="4" t="s">
        <v>1008</v>
      </c>
      <c r="B202" t="s">
        <v>1009</v>
      </c>
      <c r="C202" t="s">
        <v>120</v>
      </c>
      <c r="D202" t="s">
        <v>1010</v>
      </c>
      <c r="E202" t="s">
        <v>1011</v>
      </c>
      <c r="F202">
        <v>127</v>
      </c>
      <c r="J202" s="6" t="str">
        <f t="shared" si="2"/>
        <v>Observations:</v>
      </c>
    </row>
    <row r="203" spans="1:11">
      <c r="A203" s="4" t="s">
        <v>1012</v>
      </c>
      <c r="B203" t="s">
        <v>1065</v>
      </c>
      <c r="C203" t="s">
        <v>426</v>
      </c>
      <c r="D203" t="s">
        <v>1066</v>
      </c>
      <c r="E203" t="s">
        <v>1014</v>
      </c>
      <c r="F203" t="s">
        <v>1015</v>
      </c>
      <c r="G203">
        <v>28.946000000000002</v>
      </c>
      <c r="J203" s="6" t="str">
        <f t="shared" si="2"/>
        <v>Log</v>
      </c>
    </row>
    <row r="204" spans="1:11">
      <c r="A204" s="4" t="s">
        <v>1016</v>
      </c>
      <c r="B204" t="s">
        <v>1017</v>
      </c>
      <c r="C204">
        <v>7</v>
      </c>
      <c r="D204" t="s">
        <v>1018</v>
      </c>
      <c r="E204">
        <v>2020</v>
      </c>
      <c r="F204" t="s">
        <v>402</v>
      </c>
      <c r="G204">
        <v>-49.893000000000001</v>
      </c>
      <c r="J204" s="6">
        <f t="shared" si="2"/>
        <v>2020</v>
      </c>
    </row>
    <row r="205" spans="1:11">
      <c r="A205" s="4" t="s">
        <v>1019</v>
      </c>
      <c r="B205" s="21">
        <v>0.86651620370370364</v>
      </c>
      <c r="C205" t="s">
        <v>403</v>
      </c>
      <c r="D205">
        <v>-38.548000000000002</v>
      </c>
      <c r="J205" s="6" t="str">
        <f t="shared" si="2"/>
        <v>*0</v>
      </c>
    </row>
    <row r="206" spans="1:11">
      <c r="A206" s="4" t="s">
        <v>1020</v>
      </c>
      <c r="B206" t="s">
        <v>1021</v>
      </c>
      <c r="C206" t="s">
        <v>404</v>
      </c>
      <c r="D206">
        <v>-45.283999999999999</v>
      </c>
      <c r="J206" s="6" t="str">
        <f t="shared" ref="J206:J269" si="3">IF(AND(OR(E206=0, E206&gt;0), OR(F206=0.01, E206&lt;0.01)), "*" &amp;TEXT(E206, "General"), IF(AND(E206&gt;0.01, E206&lt;0.05), "**" &amp;TEXT(E206, "General"), E206))</f>
        <v>*0</v>
      </c>
    </row>
    <row r="207" spans="1:11">
      <c r="A207" s="4" t="s">
        <v>1022</v>
      </c>
      <c r="B207" t="s">
        <v>1023</v>
      </c>
      <c r="J207" s="6" t="str">
        <f t="shared" si="3"/>
        <v>*0</v>
      </c>
    </row>
    <row r="208" spans="1:11">
      <c r="A208" s="4" t="s">
        <v>1024</v>
      </c>
      <c r="B208" t="s">
        <v>1025</v>
      </c>
      <c r="C208" t="s">
        <v>1026</v>
      </c>
      <c r="J208" s="6" t="str">
        <f t="shared" si="3"/>
        <v>*0</v>
      </c>
    </row>
    <row r="209" spans="1:17">
      <c r="A209" s="4" t="s">
        <v>1212</v>
      </c>
      <c r="J209" s="6" t="str">
        <f t="shared" si="3"/>
        <v>*0</v>
      </c>
    </row>
    <row r="210" spans="1:17">
      <c r="A210" s="4" t="s">
        <v>1027</v>
      </c>
      <c r="B210" t="s">
        <v>164</v>
      </c>
      <c r="C210" t="s">
        <v>1028</v>
      </c>
      <c r="D210" t="s">
        <v>1029</v>
      </c>
      <c r="E210" t="s">
        <v>1030</v>
      </c>
      <c r="F210" t="s">
        <v>1031</v>
      </c>
      <c r="G210" t="s">
        <v>1032</v>
      </c>
      <c r="J210" s="6" t="str">
        <f t="shared" si="3"/>
        <v>P&gt;|z|</v>
      </c>
    </row>
    <row r="211" spans="1:17">
      <c r="A211" s="4" t="s">
        <v>1213</v>
      </c>
      <c r="J211" s="6" t="str">
        <f t="shared" si="3"/>
        <v>*0</v>
      </c>
      <c r="M211" s="6" t="str">
        <f>C202</f>
        <v>CS-A-5YR</v>
      </c>
      <c r="P211" s="6" t="s">
        <v>1076</v>
      </c>
      <c r="Q211" s="6">
        <f>G203</f>
        <v>28.946000000000002</v>
      </c>
    </row>
    <row r="212" spans="1:17">
      <c r="A212" s="4" t="s">
        <v>729</v>
      </c>
      <c r="B212">
        <v>-3.3799999999999997E-2</v>
      </c>
      <c r="C212">
        <v>2.5999999999999999E-2</v>
      </c>
      <c r="D212">
        <v>-1.2869999999999999</v>
      </c>
      <c r="E212">
        <v>0.19800000000000001</v>
      </c>
      <c r="F212">
        <v>-8.5000000000000006E-2</v>
      </c>
      <c r="G212">
        <v>1.7999999999999999E-2</v>
      </c>
      <c r="J212" s="6">
        <f t="shared" si="3"/>
        <v>0.19800000000000001</v>
      </c>
      <c r="N212" s="6" t="str" cm="1">
        <f t="array" ref="N212:P212">TRANSPOSE(A212:A214)</f>
        <v>Econ-CPIAUCSL-diff</v>
      </c>
      <c r="O212" s="6" t="str">
        <v>ar.L1</v>
      </c>
      <c r="P212" s="6" t="str">
        <v>ma.L1</v>
      </c>
    </row>
    <row r="213" spans="1:17">
      <c r="A213" s="5" t="s">
        <v>1033</v>
      </c>
      <c r="B213">
        <v>-0.23730000000000001</v>
      </c>
      <c r="C213">
        <v>0.17399999999999999</v>
      </c>
      <c r="D213">
        <v>-1.361</v>
      </c>
      <c r="E213">
        <v>0.17299999999999999</v>
      </c>
      <c r="F213">
        <v>-0.57899999999999996</v>
      </c>
      <c r="G213">
        <v>0.104</v>
      </c>
      <c r="J213" s="6">
        <f t="shared" si="3"/>
        <v>0.17299999999999999</v>
      </c>
      <c r="M213" s="6" t="s">
        <v>1027</v>
      </c>
      <c r="N213" s="6" cm="1">
        <f t="array" ref="N213:P213">TRANSPOSE(B212:B214)</f>
        <v>-3.3799999999999997E-2</v>
      </c>
      <c r="O213" s="6">
        <v>-0.23730000000000001</v>
      </c>
      <c r="P213" s="6">
        <v>0.57420000000000004</v>
      </c>
    </row>
    <row r="214" spans="1:17">
      <c r="A214" s="5" t="s">
        <v>1036</v>
      </c>
      <c r="B214">
        <v>0.57420000000000004</v>
      </c>
      <c r="C214">
        <v>0.19500000000000001</v>
      </c>
      <c r="D214">
        <v>2.95</v>
      </c>
      <c r="E214">
        <v>3.0000000000000001E-3</v>
      </c>
      <c r="F214">
        <v>0.193</v>
      </c>
      <c r="G214">
        <v>0.95599999999999996</v>
      </c>
      <c r="J214" s="6" t="str">
        <f t="shared" si="3"/>
        <v>*0.003</v>
      </c>
      <c r="M214" s="6" t="s">
        <v>1068</v>
      </c>
      <c r="N214" s="6" t="str" cm="1">
        <f t="array" ref="N214:P214">TRANSPOSE("("&amp;D212:D214&amp;")")</f>
        <v>(-1.287)</v>
      </c>
      <c r="O214" s="6" t="str">
        <v>(-1.361)</v>
      </c>
      <c r="P214" s="6" t="str">
        <v>(2.95)</v>
      </c>
    </row>
    <row r="215" spans="1:17">
      <c r="A215" s="4" t="s">
        <v>1039</v>
      </c>
      <c r="B215">
        <v>3.6900000000000002E-2</v>
      </c>
      <c r="C215">
        <v>3.0000000000000001E-3</v>
      </c>
      <c r="D215">
        <v>14.606999999999999</v>
      </c>
      <c r="E215">
        <v>0</v>
      </c>
      <c r="F215">
        <v>3.2000000000000001E-2</v>
      </c>
      <c r="G215">
        <v>4.2000000000000003E-2</v>
      </c>
      <c r="J215" s="6" t="str">
        <f t="shared" si="3"/>
        <v>*0</v>
      </c>
      <c r="M215" s="6" t="s">
        <v>918</v>
      </c>
      <c r="N215" s="6" cm="1">
        <f t="array" ref="N215:P215">TRANSPOSE(J212:J214)</f>
        <v>0.19800000000000001</v>
      </c>
      <c r="O215" s="6">
        <v>0.17299999999999999</v>
      </c>
      <c r="P215" s="6" t="str">
        <v>*0.003</v>
      </c>
    </row>
    <row r="216" spans="1:17">
      <c r="A216" s="4" t="s">
        <v>1005</v>
      </c>
      <c r="J216" s="6" t="str">
        <f t="shared" si="3"/>
        <v>*0</v>
      </c>
    </row>
    <row r="217" spans="1:17">
      <c r="A217" s="4" t="s">
        <v>1040</v>
      </c>
      <c r="B217" t="s">
        <v>1041</v>
      </c>
      <c r="C217">
        <v>51.27</v>
      </c>
      <c r="D217" t="s">
        <v>1042</v>
      </c>
      <c r="E217" t="s">
        <v>1043</v>
      </c>
      <c r="F217">
        <v>329.77</v>
      </c>
      <c r="J217" s="6" t="str">
        <f t="shared" si="3"/>
        <v>(JB):</v>
      </c>
    </row>
    <row r="218" spans="1:17">
      <c r="A218" s="4" t="s">
        <v>1044</v>
      </c>
      <c r="B218">
        <v>0.11</v>
      </c>
      <c r="C218" t="s">
        <v>1045</v>
      </c>
      <c r="D218">
        <v>0</v>
      </c>
      <c r="J218" s="6" t="str">
        <f t="shared" si="3"/>
        <v>*0</v>
      </c>
    </row>
    <row r="219" spans="1:17">
      <c r="A219" s="4" t="s">
        <v>1046</v>
      </c>
      <c r="B219" t="s">
        <v>1047</v>
      </c>
      <c r="C219">
        <v>0.12</v>
      </c>
      <c r="D219" t="s">
        <v>1048</v>
      </c>
      <c r="E219">
        <v>-1.32</v>
      </c>
      <c r="J219" s="6">
        <f t="shared" si="3"/>
        <v>-1.32</v>
      </c>
    </row>
    <row r="220" spans="1:17">
      <c r="A220" s="4" t="s">
        <v>1049</v>
      </c>
      <c r="B220" t="s">
        <v>1050</v>
      </c>
      <c r="C220">
        <v>0</v>
      </c>
      <c r="D220" t="s">
        <v>1051</v>
      </c>
      <c r="E220">
        <v>10.47</v>
      </c>
      <c r="J220" s="6">
        <f t="shared" si="3"/>
        <v>10.47</v>
      </c>
    </row>
    <row r="221" spans="1:17">
      <c r="A221" s="4" t="s">
        <v>1005</v>
      </c>
      <c r="J221" s="6" t="str">
        <f t="shared" si="3"/>
        <v>*0</v>
      </c>
    </row>
    <row r="222" spans="1:17">
      <c r="J222" s="6" t="str">
        <f t="shared" si="3"/>
        <v>*0</v>
      </c>
    </row>
    <row r="223" spans="1:17">
      <c r="A223" s="4" t="s">
        <v>1052</v>
      </c>
      <c r="J223" s="6" t="str">
        <f t="shared" si="3"/>
        <v>*0</v>
      </c>
    </row>
    <row r="224" spans="1:17">
      <c r="A224" s="4" t="s">
        <v>1053</v>
      </c>
      <c r="B224" t="s">
        <v>1024</v>
      </c>
      <c r="C224" t="s">
        <v>1054</v>
      </c>
      <c r="D224" t="s">
        <v>1055</v>
      </c>
      <c r="E224" t="s">
        <v>1056</v>
      </c>
      <c r="F224" t="s">
        <v>1057</v>
      </c>
      <c r="G224" t="s">
        <v>1058</v>
      </c>
      <c r="H224" t="s">
        <v>1059</v>
      </c>
      <c r="I224" t="s">
        <v>1060</v>
      </c>
      <c r="J224" s="6" t="str">
        <f t="shared" si="3"/>
        <v>using</v>
      </c>
      <c r="K224" t="s">
        <v>1062</v>
      </c>
    </row>
    <row r="225" spans="1:18">
      <c r="A225" s="4" t="s">
        <v>1006</v>
      </c>
      <c r="B225" t="s">
        <v>1007</v>
      </c>
      <c r="J225" s="6" t="str">
        <f t="shared" si="3"/>
        <v>*0</v>
      </c>
    </row>
    <row r="226" spans="1:18">
      <c r="A226" s="4" t="s">
        <v>1003</v>
      </c>
      <c r="J226" s="6" t="str">
        <f t="shared" si="3"/>
        <v>*0</v>
      </c>
    </row>
    <row r="227" spans="1:18">
      <c r="A227" s="4" t="s">
        <v>1008</v>
      </c>
      <c r="B227" t="s">
        <v>1009</v>
      </c>
      <c r="C227" t="s">
        <v>111</v>
      </c>
      <c r="D227" t="s">
        <v>1010</v>
      </c>
      <c r="E227" t="s">
        <v>1011</v>
      </c>
      <c r="F227">
        <v>127</v>
      </c>
      <c r="J227" s="6" t="str">
        <f t="shared" si="3"/>
        <v>Observations:</v>
      </c>
    </row>
    <row r="228" spans="1:18">
      <c r="A228" s="4" t="s">
        <v>1012</v>
      </c>
      <c r="B228" t="s">
        <v>1063</v>
      </c>
      <c r="C228" t="s">
        <v>426</v>
      </c>
      <c r="D228" t="s">
        <v>1070</v>
      </c>
      <c r="E228" t="s">
        <v>1014</v>
      </c>
      <c r="F228" t="s">
        <v>1015</v>
      </c>
      <c r="G228">
        <v>28.491</v>
      </c>
      <c r="J228" s="6" t="str">
        <f t="shared" si="3"/>
        <v>Log</v>
      </c>
    </row>
    <row r="229" spans="1:18">
      <c r="A229" s="4" t="s">
        <v>1016</v>
      </c>
      <c r="B229" t="s">
        <v>1017</v>
      </c>
      <c r="C229">
        <v>7</v>
      </c>
      <c r="D229" t="s">
        <v>1018</v>
      </c>
      <c r="E229">
        <v>2020</v>
      </c>
      <c r="F229" t="s">
        <v>402</v>
      </c>
      <c r="G229">
        <v>-44.982999999999997</v>
      </c>
      <c r="J229" s="6">
        <f t="shared" si="3"/>
        <v>2020</v>
      </c>
    </row>
    <row r="230" spans="1:18">
      <c r="A230" s="4" t="s">
        <v>1019</v>
      </c>
      <c r="B230" s="21">
        <v>0.86652777777777779</v>
      </c>
      <c r="C230" t="s">
        <v>403</v>
      </c>
      <c r="D230">
        <v>-27.965</v>
      </c>
      <c r="J230" s="6" t="str">
        <f t="shared" si="3"/>
        <v>*0</v>
      </c>
    </row>
    <row r="231" spans="1:18">
      <c r="A231" s="4" t="s">
        <v>1020</v>
      </c>
      <c r="B231" t="s">
        <v>1021</v>
      </c>
      <c r="C231" t="s">
        <v>404</v>
      </c>
      <c r="D231">
        <v>-38.069000000000003</v>
      </c>
      <c r="J231" s="6" t="str">
        <f t="shared" si="3"/>
        <v>*0</v>
      </c>
    </row>
    <row r="232" spans="1:18">
      <c r="A232" s="4" t="s">
        <v>1022</v>
      </c>
      <c r="B232" t="s">
        <v>1023</v>
      </c>
      <c r="J232" s="6" t="str">
        <f t="shared" si="3"/>
        <v>*0</v>
      </c>
    </row>
    <row r="233" spans="1:18">
      <c r="A233" s="4" t="s">
        <v>1024</v>
      </c>
      <c r="B233" t="s">
        <v>1025</v>
      </c>
      <c r="C233" t="s">
        <v>1026</v>
      </c>
      <c r="J233" s="6" t="str">
        <f t="shared" si="3"/>
        <v>*0</v>
      </c>
    </row>
    <row r="234" spans="1:18">
      <c r="A234" s="4" t="s">
        <v>1212</v>
      </c>
      <c r="J234" s="6" t="str">
        <f t="shared" si="3"/>
        <v>*0</v>
      </c>
    </row>
    <row r="235" spans="1:18">
      <c r="A235" s="4" t="s">
        <v>1027</v>
      </c>
      <c r="B235" t="s">
        <v>164</v>
      </c>
      <c r="C235" t="s">
        <v>1028</v>
      </c>
      <c r="D235" t="s">
        <v>1029</v>
      </c>
      <c r="E235" t="s">
        <v>1030</v>
      </c>
      <c r="F235" t="s">
        <v>1031</v>
      </c>
      <c r="G235" t="s">
        <v>1032</v>
      </c>
      <c r="J235" s="6" t="str">
        <f t="shared" si="3"/>
        <v>P&gt;|z|</v>
      </c>
      <c r="M235" s="6" t="str">
        <f>C227</f>
        <v>CS-Baa-3MO</v>
      </c>
      <c r="P235" s="6" t="s">
        <v>1076</v>
      </c>
      <c r="Q235" s="6">
        <f>G228</f>
        <v>28.491</v>
      </c>
    </row>
    <row r="236" spans="1:18">
      <c r="A236" s="4" t="s">
        <v>1213</v>
      </c>
      <c r="J236" s="6" t="str">
        <f t="shared" si="3"/>
        <v>*0</v>
      </c>
      <c r="N236" s="6" t="str" cm="1">
        <f t="array" ref="N236:R236">TRANSPOSE(A237:A241)</f>
        <v>Econ-CPIAUCSL-diff</v>
      </c>
      <c r="O236" s="6" t="str">
        <v>ar.L1</v>
      </c>
      <c r="P236" s="6" t="str">
        <v>ar.L2</v>
      </c>
      <c r="Q236" s="6" t="str">
        <v>ar.L3</v>
      </c>
      <c r="R236" t="str">
        <v>ar.L4</v>
      </c>
    </row>
    <row r="237" spans="1:18">
      <c r="A237" s="4" t="s">
        <v>729</v>
      </c>
      <c r="B237">
        <v>-4.4400000000000002E-2</v>
      </c>
      <c r="C237">
        <v>2.5999999999999999E-2</v>
      </c>
      <c r="D237">
        <v>-1.724</v>
      </c>
      <c r="E237">
        <v>8.5000000000000006E-2</v>
      </c>
      <c r="F237">
        <v>-9.5000000000000001E-2</v>
      </c>
      <c r="G237">
        <v>6.0000000000000001E-3</v>
      </c>
      <c r="J237" s="6">
        <f t="shared" si="3"/>
        <v>8.5000000000000006E-2</v>
      </c>
      <c r="M237" s="6" t="s">
        <v>1027</v>
      </c>
      <c r="N237" s="6" cm="1">
        <f t="array" ref="N237:R237">TRANSPOSE(B237:B241)</f>
        <v>-4.4400000000000002E-2</v>
      </c>
      <c r="O237" s="6">
        <v>0.2379</v>
      </c>
      <c r="P237" s="6">
        <v>0.24879999999999999</v>
      </c>
      <c r="Q237" s="6">
        <v>0.21909999999999999</v>
      </c>
      <c r="R237">
        <v>-0.28989999999999999</v>
      </c>
    </row>
    <row r="238" spans="1:18">
      <c r="A238" s="5" t="s">
        <v>1033</v>
      </c>
      <c r="B238">
        <v>0.2379</v>
      </c>
      <c r="C238">
        <v>6.0999999999999999E-2</v>
      </c>
      <c r="D238">
        <v>3.8730000000000002</v>
      </c>
      <c r="E238">
        <v>0</v>
      </c>
      <c r="F238">
        <v>0.11799999999999999</v>
      </c>
      <c r="G238">
        <v>0.35799999999999998</v>
      </c>
      <c r="J238" s="6" t="str">
        <f t="shared" si="3"/>
        <v>*0</v>
      </c>
      <c r="M238" s="6" t="s">
        <v>1068</v>
      </c>
      <c r="N238" s="6" t="str" cm="1">
        <f t="array" ref="N238:R238">TRANSPOSE("("&amp;D237:D241&amp;")")</f>
        <v>(-1.724)</v>
      </c>
      <c r="O238" s="6" t="str">
        <v>(3.873)</v>
      </c>
      <c r="P238" s="6" t="str">
        <v>(2.704)</v>
      </c>
      <c r="Q238" s="6" t="str">
        <v>(2.426)</v>
      </c>
      <c r="R238" t="str">
        <v>(-3.589)</v>
      </c>
    </row>
    <row r="239" spans="1:18">
      <c r="A239" s="5" t="s">
        <v>1034</v>
      </c>
      <c r="B239">
        <v>0.24879999999999999</v>
      </c>
      <c r="C239">
        <v>9.1999999999999998E-2</v>
      </c>
      <c r="D239">
        <v>2.7040000000000002</v>
      </c>
      <c r="E239">
        <v>7.0000000000000001E-3</v>
      </c>
      <c r="F239">
        <v>6.8000000000000005E-2</v>
      </c>
      <c r="G239">
        <v>0.42899999999999999</v>
      </c>
      <c r="J239" s="6" t="str">
        <f t="shared" si="3"/>
        <v>*0.007</v>
      </c>
      <c r="M239" s="6" t="s">
        <v>918</v>
      </c>
      <c r="N239" s="6" cm="1">
        <f t="array" ref="N239:R239">TRANSPOSE(J237:J241)</f>
        <v>8.5000000000000006E-2</v>
      </c>
      <c r="O239" s="6" t="str">
        <v>*0</v>
      </c>
      <c r="P239" s="6" t="str">
        <v>*0.007</v>
      </c>
      <c r="Q239" s="6" t="str">
        <v>**0.015</v>
      </c>
      <c r="R239" t="str">
        <v>*0</v>
      </c>
    </row>
    <row r="240" spans="1:18">
      <c r="A240" s="5" t="s">
        <v>1035</v>
      </c>
      <c r="B240">
        <v>0.21909999999999999</v>
      </c>
      <c r="C240">
        <v>0.09</v>
      </c>
      <c r="D240">
        <v>2.4260000000000002</v>
      </c>
      <c r="E240">
        <v>1.4999999999999999E-2</v>
      </c>
      <c r="F240">
        <v>4.2000000000000003E-2</v>
      </c>
      <c r="G240">
        <v>0.39600000000000002</v>
      </c>
      <c r="J240" s="6" t="str">
        <f t="shared" si="3"/>
        <v>**0.015</v>
      </c>
    </row>
    <row r="241" spans="1:11">
      <c r="A241" s="5" t="s">
        <v>1064</v>
      </c>
      <c r="B241">
        <v>-0.28989999999999999</v>
      </c>
      <c r="C241">
        <v>8.1000000000000003E-2</v>
      </c>
      <c r="D241">
        <v>-3.589</v>
      </c>
      <c r="E241">
        <v>0</v>
      </c>
      <c r="F241">
        <v>-0.44800000000000001</v>
      </c>
      <c r="G241">
        <v>-0.13200000000000001</v>
      </c>
      <c r="J241" s="6" t="str">
        <f t="shared" si="3"/>
        <v>*0</v>
      </c>
    </row>
    <row r="242" spans="1:11">
      <c r="A242" s="4" t="s">
        <v>1039</v>
      </c>
      <c r="B242">
        <v>3.7100000000000001E-2</v>
      </c>
      <c r="C242">
        <v>3.0000000000000001E-3</v>
      </c>
      <c r="D242">
        <v>11.851000000000001</v>
      </c>
      <c r="E242">
        <v>0</v>
      </c>
      <c r="F242">
        <v>3.1E-2</v>
      </c>
      <c r="G242">
        <v>4.2999999999999997E-2</v>
      </c>
      <c r="J242" s="6" t="str">
        <f t="shared" si="3"/>
        <v>*0</v>
      </c>
    </row>
    <row r="243" spans="1:11">
      <c r="A243" s="4" t="s">
        <v>1005</v>
      </c>
      <c r="J243" s="6" t="str">
        <f t="shared" si="3"/>
        <v>*0</v>
      </c>
    </row>
    <row r="244" spans="1:11">
      <c r="A244" s="4" t="s">
        <v>1040</v>
      </c>
      <c r="B244" t="s">
        <v>1041</v>
      </c>
      <c r="C244">
        <v>63.61</v>
      </c>
      <c r="D244" t="s">
        <v>1042</v>
      </c>
      <c r="E244" t="s">
        <v>1043</v>
      </c>
      <c r="F244">
        <v>61.58</v>
      </c>
      <c r="J244" s="6" t="str">
        <f t="shared" si="3"/>
        <v>(JB):</v>
      </c>
    </row>
    <row r="245" spans="1:11">
      <c r="A245" s="4" t="s">
        <v>1044</v>
      </c>
      <c r="B245">
        <v>0.01</v>
      </c>
      <c r="C245" t="s">
        <v>1045</v>
      </c>
      <c r="D245">
        <v>0</v>
      </c>
      <c r="J245" s="6" t="str">
        <f t="shared" si="3"/>
        <v>*0</v>
      </c>
    </row>
    <row r="246" spans="1:11">
      <c r="A246" s="4" t="s">
        <v>1046</v>
      </c>
      <c r="B246" t="s">
        <v>1047</v>
      </c>
      <c r="C246">
        <v>0.23</v>
      </c>
      <c r="D246" t="s">
        <v>1048</v>
      </c>
      <c r="E246">
        <v>-0.67</v>
      </c>
      <c r="J246" s="6">
        <f t="shared" si="3"/>
        <v>-0.67</v>
      </c>
    </row>
    <row r="247" spans="1:11">
      <c r="A247" s="4" t="s">
        <v>1049</v>
      </c>
      <c r="B247" t="s">
        <v>1050</v>
      </c>
      <c r="C247">
        <v>0</v>
      </c>
      <c r="D247" t="s">
        <v>1051</v>
      </c>
      <c r="E247">
        <v>6.15</v>
      </c>
      <c r="J247" s="6">
        <f t="shared" si="3"/>
        <v>6.15</v>
      </c>
    </row>
    <row r="248" spans="1:11">
      <c r="A248" s="4" t="s">
        <v>1005</v>
      </c>
      <c r="J248" s="6" t="str">
        <f t="shared" si="3"/>
        <v>*0</v>
      </c>
    </row>
    <row r="249" spans="1:11">
      <c r="J249" s="6" t="str">
        <f t="shared" si="3"/>
        <v>*0</v>
      </c>
    </row>
    <row r="250" spans="1:11">
      <c r="A250" s="4" t="s">
        <v>1052</v>
      </c>
      <c r="J250" s="6" t="str">
        <f t="shared" si="3"/>
        <v>*0</v>
      </c>
    </row>
    <row r="251" spans="1:11">
      <c r="A251" s="4" t="s">
        <v>1053</v>
      </c>
      <c r="B251" t="s">
        <v>1024</v>
      </c>
      <c r="C251" t="s">
        <v>1054</v>
      </c>
      <c r="D251" t="s">
        <v>1055</v>
      </c>
      <c r="E251" t="s">
        <v>1056</v>
      </c>
      <c r="F251" t="s">
        <v>1057</v>
      </c>
      <c r="G251" t="s">
        <v>1058</v>
      </c>
      <c r="H251" t="s">
        <v>1059</v>
      </c>
      <c r="I251" t="s">
        <v>1060</v>
      </c>
      <c r="J251" s="6" t="str">
        <f t="shared" si="3"/>
        <v>using</v>
      </c>
      <c r="K251" t="s">
        <v>1062</v>
      </c>
    </row>
    <row r="252" spans="1:11">
      <c r="A252" s="4" t="s">
        <v>1006</v>
      </c>
      <c r="B252" t="s">
        <v>1007</v>
      </c>
      <c r="J252" s="6" t="str">
        <f t="shared" si="3"/>
        <v>*0</v>
      </c>
    </row>
    <row r="253" spans="1:11">
      <c r="A253" s="4" t="s">
        <v>1003</v>
      </c>
      <c r="J253" s="6" t="str">
        <f t="shared" si="3"/>
        <v>*0</v>
      </c>
    </row>
    <row r="254" spans="1:11">
      <c r="A254" s="4" t="s">
        <v>1008</v>
      </c>
      <c r="B254" t="s">
        <v>1009</v>
      </c>
      <c r="C254" t="s">
        <v>116</v>
      </c>
      <c r="D254" t="s">
        <v>1010</v>
      </c>
      <c r="E254" t="s">
        <v>1011</v>
      </c>
      <c r="F254">
        <v>127</v>
      </c>
      <c r="J254" s="6" t="str">
        <f t="shared" si="3"/>
        <v>Observations:</v>
      </c>
    </row>
    <row r="255" spans="1:11">
      <c r="A255" s="4" t="s">
        <v>1012</v>
      </c>
      <c r="B255" t="s">
        <v>1063</v>
      </c>
      <c r="C255" t="s">
        <v>426</v>
      </c>
      <c r="D255" t="s">
        <v>1070</v>
      </c>
      <c r="E255" t="s">
        <v>1014</v>
      </c>
      <c r="F255" t="s">
        <v>1015</v>
      </c>
      <c r="G255">
        <v>35.625</v>
      </c>
      <c r="J255" s="6" t="str">
        <f t="shared" si="3"/>
        <v>Log</v>
      </c>
    </row>
    <row r="256" spans="1:11">
      <c r="A256" s="4" t="s">
        <v>1016</v>
      </c>
      <c r="B256" t="s">
        <v>1017</v>
      </c>
      <c r="C256">
        <v>7</v>
      </c>
      <c r="D256" t="s">
        <v>1018</v>
      </c>
      <c r="E256">
        <v>2020</v>
      </c>
      <c r="F256" t="s">
        <v>402</v>
      </c>
      <c r="G256">
        <v>-59.25</v>
      </c>
      <c r="J256" s="6">
        <f t="shared" si="3"/>
        <v>2020</v>
      </c>
    </row>
    <row r="257" spans="1:18">
      <c r="A257" s="4" t="s">
        <v>1019</v>
      </c>
      <c r="B257" s="21">
        <v>0.86652777777777779</v>
      </c>
      <c r="C257" t="s">
        <v>403</v>
      </c>
      <c r="D257">
        <v>-42.231999999999999</v>
      </c>
      <c r="J257" s="6" t="str">
        <f t="shared" si="3"/>
        <v>*0</v>
      </c>
    </row>
    <row r="258" spans="1:18">
      <c r="A258" s="4" t="s">
        <v>1020</v>
      </c>
      <c r="B258" t="s">
        <v>1021</v>
      </c>
      <c r="C258" t="s">
        <v>404</v>
      </c>
      <c r="D258">
        <v>-52.335999999999999</v>
      </c>
      <c r="J258" s="6" t="str">
        <f t="shared" si="3"/>
        <v>*0</v>
      </c>
    </row>
    <row r="259" spans="1:18">
      <c r="A259" s="4" t="s">
        <v>1022</v>
      </c>
      <c r="B259" t="s">
        <v>1023</v>
      </c>
      <c r="J259" s="6" t="str">
        <f t="shared" si="3"/>
        <v>*0</v>
      </c>
    </row>
    <row r="260" spans="1:18">
      <c r="A260" s="4" t="s">
        <v>1024</v>
      </c>
      <c r="B260" t="s">
        <v>1025</v>
      </c>
      <c r="C260" t="s">
        <v>1026</v>
      </c>
      <c r="J260" s="6" t="str">
        <f t="shared" si="3"/>
        <v>*0</v>
      </c>
    </row>
    <row r="261" spans="1:18">
      <c r="A261" s="4" t="s">
        <v>1212</v>
      </c>
      <c r="J261" s="6" t="str">
        <f t="shared" si="3"/>
        <v>*0</v>
      </c>
    </row>
    <row r="262" spans="1:18">
      <c r="A262" s="4" t="s">
        <v>1027</v>
      </c>
      <c r="B262" t="s">
        <v>164</v>
      </c>
      <c r="C262" t="s">
        <v>1028</v>
      </c>
      <c r="D262" t="s">
        <v>1029</v>
      </c>
      <c r="E262" t="s">
        <v>1030</v>
      </c>
      <c r="F262" t="s">
        <v>1031</v>
      </c>
      <c r="G262" t="s">
        <v>1032</v>
      </c>
      <c r="J262" s="6" t="str">
        <f t="shared" si="3"/>
        <v>P&gt;|z|</v>
      </c>
    </row>
    <row r="263" spans="1:18">
      <c r="A263" s="4" t="s">
        <v>1213</v>
      </c>
      <c r="J263" s="6" t="str">
        <f t="shared" si="3"/>
        <v>*0</v>
      </c>
      <c r="M263" s="6" t="str">
        <f>C254</f>
        <v>CS-Baa-1YR</v>
      </c>
      <c r="P263" s="6" t="s">
        <v>1076</v>
      </c>
      <c r="Q263" s="6">
        <f>G255</f>
        <v>35.625</v>
      </c>
    </row>
    <row r="264" spans="1:18">
      <c r="A264" s="4" t="s">
        <v>729</v>
      </c>
      <c r="B264">
        <v>-3.0200000000000001E-2</v>
      </c>
      <c r="C264">
        <v>2.5000000000000001E-2</v>
      </c>
      <c r="D264">
        <v>-1.21</v>
      </c>
      <c r="E264">
        <v>0.22600000000000001</v>
      </c>
      <c r="F264">
        <v>-7.9000000000000001E-2</v>
      </c>
      <c r="G264">
        <v>1.9E-2</v>
      </c>
      <c r="J264" s="6">
        <f t="shared" si="3"/>
        <v>0.22600000000000001</v>
      </c>
      <c r="N264" s="6" t="str" cm="1">
        <f t="array" ref="N264:R264">TRANSPOSE(A264:A268)</f>
        <v>Econ-CPIAUCSL-diff</v>
      </c>
      <c r="O264" s="6" t="str">
        <v>ar.L1</v>
      </c>
      <c r="P264" s="6" t="str">
        <v>ar.L2</v>
      </c>
      <c r="Q264" s="6" t="str">
        <v>ar.L3</v>
      </c>
      <c r="R264" t="str">
        <v>ar.L4</v>
      </c>
    </row>
    <row r="265" spans="1:18">
      <c r="A265" s="5" t="s">
        <v>1033</v>
      </c>
      <c r="B265">
        <v>0.29139999999999999</v>
      </c>
      <c r="C265">
        <v>5.5E-2</v>
      </c>
      <c r="D265">
        <v>5.3</v>
      </c>
      <c r="E265">
        <v>0</v>
      </c>
      <c r="F265">
        <v>0.184</v>
      </c>
      <c r="G265">
        <v>0.39900000000000002</v>
      </c>
      <c r="J265" s="6" t="str">
        <f t="shared" si="3"/>
        <v>*0</v>
      </c>
      <c r="M265" s="6" t="s">
        <v>1027</v>
      </c>
      <c r="N265" s="6" cm="1">
        <f t="array" ref="N265:R265">TRANSPOSE(B264:B268)</f>
        <v>-3.0200000000000001E-2</v>
      </c>
      <c r="O265" s="6">
        <v>0.29139999999999999</v>
      </c>
      <c r="P265" s="6">
        <v>0.1487</v>
      </c>
      <c r="Q265" s="6">
        <v>0.1973</v>
      </c>
      <c r="R265">
        <v>-0.1822</v>
      </c>
    </row>
    <row r="266" spans="1:18">
      <c r="A266" s="5" t="s">
        <v>1034</v>
      </c>
      <c r="B266">
        <v>0.1487</v>
      </c>
      <c r="C266">
        <v>9.0999999999999998E-2</v>
      </c>
      <c r="D266">
        <v>1.6359999999999999</v>
      </c>
      <c r="E266">
        <v>0.10199999999999999</v>
      </c>
      <c r="F266">
        <v>-2.9000000000000001E-2</v>
      </c>
      <c r="G266">
        <v>0.32700000000000001</v>
      </c>
      <c r="J266" s="6">
        <f t="shared" si="3"/>
        <v>0.10199999999999999</v>
      </c>
      <c r="M266" s="6" t="s">
        <v>1068</v>
      </c>
      <c r="N266" s="6" t="str" cm="1">
        <f t="array" ref="N266:R266">TRANSPOSE("("&amp;D264:D268&amp;")")</f>
        <v>(-1.21)</v>
      </c>
      <c r="O266" s="6" t="str">
        <v>(5.3)</v>
      </c>
      <c r="P266" s="6" t="str">
        <v>(1.636)</v>
      </c>
      <c r="Q266" s="6" t="str">
        <v>(1.778)</v>
      </c>
      <c r="R266" t="str">
        <v>(-1.711)</v>
      </c>
    </row>
    <row r="267" spans="1:18">
      <c r="A267" s="5" t="s">
        <v>1035</v>
      </c>
      <c r="B267">
        <v>0.1973</v>
      </c>
      <c r="C267">
        <v>0.111</v>
      </c>
      <c r="D267">
        <v>1.778</v>
      </c>
      <c r="E267">
        <v>7.4999999999999997E-2</v>
      </c>
      <c r="F267">
        <v>-0.02</v>
      </c>
      <c r="G267">
        <v>0.41499999999999998</v>
      </c>
      <c r="J267" s="6">
        <f t="shared" si="3"/>
        <v>7.4999999999999997E-2</v>
      </c>
      <c r="M267" s="6" t="s">
        <v>918</v>
      </c>
      <c r="N267" s="6" cm="1">
        <f t="array" ref="N267:R267">TRANSPOSE(J264:J268)</f>
        <v>0.22600000000000001</v>
      </c>
      <c r="O267" s="6" t="str">
        <v>*0</v>
      </c>
      <c r="P267" s="6">
        <v>0.10199999999999999</v>
      </c>
      <c r="Q267" s="6">
        <v>7.4999999999999997E-2</v>
      </c>
      <c r="R267">
        <v>8.6999999999999994E-2</v>
      </c>
    </row>
    <row r="268" spans="1:18">
      <c r="A268" s="5" t="s">
        <v>1064</v>
      </c>
      <c r="B268">
        <v>-0.1822</v>
      </c>
      <c r="C268">
        <v>0.106</v>
      </c>
      <c r="D268">
        <v>-1.7110000000000001</v>
      </c>
      <c r="E268">
        <v>8.6999999999999994E-2</v>
      </c>
      <c r="F268">
        <v>-0.39100000000000001</v>
      </c>
      <c r="G268">
        <v>2.5999999999999999E-2</v>
      </c>
      <c r="J268" s="6">
        <f t="shared" si="3"/>
        <v>8.6999999999999994E-2</v>
      </c>
    </row>
    <row r="269" spans="1:18">
      <c r="A269" s="4" t="s">
        <v>1039</v>
      </c>
      <c r="B269">
        <v>3.32E-2</v>
      </c>
      <c r="C269">
        <v>3.0000000000000001E-3</v>
      </c>
      <c r="D269">
        <v>12.771000000000001</v>
      </c>
      <c r="E269">
        <v>0</v>
      </c>
      <c r="F269">
        <v>2.8000000000000001E-2</v>
      </c>
      <c r="G269">
        <v>3.7999999999999999E-2</v>
      </c>
      <c r="J269" s="6" t="str">
        <f t="shared" si="3"/>
        <v>*0</v>
      </c>
    </row>
    <row r="270" spans="1:18">
      <c r="A270" s="4" t="s">
        <v>1005</v>
      </c>
      <c r="J270" s="6" t="str">
        <f t="shared" ref="J270:J295" si="4">IF(AND(OR(E270=0, E270&gt;0), OR(F270=0.01, E270&lt;0.01)), "*" &amp;TEXT(E270, "General"), IF(AND(E270&gt;0.01, E270&lt;0.05), "**" &amp;TEXT(E270, "General"), E270))</f>
        <v>*0</v>
      </c>
    </row>
    <row r="271" spans="1:18">
      <c r="A271" s="4" t="s">
        <v>1040</v>
      </c>
      <c r="B271" t="s">
        <v>1041</v>
      </c>
      <c r="C271">
        <v>50.84</v>
      </c>
      <c r="D271" t="s">
        <v>1042</v>
      </c>
      <c r="E271" t="s">
        <v>1043</v>
      </c>
      <c r="F271">
        <v>102.05</v>
      </c>
      <c r="J271" s="6" t="str">
        <f t="shared" si="4"/>
        <v>(JB):</v>
      </c>
    </row>
    <row r="272" spans="1:18">
      <c r="A272" s="4" t="s">
        <v>1044</v>
      </c>
      <c r="B272">
        <v>0.12</v>
      </c>
      <c r="C272" t="s">
        <v>1045</v>
      </c>
      <c r="D272">
        <v>0</v>
      </c>
      <c r="J272" s="6" t="str">
        <f t="shared" si="4"/>
        <v>*0</v>
      </c>
    </row>
    <row r="273" spans="1:11">
      <c r="A273" s="4" t="s">
        <v>1046</v>
      </c>
      <c r="B273" t="s">
        <v>1047</v>
      </c>
      <c r="C273">
        <v>0.28999999999999998</v>
      </c>
      <c r="D273" t="s">
        <v>1048</v>
      </c>
      <c r="E273">
        <v>-0.79</v>
      </c>
      <c r="J273" s="6">
        <f t="shared" si="4"/>
        <v>-0.79</v>
      </c>
    </row>
    <row r="274" spans="1:11">
      <c r="A274" s="4" t="s">
        <v>1049</v>
      </c>
      <c r="B274" t="s">
        <v>1050</v>
      </c>
      <c r="C274">
        <v>0</v>
      </c>
      <c r="D274" t="s">
        <v>1051</v>
      </c>
      <c r="E274">
        <v>7.12</v>
      </c>
      <c r="J274" s="6">
        <f t="shared" si="4"/>
        <v>7.12</v>
      </c>
    </row>
    <row r="275" spans="1:11">
      <c r="A275" s="4" t="s">
        <v>1005</v>
      </c>
      <c r="J275" s="6" t="str">
        <f t="shared" si="4"/>
        <v>*0</v>
      </c>
    </row>
    <row r="276" spans="1:11">
      <c r="J276" s="6" t="str">
        <f t="shared" si="4"/>
        <v>*0</v>
      </c>
    </row>
    <row r="277" spans="1:11">
      <c r="A277" s="4" t="s">
        <v>1052</v>
      </c>
      <c r="J277" s="6" t="str">
        <f t="shared" si="4"/>
        <v>*0</v>
      </c>
    </row>
    <row r="278" spans="1:11">
      <c r="A278" s="4" t="s">
        <v>1053</v>
      </c>
      <c r="B278" t="s">
        <v>1024</v>
      </c>
      <c r="C278" t="s">
        <v>1054</v>
      </c>
      <c r="D278" t="s">
        <v>1055</v>
      </c>
      <c r="E278" t="s">
        <v>1056</v>
      </c>
      <c r="F278" t="s">
        <v>1057</v>
      </c>
      <c r="G278" t="s">
        <v>1058</v>
      </c>
      <c r="H278" t="s">
        <v>1059</v>
      </c>
      <c r="I278" t="s">
        <v>1060</v>
      </c>
      <c r="J278" s="6" t="str">
        <f t="shared" si="4"/>
        <v>using</v>
      </c>
      <c r="K278" t="s">
        <v>1062</v>
      </c>
    </row>
    <row r="279" spans="1:11">
      <c r="A279" s="4" t="s">
        <v>1006</v>
      </c>
      <c r="B279" t="s">
        <v>1007</v>
      </c>
      <c r="J279" s="6" t="str">
        <f t="shared" si="4"/>
        <v>*0</v>
      </c>
    </row>
    <row r="280" spans="1:11">
      <c r="A280" s="4" t="s">
        <v>1003</v>
      </c>
      <c r="J280" s="6" t="str">
        <f t="shared" si="4"/>
        <v>*0</v>
      </c>
    </row>
    <row r="281" spans="1:11">
      <c r="A281" s="4" t="s">
        <v>1008</v>
      </c>
      <c r="B281" t="s">
        <v>1009</v>
      </c>
      <c r="C281" t="s">
        <v>121</v>
      </c>
      <c r="D281" t="s">
        <v>1010</v>
      </c>
      <c r="E281" t="s">
        <v>1011</v>
      </c>
      <c r="F281">
        <v>127</v>
      </c>
      <c r="J281" s="6" t="str">
        <f t="shared" si="4"/>
        <v>Observations:</v>
      </c>
    </row>
    <row r="282" spans="1:11">
      <c r="A282" s="4" t="s">
        <v>1012</v>
      </c>
      <c r="B282" t="s">
        <v>1063</v>
      </c>
      <c r="C282" t="s">
        <v>426</v>
      </c>
      <c r="D282" t="s">
        <v>1070</v>
      </c>
      <c r="E282" t="s">
        <v>1014</v>
      </c>
      <c r="F282" t="s">
        <v>1015</v>
      </c>
      <c r="G282">
        <v>9.7119999999999997</v>
      </c>
      <c r="J282" s="6" t="str">
        <f t="shared" si="4"/>
        <v>Log</v>
      </c>
    </row>
    <row r="283" spans="1:11">
      <c r="A283" s="4" t="s">
        <v>1016</v>
      </c>
      <c r="B283" t="s">
        <v>1017</v>
      </c>
      <c r="C283">
        <v>7</v>
      </c>
      <c r="D283" t="s">
        <v>1018</v>
      </c>
      <c r="E283">
        <v>2020</v>
      </c>
      <c r="F283" t="s">
        <v>402</v>
      </c>
      <c r="G283">
        <v>-7.423</v>
      </c>
      <c r="J283" s="6">
        <f t="shared" si="4"/>
        <v>2020</v>
      </c>
    </row>
    <row r="284" spans="1:11">
      <c r="A284" s="4" t="s">
        <v>1019</v>
      </c>
      <c r="B284" s="21">
        <v>0.86653935185185194</v>
      </c>
      <c r="C284" t="s">
        <v>403</v>
      </c>
      <c r="D284">
        <v>9.5939999999999994</v>
      </c>
      <c r="J284" s="6" t="str">
        <f t="shared" si="4"/>
        <v>*0</v>
      </c>
    </row>
    <row r="285" spans="1:11">
      <c r="A285" s="4" t="s">
        <v>1020</v>
      </c>
      <c r="B285" t="s">
        <v>1021</v>
      </c>
      <c r="C285" t="s">
        <v>404</v>
      </c>
      <c r="D285">
        <v>-0.51</v>
      </c>
      <c r="J285" s="6" t="str">
        <f t="shared" si="4"/>
        <v>*0</v>
      </c>
    </row>
    <row r="286" spans="1:11">
      <c r="A286" s="4" t="s">
        <v>1022</v>
      </c>
      <c r="B286" t="s">
        <v>1023</v>
      </c>
      <c r="J286" s="6" t="str">
        <f t="shared" si="4"/>
        <v>*0</v>
      </c>
    </row>
    <row r="287" spans="1:11">
      <c r="A287" s="4" t="s">
        <v>1024</v>
      </c>
      <c r="B287" t="s">
        <v>1025</v>
      </c>
      <c r="C287" t="s">
        <v>1026</v>
      </c>
      <c r="J287" s="6" t="str">
        <f t="shared" si="4"/>
        <v>*0</v>
      </c>
    </row>
    <row r="288" spans="1:11">
      <c r="A288" s="4" t="s">
        <v>1212</v>
      </c>
      <c r="J288" s="6" t="str">
        <f t="shared" si="4"/>
        <v>*0</v>
      </c>
    </row>
    <row r="289" spans="1:18">
      <c r="A289" s="4" t="s">
        <v>1027</v>
      </c>
      <c r="B289" t="s">
        <v>164</v>
      </c>
      <c r="C289" t="s">
        <v>1028</v>
      </c>
      <c r="D289" t="s">
        <v>1029</v>
      </c>
      <c r="E289" t="s">
        <v>1030</v>
      </c>
      <c r="F289" t="s">
        <v>1031</v>
      </c>
      <c r="G289" t="s">
        <v>1032</v>
      </c>
      <c r="J289" s="6" t="str">
        <f t="shared" si="4"/>
        <v>P&gt;|z|</v>
      </c>
    </row>
    <row r="290" spans="1:18">
      <c r="A290" s="4" t="s">
        <v>1213</v>
      </c>
      <c r="J290" s="6" t="str">
        <f t="shared" si="4"/>
        <v>*0</v>
      </c>
      <c r="M290" s="6" t="str">
        <f>C281</f>
        <v>CS-Baa-5YR</v>
      </c>
      <c r="P290" s="6" t="s">
        <v>1076</v>
      </c>
      <c r="Q290" s="6">
        <f>G282</f>
        <v>9.7119999999999997</v>
      </c>
    </row>
    <row r="291" spans="1:18">
      <c r="A291" s="4" t="s">
        <v>729</v>
      </c>
      <c r="B291">
        <v>-2.8400000000000002E-2</v>
      </c>
      <c r="C291">
        <v>3.7999999999999999E-2</v>
      </c>
      <c r="D291">
        <v>-0.74099999999999999</v>
      </c>
      <c r="E291">
        <v>0.45900000000000002</v>
      </c>
      <c r="F291">
        <v>-0.104</v>
      </c>
      <c r="G291">
        <v>4.7E-2</v>
      </c>
      <c r="J291" s="6">
        <f t="shared" si="4"/>
        <v>0.45900000000000002</v>
      </c>
      <c r="N291" s="6" t="str" cm="1">
        <f t="array" ref="N291:R291">TRANSPOSE(A291:A295)</f>
        <v>Econ-CPIAUCSL-diff</v>
      </c>
      <c r="O291" s="6" t="str">
        <v>ar.L1</v>
      </c>
      <c r="P291" s="6" t="str">
        <v>ar.L2</v>
      </c>
      <c r="Q291" s="6" t="str">
        <v>ar.L3</v>
      </c>
      <c r="R291" t="str">
        <v>ar.L4</v>
      </c>
    </row>
    <row r="292" spans="1:18">
      <c r="A292" s="5" t="s">
        <v>1033</v>
      </c>
      <c r="B292">
        <v>0.37640000000000001</v>
      </c>
      <c r="C292">
        <v>6.0999999999999999E-2</v>
      </c>
      <c r="D292">
        <v>6.2030000000000003</v>
      </c>
      <c r="E292">
        <v>0</v>
      </c>
      <c r="F292">
        <v>0.25700000000000001</v>
      </c>
      <c r="G292">
        <v>0.495</v>
      </c>
      <c r="J292" s="6" t="str">
        <f t="shared" si="4"/>
        <v>*0</v>
      </c>
      <c r="M292" s="6" t="s">
        <v>1027</v>
      </c>
      <c r="N292" s="6" cm="1">
        <f t="array" ref="N292:R292">TRANSPOSE(B291:B295)</f>
        <v>-2.8400000000000002E-2</v>
      </c>
      <c r="O292" s="6">
        <v>0.37640000000000001</v>
      </c>
      <c r="P292" s="6">
        <v>-6.0400000000000002E-2</v>
      </c>
      <c r="Q292" s="6">
        <v>0.19620000000000001</v>
      </c>
      <c r="R292">
        <v>-4.4400000000000002E-2</v>
      </c>
    </row>
    <row r="293" spans="1:18">
      <c r="A293" s="5" t="s">
        <v>1034</v>
      </c>
      <c r="B293">
        <v>-6.0400000000000002E-2</v>
      </c>
      <c r="C293">
        <v>9.2999999999999999E-2</v>
      </c>
      <c r="D293">
        <v>-0.64600000000000002</v>
      </c>
      <c r="E293">
        <v>0.51800000000000002</v>
      </c>
      <c r="F293">
        <v>-0.24299999999999999</v>
      </c>
      <c r="G293">
        <v>0.123</v>
      </c>
      <c r="J293" s="6">
        <f t="shared" si="4"/>
        <v>0.51800000000000002</v>
      </c>
      <c r="M293" s="6" t="s">
        <v>1068</v>
      </c>
      <c r="N293" s="6" t="str" cm="1">
        <f t="array" ref="N293:R293">TRANSPOSE("("&amp;D291:D295&amp;")")</f>
        <v>(-0.741)</v>
      </c>
      <c r="O293" s="6" t="str">
        <v>(6.203)</v>
      </c>
      <c r="P293" s="6" t="str">
        <v>(-0.646)</v>
      </c>
      <c r="Q293" s="6" t="str">
        <v>(1.66)</v>
      </c>
      <c r="R293" t="str">
        <v>(-0.292)</v>
      </c>
    </row>
    <row r="294" spans="1:18">
      <c r="A294" s="5" t="s">
        <v>1035</v>
      </c>
      <c r="B294">
        <v>0.19620000000000001</v>
      </c>
      <c r="C294">
        <v>0.11799999999999999</v>
      </c>
      <c r="D294">
        <v>1.66</v>
      </c>
      <c r="E294">
        <v>9.7000000000000003E-2</v>
      </c>
      <c r="F294">
        <v>-3.5000000000000003E-2</v>
      </c>
      <c r="G294">
        <v>0.42799999999999999</v>
      </c>
      <c r="J294" s="6">
        <f t="shared" si="4"/>
        <v>9.7000000000000003E-2</v>
      </c>
      <c r="M294" s="6" t="s">
        <v>918</v>
      </c>
      <c r="N294" s="6" cm="1">
        <f t="array" ref="N294:R294">TRANSPOSE(J291:J295)</f>
        <v>0.45900000000000002</v>
      </c>
      <c r="O294" s="6" t="str">
        <v>*0</v>
      </c>
      <c r="P294" s="6">
        <v>0.51800000000000002</v>
      </c>
      <c r="Q294" s="6">
        <v>9.7000000000000003E-2</v>
      </c>
      <c r="R294">
        <v>0.77</v>
      </c>
    </row>
    <row r="295" spans="1:18">
      <c r="A295" s="5" t="s">
        <v>1064</v>
      </c>
      <c r="B295">
        <v>-4.4400000000000002E-2</v>
      </c>
      <c r="C295">
        <v>0.152</v>
      </c>
      <c r="D295">
        <v>-0.29199999999999998</v>
      </c>
      <c r="E295">
        <v>0.77</v>
      </c>
      <c r="F295">
        <v>-0.34200000000000003</v>
      </c>
      <c r="G295">
        <v>0.253</v>
      </c>
      <c r="J295" s="6">
        <f t="shared" si="4"/>
        <v>0.77</v>
      </c>
    </row>
    <row r="296" spans="1:18">
      <c r="A296" s="4" t="s">
        <v>1039</v>
      </c>
      <c r="B296">
        <v>5.0099999999999999E-2</v>
      </c>
      <c r="C296">
        <v>3.0000000000000001E-3</v>
      </c>
      <c r="D296">
        <v>18.068000000000001</v>
      </c>
      <c r="E296">
        <v>0</v>
      </c>
      <c r="F296">
        <v>4.4999999999999998E-2</v>
      </c>
      <c r="G296">
        <v>5.6000000000000001E-2</v>
      </c>
    </row>
    <row r="297" spans="1:18">
      <c r="A297" s="4" t="s">
        <v>1005</v>
      </c>
    </row>
    <row r="298" spans="1:18">
      <c r="A298" s="4" t="s">
        <v>1040</v>
      </c>
      <c r="B298" t="s">
        <v>1041</v>
      </c>
      <c r="C298">
        <v>44.12</v>
      </c>
      <c r="D298" t="s">
        <v>1042</v>
      </c>
      <c r="E298" t="s">
        <v>1043</v>
      </c>
      <c r="F298">
        <v>830.07</v>
      </c>
    </row>
    <row r="299" spans="1:18">
      <c r="A299" s="4" t="s">
        <v>1044</v>
      </c>
      <c r="B299">
        <v>0.3</v>
      </c>
      <c r="C299" t="s">
        <v>1045</v>
      </c>
      <c r="D299">
        <v>0</v>
      </c>
    </row>
    <row r="300" spans="1:18">
      <c r="A300" s="4" t="s">
        <v>1046</v>
      </c>
      <c r="B300" t="s">
        <v>1047</v>
      </c>
      <c r="C300">
        <v>0.21</v>
      </c>
      <c r="D300" t="s">
        <v>1048</v>
      </c>
      <c r="E300">
        <v>-1.97</v>
      </c>
    </row>
    <row r="301" spans="1:18">
      <c r="A301" s="4" t="s">
        <v>1049</v>
      </c>
      <c r="B301" t="s">
        <v>1050</v>
      </c>
      <c r="C301">
        <v>0</v>
      </c>
      <c r="D301" t="s">
        <v>1051</v>
      </c>
      <c r="E301">
        <v>14.94</v>
      </c>
    </row>
    <row r="302" spans="1:18">
      <c r="A302" s="4" t="s">
        <v>1005</v>
      </c>
    </row>
    <row r="304" spans="1:18">
      <c r="A304" s="4" t="s">
        <v>1052</v>
      </c>
    </row>
    <row r="305" spans="1:11">
      <c r="A305" s="4" t="s">
        <v>1053</v>
      </c>
      <c r="B305" t="s">
        <v>1024</v>
      </c>
      <c r="C305" t="s">
        <v>1054</v>
      </c>
      <c r="D305" t="s">
        <v>1055</v>
      </c>
      <c r="E305" t="s">
        <v>1056</v>
      </c>
      <c r="F305" t="s">
        <v>1057</v>
      </c>
      <c r="G305" t="s">
        <v>1058</v>
      </c>
      <c r="H305" t="s">
        <v>1059</v>
      </c>
      <c r="I305" t="s">
        <v>1060</v>
      </c>
      <c r="J305" s="6" t="s">
        <v>1061</v>
      </c>
      <c r="K305" t="s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D75F-9E39-CF45-8A84-AD181A5F4691}">
  <dimension ref="A1:Y305"/>
  <sheetViews>
    <sheetView topLeftCell="J41" zoomScale="70" zoomScaleNormal="70" workbookViewId="0">
      <selection activeCell="T78" sqref="T78:X82"/>
    </sheetView>
  </sheetViews>
  <sheetFormatPr baseColWidth="10" defaultRowHeight="16"/>
  <cols>
    <col min="10" max="10" width="10.83203125" style="6"/>
    <col min="13" max="13" width="18.1640625" style="6" customWidth="1"/>
    <col min="14" max="17" width="17.1640625" style="6" customWidth="1"/>
    <col min="21" max="25" width="10.83203125" style="6"/>
  </cols>
  <sheetData>
    <row r="1" spans="1:24">
      <c r="A1" s="4" t="s">
        <v>1006</v>
      </c>
      <c r="B1" t="s">
        <v>1007</v>
      </c>
    </row>
    <row r="2" spans="1:24">
      <c r="A2" s="4" t="s">
        <v>1003</v>
      </c>
    </row>
    <row r="3" spans="1:24">
      <c r="A3" s="4" t="s">
        <v>1008</v>
      </c>
      <c r="B3" t="s">
        <v>1009</v>
      </c>
      <c r="C3" t="s">
        <v>108</v>
      </c>
      <c r="D3" t="s">
        <v>1010</v>
      </c>
      <c r="E3" t="s">
        <v>1011</v>
      </c>
      <c r="F3">
        <v>127</v>
      </c>
    </row>
    <row r="4" spans="1:24">
      <c r="A4" s="4" t="s">
        <v>1012</v>
      </c>
      <c r="B4" t="s">
        <v>1069</v>
      </c>
      <c r="C4" t="s">
        <v>426</v>
      </c>
      <c r="D4" t="s">
        <v>1070</v>
      </c>
      <c r="E4" t="s">
        <v>1014</v>
      </c>
      <c r="F4" t="s">
        <v>1015</v>
      </c>
      <c r="G4">
        <v>5.3140000000000001</v>
      </c>
    </row>
    <row r="5" spans="1:24">
      <c r="A5" s="4" t="s">
        <v>1016</v>
      </c>
      <c r="B5" t="s">
        <v>1253</v>
      </c>
      <c r="C5">
        <v>9</v>
      </c>
      <c r="D5" t="s">
        <v>1018</v>
      </c>
      <c r="E5">
        <v>2020</v>
      </c>
      <c r="F5" t="s">
        <v>402</v>
      </c>
      <c r="G5">
        <v>-2.6280000000000001</v>
      </c>
    </row>
    <row r="6" spans="1:24">
      <c r="A6" s="4" t="s">
        <v>1019</v>
      </c>
      <c r="B6" s="21">
        <v>0.84663194444444445</v>
      </c>
      <c r="C6" t="s">
        <v>403</v>
      </c>
      <c r="D6">
        <v>8.7170000000000005</v>
      </c>
    </row>
    <row r="7" spans="1:24">
      <c r="A7" s="4" t="s">
        <v>1020</v>
      </c>
      <c r="B7" t="s">
        <v>1021</v>
      </c>
      <c r="C7" t="s">
        <v>404</v>
      </c>
      <c r="D7">
        <v>1.9810000000000001</v>
      </c>
    </row>
    <row r="8" spans="1:24">
      <c r="A8" s="4" t="s">
        <v>1022</v>
      </c>
      <c r="B8" t="s">
        <v>1023</v>
      </c>
    </row>
    <row r="9" spans="1:24">
      <c r="A9" s="4" t="s">
        <v>1024</v>
      </c>
      <c r="B9" t="s">
        <v>1025</v>
      </c>
      <c r="C9" t="s">
        <v>1026</v>
      </c>
    </row>
    <row r="10" spans="1:24">
      <c r="A10" s="4" t="s">
        <v>1212</v>
      </c>
    </row>
    <row r="11" spans="1:24">
      <c r="A11" s="4" t="s">
        <v>1027</v>
      </c>
      <c r="B11" t="s">
        <v>164</v>
      </c>
      <c r="C11" t="s">
        <v>1028</v>
      </c>
      <c r="D11" t="s">
        <v>1029</v>
      </c>
      <c r="E11" t="s">
        <v>1030</v>
      </c>
      <c r="F11" t="s">
        <v>1031</v>
      </c>
      <c r="G11" t="s">
        <v>1032</v>
      </c>
    </row>
    <row r="12" spans="1:24">
      <c r="A12" s="4" t="s">
        <v>1213</v>
      </c>
      <c r="M12" s="6" t="str">
        <f>C3</f>
        <v>CS-Aaa-3MO</v>
      </c>
      <c r="P12" s="6" t="s">
        <v>1076</v>
      </c>
      <c r="Q12" s="6">
        <f>G4</f>
        <v>5.3140000000000001</v>
      </c>
      <c r="T12" t="s">
        <v>108</v>
      </c>
      <c r="W12" s="6" t="s">
        <v>1076</v>
      </c>
      <c r="X12" s="6">
        <v>5.3140000000000001</v>
      </c>
    </row>
    <row r="13" spans="1:24">
      <c r="A13" s="4" t="s">
        <v>730</v>
      </c>
      <c r="B13">
        <v>9.69E-2</v>
      </c>
      <c r="C13">
        <v>0.16</v>
      </c>
      <c r="D13">
        <v>0.60599999999999998</v>
      </c>
      <c r="E13">
        <v>0.54400000000000004</v>
      </c>
      <c r="F13">
        <v>-0.216</v>
      </c>
      <c r="G13">
        <v>0.41</v>
      </c>
      <c r="J13" s="6">
        <f>IF(AND(OR(E13=0, E13&gt;0), OR(F13=0.01, E13&lt;0.01)), "*" &amp;TEXT(E13, "General"), IF(AND(E13&gt;0.01, E13&lt;0.05), "**" &amp;TEXT(E13, "General"), E13))</f>
        <v>0.54400000000000004</v>
      </c>
      <c r="N13" s="6" t="str" cm="1">
        <f t="array" ref="N13:P13">TRANSPOSE(A13:A15)</f>
        <v>Econ-CPILFESL-diff</v>
      </c>
      <c r="O13" s="6" t="str">
        <v>ar.L1</v>
      </c>
      <c r="P13" s="6" t="str">
        <v>ar.L2</v>
      </c>
      <c r="U13" s="6" t="s">
        <v>1269</v>
      </c>
      <c r="V13" s="6" t="s">
        <v>1033</v>
      </c>
      <c r="W13" s="6" t="s">
        <v>1034</v>
      </c>
    </row>
    <row r="14" spans="1:24">
      <c r="A14" s="5" t="s">
        <v>1033</v>
      </c>
      <c r="B14">
        <v>-0.25109999999999999</v>
      </c>
      <c r="C14">
        <v>6.4000000000000001E-2</v>
      </c>
      <c r="D14">
        <v>-3.8980000000000001</v>
      </c>
      <c r="E14">
        <v>0</v>
      </c>
      <c r="F14">
        <v>-0.377</v>
      </c>
      <c r="G14">
        <v>-0.125</v>
      </c>
      <c r="J14" s="6" t="str">
        <f t="shared" ref="J14:J77" si="0">IF(AND(OR(E14=0, E14&gt;0), OR(F14=0.01, E14&lt;0.01)), "*" &amp;TEXT(E14, "General"), IF(AND(E14&gt;0.01, E14&lt;0.05), "**" &amp;TEXT(E14, "General"), E14))</f>
        <v>*0</v>
      </c>
      <c r="M14" s="6" t="s">
        <v>1027</v>
      </c>
      <c r="N14" s="6" cm="1">
        <f t="array" ref="N14:P14">TRANSPOSE(B13:B15)</f>
        <v>9.69E-2</v>
      </c>
      <c r="O14" s="6">
        <v>-0.25109999999999999</v>
      </c>
      <c r="P14" s="6">
        <v>0.36570000000000003</v>
      </c>
      <c r="T14" t="s">
        <v>1027</v>
      </c>
      <c r="U14" s="6">
        <v>9.69E-2</v>
      </c>
      <c r="V14" s="6">
        <v>-0.25109999999999999</v>
      </c>
      <c r="W14" s="6">
        <v>0.36570000000000003</v>
      </c>
    </row>
    <row r="15" spans="1:24">
      <c r="A15" s="5" t="s">
        <v>1034</v>
      </c>
      <c r="B15">
        <v>0.36570000000000003</v>
      </c>
      <c r="C15">
        <v>5.2999999999999999E-2</v>
      </c>
      <c r="D15">
        <v>6.9180000000000001</v>
      </c>
      <c r="E15">
        <v>0</v>
      </c>
      <c r="F15">
        <v>0.26200000000000001</v>
      </c>
      <c r="G15">
        <v>0.46899999999999997</v>
      </c>
      <c r="J15" s="6" t="str">
        <f t="shared" si="0"/>
        <v>*0</v>
      </c>
      <c r="M15" s="6" t="s">
        <v>1068</v>
      </c>
      <c r="N15" s="6" t="str" cm="1">
        <f t="array" ref="N15:P15">TRANSPOSE("("&amp;D13:D15&amp;")")</f>
        <v>(0.606)</v>
      </c>
      <c r="O15" s="6" t="str">
        <v>(-3.898)</v>
      </c>
      <c r="P15" s="6" t="str">
        <v>(6.918)</v>
      </c>
      <c r="T15" t="s">
        <v>1068</v>
      </c>
      <c r="U15" s="6" t="s">
        <v>1254</v>
      </c>
      <c r="V15" s="6" t="s">
        <v>1255</v>
      </c>
      <c r="W15" s="6" t="s">
        <v>1256</v>
      </c>
    </row>
    <row r="16" spans="1:24">
      <c r="A16" s="4" t="s">
        <v>1039</v>
      </c>
      <c r="B16">
        <v>5.3600000000000002E-2</v>
      </c>
      <c r="C16">
        <v>4.0000000000000001E-3</v>
      </c>
      <c r="D16">
        <v>12.333</v>
      </c>
      <c r="E16">
        <v>0</v>
      </c>
      <c r="F16">
        <v>4.4999999999999998E-2</v>
      </c>
      <c r="G16">
        <v>6.2E-2</v>
      </c>
      <c r="J16" s="6" t="str">
        <f t="shared" si="0"/>
        <v>*0</v>
      </c>
      <c r="M16" s="6" t="s">
        <v>918</v>
      </c>
      <c r="N16" s="6" cm="1">
        <f t="array" ref="N16:P16">TRANSPOSE(J13:J15)</f>
        <v>0.54400000000000004</v>
      </c>
      <c r="O16" s="6" t="str">
        <v>*0</v>
      </c>
      <c r="P16" s="6" t="str">
        <v>*0</v>
      </c>
      <c r="T16" t="s">
        <v>918</v>
      </c>
      <c r="U16" s="6">
        <v>0.54400000000000004</v>
      </c>
      <c r="V16" s="6" t="s">
        <v>1083</v>
      </c>
      <c r="W16" s="6" t="s">
        <v>1083</v>
      </c>
    </row>
    <row r="17" spans="1:24">
      <c r="A17" s="4" t="s">
        <v>1005</v>
      </c>
      <c r="J17" s="6" t="str">
        <f t="shared" si="0"/>
        <v>*0</v>
      </c>
    </row>
    <row r="18" spans="1:24">
      <c r="A18" s="4" t="s">
        <v>1040</v>
      </c>
      <c r="B18" t="s">
        <v>1041</v>
      </c>
      <c r="C18">
        <v>25.45</v>
      </c>
      <c r="D18" t="s">
        <v>1042</v>
      </c>
      <c r="E18" t="s">
        <v>1043</v>
      </c>
      <c r="F18">
        <v>840.82</v>
      </c>
      <c r="J18" s="6" t="str">
        <f t="shared" si="0"/>
        <v>(JB):</v>
      </c>
      <c r="T18" t="s">
        <v>113</v>
      </c>
      <c r="W18" s="6" t="s">
        <v>1076</v>
      </c>
      <c r="X18" s="6">
        <v>19.111999999999998</v>
      </c>
    </row>
    <row r="19" spans="1:24">
      <c r="A19" s="4" t="s">
        <v>1044</v>
      </c>
      <c r="B19">
        <v>0.96</v>
      </c>
      <c r="C19" t="s">
        <v>1045</v>
      </c>
      <c r="D19">
        <v>0</v>
      </c>
      <c r="J19" s="6" t="str">
        <f t="shared" si="0"/>
        <v>*0</v>
      </c>
      <c r="U19" s="6" t="s">
        <v>1269</v>
      </c>
      <c r="V19" s="6" t="s">
        <v>1033</v>
      </c>
      <c r="W19" s="6" t="s">
        <v>1034</v>
      </c>
    </row>
    <row r="20" spans="1:24">
      <c r="A20" s="4" t="s">
        <v>1046</v>
      </c>
      <c r="B20" t="s">
        <v>1047</v>
      </c>
      <c r="C20">
        <v>0.16</v>
      </c>
      <c r="D20" t="s">
        <v>1048</v>
      </c>
      <c r="E20">
        <v>-1.5</v>
      </c>
      <c r="J20" s="6">
        <f t="shared" si="0"/>
        <v>-1.5</v>
      </c>
      <c r="T20" t="s">
        <v>1027</v>
      </c>
      <c r="U20" s="6">
        <v>0.12189999999999999</v>
      </c>
      <c r="V20" s="6">
        <v>-0.2097</v>
      </c>
      <c r="W20" s="6">
        <v>0.42120000000000002</v>
      </c>
    </row>
    <row r="21" spans="1:24">
      <c r="A21" s="4" t="s">
        <v>1049</v>
      </c>
      <c r="B21" t="s">
        <v>1050</v>
      </c>
      <c r="C21">
        <v>0</v>
      </c>
      <c r="D21" t="s">
        <v>1051</v>
      </c>
      <c r="E21">
        <v>15.29</v>
      </c>
      <c r="J21" s="6">
        <f t="shared" si="0"/>
        <v>15.29</v>
      </c>
      <c r="T21" t="s">
        <v>1068</v>
      </c>
      <c r="U21" s="6" t="s">
        <v>1257</v>
      </c>
      <c r="V21" s="6" t="s">
        <v>1258</v>
      </c>
      <c r="W21" s="6" t="s">
        <v>1259</v>
      </c>
    </row>
    <row r="22" spans="1:24">
      <c r="A22" s="4" t="s">
        <v>1005</v>
      </c>
      <c r="J22" s="6" t="str">
        <f t="shared" si="0"/>
        <v>*0</v>
      </c>
      <c r="T22" t="s">
        <v>918</v>
      </c>
      <c r="U22" s="6">
        <v>0.40799999999999997</v>
      </c>
      <c r="V22" s="6" t="s">
        <v>1260</v>
      </c>
      <c r="W22" s="6" t="s">
        <v>1083</v>
      </c>
    </row>
    <row r="23" spans="1:24">
      <c r="J23" s="6" t="str">
        <f t="shared" si="0"/>
        <v>*0</v>
      </c>
    </row>
    <row r="24" spans="1:24">
      <c r="A24" s="4" t="s">
        <v>1052</v>
      </c>
      <c r="J24" s="6" t="str">
        <f t="shared" si="0"/>
        <v>*0</v>
      </c>
      <c r="T24" t="s">
        <v>118</v>
      </c>
      <c r="W24" s="6" t="s">
        <v>1076</v>
      </c>
      <c r="X24" s="6">
        <v>-67.477999999999994</v>
      </c>
    </row>
    <row r="25" spans="1:24">
      <c r="A25" s="4" t="s">
        <v>1053</v>
      </c>
      <c r="B25" t="s">
        <v>1024</v>
      </c>
      <c r="C25" t="s">
        <v>1054</v>
      </c>
      <c r="D25" t="s">
        <v>1055</v>
      </c>
      <c r="E25" t="s">
        <v>1056</v>
      </c>
      <c r="F25" t="s">
        <v>1057</v>
      </c>
      <c r="G25" t="s">
        <v>1058</v>
      </c>
      <c r="H25" t="s">
        <v>1059</v>
      </c>
      <c r="I25" t="s">
        <v>1060</v>
      </c>
      <c r="J25" s="6" t="str">
        <f t="shared" si="0"/>
        <v>using</v>
      </c>
      <c r="K25" t="s">
        <v>1062</v>
      </c>
      <c r="U25" s="6" t="s">
        <v>1269</v>
      </c>
      <c r="V25" s="6" t="s">
        <v>1033</v>
      </c>
      <c r="W25" s="6" t="s">
        <v>1034</v>
      </c>
      <c r="X25" s="6" t="s">
        <v>1036</v>
      </c>
    </row>
    <row r="26" spans="1:24">
      <c r="A26" s="4" t="s">
        <v>1006</v>
      </c>
      <c r="B26" t="s">
        <v>1007</v>
      </c>
      <c r="J26" s="6" t="str">
        <f t="shared" si="0"/>
        <v>*0</v>
      </c>
      <c r="T26" t="s">
        <v>1027</v>
      </c>
      <c r="U26" s="6">
        <v>0.1459</v>
      </c>
      <c r="V26" s="6">
        <v>0.25259999999999999</v>
      </c>
      <c r="W26" s="6">
        <v>0.64659999999999995</v>
      </c>
      <c r="X26" s="6">
        <v>-0.5544</v>
      </c>
    </row>
    <row r="27" spans="1:24">
      <c r="A27" s="4" t="s">
        <v>1003</v>
      </c>
      <c r="J27" s="6" t="str">
        <f t="shared" si="0"/>
        <v>*0</v>
      </c>
      <c r="T27" t="s">
        <v>1068</v>
      </c>
      <c r="U27" s="6" t="s">
        <v>1261</v>
      </c>
      <c r="V27" s="6" t="s">
        <v>1262</v>
      </c>
      <c r="W27" s="6" t="s">
        <v>1263</v>
      </c>
      <c r="X27" s="6" t="s">
        <v>1264</v>
      </c>
    </row>
    <row r="28" spans="1:24">
      <c r="A28" s="4" t="s">
        <v>1008</v>
      </c>
      <c r="B28" t="s">
        <v>1009</v>
      </c>
      <c r="C28" t="s">
        <v>113</v>
      </c>
      <c r="D28" t="s">
        <v>1010</v>
      </c>
      <c r="E28" t="s">
        <v>1011</v>
      </c>
      <c r="F28">
        <v>127</v>
      </c>
      <c r="J28" s="6" t="str">
        <f t="shared" si="0"/>
        <v>Observations:</v>
      </c>
      <c r="T28" t="s">
        <v>918</v>
      </c>
      <c r="U28" s="6">
        <v>0.16300000000000001</v>
      </c>
      <c r="V28" s="6" t="s">
        <v>1083</v>
      </c>
      <c r="W28" s="6" t="s">
        <v>1083</v>
      </c>
      <c r="X28" s="6" t="s">
        <v>1083</v>
      </c>
    </row>
    <row r="29" spans="1:24">
      <c r="A29" s="4" t="s">
        <v>1012</v>
      </c>
      <c r="B29" t="s">
        <v>1069</v>
      </c>
      <c r="C29" t="s">
        <v>426</v>
      </c>
      <c r="D29" t="s">
        <v>1070</v>
      </c>
      <c r="E29" t="s">
        <v>1014</v>
      </c>
      <c r="F29" t="s">
        <v>1015</v>
      </c>
      <c r="G29">
        <v>19.111999999999998</v>
      </c>
      <c r="J29" s="6" t="str">
        <f t="shared" si="0"/>
        <v>Log</v>
      </c>
    </row>
    <row r="30" spans="1:24">
      <c r="A30" s="4" t="s">
        <v>1016</v>
      </c>
      <c r="B30" t="s">
        <v>1253</v>
      </c>
      <c r="C30">
        <v>9</v>
      </c>
      <c r="D30" t="s">
        <v>1018</v>
      </c>
      <c r="E30">
        <v>2020</v>
      </c>
      <c r="F30" t="s">
        <v>402</v>
      </c>
      <c r="G30">
        <v>-30.222999999999999</v>
      </c>
      <c r="J30" s="6">
        <f t="shared" si="0"/>
        <v>2020</v>
      </c>
      <c r="T30" t="s">
        <v>109</v>
      </c>
      <c r="W30" s="6" t="s">
        <v>1076</v>
      </c>
      <c r="X30" s="6">
        <v>47.332000000000001</v>
      </c>
    </row>
    <row r="31" spans="1:24">
      <c r="A31" s="4" t="s">
        <v>1019</v>
      </c>
      <c r="B31" s="21">
        <v>0.84663194444444445</v>
      </c>
      <c r="C31" t="s">
        <v>403</v>
      </c>
      <c r="D31">
        <v>-18.878</v>
      </c>
      <c r="J31" s="6" t="str">
        <f t="shared" si="0"/>
        <v>*0</v>
      </c>
      <c r="U31" s="6" t="s">
        <v>1269</v>
      </c>
      <c r="V31" s="6" t="s">
        <v>1033</v>
      </c>
      <c r="W31" s="6" t="s">
        <v>1034</v>
      </c>
      <c r="X31" s="6" t="s">
        <v>1036</v>
      </c>
    </row>
    <row r="32" spans="1:24">
      <c r="A32" s="4" t="s">
        <v>1020</v>
      </c>
      <c r="B32" t="s">
        <v>1021</v>
      </c>
      <c r="C32" t="s">
        <v>404</v>
      </c>
      <c r="D32">
        <v>-25.614000000000001</v>
      </c>
      <c r="J32" s="6" t="str">
        <f t="shared" si="0"/>
        <v>*0</v>
      </c>
      <c r="T32" t="s">
        <v>1027</v>
      </c>
      <c r="U32" s="6">
        <v>1.84E-2</v>
      </c>
      <c r="V32" s="6">
        <v>0.99419999999999997</v>
      </c>
      <c r="W32" s="6">
        <v>-0.68379999999999996</v>
      </c>
      <c r="X32" s="6">
        <v>-0.95620000000000005</v>
      </c>
    </row>
    <row r="33" spans="1:24">
      <c r="A33" s="4" t="s">
        <v>1022</v>
      </c>
      <c r="B33" t="s">
        <v>1023</v>
      </c>
      <c r="J33" s="6" t="str">
        <f t="shared" si="0"/>
        <v>*0</v>
      </c>
      <c r="T33" t="s">
        <v>1068</v>
      </c>
      <c r="U33" s="6" t="s">
        <v>1265</v>
      </c>
      <c r="V33" s="6" t="s">
        <v>1266</v>
      </c>
      <c r="W33" s="6" t="s">
        <v>1267</v>
      </c>
      <c r="X33" s="6" t="s">
        <v>1268</v>
      </c>
    </row>
    <row r="34" spans="1:24">
      <c r="A34" s="4" t="s">
        <v>1024</v>
      </c>
      <c r="B34" t="s">
        <v>1025</v>
      </c>
      <c r="C34" t="s">
        <v>1026</v>
      </c>
      <c r="J34" s="6" t="str">
        <f t="shared" si="0"/>
        <v>*0</v>
      </c>
      <c r="T34" t="s">
        <v>918</v>
      </c>
      <c r="U34" s="6">
        <v>0.83</v>
      </c>
      <c r="V34" s="6" t="s">
        <v>1083</v>
      </c>
      <c r="W34" s="6" t="s">
        <v>1083</v>
      </c>
      <c r="X34" s="6" t="s">
        <v>1083</v>
      </c>
    </row>
    <row r="35" spans="1:24">
      <c r="A35" s="4" t="s">
        <v>1212</v>
      </c>
      <c r="J35" s="6" t="str">
        <f t="shared" si="0"/>
        <v>*0</v>
      </c>
    </row>
    <row r="36" spans="1:24">
      <c r="A36" s="4" t="s">
        <v>1027</v>
      </c>
      <c r="B36" t="s">
        <v>164</v>
      </c>
      <c r="C36" t="s">
        <v>1028</v>
      </c>
      <c r="D36" t="s">
        <v>1029</v>
      </c>
      <c r="E36" t="s">
        <v>1030</v>
      </c>
      <c r="F36" t="s">
        <v>1031</v>
      </c>
      <c r="G36" t="s">
        <v>1032</v>
      </c>
      <c r="J36" s="6" t="str">
        <f t="shared" si="0"/>
        <v>P&gt;|z|</v>
      </c>
      <c r="T36" t="s">
        <v>114</v>
      </c>
      <c r="W36" s="6" t="s">
        <v>1076</v>
      </c>
      <c r="X36" s="6">
        <v>58.350999999999999</v>
      </c>
    </row>
    <row r="37" spans="1:24">
      <c r="A37" s="4" t="s">
        <v>1213</v>
      </c>
      <c r="J37" s="6" t="str">
        <f t="shared" si="0"/>
        <v>*0</v>
      </c>
      <c r="M37" s="6" t="str">
        <f>C28</f>
        <v>CS-Aaa-1YR</v>
      </c>
      <c r="P37" s="6" t="s">
        <v>1076</v>
      </c>
      <c r="Q37" s="6">
        <f>G29</f>
        <v>19.111999999999998</v>
      </c>
      <c r="U37" s="6" t="s">
        <v>1269</v>
      </c>
      <c r="V37" s="6" t="s">
        <v>1033</v>
      </c>
    </row>
    <row r="38" spans="1:24">
      <c r="A38" s="4" t="s">
        <v>730</v>
      </c>
      <c r="B38">
        <v>0.12189999999999999</v>
      </c>
      <c r="C38">
        <v>0.14699999999999999</v>
      </c>
      <c r="D38">
        <v>0.82799999999999996</v>
      </c>
      <c r="E38">
        <v>0.40799999999999997</v>
      </c>
      <c r="F38">
        <v>-0.16700000000000001</v>
      </c>
      <c r="G38">
        <v>0.41</v>
      </c>
      <c r="J38" s="6">
        <f t="shared" si="0"/>
        <v>0.40799999999999997</v>
      </c>
      <c r="N38" s="6" t="str" cm="1">
        <f t="array" ref="N38:P38">TRANSPOSE(A38:A40)</f>
        <v>Econ-CPILFESL-diff</v>
      </c>
      <c r="O38" s="6" t="str">
        <v>ar.L1</v>
      </c>
      <c r="P38" s="6" t="str">
        <v>ar.L2</v>
      </c>
      <c r="T38" t="s">
        <v>1027</v>
      </c>
      <c r="U38" s="6">
        <v>2.2800000000000001E-2</v>
      </c>
      <c r="V38" s="6">
        <v>0.1484</v>
      </c>
    </row>
    <row r="39" spans="1:24">
      <c r="A39" s="5" t="s">
        <v>1033</v>
      </c>
      <c r="B39">
        <v>-0.2097</v>
      </c>
      <c r="C39">
        <v>7.2999999999999995E-2</v>
      </c>
      <c r="D39">
        <v>-2.8620000000000001</v>
      </c>
      <c r="E39">
        <v>4.0000000000000001E-3</v>
      </c>
      <c r="F39">
        <v>-0.35299999999999998</v>
      </c>
      <c r="G39">
        <v>-6.6000000000000003E-2</v>
      </c>
      <c r="J39" s="6" t="str">
        <f t="shared" si="0"/>
        <v>*0.004</v>
      </c>
      <c r="M39" s="6" t="s">
        <v>1027</v>
      </c>
      <c r="N39" s="6" cm="1">
        <f t="array" ref="N39:P39">TRANSPOSE(B38:B40)</f>
        <v>0.12189999999999999</v>
      </c>
      <c r="O39" s="6">
        <v>-0.2097</v>
      </c>
      <c r="P39" s="6">
        <v>0.42120000000000002</v>
      </c>
      <c r="T39" t="s">
        <v>1068</v>
      </c>
      <c r="U39" s="6" t="s">
        <v>1270</v>
      </c>
      <c r="V39" s="6" t="s">
        <v>1271</v>
      </c>
    </row>
    <row r="40" spans="1:24">
      <c r="A40" s="5" t="s">
        <v>1034</v>
      </c>
      <c r="B40">
        <v>0.42120000000000002</v>
      </c>
      <c r="C40">
        <v>4.2000000000000003E-2</v>
      </c>
      <c r="D40">
        <v>9.9580000000000002</v>
      </c>
      <c r="E40">
        <v>0</v>
      </c>
      <c r="F40">
        <v>0.33800000000000002</v>
      </c>
      <c r="G40">
        <v>0.504</v>
      </c>
      <c r="J40" s="6" t="str">
        <f t="shared" si="0"/>
        <v>*0</v>
      </c>
      <c r="M40" s="6" t="s">
        <v>1068</v>
      </c>
      <c r="N40" s="6" t="str" cm="1">
        <f t="array" ref="N40:P40">TRANSPOSE("("&amp;D38:D40&amp;")")</f>
        <v>(0.828)</v>
      </c>
      <c r="O40" s="6" t="str">
        <v>(-2.862)</v>
      </c>
      <c r="P40" s="6" t="str">
        <v>(9.958)</v>
      </c>
      <c r="T40" t="s">
        <v>918</v>
      </c>
      <c r="U40" s="6">
        <v>0.78500000000000003</v>
      </c>
      <c r="V40" s="6" t="s">
        <v>1186</v>
      </c>
    </row>
    <row r="41" spans="1:24">
      <c r="A41" s="4" t="s">
        <v>1039</v>
      </c>
      <c r="B41">
        <v>4.2999999999999997E-2</v>
      </c>
      <c r="C41">
        <v>3.0000000000000001E-3</v>
      </c>
      <c r="D41">
        <v>13.831</v>
      </c>
      <c r="E41">
        <v>0</v>
      </c>
      <c r="F41">
        <v>3.6999999999999998E-2</v>
      </c>
      <c r="G41">
        <v>4.9000000000000002E-2</v>
      </c>
      <c r="J41" s="6" t="str">
        <f t="shared" si="0"/>
        <v>*0</v>
      </c>
      <c r="M41" s="6" t="s">
        <v>918</v>
      </c>
      <c r="N41" s="6" cm="1">
        <f t="array" ref="N41:P41">TRANSPOSE(J38:J40)</f>
        <v>0.40799999999999997</v>
      </c>
      <c r="O41" s="6" t="str">
        <v>*0.004</v>
      </c>
      <c r="P41" s="6" t="str">
        <v>*0</v>
      </c>
    </row>
    <row r="42" spans="1:24">
      <c r="A42" s="4" t="s">
        <v>1005</v>
      </c>
      <c r="J42" s="6" t="str">
        <f t="shared" si="0"/>
        <v>*0</v>
      </c>
      <c r="T42" t="s">
        <v>119</v>
      </c>
      <c r="W42" s="6" t="s">
        <v>1076</v>
      </c>
      <c r="X42" s="6">
        <v>40.494</v>
      </c>
    </row>
    <row r="43" spans="1:24">
      <c r="A43" s="4" t="s">
        <v>1040</v>
      </c>
      <c r="B43" t="s">
        <v>1041</v>
      </c>
      <c r="C43">
        <v>26.53</v>
      </c>
      <c r="D43" t="s">
        <v>1042</v>
      </c>
      <c r="E43" t="s">
        <v>1043</v>
      </c>
      <c r="F43">
        <v>1685.89</v>
      </c>
      <c r="J43" s="6" t="str">
        <f t="shared" si="0"/>
        <v>(JB):</v>
      </c>
      <c r="U43" s="6" t="s">
        <v>1269</v>
      </c>
      <c r="V43" s="6" t="s">
        <v>1033</v>
      </c>
    </row>
    <row r="44" spans="1:24">
      <c r="A44" s="4" t="s">
        <v>1044</v>
      </c>
      <c r="B44">
        <v>0.95</v>
      </c>
      <c r="C44" t="s">
        <v>1045</v>
      </c>
      <c r="D44">
        <v>0</v>
      </c>
      <c r="J44" s="6" t="str">
        <f t="shared" si="0"/>
        <v>*0</v>
      </c>
      <c r="T44" t="s">
        <v>1027</v>
      </c>
      <c r="U44" s="6">
        <v>0.11409999999999999</v>
      </c>
      <c r="V44" s="6">
        <v>0.23899999999999999</v>
      </c>
    </row>
    <row r="45" spans="1:24">
      <c r="A45" s="4" t="s">
        <v>1046</v>
      </c>
      <c r="B45" t="s">
        <v>1047</v>
      </c>
      <c r="C45">
        <v>0.14000000000000001</v>
      </c>
      <c r="D45" t="s">
        <v>1048</v>
      </c>
      <c r="E45">
        <v>-2.0299999999999998</v>
      </c>
      <c r="J45" s="6">
        <f t="shared" si="0"/>
        <v>-2.0299999999999998</v>
      </c>
      <c r="T45" t="s">
        <v>1068</v>
      </c>
      <c r="U45" s="6" t="s">
        <v>1272</v>
      </c>
      <c r="V45" s="6" t="s">
        <v>1273</v>
      </c>
    </row>
    <row r="46" spans="1:24">
      <c r="A46" s="4" t="s">
        <v>1049</v>
      </c>
      <c r="B46" t="s">
        <v>1050</v>
      </c>
      <c r="C46">
        <v>0</v>
      </c>
      <c r="D46" t="s">
        <v>1051</v>
      </c>
      <c r="E46">
        <v>20.45</v>
      </c>
      <c r="J46" s="6">
        <f t="shared" si="0"/>
        <v>20.45</v>
      </c>
      <c r="T46" t="s">
        <v>918</v>
      </c>
      <c r="U46" s="6">
        <v>0.186</v>
      </c>
      <c r="V46" s="6" t="s">
        <v>1083</v>
      </c>
    </row>
    <row r="47" spans="1:24">
      <c r="A47" s="4" t="s">
        <v>1005</v>
      </c>
      <c r="J47" s="6" t="str">
        <f t="shared" si="0"/>
        <v>*0</v>
      </c>
    </row>
    <row r="48" spans="1:24">
      <c r="J48" s="6" t="str">
        <f t="shared" si="0"/>
        <v>*0</v>
      </c>
      <c r="T48" t="s">
        <v>110</v>
      </c>
      <c r="W48" s="6" t="s">
        <v>1076</v>
      </c>
      <c r="X48" s="6">
        <v>31.141999999999999</v>
      </c>
    </row>
    <row r="49" spans="1:24">
      <c r="A49" s="4" t="s">
        <v>1052</v>
      </c>
      <c r="J49" s="6" t="str">
        <f t="shared" si="0"/>
        <v>*0</v>
      </c>
      <c r="U49" s="6" t="s">
        <v>1269</v>
      </c>
      <c r="V49" s="6" t="s">
        <v>1033</v>
      </c>
    </row>
    <row r="50" spans="1:24">
      <c r="A50" s="4" t="s">
        <v>1053</v>
      </c>
      <c r="B50" t="s">
        <v>1024</v>
      </c>
      <c r="C50" t="s">
        <v>1054</v>
      </c>
      <c r="D50" t="s">
        <v>1055</v>
      </c>
      <c r="E50" t="s">
        <v>1056</v>
      </c>
      <c r="F50" t="s">
        <v>1057</v>
      </c>
      <c r="G50" t="s">
        <v>1058</v>
      </c>
      <c r="H50" t="s">
        <v>1059</v>
      </c>
      <c r="I50" t="s">
        <v>1060</v>
      </c>
      <c r="J50" s="6" t="str">
        <f t="shared" si="0"/>
        <v>using</v>
      </c>
      <c r="K50" t="s">
        <v>1062</v>
      </c>
      <c r="T50" t="s">
        <v>1027</v>
      </c>
      <c r="U50" s="6">
        <v>4.1999999999999997E-3</v>
      </c>
      <c r="V50" s="6">
        <v>0.18779999999999999</v>
      </c>
    </row>
    <row r="51" spans="1:24">
      <c r="A51" s="4" t="s">
        <v>1006</v>
      </c>
      <c r="B51" t="s">
        <v>1007</v>
      </c>
      <c r="J51" s="6" t="str">
        <f t="shared" si="0"/>
        <v>*0</v>
      </c>
      <c r="T51" t="s">
        <v>1068</v>
      </c>
      <c r="U51" s="6" t="s">
        <v>1274</v>
      </c>
      <c r="V51" s="6" t="s">
        <v>1275</v>
      </c>
    </row>
    <row r="52" spans="1:24">
      <c r="A52" s="4" t="s">
        <v>1003</v>
      </c>
      <c r="J52" s="6" t="str">
        <f t="shared" si="0"/>
        <v>*0</v>
      </c>
      <c r="T52" t="s">
        <v>918</v>
      </c>
      <c r="U52" s="6">
        <v>0.96399999999999997</v>
      </c>
      <c r="V52" s="6" t="s">
        <v>1079</v>
      </c>
    </row>
    <row r="53" spans="1:24">
      <c r="A53" s="4" t="s">
        <v>1008</v>
      </c>
      <c r="B53" t="s">
        <v>1009</v>
      </c>
      <c r="C53" t="s">
        <v>118</v>
      </c>
      <c r="D53" t="s">
        <v>1010</v>
      </c>
      <c r="E53" t="s">
        <v>1011</v>
      </c>
      <c r="F53">
        <v>127</v>
      </c>
      <c r="J53" s="6" t="str">
        <f t="shared" si="0"/>
        <v>Observations:</v>
      </c>
    </row>
    <row r="54" spans="1:24">
      <c r="A54" s="4" t="s">
        <v>1012</v>
      </c>
      <c r="B54" t="s">
        <v>1069</v>
      </c>
      <c r="C54" t="s">
        <v>426</v>
      </c>
      <c r="D54" t="s">
        <v>1066</v>
      </c>
      <c r="E54" t="s">
        <v>1014</v>
      </c>
      <c r="F54" t="s">
        <v>1015</v>
      </c>
      <c r="G54">
        <v>38.738999999999997</v>
      </c>
      <c r="J54" s="6" t="str">
        <f t="shared" si="0"/>
        <v>Log</v>
      </c>
      <c r="T54" t="s">
        <v>115</v>
      </c>
      <c r="W54" s="6" t="s">
        <v>1076</v>
      </c>
      <c r="X54" s="6">
        <v>50.286999999999999</v>
      </c>
    </row>
    <row r="55" spans="1:24">
      <c r="A55" s="4" t="s">
        <v>1016</v>
      </c>
      <c r="B55" t="s">
        <v>1253</v>
      </c>
      <c r="C55">
        <v>9</v>
      </c>
      <c r="D55" t="s">
        <v>1018</v>
      </c>
      <c r="E55">
        <v>2020</v>
      </c>
      <c r="F55" t="s">
        <v>402</v>
      </c>
      <c r="G55">
        <v>-67.477999999999994</v>
      </c>
      <c r="J55" s="6">
        <f t="shared" si="0"/>
        <v>2020</v>
      </c>
      <c r="U55" s="6" t="s">
        <v>1269</v>
      </c>
      <c r="V55" s="6" t="s">
        <v>1033</v>
      </c>
    </row>
    <row r="56" spans="1:24">
      <c r="A56" s="4" t="s">
        <v>1019</v>
      </c>
      <c r="B56" s="21">
        <v>0.84664351851851849</v>
      </c>
      <c r="C56" t="s">
        <v>403</v>
      </c>
      <c r="D56">
        <v>-53.296999999999997</v>
      </c>
      <c r="J56" s="6" t="str">
        <f t="shared" si="0"/>
        <v>*0</v>
      </c>
      <c r="T56" t="s">
        <v>1027</v>
      </c>
      <c r="U56" s="6">
        <v>6.6000000000000003E-2</v>
      </c>
      <c r="V56" s="6">
        <v>0.2797</v>
      </c>
    </row>
    <row r="57" spans="1:24">
      <c r="A57" s="4" t="s">
        <v>1020</v>
      </c>
      <c r="B57" t="s">
        <v>1021</v>
      </c>
      <c r="C57" t="s">
        <v>404</v>
      </c>
      <c r="D57">
        <v>-61.716000000000001</v>
      </c>
      <c r="J57" s="6" t="str">
        <f t="shared" si="0"/>
        <v>*0</v>
      </c>
      <c r="T57" t="s">
        <v>1068</v>
      </c>
      <c r="U57" s="6" t="s">
        <v>1276</v>
      </c>
      <c r="V57" s="6" t="s">
        <v>1277</v>
      </c>
    </row>
    <row r="58" spans="1:24">
      <c r="A58" s="4" t="s">
        <v>1022</v>
      </c>
      <c r="B58" t="s">
        <v>1023</v>
      </c>
      <c r="J58" s="6" t="str">
        <f t="shared" si="0"/>
        <v>*0</v>
      </c>
      <c r="T58" t="s">
        <v>918</v>
      </c>
      <c r="U58" s="6">
        <v>0.443</v>
      </c>
      <c r="V58" s="6" t="s">
        <v>1083</v>
      </c>
    </row>
    <row r="59" spans="1:24">
      <c r="A59" s="4" t="s">
        <v>1024</v>
      </c>
      <c r="B59" t="s">
        <v>1025</v>
      </c>
      <c r="C59" t="s">
        <v>1026</v>
      </c>
      <c r="J59" s="6" t="str">
        <f t="shared" si="0"/>
        <v>*0</v>
      </c>
    </row>
    <row r="60" spans="1:24">
      <c r="A60" s="4" t="s">
        <v>1212</v>
      </c>
      <c r="J60" s="6" t="str">
        <f t="shared" si="0"/>
        <v>*0</v>
      </c>
      <c r="T60" t="s">
        <v>120</v>
      </c>
      <c r="W60" s="6" t="s">
        <v>1076</v>
      </c>
      <c r="X60" s="6">
        <v>29.838000000000001</v>
      </c>
    </row>
    <row r="61" spans="1:24">
      <c r="A61" s="4" t="s">
        <v>1027</v>
      </c>
      <c r="B61" t="s">
        <v>164</v>
      </c>
      <c r="C61" t="s">
        <v>1028</v>
      </c>
      <c r="D61" t="s">
        <v>1029</v>
      </c>
      <c r="E61" t="s">
        <v>1030</v>
      </c>
      <c r="F61" t="s">
        <v>1031</v>
      </c>
      <c r="G61" t="s">
        <v>1032</v>
      </c>
      <c r="J61" s="6" t="str">
        <f t="shared" si="0"/>
        <v>P&gt;|z|</v>
      </c>
      <c r="U61" s="6" t="s">
        <v>1269</v>
      </c>
      <c r="V61" s="6" t="s">
        <v>1033</v>
      </c>
      <c r="W61" s="6" t="s">
        <v>1036</v>
      </c>
    </row>
    <row r="62" spans="1:24">
      <c r="A62" s="4" t="s">
        <v>1213</v>
      </c>
      <c r="J62" s="6" t="str">
        <f t="shared" si="0"/>
        <v>*0</v>
      </c>
      <c r="T62" t="s">
        <v>1027</v>
      </c>
      <c r="U62" s="6">
        <v>0.13550000000000001</v>
      </c>
      <c r="V62" s="6">
        <v>-0.22259999999999999</v>
      </c>
      <c r="W62" s="6">
        <v>0.58799999999999997</v>
      </c>
    </row>
    <row r="63" spans="1:24">
      <c r="A63" s="4" t="s">
        <v>730</v>
      </c>
      <c r="B63">
        <v>0.1459</v>
      </c>
      <c r="C63">
        <v>0.105</v>
      </c>
      <c r="D63">
        <v>1.3939999999999999</v>
      </c>
      <c r="E63">
        <v>0.16300000000000001</v>
      </c>
      <c r="F63">
        <v>-5.8999999999999997E-2</v>
      </c>
      <c r="G63">
        <v>0.35099999999999998</v>
      </c>
      <c r="J63" s="6">
        <f t="shared" si="0"/>
        <v>0.16300000000000001</v>
      </c>
      <c r="M63" s="6" t="str">
        <f>C53</f>
        <v>CS-Aaa-5YR</v>
      </c>
      <c r="P63" s="6" t="s">
        <v>1076</v>
      </c>
      <c r="Q63" s="6">
        <f>G55</f>
        <v>-67.477999999999994</v>
      </c>
      <c r="T63" t="s">
        <v>1068</v>
      </c>
      <c r="U63" s="6" t="s">
        <v>1278</v>
      </c>
      <c r="V63" s="6" t="s">
        <v>1279</v>
      </c>
      <c r="W63" s="6" t="s">
        <v>1280</v>
      </c>
    </row>
    <row r="64" spans="1:24">
      <c r="A64" s="5" t="s">
        <v>1033</v>
      </c>
      <c r="B64">
        <v>0.25259999999999999</v>
      </c>
      <c r="C64">
        <v>5.3999999999999999E-2</v>
      </c>
      <c r="D64">
        <v>4.6639999999999997</v>
      </c>
      <c r="E64">
        <v>0</v>
      </c>
      <c r="F64">
        <v>0.14599999999999999</v>
      </c>
      <c r="G64">
        <v>0.35899999999999999</v>
      </c>
      <c r="J64" s="6" t="str">
        <f t="shared" si="0"/>
        <v>*0</v>
      </c>
      <c r="N64" s="6" t="str" cm="1">
        <f t="array" ref="N64:Q64">TRANSPOSE(A63:A66)</f>
        <v>Econ-CPILFESL-diff</v>
      </c>
      <c r="O64" s="6" t="str">
        <v>ar.L1</v>
      </c>
      <c r="P64" s="6" t="str">
        <v>ar.L2</v>
      </c>
      <c r="Q64" s="6" t="str">
        <v>ma.L1</v>
      </c>
      <c r="T64" t="s">
        <v>918</v>
      </c>
      <c r="U64" s="6">
        <v>8.4000000000000005E-2</v>
      </c>
      <c r="V64" s="6">
        <v>0.16900000000000001</v>
      </c>
      <c r="W64" s="6" t="s">
        <v>1083</v>
      </c>
    </row>
    <row r="65" spans="1:24">
      <c r="A65" s="5" t="s">
        <v>1034</v>
      </c>
      <c r="B65">
        <v>0.64659999999999995</v>
      </c>
      <c r="C65">
        <v>4.5999999999999999E-2</v>
      </c>
      <c r="D65">
        <v>14.135</v>
      </c>
      <c r="E65">
        <v>0</v>
      </c>
      <c r="F65">
        <v>0.55700000000000005</v>
      </c>
      <c r="G65">
        <v>0.73599999999999999</v>
      </c>
      <c r="J65" s="6" t="str">
        <f t="shared" si="0"/>
        <v>*0</v>
      </c>
      <c r="M65" s="6" t="s">
        <v>1027</v>
      </c>
      <c r="N65" s="6" cm="1">
        <f t="array" ref="N65:Q65">TRANSPOSE(B63:B66)</f>
        <v>0.1459</v>
      </c>
      <c r="O65" s="6">
        <v>0.25259999999999999</v>
      </c>
      <c r="P65" s="6">
        <v>0.64659999999999995</v>
      </c>
      <c r="Q65" s="6">
        <v>-0.5544</v>
      </c>
    </row>
    <row r="66" spans="1:24">
      <c r="A66" s="5" t="s">
        <v>1036</v>
      </c>
      <c r="B66">
        <v>-0.5544</v>
      </c>
      <c r="C66">
        <v>9.0999999999999998E-2</v>
      </c>
      <c r="D66">
        <v>-6.11</v>
      </c>
      <c r="E66">
        <v>0</v>
      </c>
      <c r="F66">
        <v>-0.73199999999999998</v>
      </c>
      <c r="G66">
        <v>-0.377</v>
      </c>
      <c r="J66" s="6" t="str">
        <f t="shared" si="0"/>
        <v>*0</v>
      </c>
      <c r="M66" s="6" t="s">
        <v>1068</v>
      </c>
      <c r="N66" s="6" t="str" cm="1">
        <f t="array" ref="N66:Q66">TRANSPOSE("("&amp;D63:D66&amp;")")</f>
        <v>(1.394)</v>
      </c>
      <c r="O66" s="6" t="str">
        <v>(4.664)</v>
      </c>
      <c r="P66" s="6" t="str">
        <v>(14.135)</v>
      </c>
      <c r="Q66" s="6" t="str">
        <v>(-6.11)</v>
      </c>
      <c r="T66" t="s">
        <v>111</v>
      </c>
      <c r="W66" s="6" t="s">
        <v>1076</v>
      </c>
      <c r="X66" s="6">
        <v>27.039000000000001</v>
      </c>
    </row>
    <row r="67" spans="1:24">
      <c r="A67" s="4" t="s">
        <v>1039</v>
      </c>
      <c r="B67">
        <v>3.1300000000000001E-2</v>
      </c>
      <c r="C67">
        <v>3.0000000000000001E-3</v>
      </c>
      <c r="D67">
        <v>9.7439999999999998</v>
      </c>
      <c r="E67">
        <v>0</v>
      </c>
      <c r="F67">
        <v>2.5000000000000001E-2</v>
      </c>
      <c r="G67">
        <v>3.7999999999999999E-2</v>
      </c>
      <c r="J67" s="6" t="str">
        <f t="shared" si="0"/>
        <v>*0</v>
      </c>
      <c r="M67" s="6" t="s">
        <v>918</v>
      </c>
      <c r="N67" s="6" cm="1">
        <f t="array" ref="N67:Q67">TRANSPOSE(J63:J66)</f>
        <v>0.16300000000000001</v>
      </c>
      <c r="O67" s="6" t="str">
        <v>*0</v>
      </c>
      <c r="P67" s="6" t="str">
        <v>*0</v>
      </c>
      <c r="Q67" s="6" t="str">
        <v>*0</v>
      </c>
      <c r="U67" s="6" t="s">
        <v>1269</v>
      </c>
      <c r="V67" s="6" t="s">
        <v>1033</v>
      </c>
      <c r="W67" s="6" t="s">
        <v>1034</v>
      </c>
      <c r="X67" s="6" t="s">
        <v>1035</v>
      </c>
    </row>
    <row r="68" spans="1:24">
      <c r="A68" s="4" t="s">
        <v>1005</v>
      </c>
      <c r="J68" s="6" t="str">
        <f t="shared" si="0"/>
        <v>*0</v>
      </c>
      <c r="T68" t="s">
        <v>1027</v>
      </c>
      <c r="U68" s="6">
        <v>1.9400000000000001E-2</v>
      </c>
      <c r="V68" s="6">
        <v>0.24490000000000001</v>
      </c>
      <c r="W68" s="6">
        <v>0.2361</v>
      </c>
      <c r="X68" s="6">
        <v>0.21659999999999999</v>
      </c>
    </row>
    <row r="69" spans="1:24">
      <c r="A69" s="4" t="s">
        <v>1040</v>
      </c>
      <c r="B69" t="s">
        <v>1041</v>
      </c>
      <c r="C69">
        <v>41.92</v>
      </c>
      <c r="D69" t="s">
        <v>1042</v>
      </c>
      <c r="E69" t="s">
        <v>1043</v>
      </c>
      <c r="F69">
        <v>1075.26</v>
      </c>
      <c r="J69" s="6" t="str">
        <f t="shared" si="0"/>
        <v>(JB):</v>
      </c>
      <c r="T69" t="s">
        <v>1068</v>
      </c>
      <c r="U69" s="6" t="s">
        <v>1281</v>
      </c>
      <c r="V69" s="6" t="s">
        <v>1282</v>
      </c>
      <c r="W69" s="6" t="s">
        <v>1283</v>
      </c>
      <c r="X69" s="6" t="s">
        <v>1284</v>
      </c>
    </row>
    <row r="70" spans="1:24">
      <c r="A70" s="4" t="s">
        <v>1044</v>
      </c>
      <c r="B70">
        <v>0.39</v>
      </c>
      <c r="C70" t="s">
        <v>1045</v>
      </c>
      <c r="D70">
        <v>0</v>
      </c>
      <c r="J70" s="6" t="str">
        <f t="shared" si="0"/>
        <v>*0</v>
      </c>
      <c r="T70" t="s">
        <v>918</v>
      </c>
      <c r="U70" s="6">
        <v>0.83599999999999997</v>
      </c>
      <c r="V70" s="6" t="s">
        <v>1083</v>
      </c>
      <c r="W70" s="6" t="s">
        <v>1285</v>
      </c>
      <c r="X70" s="6" t="s">
        <v>1167</v>
      </c>
    </row>
    <row r="71" spans="1:24">
      <c r="A71" s="4" t="s">
        <v>1046</v>
      </c>
      <c r="B71" t="s">
        <v>1047</v>
      </c>
      <c r="C71">
        <v>0.17</v>
      </c>
      <c r="D71" t="s">
        <v>1048</v>
      </c>
      <c r="E71">
        <v>-2.15</v>
      </c>
      <c r="J71" s="6">
        <f t="shared" si="0"/>
        <v>-2.15</v>
      </c>
    </row>
    <row r="72" spans="1:24">
      <c r="A72" s="4" t="s">
        <v>1049</v>
      </c>
      <c r="B72" t="s">
        <v>1050</v>
      </c>
      <c r="C72">
        <v>0</v>
      </c>
      <c r="D72" t="s">
        <v>1051</v>
      </c>
      <c r="E72">
        <v>16.649999999999999</v>
      </c>
      <c r="J72" s="6">
        <f t="shared" si="0"/>
        <v>16.649999999999999</v>
      </c>
      <c r="T72" t="s">
        <v>116</v>
      </c>
      <c r="W72" s="6" t="s">
        <v>1076</v>
      </c>
      <c r="X72" s="6">
        <v>35.301000000000002</v>
      </c>
    </row>
    <row r="73" spans="1:24">
      <c r="A73" s="4" t="s">
        <v>1005</v>
      </c>
      <c r="J73" s="6" t="str">
        <f t="shared" si="0"/>
        <v>*0</v>
      </c>
      <c r="U73" s="6" t="s">
        <v>1269</v>
      </c>
      <c r="V73" s="6" t="s">
        <v>1033</v>
      </c>
      <c r="W73" s="6" t="s">
        <v>1034</v>
      </c>
      <c r="X73" s="6" t="s">
        <v>1035</v>
      </c>
    </row>
    <row r="74" spans="1:24">
      <c r="J74" s="6" t="str">
        <f t="shared" si="0"/>
        <v>*0</v>
      </c>
      <c r="T74" t="s">
        <v>1027</v>
      </c>
      <c r="U74" s="6">
        <v>6.7699999999999996E-2</v>
      </c>
      <c r="V74" s="6">
        <v>0.29360000000000003</v>
      </c>
      <c r="W74" s="6">
        <v>0.1462</v>
      </c>
      <c r="X74" s="6">
        <v>0.20519999999999999</v>
      </c>
    </row>
    <row r="75" spans="1:24">
      <c r="A75" s="4" t="s">
        <v>1052</v>
      </c>
      <c r="J75" s="6" t="str">
        <f t="shared" si="0"/>
        <v>*0</v>
      </c>
      <c r="T75" t="s">
        <v>1068</v>
      </c>
      <c r="U75" s="6" t="s">
        <v>1092</v>
      </c>
      <c r="V75" s="6" t="s">
        <v>1286</v>
      </c>
      <c r="W75" s="6" t="s">
        <v>1287</v>
      </c>
      <c r="X75" s="6" t="s">
        <v>1288</v>
      </c>
    </row>
    <row r="76" spans="1:24">
      <c r="A76" s="4" t="s">
        <v>1053</v>
      </c>
      <c r="B76" t="s">
        <v>1024</v>
      </c>
      <c r="C76" t="s">
        <v>1054</v>
      </c>
      <c r="D76" t="s">
        <v>1055</v>
      </c>
      <c r="E76" t="s">
        <v>1056</v>
      </c>
      <c r="F76" t="s">
        <v>1057</v>
      </c>
      <c r="G76" t="s">
        <v>1058</v>
      </c>
      <c r="H76" t="s">
        <v>1059</v>
      </c>
      <c r="I76" t="s">
        <v>1060</v>
      </c>
      <c r="J76" s="6" t="str">
        <f t="shared" si="0"/>
        <v>using</v>
      </c>
      <c r="K76" t="s">
        <v>1062</v>
      </c>
      <c r="T76" t="s">
        <v>918</v>
      </c>
      <c r="U76" s="6">
        <v>0.45700000000000002</v>
      </c>
      <c r="V76" s="6" t="s">
        <v>1083</v>
      </c>
      <c r="W76" s="6">
        <v>8.7999999999999995E-2</v>
      </c>
      <c r="X76" s="6">
        <v>5.5E-2</v>
      </c>
    </row>
    <row r="77" spans="1:24">
      <c r="A77" s="4" t="s">
        <v>1006</v>
      </c>
      <c r="B77" t="s">
        <v>1007</v>
      </c>
      <c r="J77" s="6" t="str">
        <f t="shared" si="0"/>
        <v>*0</v>
      </c>
    </row>
    <row r="78" spans="1:24">
      <c r="A78" s="4" t="s">
        <v>1003</v>
      </c>
      <c r="J78" s="6" t="str">
        <f t="shared" ref="J78:J141" si="1">IF(AND(OR(E78=0, E78&gt;0), OR(F78=0.01, E78&lt;0.01)), "*" &amp;TEXT(E78, "General"), IF(AND(E78&gt;0.01, E78&lt;0.05), "**" &amp;TEXT(E78, "General"), E78))</f>
        <v>*0</v>
      </c>
      <c r="T78" t="s">
        <v>121</v>
      </c>
      <c r="W78" s="6" t="s">
        <v>1076</v>
      </c>
      <c r="X78" s="6">
        <v>10.404999999999999</v>
      </c>
    </row>
    <row r="79" spans="1:24">
      <c r="A79" s="4" t="s">
        <v>1008</v>
      </c>
      <c r="B79" t="s">
        <v>1009</v>
      </c>
      <c r="C79" t="s">
        <v>109</v>
      </c>
      <c r="D79" t="s">
        <v>1010</v>
      </c>
      <c r="E79" t="s">
        <v>1011</v>
      </c>
      <c r="F79">
        <v>127</v>
      </c>
      <c r="J79" s="6" t="str">
        <f t="shared" si="1"/>
        <v>Observations:</v>
      </c>
      <c r="U79" s="6" t="s">
        <v>1269</v>
      </c>
      <c r="V79" s="6" t="s">
        <v>1033</v>
      </c>
      <c r="W79" s="6" t="s">
        <v>1034</v>
      </c>
      <c r="X79" s="6" t="s">
        <v>1035</v>
      </c>
    </row>
    <row r="80" spans="1:24">
      <c r="A80" s="4" t="s">
        <v>1012</v>
      </c>
      <c r="B80" t="s">
        <v>1069</v>
      </c>
      <c r="C80" t="s">
        <v>426</v>
      </c>
      <c r="D80" t="s">
        <v>429</v>
      </c>
      <c r="E80" t="s">
        <v>1014</v>
      </c>
      <c r="F80" t="s">
        <v>1015</v>
      </c>
      <c r="G80">
        <v>47.332000000000001</v>
      </c>
      <c r="J80" s="6" t="str">
        <f t="shared" si="1"/>
        <v>Log</v>
      </c>
      <c r="T80" t="s">
        <v>1027</v>
      </c>
      <c r="U80" s="6">
        <v>0.1308</v>
      </c>
      <c r="V80" s="6">
        <v>0.39629999999999999</v>
      </c>
      <c r="W80" s="6">
        <v>-8.7999999999999995E-2</v>
      </c>
      <c r="X80" s="6">
        <v>0.20499999999999999</v>
      </c>
    </row>
    <row r="81" spans="1:24">
      <c r="A81" s="4" t="s">
        <v>1016</v>
      </c>
      <c r="B81" t="s">
        <v>1253</v>
      </c>
      <c r="C81">
        <v>9</v>
      </c>
      <c r="D81" t="s">
        <v>1018</v>
      </c>
      <c r="E81">
        <v>2020</v>
      </c>
      <c r="F81" t="s">
        <v>402</v>
      </c>
      <c r="G81">
        <v>-82.664000000000001</v>
      </c>
      <c r="J81" s="6">
        <f t="shared" si="1"/>
        <v>2020</v>
      </c>
      <c r="T81" t="s">
        <v>1068</v>
      </c>
      <c r="U81" s="6" t="s">
        <v>1289</v>
      </c>
      <c r="V81" s="6" t="s">
        <v>1290</v>
      </c>
      <c r="W81" s="6" t="s">
        <v>1291</v>
      </c>
      <c r="X81" s="6" t="s">
        <v>1292</v>
      </c>
    </row>
    <row r="82" spans="1:24">
      <c r="A82" s="4" t="s">
        <v>1019</v>
      </c>
      <c r="B82" s="21">
        <v>0.84665509259259253</v>
      </c>
      <c r="C82" t="s">
        <v>403</v>
      </c>
      <c r="D82">
        <v>-65.647000000000006</v>
      </c>
      <c r="J82" s="6" t="str">
        <f t="shared" si="1"/>
        <v>*0</v>
      </c>
      <c r="T82" t="s">
        <v>918</v>
      </c>
      <c r="U82" s="6">
        <v>0.16200000000000001</v>
      </c>
      <c r="V82" s="6" t="s">
        <v>1083</v>
      </c>
      <c r="W82" s="6">
        <v>0.215</v>
      </c>
      <c r="X82" s="6" t="s">
        <v>1293</v>
      </c>
    </row>
    <row r="83" spans="1:24">
      <c r="A83" s="4" t="s">
        <v>1020</v>
      </c>
      <c r="B83" t="s">
        <v>1021</v>
      </c>
      <c r="C83" t="s">
        <v>404</v>
      </c>
      <c r="D83">
        <v>-75.751000000000005</v>
      </c>
      <c r="J83" s="6" t="str">
        <f t="shared" si="1"/>
        <v>*0</v>
      </c>
    </row>
    <row r="84" spans="1:24">
      <c r="A84" s="4" t="s">
        <v>1022</v>
      </c>
      <c r="B84" t="s">
        <v>1023</v>
      </c>
      <c r="J84" s="6" t="str">
        <f t="shared" si="1"/>
        <v>*0</v>
      </c>
    </row>
    <row r="85" spans="1:24">
      <c r="A85" s="4" t="s">
        <v>1024</v>
      </c>
      <c r="B85" t="s">
        <v>1025</v>
      </c>
      <c r="C85" t="s">
        <v>1026</v>
      </c>
      <c r="J85" s="6" t="str">
        <f t="shared" si="1"/>
        <v>*0</v>
      </c>
    </row>
    <row r="86" spans="1:24">
      <c r="A86" s="4" t="s">
        <v>1212</v>
      </c>
      <c r="J86" s="6" t="str">
        <f t="shared" si="1"/>
        <v>*0</v>
      </c>
    </row>
    <row r="87" spans="1:24">
      <c r="A87" s="4" t="s">
        <v>1027</v>
      </c>
      <c r="B87" t="s">
        <v>164</v>
      </c>
      <c r="C87" t="s">
        <v>1028</v>
      </c>
      <c r="D87" t="s">
        <v>1029</v>
      </c>
      <c r="E87" t="s">
        <v>1030</v>
      </c>
      <c r="F87" t="s">
        <v>1031</v>
      </c>
      <c r="G87" t="s">
        <v>1032</v>
      </c>
      <c r="J87" s="6" t="str">
        <f t="shared" si="1"/>
        <v>P&gt;|z|</v>
      </c>
    </row>
    <row r="88" spans="1:24">
      <c r="A88" s="4" t="s">
        <v>1213</v>
      </c>
      <c r="J88" s="6" t="str">
        <f t="shared" si="1"/>
        <v>*0</v>
      </c>
      <c r="M88" s="6" t="str">
        <f>C79</f>
        <v>CS-Aa-3MO</v>
      </c>
      <c r="P88" s="6" t="s">
        <v>1076</v>
      </c>
      <c r="Q88" s="6">
        <f>G80</f>
        <v>47.332000000000001</v>
      </c>
    </row>
    <row r="89" spans="1:24">
      <c r="A89" s="4" t="s">
        <v>730</v>
      </c>
      <c r="B89">
        <v>1.84E-2</v>
      </c>
      <c r="C89">
        <v>8.5999999999999993E-2</v>
      </c>
      <c r="D89">
        <v>0.215</v>
      </c>
      <c r="E89">
        <v>0.83</v>
      </c>
      <c r="F89">
        <v>-0.15</v>
      </c>
      <c r="G89">
        <v>0.186</v>
      </c>
      <c r="J89" s="6">
        <f t="shared" si="1"/>
        <v>0.83</v>
      </c>
      <c r="N89" s="6" t="str" cm="1">
        <f t="array" ref="N89:R89">TRANSPOSE(A89:A93)</f>
        <v>Econ-CPILFESL-diff</v>
      </c>
      <c r="O89" s="6" t="str">
        <v>ar.L1</v>
      </c>
      <c r="P89" s="6" t="str">
        <v>ar.L2</v>
      </c>
      <c r="Q89" s="6" t="str">
        <v>ma.L1</v>
      </c>
      <c r="R89" t="str">
        <v>ma.L2</v>
      </c>
    </row>
    <row r="90" spans="1:24">
      <c r="A90" s="5" t="s">
        <v>1033</v>
      </c>
      <c r="B90">
        <v>0.99419999999999997</v>
      </c>
      <c r="C90">
        <v>0.104</v>
      </c>
      <c r="D90">
        <v>9.5180000000000007</v>
      </c>
      <c r="E90">
        <v>0</v>
      </c>
      <c r="F90">
        <v>0.79</v>
      </c>
      <c r="G90">
        <v>1.1990000000000001</v>
      </c>
      <c r="J90" s="6" t="str">
        <f t="shared" si="1"/>
        <v>*0</v>
      </c>
      <c r="M90" s="6" t="s">
        <v>1027</v>
      </c>
      <c r="N90" s="6" cm="1">
        <f t="array" ref="N90:R90">TRANSPOSE(B89:B93)</f>
        <v>1.84E-2</v>
      </c>
      <c r="O90" s="6">
        <v>0.99419999999999997</v>
      </c>
      <c r="P90" s="6">
        <v>-0.68379999999999996</v>
      </c>
      <c r="Q90" s="6">
        <v>-0.95620000000000005</v>
      </c>
      <c r="R90">
        <v>0.88570000000000004</v>
      </c>
    </row>
    <row r="91" spans="1:24">
      <c r="A91" s="5" t="s">
        <v>1034</v>
      </c>
      <c r="B91">
        <v>-0.68379999999999996</v>
      </c>
      <c r="C91">
        <v>0.10100000000000001</v>
      </c>
      <c r="D91">
        <v>-6.7389999999999999</v>
      </c>
      <c r="E91">
        <v>0</v>
      </c>
      <c r="F91">
        <v>-0.88300000000000001</v>
      </c>
      <c r="G91">
        <v>-0.48499999999999999</v>
      </c>
      <c r="J91" s="6" t="str">
        <f t="shared" si="1"/>
        <v>*0</v>
      </c>
      <c r="M91" s="6" t="s">
        <v>1068</v>
      </c>
      <c r="N91" s="6" t="str" cm="1">
        <f t="array" ref="N91:R91">TRANSPOSE("("&amp;D89:D93&amp;")")</f>
        <v>(0.215)</v>
      </c>
      <c r="O91" s="6" t="str">
        <v>(9.518)</v>
      </c>
      <c r="P91" s="6" t="str">
        <v>(-6.739)</v>
      </c>
      <c r="Q91" s="6" t="str">
        <v>(-11.137)</v>
      </c>
      <c r="R91" t="str">
        <v>(10.956)</v>
      </c>
    </row>
    <row r="92" spans="1:24">
      <c r="A92" s="5" t="s">
        <v>1036</v>
      </c>
      <c r="B92">
        <v>-0.95620000000000005</v>
      </c>
      <c r="C92">
        <v>8.5999999999999993E-2</v>
      </c>
      <c r="D92">
        <v>-11.137</v>
      </c>
      <c r="E92">
        <v>0</v>
      </c>
      <c r="F92">
        <v>-1.125</v>
      </c>
      <c r="G92">
        <v>-0.78800000000000003</v>
      </c>
      <c r="J92" s="6" t="str">
        <f t="shared" si="1"/>
        <v>*0</v>
      </c>
      <c r="M92" s="6" t="s">
        <v>918</v>
      </c>
      <c r="N92" s="6" cm="1">
        <f t="array" ref="N92:R92">TRANSPOSE(J89:J93)</f>
        <v>0.83</v>
      </c>
      <c r="O92" s="6" t="str">
        <v>*0</v>
      </c>
      <c r="P92" s="6" t="str">
        <v>*0</v>
      </c>
      <c r="Q92" s="6" t="str">
        <v>*0</v>
      </c>
      <c r="R92" t="str">
        <v>*0</v>
      </c>
    </row>
    <row r="93" spans="1:24">
      <c r="A93" s="5" t="s">
        <v>1037</v>
      </c>
      <c r="B93">
        <v>0.88570000000000004</v>
      </c>
      <c r="C93">
        <v>8.1000000000000003E-2</v>
      </c>
      <c r="D93">
        <v>10.956</v>
      </c>
      <c r="E93">
        <v>0</v>
      </c>
      <c r="F93">
        <v>0.72699999999999998</v>
      </c>
      <c r="G93">
        <v>1.044</v>
      </c>
      <c r="J93" s="6" t="str">
        <f t="shared" si="1"/>
        <v>*0</v>
      </c>
    </row>
    <row r="94" spans="1:24">
      <c r="A94" s="4" t="s">
        <v>1039</v>
      </c>
      <c r="B94">
        <v>2.7400000000000001E-2</v>
      </c>
      <c r="C94">
        <v>3.0000000000000001E-3</v>
      </c>
      <c r="D94">
        <v>7.8810000000000002</v>
      </c>
      <c r="E94">
        <v>0</v>
      </c>
      <c r="F94">
        <v>2.1000000000000001E-2</v>
      </c>
      <c r="G94">
        <v>3.4000000000000002E-2</v>
      </c>
      <c r="J94" s="6" t="str">
        <f t="shared" si="1"/>
        <v>*0</v>
      </c>
    </row>
    <row r="95" spans="1:24">
      <c r="A95" s="4" t="s">
        <v>1005</v>
      </c>
      <c r="J95" s="6" t="str">
        <f t="shared" si="1"/>
        <v>*0</v>
      </c>
    </row>
    <row r="96" spans="1:24">
      <c r="A96" s="4" t="s">
        <v>1040</v>
      </c>
      <c r="B96" t="s">
        <v>1041</v>
      </c>
      <c r="C96">
        <v>70.040000000000006</v>
      </c>
      <c r="D96" t="s">
        <v>1042</v>
      </c>
      <c r="E96" t="s">
        <v>1043</v>
      </c>
      <c r="F96">
        <v>1.45</v>
      </c>
      <c r="J96" s="6" t="str">
        <f t="shared" si="1"/>
        <v>(JB):</v>
      </c>
    </row>
    <row r="97" spans="1:11">
      <c r="A97" s="4" t="s">
        <v>1044</v>
      </c>
      <c r="B97">
        <v>0</v>
      </c>
      <c r="C97" t="s">
        <v>1045</v>
      </c>
      <c r="D97">
        <v>0.48</v>
      </c>
      <c r="J97" s="6" t="str">
        <f t="shared" si="1"/>
        <v>*0</v>
      </c>
    </row>
    <row r="98" spans="1:11">
      <c r="A98" s="4" t="s">
        <v>1046</v>
      </c>
      <c r="B98" t="s">
        <v>1047</v>
      </c>
      <c r="C98">
        <v>0.24</v>
      </c>
      <c r="D98" t="s">
        <v>1048</v>
      </c>
      <c r="E98">
        <v>-0.26</v>
      </c>
      <c r="J98" s="6">
        <f t="shared" si="1"/>
        <v>-0.26</v>
      </c>
    </row>
    <row r="99" spans="1:11">
      <c r="A99" s="4" t="s">
        <v>1049</v>
      </c>
      <c r="B99" t="s">
        <v>1050</v>
      </c>
      <c r="C99">
        <v>0</v>
      </c>
      <c r="D99" t="s">
        <v>1051</v>
      </c>
      <c r="E99">
        <v>2.9</v>
      </c>
      <c r="J99" s="6">
        <f t="shared" si="1"/>
        <v>2.9</v>
      </c>
    </row>
    <row r="100" spans="1:11">
      <c r="A100" s="4" t="s">
        <v>1005</v>
      </c>
      <c r="J100" s="6" t="str">
        <f t="shared" si="1"/>
        <v>*0</v>
      </c>
    </row>
    <row r="101" spans="1:11">
      <c r="J101" s="6" t="str">
        <f t="shared" si="1"/>
        <v>*0</v>
      </c>
    </row>
    <row r="102" spans="1:11">
      <c r="A102" s="4" t="s">
        <v>1052</v>
      </c>
      <c r="J102" s="6" t="str">
        <f t="shared" si="1"/>
        <v>*0</v>
      </c>
    </row>
    <row r="103" spans="1:11">
      <c r="A103" s="4" t="s">
        <v>1053</v>
      </c>
      <c r="B103" t="s">
        <v>1024</v>
      </c>
      <c r="C103" t="s">
        <v>1054</v>
      </c>
      <c r="D103" t="s">
        <v>1055</v>
      </c>
      <c r="E103" t="s">
        <v>1056</v>
      </c>
      <c r="F103" t="s">
        <v>1057</v>
      </c>
      <c r="G103" t="s">
        <v>1058</v>
      </c>
      <c r="H103" t="s">
        <v>1059</v>
      </c>
      <c r="I103" t="s">
        <v>1060</v>
      </c>
      <c r="J103" s="6" t="str">
        <f t="shared" si="1"/>
        <v>using</v>
      </c>
      <c r="K103" t="s">
        <v>1062</v>
      </c>
    </row>
    <row r="104" spans="1:11">
      <c r="A104" s="4" t="s">
        <v>1006</v>
      </c>
      <c r="B104" t="s">
        <v>1007</v>
      </c>
      <c r="J104" s="6" t="str">
        <f t="shared" si="1"/>
        <v>*0</v>
      </c>
    </row>
    <row r="105" spans="1:11">
      <c r="A105" s="4" t="s">
        <v>1003</v>
      </c>
      <c r="J105" s="6" t="str">
        <f t="shared" si="1"/>
        <v>*0</v>
      </c>
    </row>
    <row r="106" spans="1:11">
      <c r="A106" s="4" t="s">
        <v>1008</v>
      </c>
      <c r="B106" t="s">
        <v>1009</v>
      </c>
      <c r="C106" t="s">
        <v>114</v>
      </c>
      <c r="D106" t="s">
        <v>1010</v>
      </c>
      <c r="E106" t="s">
        <v>1011</v>
      </c>
      <c r="F106">
        <v>127</v>
      </c>
      <c r="J106" s="6" t="str">
        <f t="shared" si="1"/>
        <v>Observations:</v>
      </c>
    </row>
    <row r="107" spans="1:11">
      <c r="A107" s="4" t="s">
        <v>1012</v>
      </c>
      <c r="B107" t="s">
        <v>1065</v>
      </c>
      <c r="C107" t="s">
        <v>426</v>
      </c>
      <c r="D107" t="s">
        <v>1070</v>
      </c>
      <c r="E107" t="s">
        <v>1014</v>
      </c>
      <c r="F107" t="s">
        <v>1015</v>
      </c>
      <c r="G107">
        <v>58.350999999999999</v>
      </c>
      <c r="J107" s="6" t="str">
        <f t="shared" si="1"/>
        <v>Log</v>
      </c>
    </row>
    <row r="108" spans="1:11">
      <c r="A108" s="4" t="s">
        <v>1016</v>
      </c>
      <c r="B108" t="s">
        <v>1253</v>
      </c>
      <c r="C108">
        <v>9</v>
      </c>
      <c r="D108" t="s">
        <v>1018</v>
      </c>
      <c r="E108">
        <v>2020</v>
      </c>
      <c r="F108" t="s">
        <v>402</v>
      </c>
      <c r="G108">
        <v>-110.70099999999999</v>
      </c>
      <c r="J108" s="6">
        <f t="shared" si="1"/>
        <v>2020</v>
      </c>
    </row>
    <row r="109" spans="1:11">
      <c r="A109" s="4" t="s">
        <v>1019</v>
      </c>
      <c r="B109" s="21">
        <v>0.84665509259259253</v>
      </c>
      <c r="C109" t="s">
        <v>403</v>
      </c>
      <c r="D109">
        <v>-102.19199999999999</v>
      </c>
      <c r="J109" s="6" t="str">
        <f t="shared" si="1"/>
        <v>*0</v>
      </c>
    </row>
    <row r="110" spans="1:11">
      <c r="A110" s="4" t="s">
        <v>1020</v>
      </c>
      <c r="B110" t="s">
        <v>1021</v>
      </c>
      <c r="C110" t="s">
        <v>404</v>
      </c>
      <c r="D110">
        <v>-107.244</v>
      </c>
      <c r="J110" s="6" t="str">
        <f t="shared" si="1"/>
        <v>*0</v>
      </c>
    </row>
    <row r="111" spans="1:11">
      <c r="A111" s="4" t="s">
        <v>1022</v>
      </c>
      <c r="B111" t="s">
        <v>1023</v>
      </c>
      <c r="J111" s="6" t="str">
        <f t="shared" si="1"/>
        <v>*0</v>
      </c>
    </row>
    <row r="112" spans="1:11">
      <c r="A112" s="4" t="s">
        <v>1024</v>
      </c>
      <c r="B112" t="s">
        <v>1025</v>
      </c>
      <c r="C112" t="s">
        <v>1026</v>
      </c>
      <c r="J112" s="6" t="str">
        <f t="shared" si="1"/>
        <v>*0</v>
      </c>
    </row>
    <row r="113" spans="1:17">
      <c r="A113" s="4" t="s">
        <v>1212</v>
      </c>
      <c r="J113" s="6" t="str">
        <f t="shared" si="1"/>
        <v>*0</v>
      </c>
    </row>
    <row r="114" spans="1:17">
      <c r="A114" s="4" t="s">
        <v>1027</v>
      </c>
      <c r="B114" t="s">
        <v>164</v>
      </c>
      <c r="C114" t="s">
        <v>1028</v>
      </c>
      <c r="D114" t="s">
        <v>1029</v>
      </c>
      <c r="E114" t="s">
        <v>1030</v>
      </c>
      <c r="F114" t="s">
        <v>1031</v>
      </c>
      <c r="G114" t="s">
        <v>1032</v>
      </c>
      <c r="J114" s="6" t="str">
        <f t="shared" si="1"/>
        <v>P&gt;|z|</v>
      </c>
    </row>
    <row r="115" spans="1:17">
      <c r="A115" s="4" t="s">
        <v>1213</v>
      </c>
      <c r="J115" s="6" t="str">
        <f t="shared" si="1"/>
        <v>*0</v>
      </c>
      <c r="M115" s="6" t="str">
        <f>C106</f>
        <v>CS-Aa-1YR</v>
      </c>
      <c r="P115" s="6" t="s">
        <v>1076</v>
      </c>
      <c r="Q115" s="6">
        <f>G107</f>
        <v>58.350999999999999</v>
      </c>
    </row>
    <row r="116" spans="1:17">
      <c r="A116" s="4" t="s">
        <v>730</v>
      </c>
      <c r="B116">
        <v>2.2800000000000001E-2</v>
      </c>
      <c r="C116">
        <v>8.3000000000000004E-2</v>
      </c>
      <c r="D116">
        <v>0.27300000000000002</v>
      </c>
      <c r="E116">
        <v>0.78500000000000003</v>
      </c>
      <c r="F116">
        <v>-0.14099999999999999</v>
      </c>
      <c r="G116">
        <v>0.186</v>
      </c>
      <c r="J116" s="6">
        <f t="shared" si="1"/>
        <v>0.78500000000000003</v>
      </c>
      <c r="N116" s="6" t="str" cm="1">
        <f t="array" ref="N116:O116">TRANSPOSE(A116:A117)</f>
        <v>Econ-CPILFESL-diff</v>
      </c>
      <c r="O116" s="6" t="str">
        <v>ar.L1</v>
      </c>
    </row>
    <row r="117" spans="1:17">
      <c r="A117" s="5" t="s">
        <v>1033</v>
      </c>
      <c r="B117">
        <v>0.1484</v>
      </c>
      <c r="C117">
        <v>0.06</v>
      </c>
      <c r="D117">
        <v>2.4900000000000002</v>
      </c>
      <c r="E117">
        <v>1.2999999999999999E-2</v>
      </c>
      <c r="F117">
        <v>3.2000000000000001E-2</v>
      </c>
      <c r="G117">
        <v>0.26500000000000001</v>
      </c>
      <c r="J117" s="6" t="str">
        <f t="shared" si="1"/>
        <v>**0.013</v>
      </c>
      <c r="M117" s="6" t="s">
        <v>1027</v>
      </c>
      <c r="N117" s="6" cm="1">
        <f t="array" ref="N117:O117">TRANSPOSE(B116:B117)</f>
        <v>2.2800000000000001E-2</v>
      </c>
      <c r="O117" s="6">
        <v>0.1484</v>
      </c>
    </row>
    <row r="118" spans="1:17">
      <c r="A118" s="4" t="s">
        <v>1039</v>
      </c>
      <c r="B118">
        <v>2.3199999999999998E-2</v>
      </c>
      <c r="C118">
        <v>3.0000000000000001E-3</v>
      </c>
      <c r="D118">
        <v>8.7360000000000007</v>
      </c>
      <c r="E118">
        <v>0</v>
      </c>
      <c r="F118">
        <v>1.7999999999999999E-2</v>
      </c>
      <c r="G118">
        <v>2.8000000000000001E-2</v>
      </c>
      <c r="J118" s="6" t="str">
        <f t="shared" si="1"/>
        <v>*0</v>
      </c>
      <c r="M118" s="6" t="s">
        <v>1068</v>
      </c>
      <c r="N118" s="6" t="str" cm="1">
        <f t="array" ref="N118:O118">TRANSPOSE("("&amp;D116:D117&amp;")")</f>
        <v>(0.273)</v>
      </c>
      <c r="O118" s="6" t="str">
        <v>(2.49)</v>
      </c>
    </row>
    <row r="119" spans="1:17">
      <c r="A119" s="4" t="s">
        <v>1005</v>
      </c>
      <c r="J119" s="6" t="str">
        <f t="shared" si="1"/>
        <v>*0</v>
      </c>
      <c r="M119" s="6" t="s">
        <v>918</v>
      </c>
      <c r="N119" s="6" cm="1">
        <f t="array" ref="N119:O119">TRANSPOSE(J116:J117)</f>
        <v>0.78500000000000003</v>
      </c>
      <c r="O119" s="6" t="str">
        <v>**0.013</v>
      </c>
    </row>
    <row r="120" spans="1:17">
      <c r="A120" s="4" t="s">
        <v>1040</v>
      </c>
      <c r="B120" t="s">
        <v>1041</v>
      </c>
      <c r="C120">
        <v>66.09</v>
      </c>
      <c r="D120" t="s">
        <v>1042</v>
      </c>
      <c r="E120" t="s">
        <v>1043</v>
      </c>
      <c r="F120">
        <v>1.36</v>
      </c>
      <c r="J120" s="6" t="str">
        <f t="shared" si="1"/>
        <v>(JB):</v>
      </c>
    </row>
    <row r="121" spans="1:17">
      <c r="A121" s="4" t="s">
        <v>1044</v>
      </c>
      <c r="B121">
        <v>0.01</v>
      </c>
      <c r="C121" t="s">
        <v>1045</v>
      </c>
      <c r="D121">
        <v>0.51</v>
      </c>
      <c r="J121" s="6" t="str">
        <f t="shared" si="1"/>
        <v>*0</v>
      </c>
    </row>
    <row r="122" spans="1:17">
      <c r="A122" s="4" t="s">
        <v>1046</v>
      </c>
      <c r="B122" t="s">
        <v>1047</v>
      </c>
      <c r="C122">
        <v>0.19</v>
      </c>
      <c r="D122" t="s">
        <v>1048</v>
      </c>
      <c r="E122">
        <v>-0.19</v>
      </c>
      <c r="J122" s="6">
        <f t="shared" si="1"/>
        <v>-0.19</v>
      </c>
    </row>
    <row r="123" spans="1:17">
      <c r="A123" s="4" t="s">
        <v>1049</v>
      </c>
      <c r="B123" t="s">
        <v>1050</v>
      </c>
      <c r="C123">
        <v>0</v>
      </c>
      <c r="D123" t="s">
        <v>1051</v>
      </c>
      <c r="E123">
        <v>3.34</v>
      </c>
      <c r="J123" s="6">
        <f t="shared" si="1"/>
        <v>3.34</v>
      </c>
    </row>
    <row r="124" spans="1:17">
      <c r="A124" s="4" t="s">
        <v>1005</v>
      </c>
      <c r="J124" s="6" t="str">
        <f t="shared" si="1"/>
        <v>*0</v>
      </c>
    </row>
    <row r="125" spans="1:17">
      <c r="J125" s="6" t="str">
        <f t="shared" si="1"/>
        <v>*0</v>
      </c>
    </row>
    <row r="126" spans="1:17">
      <c r="A126" s="4" t="s">
        <v>1052</v>
      </c>
      <c r="J126" s="6" t="str">
        <f t="shared" si="1"/>
        <v>*0</v>
      </c>
    </row>
    <row r="127" spans="1:17">
      <c r="A127" s="4" t="s">
        <v>1053</v>
      </c>
      <c r="B127" t="s">
        <v>1024</v>
      </c>
      <c r="C127" t="s">
        <v>1054</v>
      </c>
      <c r="D127" t="s">
        <v>1055</v>
      </c>
      <c r="E127" t="s">
        <v>1056</v>
      </c>
      <c r="F127" t="s">
        <v>1057</v>
      </c>
      <c r="G127" t="s">
        <v>1058</v>
      </c>
      <c r="H127" t="s">
        <v>1059</v>
      </c>
      <c r="I127" t="s">
        <v>1060</v>
      </c>
      <c r="J127" s="6" t="str">
        <f t="shared" si="1"/>
        <v>using</v>
      </c>
      <c r="K127" t="s">
        <v>1062</v>
      </c>
    </row>
    <row r="128" spans="1:17">
      <c r="A128" s="4" t="s">
        <v>1006</v>
      </c>
      <c r="B128" t="s">
        <v>1007</v>
      </c>
      <c r="J128" s="6" t="str">
        <f t="shared" si="1"/>
        <v>*0</v>
      </c>
    </row>
    <row r="129" spans="1:17">
      <c r="A129" s="4" t="s">
        <v>1003</v>
      </c>
      <c r="J129" s="6" t="str">
        <f t="shared" si="1"/>
        <v>*0</v>
      </c>
    </row>
    <row r="130" spans="1:17">
      <c r="A130" s="4" t="s">
        <v>1008</v>
      </c>
      <c r="B130" t="s">
        <v>1009</v>
      </c>
      <c r="C130" t="s">
        <v>119</v>
      </c>
      <c r="D130" t="s">
        <v>1010</v>
      </c>
      <c r="E130" t="s">
        <v>1011</v>
      </c>
      <c r="F130">
        <v>127</v>
      </c>
      <c r="J130" s="6" t="str">
        <f t="shared" si="1"/>
        <v>Observations:</v>
      </c>
    </row>
    <row r="131" spans="1:17">
      <c r="A131" s="4" t="s">
        <v>1012</v>
      </c>
      <c r="B131" t="s">
        <v>1065</v>
      </c>
      <c r="C131" t="s">
        <v>426</v>
      </c>
      <c r="D131" t="s">
        <v>1070</v>
      </c>
      <c r="E131" t="s">
        <v>1014</v>
      </c>
      <c r="F131" t="s">
        <v>1015</v>
      </c>
      <c r="G131">
        <v>40.494</v>
      </c>
      <c r="J131" s="6" t="str">
        <f t="shared" si="1"/>
        <v>Log</v>
      </c>
    </row>
    <row r="132" spans="1:17">
      <c r="A132" s="4" t="s">
        <v>1016</v>
      </c>
      <c r="B132" t="s">
        <v>1253</v>
      </c>
      <c r="C132">
        <v>9</v>
      </c>
      <c r="D132" t="s">
        <v>1018</v>
      </c>
      <c r="E132">
        <v>2020</v>
      </c>
      <c r="F132" t="s">
        <v>402</v>
      </c>
      <c r="G132">
        <v>-74.989000000000004</v>
      </c>
      <c r="J132" s="6">
        <f t="shared" si="1"/>
        <v>2020</v>
      </c>
    </row>
    <row r="133" spans="1:17">
      <c r="A133" s="4" t="s">
        <v>1019</v>
      </c>
      <c r="B133" s="21">
        <v>0.84666666666666668</v>
      </c>
      <c r="C133" t="s">
        <v>403</v>
      </c>
      <c r="D133">
        <v>-66.48</v>
      </c>
      <c r="J133" s="6" t="str">
        <f t="shared" si="1"/>
        <v>*0</v>
      </c>
    </row>
    <row r="134" spans="1:17">
      <c r="A134" s="4" t="s">
        <v>1020</v>
      </c>
      <c r="B134" t="s">
        <v>1021</v>
      </c>
      <c r="C134" t="s">
        <v>404</v>
      </c>
      <c r="D134">
        <v>-71.531999999999996</v>
      </c>
      <c r="J134" s="6" t="str">
        <f t="shared" si="1"/>
        <v>*0</v>
      </c>
    </row>
    <row r="135" spans="1:17">
      <c r="A135" s="4" t="s">
        <v>1022</v>
      </c>
      <c r="B135" t="s">
        <v>1023</v>
      </c>
      <c r="J135" s="6" t="str">
        <f t="shared" si="1"/>
        <v>*0</v>
      </c>
    </row>
    <row r="136" spans="1:17">
      <c r="A136" s="4" t="s">
        <v>1024</v>
      </c>
      <c r="B136" t="s">
        <v>1025</v>
      </c>
      <c r="C136" t="s">
        <v>1026</v>
      </c>
      <c r="J136" s="6" t="str">
        <f t="shared" si="1"/>
        <v>*0</v>
      </c>
    </row>
    <row r="137" spans="1:17">
      <c r="A137" s="4" t="s">
        <v>1212</v>
      </c>
      <c r="J137" s="6" t="str">
        <f t="shared" si="1"/>
        <v>*0</v>
      </c>
    </row>
    <row r="138" spans="1:17">
      <c r="A138" s="4" t="s">
        <v>1027</v>
      </c>
      <c r="B138" t="s">
        <v>164</v>
      </c>
      <c r="C138" t="s">
        <v>1028</v>
      </c>
      <c r="D138" t="s">
        <v>1029</v>
      </c>
      <c r="E138" t="s">
        <v>1030</v>
      </c>
      <c r="F138" t="s">
        <v>1031</v>
      </c>
      <c r="G138" t="s">
        <v>1032</v>
      </c>
      <c r="J138" s="6" t="str">
        <f t="shared" si="1"/>
        <v>P&gt;|z|</v>
      </c>
    </row>
    <row r="139" spans="1:17">
      <c r="A139" s="4" t="s">
        <v>1213</v>
      </c>
      <c r="J139" s="6" t="str">
        <f t="shared" si="1"/>
        <v>*0</v>
      </c>
      <c r="M139" s="6" t="str">
        <f>C130</f>
        <v>CS-Aa-5YR</v>
      </c>
      <c r="P139" s="6" t="s">
        <v>1076</v>
      </c>
      <c r="Q139" s="6">
        <f>G131</f>
        <v>40.494</v>
      </c>
    </row>
    <row r="140" spans="1:17">
      <c r="A140" s="4" t="s">
        <v>730</v>
      </c>
      <c r="B140">
        <v>0.11409999999999999</v>
      </c>
      <c r="C140">
        <v>8.5999999999999993E-2</v>
      </c>
      <c r="D140">
        <v>1.3240000000000001</v>
      </c>
      <c r="E140">
        <v>0.186</v>
      </c>
      <c r="F140">
        <v>-5.5E-2</v>
      </c>
      <c r="G140">
        <v>0.28299999999999997</v>
      </c>
      <c r="J140" s="6">
        <f t="shared" si="1"/>
        <v>0.186</v>
      </c>
      <c r="N140" s="6" t="str" cm="1">
        <f t="array" ref="N140:O140">TRANSPOSE(A140:A141)</f>
        <v>Econ-CPILFESL-diff</v>
      </c>
      <c r="O140" s="6" t="str">
        <v>ar.L1</v>
      </c>
    </row>
    <row r="141" spans="1:17">
      <c r="A141" s="5" t="s">
        <v>1033</v>
      </c>
      <c r="B141">
        <v>0.23899999999999999</v>
      </c>
      <c r="C141">
        <v>4.7E-2</v>
      </c>
      <c r="D141">
        <v>5.0720000000000001</v>
      </c>
      <c r="E141">
        <v>0</v>
      </c>
      <c r="F141">
        <v>0.14699999999999999</v>
      </c>
      <c r="G141">
        <v>0.33100000000000002</v>
      </c>
      <c r="J141" s="6" t="str">
        <f t="shared" si="1"/>
        <v>*0</v>
      </c>
      <c r="M141" s="6" t="s">
        <v>1027</v>
      </c>
      <c r="N141" s="6" cm="1">
        <f t="array" ref="N141:O141">TRANSPOSE(B140:B141)</f>
        <v>0.11409999999999999</v>
      </c>
      <c r="O141" s="6">
        <v>0.23899999999999999</v>
      </c>
    </row>
    <row r="142" spans="1:17">
      <c r="A142" s="4" t="s">
        <v>1039</v>
      </c>
      <c r="B142">
        <v>3.0800000000000001E-2</v>
      </c>
      <c r="C142">
        <v>2E-3</v>
      </c>
      <c r="D142">
        <v>16.245999999999999</v>
      </c>
      <c r="E142">
        <v>0</v>
      </c>
      <c r="F142">
        <v>2.7E-2</v>
      </c>
      <c r="G142">
        <v>3.4000000000000002E-2</v>
      </c>
      <c r="J142" s="6" t="str">
        <f t="shared" ref="J142:J205" si="2">IF(AND(OR(E142=0, E142&gt;0), OR(F142=0.01, E142&lt;0.01)), "*" &amp;TEXT(E142, "General"), IF(AND(E142&gt;0.01, E142&lt;0.05), "**" &amp;TEXT(E142, "General"), E142))</f>
        <v>*0</v>
      </c>
      <c r="M142" s="6" t="s">
        <v>1068</v>
      </c>
      <c r="N142" s="6" t="str" cm="1">
        <f t="array" ref="N142:O142">TRANSPOSE("("&amp;D140:D141&amp;")")</f>
        <v>(1.324)</v>
      </c>
      <c r="O142" s="6" t="str">
        <v>(5.072)</v>
      </c>
    </row>
    <row r="143" spans="1:17">
      <c r="A143" s="4" t="s">
        <v>1005</v>
      </c>
      <c r="J143" s="6" t="str">
        <f t="shared" si="2"/>
        <v>*0</v>
      </c>
      <c r="M143" s="6" t="s">
        <v>918</v>
      </c>
      <c r="N143" s="6" cm="1">
        <f t="array" ref="N143:O143">TRANSPOSE(J140:J141)</f>
        <v>0.186</v>
      </c>
      <c r="O143" s="6" t="str">
        <v>*0</v>
      </c>
    </row>
    <row r="144" spans="1:17">
      <c r="A144" s="4" t="s">
        <v>1040</v>
      </c>
      <c r="B144" t="s">
        <v>1041</v>
      </c>
      <c r="C144">
        <v>44.33</v>
      </c>
      <c r="D144" t="s">
        <v>1042</v>
      </c>
      <c r="E144" t="s">
        <v>1043</v>
      </c>
      <c r="F144">
        <v>277.37</v>
      </c>
      <c r="J144" s="6" t="str">
        <f t="shared" si="2"/>
        <v>(JB):</v>
      </c>
    </row>
    <row r="145" spans="1:11">
      <c r="A145" s="4" t="s">
        <v>1044</v>
      </c>
      <c r="B145">
        <v>0.28999999999999998</v>
      </c>
      <c r="C145" t="s">
        <v>1045</v>
      </c>
      <c r="D145">
        <v>0</v>
      </c>
      <c r="J145" s="6" t="str">
        <f t="shared" si="2"/>
        <v>*0</v>
      </c>
    </row>
    <row r="146" spans="1:11">
      <c r="A146" s="4" t="s">
        <v>1046</v>
      </c>
      <c r="B146" t="s">
        <v>1047</v>
      </c>
      <c r="C146">
        <v>0.12</v>
      </c>
      <c r="D146" t="s">
        <v>1048</v>
      </c>
      <c r="E146">
        <v>-0.95</v>
      </c>
      <c r="J146" s="6">
        <f t="shared" si="2"/>
        <v>-0.95</v>
      </c>
    </row>
    <row r="147" spans="1:11">
      <c r="A147" s="4" t="s">
        <v>1049</v>
      </c>
      <c r="B147" t="s">
        <v>1050</v>
      </c>
      <c r="C147">
        <v>0</v>
      </c>
      <c r="D147" t="s">
        <v>1051</v>
      </c>
      <c r="E147">
        <v>10.02</v>
      </c>
      <c r="J147" s="6">
        <f t="shared" si="2"/>
        <v>10.02</v>
      </c>
    </row>
    <row r="148" spans="1:11">
      <c r="A148" s="4" t="s">
        <v>1005</v>
      </c>
      <c r="J148" s="6" t="str">
        <f t="shared" si="2"/>
        <v>*0</v>
      </c>
    </row>
    <row r="149" spans="1:11">
      <c r="J149" s="6" t="str">
        <f t="shared" si="2"/>
        <v>*0</v>
      </c>
    </row>
    <row r="150" spans="1:11">
      <c r="A150" s="4" t="s">
        <v>1052</v>
      </c>
      <c r="J150" s="6" t="str">
        <f t="shared" si="2"/>
        <v>*0</v>
      </c>
    </row>
    <row r="151" spans="1:11">
      <c r="A151" s="4" t="s">
        <v>1053</v>
      </c>
      <c r="B151" t="s">
        <v>1024</v>
      </c>
      <c r="C151" t="s">
        <v>1054</v>
      </c>
      <c r="D151" t="s">
        <v>1055</v>
      </c>
      <c r="E151" t="s">
        <v>1056</v>
      </c>
      <c r="F151" t="s">
        <v>1057</v>
      </c>
      <c r="G151" t="s">
        <v>1058</v>
      </c>
      <c r="H151" t="s">
        <v>1059</v>
      </c>
      <c r="I151" t="s">
        <v>1060</v>
      </c>
      <c r="J151" s="6" t="str">
        <f t="shared" si="2"/>
        <v>using</v>
      </c>
      <c r="K151" t="s">
        <v>1062</v>
      </c>
    </row>
    <row r="152" spans="1:11">
      <c r="A152" s="4" t="s">
        <v>1006</v>
      </c>
      <c r="B152" t="s">
        <v>1007</v>
      </c>
      <c r="J152" s="6" t="str">
        <f t="shared" si="2"/>
        <v>*0</v>
      </c>
    </row>
    <row r="153" spans="1:11">
      <c r="A153" s="4" t="s">
        <v>1003</v>
      </c>
      <c r="J153" s="6" t="str">
        <f t="shared" si="2"/>
        <v>*0</v>
      </c>
    </row>
    <row r="154" spans="1:11">
      <c r="A154" s="4" t="s">
        <v>1008</v>
      </c>
      <c r="B154" t="s">
        <v>1009</v>
      </c>
      <c r="C154" t="s">
        <v>110</v>
      </c>
      <c r="D154" t="s">
        <v>1010</v>
      </c>
      <c r="E154" t="s">
        <v>1011</v>
      </c>
      <c r="F154">
        <v>127</v>
      </c>
      <c r="J154" s="6" t="str">
        <f t="shared" si="2"/>
        <v>Observations:</v>
      </c>
    </row>
    <row r="155" spans="1:11">
      <c r="A155" s="4" t="s">
        <v>1012</v>
      </c>
      <c r="B155" t="s">
        <v>1065</v>
      </c>
      <c r="C155" t="s">
        <v>426</v>
      </c>
      <c r="D155" t="s">
        <v>1070</v>
      </c>
      <c r="E155" t="s">
        <v>1014</v>
      </c>
      <c r="F155" t="s">
        <v>1015</v>
      </c>
      <c r="G155">
        <v>31.141999999999999</v>
      </c>
      <c r="J155" s="6" t="str">
        <f t="shared" si="2"/>
        <v>Log</v>
      </c>
    </row>
    <row r="156" spans="1:11">
      <c r="A156" s="4" t="s">
        <v>1016</v>
      </c>
      <c r="B156" t="s">
        <v>1253</v>
      </c>
      <c r="C156">
        <v>9</v>
      </c>
      <c r="D156" t="s">
        <v>1018</v>
      </c>
      <c r="E156">
        <v>2020</v>
      </c>
      <c r="F156" t="s">
        <v>402</v>
      </c>
      <c r="G156">
        <v>-56.284999999999997</v>
      </c>
      <c r="J156" s="6">
        <f t="shared" si="2"/>
        <v>2020</v>
      </c>
    </row>
    <row r="157" spans="1:11">
      <c r="A157" s="4" t="s">
        <v>1019</v>
      </c>
      <c r="B157" s="21">
        <v>0.84666666666666668</v>
      </c>
      <c r="C157" t="s">
        <v>403</v>
      </c>
      <c r="D157">
        <v>-47.776000000000003</v>
      </c>
      <c r="J157" s="6" t="str">
        <f t="shared" si="2"/>
        <v>*0</v>
      </c>
    </row>
    <row r="158" spans="1:11">
      <c r="A158" s="4" t="s">
        <v>1020</v>
      </c>
      <c r="B158" t="s">
        <v>1021</v>
      </c>
      <c r="C158" t="s">
        <v>404</v>
      </c>
      <c r="D158">
        <v>-52.828000000000003</v>
      </c>
      <c r="J158" s="6" t="str">
        <f t="shared" si="2"/>
        <v>*0</v>
      </c>
    </row>
    <row r="159" spans="1:11">
      <c r="A159" s="4" t="s">
        <v>1022</v>
      </c>
      <c r="B159" t="s">
        <v>1023</v>
      </c>
      <c r="J159" s="6" t="str">
        <f t="shared" si="2"/>
        <v>*0</v>
      </c>
    </row>
    <row r="160" spans="1:11">
      <c r="A160" s="4" t="s">
        <v>1024</v>
      </c>
      <c r="B160" t="s">
        <v>1025</v>
      </c>
      <c r="C160" t="s">
        <v>1026</v>
      </c>
      <c r="J160" s="6" t="str">
        <f t="shared" si="2"/>
        <v>*0</v>
      </c>
    </row>
    <row r="161" spans="1:17">
      <c r="A161" s="4" t="s">
        <v>1212</v>
      </c>
      <c r="J161" s="6" t="str">
        <f t="shared" si="2"/>
        <v>*0</v>
      </c>
    </row>
    <row r="162" spans="1:17">
      <c r="A162" s="4" t="s">
        <v>1027</v>
      </c>
      <c r="B162" t="s">
        <v>164</v>
      </c>
      <c r="C162" t="s">
        <v>1028</v>
      </c>
      <c r="D162" t="s">
        <v>1029</v>
      </c>
      <c r="E162" t="s">
        <v>1030</v>
      </c>
      <c r="F162" t="s">
        <v>1031</v>
      </c>
      <c r="G162" t="s">
        <v>1032</v>
      </c>
      <c r="J162" s="6" t="str">
        <f t="shared" si="2"/>
        <v>P&gt;|z|</v>
      </c>
    </row>
    <row r="163" spans="1:17">
      <c r="A163" s="4" t="s">
        <v>1213</v>
      </c>
      <c r="J163" s="6" t="str">
        <f t="shared" si="2"/>
        <v>*0</v>
      </c>
      <c r="M163" s="6" t="str">
        <f>C154</f>
        <v>CS-A-3MO</v>
      </c>
      <c r="P163" s="6" t="s">
        <v>1076</v>
      </c>
      <c r="Q163" s="6">
        <f>G155</f>
        <v>31.141999999999999</v>
      </c>
    </row>
    <row r="164" spans="1:17">
      <c r="A164" s="4" t="s">
        <v>730</v>
      </c>
      <c r="B164">
        <v>4.1999999999999997E-3</v>
      </c>
      <c r="C164">
        <v>9.2999999999999999E-2</v>
      </c>
      <c r="D164">
        <v>4.4999999999999998E-2</v>
      </c>
      <c r="E164">
        <v>0.96399999999999997</v>
      </c>
      <c r="F164">
        <v>-0.17899999999999999</v>
      </c>
      <c r="G164">
        <v>0.187</v>
      </c>
      <c r="J164" s="6">
        <f t="shared" si="2"/>
        <v>0.96399999999999997</v>
      </c>
      <c r="N164" s="6" t="str" cm="1">
        <f t="array" ref="N164:O164">TRANSPOSE(A164:A165)</f>
        <v>Econ-CPILFESL-diff</v>
      </c>
      <c r="O164" s="6" t="str">
        <v>ar.L1</v>
      </c>
    </row>
    <row r="165" spans="1:17">
      <c r="A165" s="5" t="s">
        <v>1033</v>
      </c>
      <c r="B165">
        <v>0.18779999999999999</v>
      </c>
      <c r="C165">
        <v>7.0999999999999994E-2</v>
      </c>
      <c r="D165">
        <v>2.6480000000000001</v>
      </c>
      <c r="E165">
        <v>8.0000000000000002E-3</v>
      </c>
      <c r="F165">
        <v>4.9000000000000002E-2</v>
      </c>
      <c r="G165">
        <v>0.32700000000000001</v>
      </c>
      <c r="J165" s="6" t="str">
        <f t="shared" si="2"/>
        <v>*0.008</v>
      </c>
      <c r="M165" s="6" t="s">
        <v>1027</v>
      </c>
      <c r="N165" s="6" cm="1">
        <f t="array" ref="N165:O165">TRANSPOSE(B164:B165)</f>
        <v>4.1999999999999997E-3</v>
      </c>
      <c r="O165" s="6">
        <v>0.18779999999999999</v>
      </c>
    </row>
    <row r="166" spans="1:17">
      <c r="A166" s="4" t="s">
        <v>1039</v>
      </c>
      <c r="B166">
        <v>3.5700000000000003E-2</v>
      </c>
      <c r="C166">
        <v>4.0000000000000001E-3</v>
      </c>
      <c r="D166">
        <v>8.8960000000000008</v>
      </c>
      <c r="E166">
        <v>0</v>
      </c>
      <c r="F166">
        <v>2.8000000000000001E-2</v>
      </c>
      <c r="G166">
        <v>4.3999999999999997E-2</v>
      </c>
      <c r="J166" s="6" t="str">
        <f t="shared" si="2"/>
        <v>*0</v>
      </c>
      <c r="M166" s="6" t="s">
        <v>1068</v>
      </c>
      <c r="N166" s="6" t="str" cm="1">
        <f t="array" ref="N166:O166">TRANSPOSE("("&amp;D164:D165&amp;")")</f>
        <v>(0.045)</v>
      </c>
      <c r="O166" s="6" t="str">
        <v>(2.648)</v>
      </c>
    </row>
    <row r="167" spans="1:17">
      <c r="A167" s="4" t="s">
        <v>1005</v>
      </c>
      <c r="J167" s="6" t="str">
        <f t="shared" si="2"/>
        <v>*0</v>
      </c>
      <c r="M167" s="6" t="s">
        <v>918</v>
      </c>
      <c r="N167" s="6" cm="1">
        <f t="array" ref="N167:O167">TRANSPOSE(J164:J165)</f>
        <v>0.96399999999999997</v>
      </c>
      <c r="O167" s="6" t="str">
        <v>*0.008</v>
      </c>
    </row>
    <row r="168" spans="1:17">
      <c r="A168" s="4" t="s">
        <v>1040</v>
      </c>
      <c r="B168" t="s">
        <v>1041</v>
      </c>
      <c r="C168">
        <v>79.3</v>
      </c>
      <c r="D168" t="s">
        <v>1042</v>
      </c>
      <c r="E168" t="s">
        <v>1043</v>
      </c>
      <c r="F168">
        <v>3.18</v>
      </c>
      <c r="J168" s="6" t="str">
        <f t="shared" si="2"/>
        <v>(JB):</v>
      </c>
    </row>
    <row r="169" spans="1:17">
      <c r="A169" s="4" t="s">
        <v>1044</v>
      </c>
      <c r="B169">
        <v>0</v>
      </c>
      <c r="C169" t="s">
        <v>1045</v>
      </c>
      <c r="D169">
        <v>0.2</v>
      </c>
      <c r="J169" s="6" t="str">
        <f t="shared" si="2"/>
        <v>*0</v>
      </c>
    </row>
    <row r="170" spans="1:17">
      <c r="A170" s="4" t="s">
        <v>1046</v>
      </c>
      <c r="B170" t="s">
        <v>1047</v>
      </c>
      <c r="C170">
        <v>0.21</v>
      </c>
      <c r="D170" t="s">
        <v>1048</v>
      </c>
      <c r="E170">
        <v>-0.16</v>
      </c>
      <c r="J170" s="6">
        <f t="shared" si="2"/>
        <v>-0.16</v>
      </c>
    </row>
    <row r="171" spans="1:17">
      <c r="A171" s="4" t="s">
        <v>1049</v>
      </c>
      <c r="B171" t="s">
        <v>1050</v>
      </c>
      <c r="C171">
        <v>0</v>
      </c>
      <c r="D171" t="s">
        <v>1051</v>
      </c>
      <c r="E171">
        <v>3.71</v>
      </c>
      <c r="J171" s="6">
        <f t="shared" si="2"/>
        <v>3.71</v>
      </c>
    </row>
    <row r="172" spans="1:17">
      <c r="A172" s="4" t="s">
        <v>1005</v>
      </c>
      <c r="J172" s="6" t="str">
        <f t="shared" si="2"/>
        <v>*0</v>
      </c>
    </row>
    <row r="173" spans="1:17">
      <c r="J173" s="6" t="str">
        <f t="shared" si="2"/>
        <v>*0</v>
      </c>
    </row>
    <row r="174" spans="1:17">
      <c r="A174" s="4" t="s">
        <v>1052</v>
      </c>
      <c r="J174" s="6" t="str">
        <f t="shared" si="2"/>
        <v>*0</v>
      </c>
    </row>
    <row r="175" spans="1:17">
      <c r="A175" s="4" t="s">
        <v>1053</v>
      </c>
      <c r="B175" t="s">
        <v>1024</v>
      </c>
      <c r="C175" t="s">
        <v>1054</v>
      </c>
      <c r="D175" t="s">
        <v>1055</v>
      </c>
      <c r="E175" t="s">
        <v>1056</v>
      </c>
      <c r="F175" t="s">
        <v>1057</v>
      </c>
      <c r="G175" t="s">
        <v>1058</v>
      </c>
      <c r="H175" t="s">
        <v>1059</v>
      </c>
      <c r="I175" t="s">
        <v>1060</v>
      </c>
      <c r="J175" s="6" t="str">
        <f t="shared" si="2"/>
        <v>using</v>
      </c>
      <c r="K175" t="s">
        <v>1062</v>
      </c>
    </row>
    <row r="176" spans="1:17">
      <c r="A176" s="4" t="s">
        <v>1006</v>
      </c>
      <c r="B176" t="s">
        <v>1007</v>
      </c>
      <c r="J176" s="6" t="str">
        <f t="shared" si="2"/>
        <v>*0</v>
      </c>
    </row>
    <row r="177" spans="1:17">
      <c r="A177" s="4" t="s">
        <v>1003</v>
      </c>
      <c r="J177" s="6" t="str">
        <f t="shared" si="2"/>
        <v>*0</v>
      </c>
    </row>
    <row r="178" spans="1:17">
      <c r="A178" s="4" t="s">
        <v>1008</v>
      </c>
      <c r="B178" t="s">
        <v>1009</v>
      </c>
      <c r="C178" t="s">
        <v>115</v>
      </c>
      <c r="D178" t="s">
        <v>1010</v>
      </c>
      <c r="E178" t="s">
        <v>1011</v>
      </c>
      <c r="F178">
        <v>127</v>
      </c>
      <c r="J178" s="6" t="str">
        <f t="shared" si="2"/>
        <v>Observations:</v>
      </c>
    </row>
    <row r="179" spans="1:17">
      <c r="A179" s="4" t="s">
        <v>1012</v>
      </c>
      <c r="B179" t="s">
        <v>1065</v>
      </c>
      <c r="C179" t="s">
        <v>426</v>
      </c>
      <c r="D179" t="s">
        <v>1070</v>
      </c>
      <c r="E179" t="s">
        <v>1014</v>
      </c>
      <c r="F179" t="s">
        <v>1015</v>
      </c>
      <c r="G179">
        <v>50.286999999999999</v>
      </c>
      <c r="J179" s="6" t="str">
        <f t="shared" si="2"/>
        <v>Log</v>
      </c>
    </row>
    <row r="180" spans="1:17">
      <c r="A180" s="4" t="s">
        <v>1016</v>
      </c>
      <c r="B180" t="s">
        <v>1253</v>
      </c>
      <c r="C180">
        <v>9</v>
      </c>
      <c r="D180" t="s">
        <v>1018</v>
      </c>
      <c r="E180">
        <v>2020</v>
      </c>
      <c r="F180" t="s">
        <v>402</v>
      </c>
      <c r="G180">
        <v>-94.575000000000003</v>
      </c>
      <c r="J180" s="6">
        <f t="shared" si="2"/>
        <v>2020</v>
      </c>
    </row>
    <row r="181" spans="1:17">
      <c r="A181" s="4" t="s">
        <v>1019</v>
      </c>
      <c r="B181" s="21">
        <v>0.84666666666666668</v>
      </c>
      <c r="C181" t="s">
        <v>403</v>
      </c>
      <c r="D181">
        <v>-86.066000000000003</v>
      </c>
      <c r="J181" s="6" t="str">
        <f t="shared" si="2"/>
        <v>*0</v>
      </c>
    </row>
    <row r="182" spans="1:17">
      <c r="A182" s="4" t="s">
        <v>1020</v>
      </c>
      <c r="B182" t="s">
        <v>1021</v>
      </c>
      <c r="C182" t="s">
        <v>404</v>
      </c>
      <c r="D182">
        <v>-91.117999999999995</v>
      </c>
      <c r="J182" s="6" t="str">
        <f t="shared" si="2"/>
        <v>*0</v>
      </c>
    </row>
    <row r="183" spans="1:17">
      <c r="A183" s="4" t="s">
        <v>1022</v>
      </c>
      <c r="B183" t="s">
        <v>1023</v>
      </c>
      <c r="J183" s="6" t="str">
        <f t="shared" si="2"/>
        <v>*0</v>
      </c>
    </row>
    <row r="184" spans="1:17">
      <c r="A184" s="4" t="s">
        <v>1024</v>
      </c>
      <c r="B184" t="s">
        <v>1025</v>
      </c>
      <c r="C184" t="s">
        <v>1026</v>
      </c>
      <c r="J184" s="6" t="str">
        <f t="shared" si="2"/>
        <v>*0</v>
      </c>
    </row>
    <row r="185" spans="1:17">
      <c r="A185" s="4" t="s">
        <v>1212</v>
      </c>
      <c r="J185" s="6" t="str">
        <f t="shared" si="2"/>
        <v>*0</v>
      </c>
    </row>
    <row r="186" spans="1:17">
      <c r="A186" s="4" t="s">
        <v>1027</v>
      </c>
      <c r="B186" t="s">
        <v>164</v>
      </c>
      <c r="C186" t="s">
        <v>1028</v>
      </c>
      <c r="D186" t="s">
        <v>1029</v>
      </c>
      <c r="E186" t="s">
        <v>1030</v>
      </c>
      <c r="F186" t="s">
        <v>1031</v>
      </c>
      <c r="G186" t="s">
        <v>1032</v>
      </c>
      <c r="J186" s="6" t="str">
        <f t="shared" si="2"/>
        <v>P&gt;|z|</v>
      </c>
    </row>
    <row r="187" spans="1:17">
      <c r="A187" s="4" t="s">
        <v>1213</v>
      </c>
      <c r="J187" s="6" t="str">
        <f t="shared" si="2"/>
        <v>*0</v>
      </c>
      <c r="M187" s="6" t="str">
        <f>C178</f>
        <v>CS-A-1YR</v>
      </c>
      <c r="P187" s="6" t="s">
        <v>1076</v>
      </c>
      <c r="Q187" s="6">
        <f>G179</f>
        <v>50.286999999999999</v>
      </c>
    </row>
    <row r="188" spans="1:17">
      <c r="A188" s="4" t="s">
        <v>730</v>
      </c>
      <c r="B188">
        <v>6.6000000000000003E-2</v>
      </c>
      <c r="C188">
        <v>8.5999999999999993E-2</v>
      </c>
      <c r="D188">
        <v>0.76700000000000002</v>
      </c>
      <c r="E188">
        <v>0.443</v>
      </c>
      <c r="F188">
        <v>-0.10299999999999999</v>
      </c>
      <c r="G188">
        <v>0.23499999999999999</v>
      </c>
      <c r="J188" s="6">
        <f t="shared" si="2"/>
        <v>0.443</v>
      </c>
      <c r="N188" s="6" t="str" cm="1">
        <f t="array" ref="N188:O188">TRANSPOSE(A188:A189)</f>
        <v>Econ-CPILFESL-diff</v>
      </c>
      <c r="O188" s="6" t="str">
        <v>ar.L1</v>
      </c>
    </row>
    <row r="189" spans="1:17">
      <c r="A189" s="5" t="s">
        <v>1033</v>
      </c>
      <c r="B189">
        <v>0.2797</v>
      </c>
      <c r="C189">
        <v>5.8999999999999997E-2</v>
      </c>
      <c r="D189">
        <v>4.71</v>
      </c>
      <c r="E189">
        <v>0</v>
      </c>
      <c r="F189">
        <v>0.16300000000000001</v>
      </c>
      <c r="G189">
        <v>0.39600000000000002</v>
      </c>
      <c r="J189" s="6" t="str">
        <f t="shared" si="2"/>
        <v>*0</v>
      </c>
      <c r="M189" s="6" t="s">
        <v>1027</v>
      </c>
      <c r="N189" s="6" cm="1">
        <f t="array" ref="N189:O189">TRANSPOSE(B188:B189)</f>
        <v>6.6000000000000003E-2</v>
      </c>
      <c r="O189" s="6">
        <v>0.2797</v>
      </c>
    </row>
    <row r="190" spans="1:17">
      <c r="A190" s="4" t="s">
        <v>1039</v>
      </c>
      <c r="B190">
        <v>2.63E-2</v>
      </c>
      <c r="C190">
        <v>3.0000000000000001E-3</v>
      </c>
      <c r="D190">
        <v>9.8379999999999992</v>
      </c>
      <c r="E190">
        <v>0</v>
      </c>
      <c r="F190">
        <v>2.1000000000000001E-2</v>
      </c>
      <c r="G190">
        <v>3.2000000000000001E-2</v>
      </c>
      <c r="J190" s="6" t="str">
        <f t="shared" si="2"/>
        <v>*0</v>
      </c>
      <c r="M190" s="6" t="s">
        <v>1068</v>
      </c>
      <c r="N190" s="6" t="str" cm="1">
        <f t="array" ref="N190:O190">TRANSPOSE("("&amp;D188:D189&amp;")")</f>
        <v>(0.767)</v>
      </c>
      <c r="O190" s="6" t="str">
        <v>(4.71)</v>
      </c>
    </row>
    <row r="191" spans="1:17">
      <c r="A191" s="4" t="s">
        <v>1005</v>
      </c>
      <c r="J191" s="6" t="str">
        <f t="shared" si="2"/>
        <v>*0</v>
      </c>
      <c r="M191" s="6" t="s">
        <v>918</v>
      </c>
      <c r="N191" s="6" cm="1">
        <f t="array" ref="N191:O191">TRANSPOSE(J188:J189)</f>
        <v>0.443</v>
      </c>
      <c r="O191" s="6" t="str">
        <v>*0</v>
      </c>
    </row>
    <row r="192" spans="1:17">
      <c r="A192" s="4" t="s">
        <v>1040</v>
      </c>
      <c r="B192" t="s">
        <v>1041</v>
      </c>
      <c r="C192">
        <v>74.88</v>
      </c>
      <c r="D192" t="s">
        <v>1042</v>
      </c>
      <c r="E192" t="s">
        <v>1043</v>
      </c>
      <c r="F192">
        <v>12.19</v>
      </c>
      <c r="J192" s="6" t="str">
        <f t="shared" si="2"/>
        <v>(JB):</v>
      </c>
    </row>
    <row r="193" spans="1:11">
      <c r="A193" s="4" t="s">
        <v>1044</v>
      </c>
      <c r="B193">
        <v>0</v>
      </c>
      <c r="C193" t="s">
        <v>1045</v>
      </c>
      <c r="D193">
        <v>0</v>
      </c>
      <c r="J193" s="6" t="str">
        <f t="shared" si="2"/>
        <v>*0</v>
      </c>
    </row>
    <row r="194" spans="1:11">
      <c r="A194" s="4" t="s">
        <v>1046</v>
      </c>
      <c r="B194" t="s">
        <v>1047</v>
      </c>
      <c r="C194">
        <v>0.2</v>
      </c>
      <c r="D194" t="s">
        <v>1048</v>
      </c>
      <c r="E194">
        <v>-0.31</v>
      </c>
      <c r="J194" s="6">
        <f t="shared" si="2"/>
        <v>-0.31</v>
      </c>
    </row>
    <row r="195" spans="1:11">
      <c r="A195" s="4" t="s">
        <v>1049</v>
      </c>
      <c r="B195" t="s">
        <v>1050</v>
      </c>
      <c r="C195">
        <v>0</v>
      </c>
      <c r="D195" t="s">
        <v>1051</v>
      </c>
      <c r="E195">
        <v>4.3899999999999997</v>
      </c>
      <c r="J195" s="6">
        <f t="shared" si="2"/>
        <v>4.3899999999999997</v>
      </c>
    </row>
    <row r="196" spans="1:11">
      <c r="A196" s="4" t="s">
        <v>1005</v>
      </c>
      <c r="J196" s="6" t="str">
        <f t="shared" si="2"/>
        <v>*0</v>
      </c>
    </row>
    <row r="197" spans="1:11">
      <c r="J197" s="6" t="str">
        <f t="shared" si="2"/>
        <v>*0</v>
      </c>
    </row>
    <row r="198" spans="1:11">
      <c r="A198" s="4" t="s">
        <v>1052</v>
      </c>
      <c r="J198" s="6" t="str">
        <f t="shared" si="2"/>
        <v>*0</v>
      </c>
    </row>
    <row r="199" spans="1:11">
      <c r="A199" s="4" t="s">
        <v>1053</v>
      </c>
      <c r="B199" t="s">
        <v>1024</v>
      </c>
      <c r="C199" t="s">
        <v>1054</v>
      </c>
      <c r="D199" t="s">
        <v>1055</v>
      </c>
      <c r="E199" t="s">
        <v>1056</v>
      </c>
      <c r="F199" t="s">
        <v>1057</v>
      </c>
      <c r="G199" t="s">
        <v>1058</v>
      </c>
      <c r="H199" t="s">
        <v>1059</v>
      </c>
      <c r="I199" t="s">
        <v>1060</v>
      </c>
      <c r="J199" s="6" t="str">
        <f t="shared" si="2"/>
        <v>using</v>
      </c>
      <c r="K199" t="s">
        <v>1062</v>
      </c>
    </row>
    <row r="200" spans="1:11">
      <c r="A200" s="4" t="s">
        <v>1006</v>
      </c>
      <c r="B200" t="s">
        <v>1007</v>
      </c>
      <c r="J200" s="6" t="str">
        <f t="shared" si="2"/>
        <v>*0</v>
      </c>
    </row>
    <row r="201" spans="1:11">
      <c r="A201" s="4" t="s">
        <v>1003</v>
      </c>
      <c r="J201" s="6" t="str">
        <f t="shared" si="2"/>
        <v>*0</v>
      </c>
    </row>
    <row r="202" spans="1:11">
      <c r="A202" s="4" t="s">
        <v>1008</v>
      </c>
      <c r="B202" t="s">
        <v>1009</v>
      </c>
      <c r="C202" t="s">
        <v>120</v>
      </c>
      <c r="D202" t="s">
        <v>1010</v>
      </c>
      <c r="E202" t="s">
        <v>1011</v>
      </c>
      <c r="F202">
        <v>127</v>
      </c>
      <c r="J202" s="6" t="str">
        <f t="shared" si="2"/>
        <v>Observations:</v>
      </c>
    </row>
    <row r="203" spans="1:11">
      <c r="A203" s="4" t="s">
        <v>1012</v>
      </c>
      <c r="B203" t="s">
        <v>1065</v>
      </c>
      <c r="C203" t="s">
        <v>426</v>
      </c>
      <c r="D203" t="s">
        <v>1066</v>
      </c>
      <c r="E203" t="s">
        <v>1014</v>
      </c>
      <c r="F203" t="s">
        <v>1015</v>
      </c>
      <c r="G203">
        <v>29.838000000000001</v>
      </c>
      <c r="J203" s="6" t="str">
        <f t="shared" si="2"/>
        <v>Log</v>
      </c>
    </row>
    <row r="204" spans="1:11">
      <c r="A204" s="4" t="s">
        <v>1016</v>
      </c>
      <c r="B204" t="s">
        <v>1253</v>
      </c>
      <c r="C204">
        <v>9</v>
      </c>
      <c r="D204" t="s">
        <v>1018</v>
      </c>
      <c r="E204">
        <v>2020</v>
      </c>
      <c r="F204" t="s">
        <v>402</v>
      </c>
      <c r="G204">
        <v>-51.676000000000002</v>
      </c>
      <c r="J204" s="6">
        <f t="shared" si="2"/>
        <v>2020</v>
      </c>
    </row>
    <row r="205" spans="1:11">
      <c r="A205" s="4" t="s">
        <v>1019</v>
      </c>
      <c r="B205" s="21">
        <v>0.84667824074074083</v>
      </c>
      <c r="C205" t="s">
        <v>403</v>
      </c>
      <c r="D205">
        <v>-40.331000000000003</v>
      </c>
      <c r="J205" s="6" t="str">
        <f t="shared" si="2"/>
        <v>*0</v>
      </c>
    </row>
    <row r="206" spans="1:11">
      <c r="A206" s="4" t="s">
        <v>1020</v>
      </c>
      <c r="B206" t="s">
        <v>1021</v>
      </c>
      <c r="C206" t="s">
        <v>404</v>
      </c>
      <c r="D206">
        <v>-47.067</v>
      </c>
      <c r="J206" s="6" t="str">
        <f t="shared" ref="J206:J269" si="3">IF(AND(OR(E206=0, E206&gt;0), OR(F206=0.01, E206&lt;0.01)), "*" &amp;TEXT(E206, "General"), IF(AND(E206&gt;0.01, E206&lt;0.05), "**" &amp;TEXT(E206, "General"), E206))</f>
        <v>*0</v>
      </c>
    </row>
    <row r="207" spans="1:11">
      <c r="A207" s="4" t="s">
        <v>1022</v>
      </c>
      <c r="B207" t="s">
        <v>1023</v>
      </c>
      <c r="J207" s="6" t="str">
        <f t="shared" si="3"/>
        <v>*0</v>
      </c>
    </row>
    <row r="208" spans="1:11">
      <c r="A208" s="4" t="s">
        <v>1024</v>
      </c>
      <c r="B208" t="s">
        <v>1025</v>
      </c>
      <c r="C208" t="s">
        <v>1026</v>
      </c>
      <c r="J208" s="6" t="str">
        <f t="shared" si="3"/>
        <v>*0</v>
      </c>
    </row>
    <row r="209" spans="1:17">
      <c r="A209" s="4" t="s">
        <v>1212</v>
      </c>
      <c r="J209" s="6" t="str">
        <f t="shared" si="3"/>
        <v>*0</v>
      </c>
    </row>
    <row r="210" spans="1:17">
      <c r="A210" s="4" t="s">
        <v>1027</v>
      </c>
      <c r="B210" t="s">
        <v>164</v>
      </c>
      <c r="C210" t="s">
        <v>1028</v>
      </c>
      <c r="D210" t="s">
        <v>1029</v>
      </c>
      <c r="E210" t="s">
        <v>1030</v>
      </c>
      <c r="F210" t="s">
        <v>1031</v>
      </c>
      <c r="G210" t="s">
        <v>1032</v>
      </c>
      <c r="J210" s="6" t="str">
        <f t="shared" si="3"/>
        <v>P&gt;|z|</v>
      </c>
    </row>
    <row r="211" spans="1:17">
      <c r="A211" s="4" t="s">
        <v>1213</v>
      </c>
      <c r="J211" s="6" t="str">
        <f t="shared" si="3"/>
        <v>*0</v>
      </c>
      <c r="M211" s="6" t="str">
        <f>C202</f>
        <v>CS-A-5YR</v>
      </c>
      <c r="P211" s="6" t="s">
        <v>1076</v>
      </c>
      <c r="Q211" s="6">
        <f>G203</f>
        <v>29.838000000000001</v>
      </c>
    </row>
    <row r="212" spans="1:17">
      <c r="A212" s="4" t="s">
        <v>730</v>
      </c>
      <c r="B212">
        <v>0.13550000000000001</v>
      </c>
      <c r="C212">
        <v>7.8E-2</v>
      </c>
      <c r="D212">
        <v>1.728</v>
      </c>
      <c r="E212">
        <v>8.4000000000000005E-2</v>
      </c>
      <c r="F212">
        <v>-1.7999999999999999E-2</v>
      </c>
      <c r="G212">
        <v>0.28899999999999998</v>
      </c>
      <c r="J212" s="6">
        <f t="shared" si="3"/>
        <v>8.4000000000000005E-2</v>
      </c>
      <c r="N212" s="6" t="str" cm="1">
        <f t="array" ref="N212:P212">TRANSPOSE(A212:A214)</f>
        <v>Econ-CPILFESL-diff</v>
      </c>
      <c r="O212" s="6" t="str">
        <v>ar.L1</v>
      </c>
      <c r="P212" s="6" t="str">
        <v>ma.L1</v>
      </c>
    </row>
    <row r="213" spans="1:17">
      <c r="A213" s="5" t="s">
        <v>1033</v>
      </c>
      <c r="B213">
        <v>-0.22259999999999999</v>
      </c>
      <c r="C213">
        <v>0.16200000000000001</v>
      </c>
      <c r="D213">
        <v>-1.3759999999999999</v>
      </c>
      <c r="E213">
        <v>0.16900000000000001</v>
      </c>
      <c r="F213">
        <v>-0.54</v>
      </c>
      <c r="G213">
        <v>9.4E-2</v>
      </c>
      <c r="J213" s="6">
        <f t="shared" si="3"/>
        <v>0.16900000000000001</v>
      </c>
      <c r="M213" s="6" t="s">
        <v>1027</v>
      </c>
      <c r="N213" s="6" cm="1">
        <f t="array" ref="N213:P213">TRANSPOSE(B212:B214)</f>
        <v>0.13550000000000001</v>
      </c>
      <c r="O213" s="6">
        <v>-0.22259999999999999</v>
      </c>
      <c r="P213" s="6">
        <v>0.58799999999999997</v>
      </c>
    </row>
    <row r="214" spans="1:17">
      <c r="A214" s="5" t="s">
        <v>1036</v>
      </c>
      <c r="B214">
        <v>0.58799999999999997</v>
      </c>
      <c r="C214">
        <v>0.16900000000000001</v>
      </c>
      <c r="D214">
        <v>3.4889999999999999</v>
      </c>
      <c r="E214">
        <v>0</v>
      </c>
      <c r="F214">
        <v>0.25800000000000001</v>
      </c>
      <c r="G214">
        <v>0.91800000000000004</v>
      </c>
      <c r="J214" s="6" t="str">
        <f t="shared" si="3"/>
        <v>*0</v>
      </c>
      <c r="M214" s="6" t="s">
        <v>1068</v>
      </c>
      <c r="N214" s="6" t="str" cm="1">
        <f t="array" ref="N214:P214">TRANSPOSE("("&amp;D212:D214&amp;")")</f>
        <v>(1.728)</v>
      </c>
      <c r="O214" s="6" t="str">
        <v>(-1.376)</v>
      </c>
      <c r="P214" s="6" t="str">
        <v>(3.489)</v>
      </c>
    </row>
    <row r="215" spans="1:17">
      <c r="A215" s="4" t="s">
        <v>1039</v>
      </c>
      <c r="B215">
        <v>3.6400000000000002E-2</v>
      </c>
      <c r="C215">
        <v>3.0000000000000001E-3</v>
      </c>
      <c r="D215">
        <v>13.002000000000001</v>
      </c>
      <c r="E215">
        <v>0</v>
      </c>
      <c r="F215">
        <v>3.1E-2</v>
      </c>
      <c r="G215">
        <v>4.2000000000000003E-2</v>
      </c>
      <c r="J215" s="6" t="str">
        <f t="shared" si="3"/>
        <v>*0</v>
      </c>
      <c r="M215" s="6" t="s">
        <v>918</v>
      </c>
      <c r="N215" s="6" cm="1">
        <f t="array" ref="N215:P215">TRANSPOSE(J212:J214)</f>
        <v>8.4000000000000005E-2</v>
      </c>
      <c r="O215" s="6">
        <v>0.16900000000000001</v>
      </c>
      <c r="P215" s="6" t="str">
        <v>*0</v>
      </c>
    </row>
    <row r="216" spans="1:17">
      <c r="A216" s="4" t="s">
        <v>1005</v>
      </c>
      <c r="J216" s="6" t="str">
        <f t="shared" si="3"/>
        <v>*0</v>
      </c>
    </row>
    <row r="217" spans="1:17">
      <c r="A217" s="4" t="s">
        <v>1040</v>
      </c>
      <c r="B217" t="s">
        <v>1041</v>
      </c>
      <c r="C217">
        <v>52.39</v>
      </c>
      <c r="D217" t="s">
        <v>1042</v>
      </c>
      <c r="E217" t="s">
        <v>1043</v>
      </c>
      <c r="F217">
        <v>273.27999999999997</v>
      </c>
      <c r="J217" s="6" t="str">
        <f t="shared" si="3"/>
        <v>(JB):</v>
      </c>
    </row>
    <row r="218" spans="1:17">
      <c r="A218" s="4" t="s">
        <v>1044</v>
      </c>
      <c r="B218">
        <v>0.09</v>
      </c>
      <c r="C218" t="s">
        <v>1045</v>
      </c>
      <c r="D218">
        <v>0</v>
      </c>
      <c r="J218" s="6" t="str">
        <f t="shared" si="3"/>
        <v>*0</v>
      </c>
    </row>
    <row r="219" spans="1:17">
      <c r="A219" s="4" t="s">
        <v>1046</v>
      </c>
      <c r="B219" t="s">
        <v>1047</v>
      </c>
      <c r="C219">
        <v>0.12</v>
      </c>
      <c r="D219" t="s">
        <v>1048</v>
      </c>
      <c r="E219">
        <v>-1.21</v>
      </c>
      <c r="J219" s="6">
        <f t="shared" si="3"/>
        <v>-1.21</v>
      </c>
    </row>
    <row r="220" spans="1:17">
      <c r="A220" s="4" t="s">
        <v>1049</v>
      </c>
      <c r="B220" t="s">
        <v>1050</v>
      </c>
      <c r="C220">
        <v>0</v>
      </c>
      <c r="D220" t="s">
        <v>1051</v>
      </c>
      <c r="E220">
        <v>9.8000000000000007</v>
      </c>
      <c r="J220" s="6">
        <f t="shared" si="3"/>
        <v>9.8000000000000007</v>
      </c>
    </row>
    <row r="221" spans="1:17">
      <c r="A221" s="4" t="s">
        <v>1005</v>
      </c>
      <c r="J221" s="6" t="str">
        <f t="shared" si="3"/>
        <v>*0</v>
      </c>
    </row>
    <row r="222" spans="1:17">
      <c r="J222" s="6" t="str">
        <f t="shared" si="3"/>
        <v>*0</v>
      </c>
    </row>
    <row r="223" spans="1:17">
      <c r="A223" s="4" t="s">
        <v>1052</v>
      </c>
      <c r="J223" s="6" t="str">
        <f t="shared" si="3"/>
        <v>*0</v>
      </c>
    </row>
    <row r="224" spans="1:17">
      <c r="A224" s="4" t="s">
        <v>1053</v>
      </c>
      <c r="B224" t="s">
        <v>1024</v>
      </c>
      <c r="C224" t="s">
        <v>1054</v>
      </c>
      <c r="D224" t="s">
        <v>1055</v>
      </c>
      <c r="E224" t="s">
        <v>1056</v>
      </c>
      <c r="F224" t="s">
        <v>1057</v>
      </c>
      <c r="G224" t="s">
        <v>1058</v>
      </c>
      <c r="H224" t="s">
        <v>1059</v>
      </c>
      <c r="I224" t="s">
        <v>1060</v>
      </c>
      <c r="J224" s="6" t="str">
        <f t="shared" si="3"/>
        <v>using</v>
      </c>
      <c r="K224" t="s">
        <v>1062</v>
      </c>
    </row>
    <row r="225" spans="1:18">
      <c r="A225" s="4" t="s">
        <v>1006</v>
      </c>
      <c r="B225" t="s">
        <v>1007</v>
      </c>
      <c r="J225" s="6" t="str">
        <f t="shared" si="3"/>
        <v>*0</v>
      </c>
    </row>
    <row r="226" spans="1:18">
      <c r="A226" s="4" t="s">
        <v>1003</v>
      </c>
      <c r="J226" s="6" t="str">
        <f t="shared" si="3"/>
        <v>*0</v>
      </c>
    </row>
    <row r="227" spans="1:18">
      <c r="A227" s="4" t="s">
        <v>1008</v>
      </c>
      <c r="B227" t="s">
        <v>1009</v>
      </c>
      <c r="C227" t="s">
        <v>111</v>
      </c>
      <c r="D227" t="s">
        <v>1010</v>
      </c>
      <c r="E227" t="s">
        <v>1011</v>
      </c>
      <c r="F227">
        <v>127</v>
      </c>
      <c r="J227" s="6" t="str">
        <f t="shared" si="3"/>
        <v>Observations:</v>
      </c>
    </row>
    <row r="228" spans="1:18">
      <c r="A228" s="4" t="s">
        <v>1012</v>
      </c>
      <c r="B228" t="s">
        <v>1063</v>
      </c>
      <c r="C228" t="s">
        <v>426</v>
      </c>
      <c r="D228" t="s">
        <v>1070</v>
      </c>
      <c r="E228" t="s">
        <v>1014</v>
      </c>
      <c r="F228" t="s">
        <v>1015</v>
      </c>
      <c r="G228">
        <v>27.039000000000001</v>
      </c>
      <c r="J228" s="6" t="str">
        <f t="shared" si="3"/>
        <v>Log</v>
      </c>
    </row>
    <row r="229" spans="1:18">
      <c r="A229" s="4" t="s">
        <v>1016</v>
      </c>
      <c r="B229" t="s">
        <v>1253</v>
      </c>
      <c r="C229">
        <v>9</v>
      </c>
      <c r="D229" t="s">
        <v>1018</v>
      </c>
      <c r="E229">
        <v>2020</v>
      </c>
      <c r="F229" t="s">
        <v>402</v>
      </c>
      <c r="G229">
        <v>-42.078000000000003</v>
      </c>
      <c r="J229" s="6">
        <f t="shared" si="3"/>
        <v>2020</v>
      </c>
    </row>
    <row r="230" spans="1:18">
      <c r="A230" s="4" t="s">
        <v>1019</v>
      </c>
      <c r="B230" s="21">
        <v>0.84667824074074083</v>
      </c>
      <c r="C230" t="s">
        <v>403</v>
      </c>
      <c r="D230">
        <v>-25.06</v>
      </c>
      <c r="J230" s="6" t="str">
        <f t="shared" si="3"/>
        <v>*0</v>
      </c>
    </row>
    <row r="231" spans="1:18">
      <c r="A231" s="4" t="s">
        <v>1020</v>
      </c>
      <c r="B231" t="s">
        <v>1021</v>
      </c>
      <c r="C231" t="s">
        <v>404</v>
      </c>
      <c r="D231">
        <v>-35.164000000000001</v>
      </c>
      <c r="J231" s="6" t="str">
        <f t="shared" si="3"/>
        <v>*0</v>
      </c>
    </row>
    <row r="232" spans="1:18">
      <c r="A232" s="4" t="s">
        <v>1022</v>
      </c>
      <c r="B232" t="s">
        <v>1023</v>
      </c>
      <c r="J232" s="6" t="str">
        <f t="shared" si="3"/>
        <v>*0</v>
      </c>
    </row>
    <row r="233" spans="1:18">
      <c r="A233" s="4" t="s">
        <v>1024</v>
      </c>
      <c r="B233" t="s">
        <v>1025</v>
      </c>
      <c r="C233" t="s">
        <v>1026</v>
      </c>
      <c r="J233" s="6" t="str">
        <f t="shared" si="3"/>
        <v>*0</v>
      </c>
    </row>
    <row r="234" spans="1:18">
      <c r="A234" s="4" t="s">
        <v>1212</v>
      </c>
      <c r="J234" s="6" t="str">
        <f t="shared" si="3"/>
        <v>*0</v>
      </c>
    </row>
    <row r="235" spans="1:18">
      <c r="A235" s="4" t="s">
        <v>1027</v>
      </c>
      <c r="B235" t="s">
        <v>164</v>
      </c>
      <c r="C235" t="s">
        <v>1028</v>
      </c>
      <c r="D235" t="s">
        <v>1029</v>
      </c>
      <c r="E235" t="s">
        <v>1030</v>
      </c>
      <c r="F235" t="s">
        <v>1031</v>
      </c>
      <c r="G235" t="s">
        <v>1032</v>
      </c>
      <c r="J235" s="6" t="str">
        <f t="shared" si="3"/>
        <v>P&gt;|z|</v>
      </c>
      <c r="M235" s="6" t="str">
        <f>C227</f>
        <v>CS-Baa-3MO</v>
      </c>
      <c r="P235" s="6" t="s">
        <v>1076</v>
      </c>
      <c r="Q235" s="6">
        <f>G228</f>
        <v>27.039000000000001</v>
      </c>
    </row>
    <row r="236" spans="1:18">
      <c r="A236" s="4" t="s">
        <v>1213</v>
      </c>
      <c r="J236" s="6" t="str">
        <f t="shared" si="3"/>
        <v>*0</v>
      </c>
      <c r="N236" s="6" t="str" cm="1">
        <f t="array" ref="N236:R236">TRANSPOSE(A237:A241)</f>
        <v>Econ-CPILFESL-diff</v>
      </c>
      <c r="O236" s="6" t="str">
        <v>ar.L1</v>
      </c>
      <c r="P236" s="6" t="str">
        <v>ar.L2</v>
      </c>
      <c r="Q236" s="6" t="str">
        <v>ar.L3</v>
      </c>
      <c r="R236" t="str">
        <v>ar.L4</v>
      </c>
    </row>
    <row r="237" spans="1:18">
      <c r="A237" s="4" t="s">
        <v>730</v>
      </c>
      <c r="B237">
        <v>1.9400000000000001E-2</v>
      </c>
      <c r="C237">
        <v>9.2999999999999999E-2</v>
      </c>
      <c r="D237">
        <v>0.20699999999999999</v>
      </c>
      <c r="E237">
        <v>0.83599999999999997</v>
      </c>
      <c r="F237">
        <v>-0.16400000000000001</v>
      </c>
      <c r="G237">
        <v>0.20300000000000001</v>
      </c>
      <c r="J237" s="6">
        <f t="shared" si="3"/>
        <v>0.83599999999999997</v>
      </c>
      <c r="M237" s="6" t="s">
        <v>1027</v>
      </c>
      <c r="N237" s="6" cm="1">
        <f t="array" ref="N237:R237">TRANSPOSE(B237:B241)</f>
        <v>1.9400000000000001E-2</v>
      </c>
      <c r="O237" s="6">
        <v>0.24490000000000001</v>
      </c>
      <c r="P237" s="6">
        <v>0.2361</v>
      </c>
      <c r="Q237" s="6">
        <v>0.21659999999999999</v>
      </c>
      <c r="R237">
        <v>-0.29349999999999998</v>
      </c>
    </row>
    <row r="238" spans="1:18">
      <c r="A238" s="5" t="s">
        <v>1033</v>
      </c>
      <c r="B238">
        <v>0.24490000000000001</v>
      </c>
      <c r="C238">
        <v>5.7000000000000002E-2</v>
      </c>
      <c r="D238">
        <v>4.3040000000000003</v>
      </c>
      <c r="E238">
        <v>0</v>
      </c>
      <c r="F238">
        <v>0.13300000000000001</v>
      </c>
      <c r="G238">
        <v>0.35599999999999998</v>
      </c>
      <c r="J238" s="6" t="str">
        <f t="shared" si="3"/>
        <v>*0</v>
      </c>
      <c r="M238" s="6" t="s">
        <v>1068</v>
      </c>
      <c r="N238" s="6" t="str" cm="1">
        <f t="array" ref="N238:R238">TRANSPOSE("("&amp;D237:D241&amp;")")</f>
        <v>(0.207)</v>
      </c>
      <c r="O238" s="6" t="str">
        <v>(4.304)</v>
      </c>
      <c r="P238" s="6" t="str">
        <v>(2.167)</v>
      </c>
      <c r="Q238" s="6" t="str">
        <v>(2.322)</v>
      </c>
      <c r="R238" t="str">
        <v>(-3.584)</v>
      </c>
    </row>
    <row r="239" spans="1:18">
      <c r="A239" s="5" t="s">
        <v>1034</v>
      </c>
      <c r="B239">
        <v>0.2361</v>
      </c>
      <c r="C239">
        <v>0.109</v>
      </c>
      <c r="D239">
        <v>2.1669999999999998</v>
      </c>
      <c r="E239">
        <v>0.03</v>
      </c>
      <c r="F239">
        <v>2.3E-2</v>
      </c>
      <c r="G239">
        <v>0.45</v>
      </c>
      <c r="J239" s="6" t="str">
        <f t="shared" si="3"/>
        <v>**0.03</v>
      </c>
      <c r="M239" s="6" t="s">
        <v>918</v>
      </c>
      <c r="N239" s="6" cm="1">
        <f t="array" ref="N239:R239">TRANSPOSE(J237:J241)</f>
        <v>0.83599999999999997</v>
      </c>
      <c r="O239" s="6" t="str">
        <v>*0</v>
      </c>
      <c r="P239" s="6" t="str">
        <v>**0.03</v>
      </c>
      <c r="Q239" s="6" t="str">
        <v>**0.02</v>
      </c>
      <c r="R239" t="str">
        <v>*0</v>
      </c>
    </row>
    <row r="240" spans="1:18">
      <c r="A240" s="5" t="s">
        <v>1035</v>
      </c>
      <c r="B240">
        <v>0.21659999999999999</v>
      </c>
      <c r="C240">
        <v>9.2999999999999999E-2</v>
      </c>
      <c r="D240">
        <v>2.3220000000000001</v>
      </c>
      <c r="E240">
        <v>0.02</v>
      </c>
      <c r="F240">
        <v>3.4000000000000002E-2</v>
      </c>
      <c r="G240">
        <v>0.39900000000000002</v>
      </c>
      <c r="J240" s="6" t="str">
        <f t="shared" si="3"/>
        <v>**0.02</v>
      </c>
    </row>
    <row r="241" spans="1:11">
      <c r="A241" s="5" t="s">
        <v>1064</v>
      </c>
      <c r="B241">
        <v>-0.29349999999999998</v>
      </c>
      <c r="C241">
        <v>8.2000000000000003E-2</v>
      </c>
      <c r="D241">
        <v>-3.5840000000000001</v>
      </c>
      <c r="E241">
        <v>0</v>
      </c>
      <c r="F241">
        <v>-0.45400000000000001</v>
      </c>
      <c r="G241">
        <v>-0.13300000000000001</v>
      </c>
      <c r="J241" s="6" t="str">
        <f t="shared" si="3"/>
        <v>*0</v>
      </c>
    </row>
    <row r="242" spans="1:11">
      <c r="A242" s="4" t="s">
        <v>1039</v>
      </c>
      <c r="B242">
        <v>3.7900000000000003E-2</v>
      </c>
      <c r="C242">
        <v>3.0000000000000001E-3</v>
      </c>
      <c r="D242">
        <v>11.468999999999999</v>
      </c>
      <c r="E242">
        <v>0</v>
      </c>
      <c r="F242">
        <v>3.1E-2</v>
      </c>
      <c r="G242">
        <v>4.3999999999999997E-2</v>
      </c>
      <c r="J242" s="6" t="str">
        <f t="shared" si="3"/>
        <v>*0</v>
      </c>
    </row>
    <row r="243" spans="1:11">
      <c r="A243" s="4" t="s">
        <v>1005</v>
      </c>
      <c r="J243" s="6" t="str">
        <f t="shared" si="3"/>
        <v>*0</v>
      </c>
    </row>
    <row r="244" spans="1:11">
      <c r="A244" s="4" t="s">
        <v>1040</v>
      </c>
      <c r="B244" t="s">
        <v>1041</v>
      </c>
      <c r="C244">
        <v>60.65</v>
      </c>
      <c r="D244" t="s">
        <v>1042</v>
      </c>
      <c r="E244" t="s">
        <v>1043</v>
      </c>
      <c r="F244">
        <v>64.66</v>
      </c>
      <c r="J244" s="6" t="str">
        <f t="shared" si="3"/>
        <v>(JB):</v>
      </c>
    </row>
    <row r="245" spans="1:11">
      <c r="A245" s="4" t="s">
        <v>1044</v>
      </c>
      <c r="B245">
        <v>0.02</v>
      </c>
      <c r="C245" t="s">
        <v>1045</v>
      </c>
      <c r="D245">
        <v>0</v>
      </c>
      <c r="J245" s="6" t="str">
        <f t="shared" si="3"/>
        <v>*0</v>
      </c>
    </row>
    <row r="246" spans="1:11">
      <c r="A246" s="4" t="s">
        <v>1046</v>
      </c>
      <c r="B246" t="s">
        <v>1047</v>
      </c>
      <c r="C246">
        <v>0.24</v>
      </c>
      <c r="D246" t="s">
        <v>1048</v>
      </c>
      <c r="E246">
        <v>-0.7</v>
      </c>
      <c r="J246" s="6">
        <f t="shared" si="3"/>
        <v>-0.7</v>
      </c>
    </row>
    <row r="247" spans="1:11">
      <c r="A247" s="4" t="s">
        <v>1049</v>
      </c>
      <c r="B247" t="s">
        <v>1050</v>
      </c>
      <c r="C247">
        <v>0</v>
      </c>
      <c r="D247" t="s">
        <v>1051</v>
      </c>
      <c r="E247">
        <v>6.21</v>
      </c>
      <c r="J247" s="6">
        <f t="shared" si="3"/>
        <v>6.21</v>
      </c>
    </row>
    <row r="248" spans="1:11">
      <c r="A248" s="4" t="s">
        <v>1005</v>
      </c>
      <c r="J248" s="6" t="str">
        <f t="shared" si="3"/>
        <v>*0</v>
      </c>
    </row>
    <row r="249" spans="1:11">
      <c r="J249" s="6" t="str">
        <f t="shared" si="3"/>
        <v>*0</v>
      </c>
    </row>
    <row r="250" spans="1:11">
      <c r="A250" s="4" t="s">
        <v>1052</v>
      </c>
      <c r="J250" s="6" t="str">
        <f t="shared" si="3"/>
        <v>*0</v>
      </c>
    </row>
    <row r="251" spans="1:11">
      <c r="A251" s="4" t="s">
        <v>1053</v>
      </c>
      <c r="B251" t="s">
        <v>1024</v>
      </c>
      <c r="C251" t="s">
        <v>1054</v>
      </c>
      <c r="D251" t="s">
        <v>1055</v>
      </c>
      <c r="E251" t="s">
        <v>1056</v>
      </c>
      <c r="F251" t="s">
        <v>1057</v>
      </c>
      <c r="G251" t="s">
        <v>1058</v>
      </c>
      <c r="H251" t="s">
        <v>1059</v>
      </c>
      <c r="I251" t="s">
        <v>1060</v>
      </c>
      <c r="J251" s="6" t="str">
        <f t="shared" si="3"/>
        <v>using</v>
      </c>
      <c r="K251" t="s">
        <v>1062</v>
      </c>
    </row>
    <row r="252" spans="1:11">
      <c r="A252" s="4" t="s">
        <v>1006</v>
      </c>
      <c r="B252" t="s">
        <v>1007</v>
      </c>
      <c r="J252" s="6" t="str">
        <f t="shared" si="3"/>
        <v>*0</v>
      </c>
    </row>
    <row r="253" spans="1:11">
      <c r="A253" s="4" t="s">
        <v>1003</v>
      </c>
      <c r="J253" s="6" t="str">
        <f t="shared" si="3"/>
        <v>*0</v>
      </c>
    </row>
    <row r="254" spans="1:11">
      <c r="A254" s="4" t="s">
        <v>1008</v>
      </c>
      <c r="B254" t="s">
        <v>1009</v>
      </c>
      <c r="C254" t="s">
        <v>116</v>
      </c>
      <c r="D254" t="s">
        <v>1010</v>
      </c>
      <c r="E254" t="s">
        <v>1011</v>
      </c>
      <c r="F254">
        <v>127</v>
      </c>
      <c r="J254" s="6" t="str">
        <f t="shared" si="3"/>
        <v>Observations:</v>
      </c>
    </row>
    <row r="255" spans="1:11">
      <c r="A255" s="4" t="s">
        <v>1012</v>
      </c>
      <c r="B255" t="s">
        <v>1063</v>
      </c>
      <c r="C255" t="s">
        <v>426</v>
      </c>
      <c r="D255" t="s">
        <v>1070</v>
      </c>
      <c r="E255" t="s">
        <v>1014</v>
      </c>
      <c r="F255" t="s">
        <v>1015</v>
      </c>
      <c r="G255">
        <v>35.301000000000002</v>
      </c>
      <c r="J255" s="6" t="str">
        <f t="shared" si="3"/>
        <v>Log</v>
      </c>
    </row>
    <row r="256" spans="1:11">
      <c r="A256" s="4" t="s">
        <v>1016</v>
      </c>
      <c r="B256" t="s">
        <v>1253</v>
      </c>
      <c r="C256">
        <v>9</v>
      </c>
      <c r="D256" t="s">
        <v>1018</v>
      </c>
      <c r="E256">
        <v>2020</v>
      </c>
      <c r="F256" t="s">
        <v>402</v>
      </c>
      <c r="G256">
        <v>-58.601999999999997</v>
      </c>
      <c r="J256" s="6">
        <f t="shared" si="3"/>
        <v>2020</v>
      </c>
    </row>
    <row r="257" spans="1:18">
      <c r="A257" s="4" t="s">
        <v>1019</v>
      </c>
      <c r="B257" s="21">
        <v>0.84667824074074083</v>
      </c>
      <c r="C257" t="s">
        <v>403</v>
      </c>
      <c r="D257">
        <v>-41.584000000000003</v>
      </c>
      <c r="J257" s="6" t="str">
        <f t="shared" si="3"/>
        <v>*0</v>
      </c>
    </row>
    <row r="258" spans="1:18">
      <c r="A258" s="4" t="s">
        <v>1020</v>
      </c>
      <c r="B258" t="s">
        <v>1021</v>
      </c>
      <c r="C258" t="s">
        <v>404</v>
      </c>
      <c r="D258">
        <v>-51.688000000000002</v>
      </c>
      <c r="J258" s="6" t="str">
        <f t="shared" si="3"/>
        <v>*0</v>
      </c>
    </row>
    <row r="259" spans="1:18">
      <c r="A259" s="4" t="s">
        <v>1022</v>
      </c>
      <c r="B259" t="s">
        <v>1023</v>
      </c>
      <c r="J259" s="6" t="str">
        <f t="shared" si="3"/>
        <v>*0</v>
      </c>
    </row>
    <row r="260" spans="1:18">
      <c r="A260" s="4" t="s">
        <v>1024</v>
      </c>
      <c r="B260" t="s">
        <v>1025</v>
      </c>
      <c r="C260" t="s">
        <v>1026</v>
      </c>
      <c r="J260" s="6" t="str">
        <f t="shared" si="3"/>
        <v>*0</v>
      </c>
    </row>
    <row r="261" spans="1:18">
      <c r="A261" s="4" t="s">
        <v>1212</v>
      </c>
      <c r="J261" s="6" t="str">
        <f t="shared" si="3"/>
        <v>*0</v>
      </c>
    </row>
    <row r="262" spans="1:18">
      <c r="A262" s="4" t="s">
        <v>1027</v>
      </c>
      <c r="B262" t="s">
        <v>164</v>
      </c>
      <c r="C262" t="s">
        <v>1028</v>
      </c>
      <c r="D262" t="s">
        <v>1029</v>
      </c>
      <c r="E262" t="s">
        <v>1030</v>
      </c>
      <c r="F262" t="s">
        <v>1031</v>
      </c>
      <c r="G262" t="s">
        <v>1032</v>
      </c>
      <c r="J262" s="6" t="str">
        <f t="shared" si="3"/>
        <v>P&gt;|z|</v>
      </c>
    </row>
    <row r="263" spans="1:18">
      <c r="A263" s="4" t="s">
        <v>1213</v>
      </c>
      <c r="J263" s="6" t="str">
        <f t="shared" si="3"/>
        <v>*0</v>
      </c>
      <c r="M263" s="6" t="str">
        <f>C254</f>
        <v>CS-Baa-1YR</v>
      </c>
      <c r="P263" s="6" t="s">
        <v>1076</v>
      </c>
      <c r="Q263" s="6">
        <f>G255</f>
        <v>35.301000000000002</v>
      </c>
    </row>
    <row r="264" spans="1:18">
      <c r="A264" s="4" t="s">
        <v>730</v>
      </c>
      <c r="B264">
        <v>6.7699999999999996E-2</v>
      </c>
      <c r="C264">
        <v>9.0999999999999998E-2</v>
      </c>
      <c r="D264">
        <v>0.74299999999999999</v>
      </c>
      <c r="E264">
        <v>0.45700000000000002</v>
      </c>
      <c r="F264">
        <v>-0.111</v>
      </c>
      <c r="G264">
        <v>0.246</v>
      </c>
      <c r="J264" s="6">
        <f t="shared" si="3"/>
        <v>0.45700000000000002</v>
      </c>
      <c r="N264" s="6" t="str" cm="1">
        <f t="array" ref="N264:R264">TRANSPOSE(A264:A268)</f>
        <v>Econ-CPILFESL-diff</v>
      </c>
      <c r="O264" s="6" t="str">
        <v>ar.L1</v>
      </c>
      <c r="P264" s="6" t="str">
        <v>ar.L2</v>
      </c>
      <c r="Q264" s="6" t="str">
        <v>ar.L3</v>
      </c>
      <c r="R264" t="str">
        <v>ar.L4</v>
      </c>
    </row>
    <row r="265" spans="1:18">
      <c r="A265" s="5" t="s">
        <v>1033</v>
      </c>
      <c r="B265">
        <v>0.29360000000000003</v>
      </c>
      <c r="C265">
        <v>5.1999999999999998E-2</v>
      </c>
      <c r="D265">
        <v>5.6379999999999999</v>
      </c>
      <c r="E265">
        <v>0</v>
      </c>
      <c r="F265">
        <v>0.192</v>
      </c>
      <c r="G265">
        <v>0.39600000000000002</v>
      </c>
      <c r="J265" s="6" t="str">
        <f t="shared" si="3"/>
        <v>*0</v>
      </c>
      <c r="M265" s="6" t="s">
        <v>1027</v>
      </c>
      <c r="N265" s="6" cm="1">
        <f t="array" ref="N265:R265">TRANSPOSE(B264:B268)</f>
        <v>6.7699999999999996E-2</v>
      </c>
      <c r="O265" s="6">
        <v>0.29360000000000003</v>
      </c>
      <c r="P265" s="6">
        <v>0.1462</v>
      </c>
      <c r="Q265" s="6">
        <v>0.20519999999999999</v>
      </c>
      <c r="R265">
        <v>-0.20069999999999999</v>
      </c>
    </row>
    <row r="266" spans="1:18">
      <c r="A266" s="5" t="s">
        <v>1034</v>
      </c>
      <c r="B266">
        <v>0.1462</v>
      </c>
      <c r="C266">
        <v>8.5999999999999993E-2</v>
      </c>
      <c r="D266">
        <v>1.708</v>
      </c>
      <c r="E266">
        <v>8.7999999999999995E-2</v>
      </c>
      <c r="F266">
        <v>-2.1999999999999999E-2</v>
      </c>
      <c r="G266">
        <v>0.314</v>
      </c>
      <c r="J266" s="6">
        <f t="shared" si="3"/>
        <v>8.7999999999999995E-2</v>
      </c>
      <c r="M266" s="6" t="s">
        <v>1068</v>
      </c>
      <c r="N266" s="6" t="str" cm="1">
        <f t="array" ref="N266:R266">TRANSPOSE("("&amp;D264:D268&amp;")")</f>
        <v>(0.743)</v>
      </c>
      <c r="O266" s="6" t="str">
        <v>(5.638)</v>
      </c>
      <c r="P266" s="6" t="str">
        <v>(1.708)</v>
      </c>
      <c r="Q266" s="6" t="str">
        <v>(1.922)</v>
      </c>
      <c r="R266" t="str">
        <v>(-2.008)</v>
      </c>
    </row>
    <row r="267" spans="1:18">
      <c r="A267" s="5" t="s">
        <v>1035</v>
      </c>
      <c r="B267">
        <v>0.20519999999999999</v>
      </c>
      <c r="C267">
        <v>0.107</v>
      </c>
      <c r="D267">
        <v>1.9219999999999999</v>
      </c>
      <c r="E267">
        <v>5.5E-2</v>
      </c>
      <c r="F267">
        <v>-4.0000000000000001E-3</v>
      </c>
      <c r="G267">
        <v>0.41399999999999998</v>
      </c>
      <c r="J267" s="6">
        <f t="shared" si="3"/>
        <v>5.5E-2</v>
      </c>
      <c r="M267" s="6" t="s">
        <v>918</v>
      </c>
      <c r="N267" s="6" cm="1">
        <f t="array" ref="N267:R267">TRANSPOSE(J264:J268)</f>
        <v>0.45700000000000002</v>
      </c>
      <c r="O267" s="6" t="str">
        <v>*0</v>
      </c>
      <c r="P267" s="6">
        <v>8.7999999999999995E-2</v>
      </c>
      <c r="Q267" s="6">
        <v>5.5E-2</v>
      </c>
      <c r="R267" t="str">
        <v>**0.045</v>
      </c>
    </row>
    <row r="268" spans="1:18">
      <c r="A268" s="5" t="s">
        <v>1064</v>
      </c>
      <c r="B268">
        <v>-0.20069999999999999</v>
      </c>
      <c r="C268">
        <v>0.1</v>
      </c>
      <c r="D268">
        <v>-2.008</v>
      </c>
      <c r="E268">
        <v>4.4999999999999998E-2</v>
      </c>
      <c r="F268">
        <v>-0.39600000000000002</v>
      </c>
      <c r="G268">
        <v>-5.0000000000000001E-3</v>
      </c>
      <c r="J268" s="6" t="str">
        <f t="shared" si="3"/>
        <v>**0.045</v>
      </c>
    </row>
    <row r="269" spans="1:18">
      <c r="A269" s="4" t="s">
        <v>1039</v>
      </c>
      <c r="B269">
        <v>3.3300000000000003E-2</v>
      </c>
      <c r="C269">
        <v>3.0000000000000001E-3</v>
      </c>
      <c r="D269">
        <v>11.976000000000001</v>
      </c>
      <c r="E269">
        <v>0</v>
      </c>
      <c r="F269">
        <v>2.8000000000000001E-2</v>
      </c>
      <c r="G269">
        <v>3.9E-2</v>
      </c>
      <c r="J269" s="6" t="str">
        <f t="shared" si="3"/>
        <v>*0</v>
      </c>
    </row>
    <row r="270" spans="1:18">
      <c r="A270" s="4" t="s">
        <v>1005</v>
      </c>
      <c r="J270" s="6" t="str">
        <f t="shared" ref="J270:J295" si="4">IF(AND(OR(E270=0, E270&gt;0), OR(F270=0.01, E270&lt;0.01)), "*" &amp;TEXT(E270, "General"), IF(AND(E270&gt;0.01, E270&lt;0.05), "**" &amp;TEXT(E270, "General"), E270))</f>
        <v>*0</v>
      </c>
    </row>
    <row r="271" spans="1:18">
      <c r="A271" s="4" t="s">
        <v>1040</v>
      </c>
      <c r="B271" t="s">
        <v>1041</v>
      </c>
      <c r="C271">
        <v>51.59</v>
      </c>
      <c r="D271" t="s">
        <v>1042</v>
      </c>
      <c r="E271" t="s">
        <v>1043</v>
      </c>
      <c r="F271">
        <v>93.75</v>
      </c>
      <c r="J271" s="6" t="str">
        <f t="shared" si="4"/>
        <v>(JB):</v>
      </c>
    </row>
    <row r="272" spans="1:18">
      <c r="A272" s="4" t="s">
        <v>1044</v>
      </c>
      <c r="B272">
        <v>0.1</v>
      </c>
      <c r="C272" t="s">
        <v>1045</v>
      </c>
      <c r="D272">
        <v>0</v>
      </c>
      <c r="J272" s="6" t="str">
        <f t="shared" si="4"/>
        <v>*0</v>
      </c>
    </row>
    <row r="273" spans="1:11">
      <c r="A273" s="4" t="s">
        <v>1046</v>
      </c>
      <c r="B273" t="s">
        <v>1047</v>
      </c>
      <c r="C273">
        <v>0.3</v>
      </c>
      <c r="D273" t="s">
        <v>1048</v>
      </c>
      <c r="E273">
        <v>-0.77</v>
      </c>
      <c r="J273" s="6">
        <f t="shared" si="4"/>
        <v>-0.77</v>
      </c>
    </row>
    <row r="274" spans="1:11">
      <c r="A274" s="4" t="s">
        <v>1049</v>
      </c>
      <c r="B274" t="s">
        <v>1050</v>
      </c>
      <c r="C274">
        <v>0</v>
      </c>
      <c r="D274" t="s">
        <v>1051</v>
      </c>
      <c r="E274">
        <v>6.93</v>
      </c>
      <c r="J274" s="6">
        <f t="shared" si="4"/>
        <v>6.93</v>
      </c>
    </row>
    <row r="275" spans="1:11">
      <c r="A275" s="4" t="s">
        <v>1005</v>
      </c>
      <c r="J275" s="6" t="str">
        <f t="shared" si="4"/>
        <v>*0</v>
      </c>
    </row>
    <row r="276" spans="1:11">
      <c r="J276" s="6" t="str">
        <f t="shared" si="4"/>
        <v>*0</v>
      </c>
    </row>
    <row r="277" spans="1:11">
      <c r="A277" s="4" t="s">
        <v>1052</v>
      </c>
      <c r="J277" s="6" t="str">
        <f t="shared" si="4"/>
        <v>*0</v>
      </c>
    </row>
    <row r="278" spans="1:11">
      <c r="A278" s="4" t="s">
        <v>1053</v>
      </c>
      <c r="B278" t="s">
        <v>1024</v>
      </c>
      <c r="C278" t="s">
        <v>1054</v>
      </c>
      <c r="D278" t="s">
        <v>1055</v>
      </c>
      <c r="E278" t="s">
        <v>1056</v>
      </c>
      <c r="F278" t="s">
        <v>1057</v>
      </c>
      <c r="G278" t="s">
        <v>1058</v>
      </c>
      <c r="H278" t="s">
        <v>1059</v>
      </c>
      <c r="I278" t="s">
        <v>1060</v>
      </c>
      <c r="J278" s="6" t="str">
        <f t="shared" si="4"/>
        <v>using</v>
      </c>
      <c r="K278" t="s">
        <v>1062</v>
      </c>
    </row>
    <row r="279" spans="1:11">
      <c r="A279" s="4" t="s">
        <v>1006</v>
      </c>
      <c r="B279" t="s">
        <v>1007</v>
      </c>
      <c r="J279" s="6" t="str">
        <f t="shared" si="4"/>
        <v>*0</v>
      </c>
    </row>
    <row r="280" spans="1:11">
      <c r="A280" s="4" t="s">
        <v>1003</v>
      </c>
      <c r="J280" s="6" t="str">
        <f t="shared" si="4"/>
        <v>*0</v>
      </c>
    </row>
    <row r="281" spans="1:11">
      <c r="A281" s="4" t="s">
        <v>1008</v>
      </c>
      <c r="B281" t="s">
        <v>1009</v>
      </c>
      <c r="C281" t="s">
        <v>121</v>
      </c>
      <c r="D281" t="s">
        <v>1010</v>
      </c>
      <c r="E281" t="s">
        <v>1011</v>
      </c>
      <c r="F281">
        <v>127</v>
      </c>
      <c r="J281" s="6" t="str">
        <f t="shared" si="4"/>
        <v>Observations:</v>
      </c>
    </row>
    <row r="282" spans="1:11">
      <c r="A282" s="4" t="s">
        <v>1012</v>
      </c>
      <c r="B282" t="s">
        <v>1063</v>
      </c>
      <c r="C282" t="s">
        <v>426</v>
      </c>
      <c r="D282" t="s">
        <v>1070</v>
      </c>
      <c r="E282" t="s">
        <v>1014</v>
      </c>
      <c r="F282" t="s">
        <v>1015</v>
      </c>
      <c r="G282">
        <v>10.404999999999999</v>
      </c>
      <c r="J282" s="6" t="str">
        <f t="shared" si="4"/>
        <v>Log</v>
      </c>
    </row>
    <row r="283" spans="1:11">
      <c r="A283" s="4" t="s">
        <v>1016</v>
      </c>
      <c r="B283" t="s">
        <v>1253</v>
      </c>
      <c r="C283">
        <v>9</v>
      </c>
      <c r="D283" t="s">
        <v>1018</v>
      </c>
      <c r="E283">
        <v>2020</v>
      </c>
      <c r="F283" t="s">
        <v>402</v>
      </c>
      <c r="G283">
        <v>-8.81</v>
      </c>
      <c r="J283" s="6">
        <f t="shared" si="4"/>
        <v>2020</v>
      </c>
    </row>
    <row r="284" spans="1:11">
      <c r="A284" s="4" t="s">
        <v>1019</v>
      </c>
      <c r="B284" s="21">
        <v>0.84668981481481476</v>
      </c>
      <c r="C284" t="s">
        <v>403</v>
      </c>
      <c r="D284">
        <v>8.2080000000000002</v>
      </c>
      <c r="J284" s="6" t="str">
        <f t="shared" si="4"/>
        <v>*0</v>
      </c>
    </row>
    <row r="285" spans="1:11">
      <c r="A285" s="4" t="s">
        <v>1020</v>
      </c>
      <c r="B285" t="s">
        <v>1021</v>
      </c>
      <c r="C285" t="s">
        <v>404</v>
      </c>
      <c r="D285">
        <v>-1.8959999999999999</v>
      </c>
      <c r="J285" s="6" t="str">
        <f t="shared" si="4"/>
        <v>*0</v>
      </c>
    </row>
    <row r="286" spans="1:11">
      <c r="A286" s="4" t="s">
        <v>1022</v>
      </c>
      <c r="B286" t="s">
        <v>1023</v>
      </c>
      <c r="J286" s="6" t="str">
        <f t="shared" si="4"/>
        <v>*0</v>
      </c>
    </row>
    <row r="287" spans="1:11">
      <c r="A287" s="4" t="s">
        <v>1024</v>
      </c>
      <c r="B287" t="s">
        <v>1025</v>
      </c>
      <c r="C287" t="s">
        <v>1026</v>
      </c>
      <c r="J287" s="6" t="str">
        <f t="shared" si="4"/>
        <v>*0</v>
      </c>
    </row>
    <row r="288" spans="1:11">
      <c r="A288" s="4" t="s">
        <v>1212</v>
      </c>
      <c r="J288" s="6" t="str">
        <f t="shared" si="4"/>
        <v>*0</v>
      </c>
    </row>
    <row r="289" spans="1:18">
      <c r="A289" s="4" t="s">
        <v>1027</v>
      </c>
      <c r="B289" t="s">
        <v>164</v>
      </c>
      <c r="C289" t="s">
        <v>1028</v>
      </c>
      <c r="D289" t="s">
        <v>1029</v>
      </c>
      <c r="E289" t="s">
        <v>1030</v>
      </c>
      <c r="F289" t="s">
        <v>1031</v>
      </c>
      <c r="G289" t="s">
        <v>1032</v>
      </c>
      <c r="J289" s="6" t="str">
        <f t="shared" si="4"/>
        <v>P&gt;|z|</v>
      </c>
    </row>
    <row r="290" spans="1:18">
      <c r="A290" s="4" t="s">
        <v>1213</v>
      </c>
      <c r="J290" s="6" t="str">
        <f t="shared" si="4"/>
        <v>*0</v>
      </c>
      <c r="M290" s="6" t="str">
        <f>C281</f>
        <v>CS-Baa-5YR</v>
      </c>
      <c r="P290" s="6" t="s">
        <v>1076</v>
      </c>
      <c r="Q290" s="6">
        <f>G282</f>
        <v>10.404999999999999</v>
      </c>
    </row>
    <row r="291" spans="1:18">
      <c r="A291" s="4" t="s">
        <v>730</v>
      </c>
      <c r="B291">
        <v>0.1308</v>
      </c>
      <c r="C291">
        <v>9.2999999999999999E-2</v>
      </c>
      <c r="D291">
        <v>1.399</v>
      </c>
      <c r="E291">
        <v>0.16200000000000001</v>
      </c>
      <c r="F291">
        <v>-5.1999999999999998E-2</v>
      </c>
      <c r="G291">
        <v>0.314</v>
      </c>
      <c r="J291" s="6">
        <f t="shared" si="4"/>
        <v>0.16200000000000001</v>
      </c>
      <c r="N291" s="6" t="str" cm="1">
        <f t="array" ref="N291:R291">TRANSPOSE(A291:A295)</f>
        <v>Econ-CPILFESL-diff</v>
      </c>
      <c r="O291" s="6" t="str">
        <v>ar.L1</v>
      </c>
      <c r="P291" s="6" t="str">
        <v>ar.L2</v>
      </c>
      <c r="Q291" s="6" t="str">
        <v>ar.L3</v>
      </c>
      <c r="R291" t="str">
        <v>ar.L4</v>
      </c>
    </row>
    <row r="292" spans="1:18">
      <c r="A292" s="5" t="s">
        <v>1033</v>
      </c>
      <c r="B292">
        <v>0.39629999999999999</v>
      </c>
      <c r="C292">
        <v>5.5E-2</v>
      </c>
      <c r="D292">
        <v>7.2480000000000002</v>
      </c>
      <c r="E292">
        <v>0</v>
      </c>
      <c r="F292">
        <v>0.28899999999999998</v>
      </c>
      <c r="G292">
        <v>0.503</v>
      </c>
      <c r="J292" s="6" t="str">
        <f t="shared" si="4"/>
        <v>*0</v>
      </c>
      <c r="M292" s="6" t="s">
        <v>1027</v>
      </c>
      <c r="N292" s="6" cm="1">
        <f t="array" ref="N292:R292">TRANSPOSE(B291:B295)</f>
        <v>0.1308</v>
      </c>
      <c r="O292" s="6">
        <v>0.39629999999999999</v>
      </c>
      <c r="P292" s="6">
        <v>-8.7999999999999995E-2</v>
      </c>
      <c r="Q292" s="6">
        <v>0.20499999999999999</v>
      </c>
      <c r="R292">
        <v>-4.7899999999999998E-2</v>
      </c>
    </row>
    <row r="293" spans="1:18">
      <c r="A293" s="5" t="s">
        <v>1034</v>
      </c>
      <c r="B293">
        <v>-8.7999999999999995E-2</v>
      </c>
      <c r="C293">
        <v>7.0999999999999994E-2</v>
      </c>
      <c r="D293">
        <v>-1.2410000000000001</v>
      </c>
      <c r="E293">
        <v>0.215</v>
      </c>
      <c r="F293">
        <v>-0.22700000000000001</v>
      </c>
      <c r="G293">
        <v>5.0999999999999997E-2</v>
      </c>
      <c r="J293" s="6">
        <f t="shared" si="4"/>
        <v>0.215</v>
      </c>
      <c r="M293" s="6" t="s">
        <v>1068</v>
      </c>
      <c r="N293" s="6" t="str" cm="1">
        <f t="array" ref="N293:R293">TRANSPOSE("("&amp;D291:D295&amp;")")</f>
        <v>(1.399)</v>
      </c>
      <c r="O293" s="6" t="str">
        <v>(7.248)</v>
      </c>
      <c r="P293" s="6" t="str">
        <v>(-1.241)</v>
      </c>
      <c r="Q293" s="6" t="str">
        <v>(2.093)</v>
      </c>
      <c r="R293" t="str">
        <v>(-0.358)</v>
      </c>
    </row>
    <row r="294" spans="1:18">
      <c r="A294" s="5" t="s">
        <v>1035</v>
      </c>
      <c r="B294">
        <v>0.20499999999999999</v>
      </c>
      <c r="C294">
        <v>9.8000000000000004E-2</v>
      </c>
      <c r="D294">
        <v>2.093</v>
      </c>
      <c r="E294">
        <v>3.5999999999999997E-2</v>
      </c>
      <c r="F294">
        <v>1.2999999999999999E-2</v>
      </c>
      <c r="G294">
        <v>0.39700000000000002</v>
      </c>
      <c r="J294" s="6" t="str">
        <f t="shared" si="4"/>
        <v>**0.036</v>
      </c>
      <c r="M294" s="6" t="s">
        <v>918</v>
      </c>
      <c r="N294" s="6" cm="1">
        <f t="array" ref="N294:R294">TRANSPOSE(J291:J295)</f>
        <v>0.16200000000000001</v>
      </c>
      <c r="O294" s="6" t="str">
        <v>*0</v>
      </c>
      <c r="P294" s="6">
        <v>0.215</v>
      </c>
      <c r="Q294" s="6" t="str">
        <v>**0.036</v>
      </c>
      <c r="R294">
        <v>0.72</v>
      </c>
    </row>
    <row r="295" spans="1:18">
      <c r="A295" s="5" t="s">
        <v>1064</v>
      </c>
      <c r="B295">
        <v>-4.7899999999999998E-2</v>
      </c>
      <c r="C295">
        <v>0.13400000000000001</v>
      </c>
      <c r="D295">
        <v>-0.35799999999999998</v>
      </c>
      <c r="E295">
        <v>0.72</v>
      </c>
      <c r="F295">
        <v>-0.31</v>
      </c>
      <c r="G295">
        <v>0.214</v>
      </c>
      <c r="J295" s="6">
        <f t="shared" si="4"/>
        <v>0.72</v>
      </c>
    </row>
    <row r="296" spans="1:18">
      <c r="A296" s="4" t="s">
        <v>1039</v>
      </c>
      <c r="B296">
        <v>4.9500000000000002E-2</v>
      </c>
      <c r="C296">
        <v>3.0000000000000001E-3</v>
      </c>
      <c r="D296">
        <v>16.611999999999998</v>
      </c>
      <c r="E296">
        <v>0</v>
      </c>
      <c r="F296">
        <v>4.3999999999999997E-2</v>
      </c>
      <c r="G296">
        <v>5.5E-2</v>
      </c>
    </row>
    <row r="297" spans="1:18">
      <c r="A297" s="4" t="s">
        <v>1005</v>
      </c>
    </row>
    <row r="298" spans="1:18">
      <c r="A298" s="4" t="s">
        <v>1040</v>
      </c>
      <c r="B298" t="s">
        <v>1041</v>
      </c>
      <c r="C298">
        <v>49.1</v>
      </c>
      <c r="D298" t="s">
        <v>1042</v>
      </c>
      <c r="E298" t="s">
        <v>1043</v>
      </c>
      <c r="F298">
        <v>727.35</v>
      </c>
    </row>
    <row r="299" spans="1:18">
      <c r="A299" s="4" t="s">
        <v>1044</v>
      </c>
      <c r="B299">
        <v>0.15</v>
      </c>
      <c r="C299" t="s">
        <v>1045</v>
      </c>
      <c r="D299">
        <v>0</v>
      </c>
    </row>
    <row r="300" spans="1:18">
      <c r="A300" s="4" t="s">
        <v>1046</v>
      </c>
      <c r="B300" t="s">
        <v>1047</v>
      </c>
      <c r="C300">
        <v>0.2</v>
      </c>
      <c r="D300" t="s">
        <v>1048</v>
      </c>
      <c r="E300">
        <v>-1.83</v>
      </c>
    </row>
    <row r="301" spans="1:18">
      <c r="A301" s="4" t="s">
        <v>1049</v>
      </c>
      <c r="B301" t="s">
        <v>1050</v>
      </c>
      <c r="C301">
        <v>0</v>
      </c>
      <c r="D301" t="s">
        <v>1051</v>
      </c>
      <c r="E301">
        <v>14.19</v>
      </c>
    </row>
    <row r="302" spans="1:18">
      <c r="A302" s="4" t="s">
        <v>1005</v>
      </c>
    </row>
    <row r="304" spans="1:18">
      <c r="A304" s="4" t="s">
        <v>1052</v>
      </c>
    </row>
    <row r="305" spans="1:11">
      <c r="A305" s="4" t="s">
        <v>1053</v>
      </c>
      <c r="B305" t="s">
        <v>1024</v>
      </c>
      <c r="C305" t="s">
        <v>1054</v>
      </c>
      <c r="D305" t="s">
        <v>1055</v>
      </c>
      <c r="E305" t="s">
        <v>1056</v>
      </c>
      <c r="F305" t="s">
        <v>1057</v>
      </c>
      <c r="G305" t="s">
        <v>1058</v>
      </c>
      <c r="H305" t="s">
        <v>1059</v>
      </c>
      <c r="I305" t="s">
        <v>1060</v>
      </c>
      <c r="J305" s="6" t="s">
        <v>1061</v>
      </c>
      <c r="K305" t="s">
        <v>1062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6A10-4E9C-9242-BA81-92EC3C721660}">
  <dimension ref="A1:Z305"/>
  <sheetViews>
    <sheetView topLeftCell="H49" zoomScale="75" workbookViewId="0">
      <selection activeCell="W82" sqref="W82"/>
    </sheetView>
  </sheetViews>
  <sheetFormatPr baseColWidth="10" defaultRowHeight="16"/>
  <cols>
    <col min="10" max="10" width="10.83203125" style="6"/>
    <col min="13" max="13" width="18.1640625" style="6" customWidth="1"/>
    <col min="14" max="17" width="17.1640625" style="6" customWidth="1"/>
    <col min="21" max="21" width="15.6640625" style="6" bestFit="1" customWidth="1"/>
    <col min="22" max="22" width="7.83203125" style="6" bestFit="1" customWidth="1"/>
    <col min="23" max="23" width="12.6640625" style="6" bestFit="1" customWidth="1"/>
    <col min="24" max="24" width="8.6640625" style="6" bestFit="1" customWidth="1"/>
    <col min="25" max="26" width="10.83203125" style="6"/>
  </cols>
  <sheetData>
    <row r="1" spans="1:24">
      <c r="A1" s="4" t="s">
        <v>1006</v>
      </c>
      <c r="B1" t="s">
        <v>1007</v>
      </c>
    </row>
    <row r="2" spans="1:24">
      <c r="A2" s="4" t="s">
        <v>1003</v>
      </c>
    </row>
    <row r="3" spans="1:24">
      <c r="A3" s="4" t="s">
        <v>1008</v>
      </c>
      <c r="B3" t="s">
        <v>1009</v>
      </c>
      <c r="C3" t="s">
        <v>108</v>
      </c>
      <c r="D3" t="s">
        <v>1010</v>
      </c>
      <c r="E3" t="s">
        <v>1011</v>
      </c>
      <c r="F3">
        <v>127</v>
      </c>
    </row>
    <row r="4" spans="1:24">
      <c r="A4" s="4" t="s">
        <v>1012</v>
      </c>
      <c r="B4" t="s">
        <v>1069</v>
      </c>
      <c r="C4" t="s">
        <v>426</v>
      </c>
      <c r="D4" t="s">
        <v>1070</v>
      </c>
      <c r="E4" t="s">
        <v>1014</v>
      </c>
      <c r="F4" t="s">
        <v>1015</v>
      </c>
      <c r="G4">
        <v>4.9850000000000003</v>
      </c>
    </row>
    <row r="5" spans="1:24">
      <c r="A5" s="4" t="s">
        <v>1016</v>
      </c>
      <c r="B5" t="s">
        <v>1253</v>
      </c>
      <c r="C5">
        <v>9</v>
      </c>
      <c r="D5" t="s">
        <v>1018</v>
      </c>
      <c r="E5">
        <v>2020</v>
      </c>
      <c r="F5" t="s">
        <v>402</v>
      </c>
      <c r="G5">
        <v>-1.97</v>
      </c>
    </row>
    <row r="6" spans="1:24">
      <c r="A6" s="4" t="s">
        <v>1019</v>
      </c>
      <c r="B6" s="21">
        <v>0.85481481481481481</v>
      </c>
      <c r="C6" t="s">
        <v>403</v>
      </c>
      <c r="D6">
        <v>9.375</v>
      </c>
    </row>
    <row r="7" spans="1:24">
      <c r="A7" s="4" t="s">
        <v>1020</v>
      </c>
      <c r="B7" t="s">
        <v>1021</v>
      </c>
      <c r="C7" t="s">
        <v>404</v>
      </c>
      <c r="D7">
        <v>2.6389999999999998</v>
      </c>
    </row>
    <row r="8" spans="1:24">
      <c r="A8" s="4" t="s">
        <v>1022</v>
      </c>
      <c r="B8" t="s">
        <v>1023</v>
      </c>
    </row>
    <row r="9" spans="1:24">
      <c r="A9" s="4" t="s">
        <v>1024</v>
      </c>
      <c r="B9" t="s">
        <v>1025</v>
      </c>
      <c r="C9" t="s">
        <v>1026</v>
      </c>
    </row>
    <row r="10" spans="1:24">
      <c r="A10" s="4" t="s">
        <v>1071</v>
      </c>
    </row>
    <row r="11" spans="1:24">
      <c r="A11" s="4" t="s">
        <v>1027</v>
      </c>
      <c r="B11" t="s">
        <v>164</v>
      </c>
      <c r="C11" t="s">
        <v>1028</v>
      </c>
      <c r="D11" t="s">
        <v>1029</v>
      </c>
      <c r="E11" t="s">
        <v>1030</v>
      </c>
      <c r="F11" t="s">
        <v>1031</v>
      </c>
      <c r="G11" t="s">
        <v>1032</v>
      </c>
    </row>
    <row r="12" spans="1:24">
      <c r="A12" s="4" t="s">
        <v>1072</v>
      </c>
      <c r="M12" s="6" t="str">
        <f>C3</f>
        <v>CS-Aaa-3MO</v>
      </c>
      <c r="P12" s="6" t="s">
        <v>1076</v>
      </c>
      <c r="Q12" s="6">
        <f>G4</f>
        <v>4.9850000000000003</v>
      </c>
      <c r="T12" t="s">
        <v>108</v>
      </c>
      <c r="W12" s="6" t="s">
        <v>1076</v>
      </c>
      <c r="X12" s="6">
        <v>4.9850000000000003</v>
      </c>
    </row>
    <row r="13" spans="1:24">
      <c r="A13" s="4" t="s">
        <v>731</v>
      </c>
      <c r="B13">
        <v>6.1999999999999998E-3</v>
      </c>
      <c r="C13">
        <v>0.04</v>
      </c>
      <c r="D13">
        <v>0.154</v>
      </c>
      <c r="E13">
        <v>0.878</v>
      </c>
      <c r="F13">
        <v>-7.2999999999999995E-2</v>
      </c>
      <c r="G13">
        <v>8.5000000000000006E-2</v>
      </c>
      <c r="J13" s="6">
        <f>IF(AND(OR(E13=0, E13&gt;0), OR(F13=0.01, E13&lt;0.01)), "*" &amp;TEXT(E13, "General"), IF(AND(E13&gt;0.01, E13&lt;0.05), "**" &amp;TEXT(E13, "General"), E13))</f>
        <v>0.878</v>
      </c>
      <c r="N13" s="6" t="str" cm="1">
        <f t="array" ref="N13:P13">TRANSPOSE(A13:A15)</f>
        <v>Econ-INDPRO-diff</v>
      </c>
      <c r="O13" s="6" t="str">
        <v>ar.L1</v>
      </c>
      <c r="P13" s="6" t="str">
        <v>ar.L2</v>
      </c>
      <c r="U13" s="6" t="s">
        <v>1332</v>
      </c>
      <c r="V13" s="6" t="s">
        <v>1033</v>
      </c>
      <c r="W13" s="6" t="s">
        <v>1034</v>
      </c>
    </row>
    <row r="14" spans="1:24">
      <c r="A14" s="5" t="s">
        <v>1033</v>
      </c>
      <c r="B14">
        <v>-0.24590000000000001</v>
      </c>
      <c r="C14">
        <v>5.8999999999999997E-2</v>
      </c>
      <c r="D14">
        <v>-4.1840000000000002</v>
      </c>
      <c r="E14">
        <v>0</v>
      </c>
      <c r="F14">
        <v>-0.36099999999999999</v>
      </c>
      <c r="G14">
        <v>-0.13100000000000001</v>
      </c>
      <c r="J14" s="6" t="str">
        <f t="shared" ref="J14:J77" si="0">IF(AND(OR(E14=0, E14&gt;0), OR(F14=0.01, E14&lt;0.01)), "*" &amp;TEXT(E14, "General"), IF(AND(E14&gt;0.01, E14&lt;0.05), "**" &amp;TEXT(E14, "General"), E14))</f>
        <v>*0</v>
      </c>
      <c r="M14" s="6" t="s">
        <v>1027</v>
      </c>
      <c r="N14" s="6" cm="1">
        <f t="array" ref="N14:P14">TRANSPOSE(B13:B15)</f>
        <v>6.1999999999999998E-3</v>
      </c>
      <c r="O14" s="6">
        <v>-0.24590000000000001</v>
      </c>
      <c r="P14" s="6">
        <v>0.35949999999999999</v>
      </c>
      <c r="T14" t="s">
        <v>1027</v>
      </c>
      <c r="U14" s="6">
        <v>6.1999999999999998E-3</v>
      </c>
      <c r="V14" s="6">
        <v>-0.24590000000000001</v>
      </c>
      <c r="W14" s="6">
        <v>0.35949999999999999</v>
      </c>
    </row>
    <row r="15" spans="1:24">
      <c r="A15" s="5" t="s">
        <v>1034</v>
      </c>
      <c r="B15">
        <v>0.35949999999999999</v>
      </c>
      <c r="C15">
        <v>5.3999999999999999E-2</v>
      </c>
      <c r="D15">
        <v>6.6929999999999996</v>
      </c>
      <c r="E15">
        <v>0</v>
      </c>
      <c r="F15">
        <v>0.254</v>
      </c>
      <c r="G15">
        <v>0.46500000000000002</v>
      </c>
      <c r="J15" s="6" t="str">
        <f t="shared" si="0"/>
        <v>*0</v>
      </c>
      <c r="M15" s="6" t="s">
        <v>1068</v>
      </c>
      <c r="N15" s="6" t="str" cm="1">
        <f t="array" ref="N15:P15">TRANSPOSE("("&amp;D13:D15&amp;")")</f>
        <v>(0.154)</v>
      </c>
      <c r="O15" s="6" t="str">
        <v>(-4.184)</v>
      </c>
      <c r="P15" s="6" t="str">
        <v>(6.693)</v>
      </c>
      <c r="T15" t="s">
        <v>1068</v>
      </c>
      <c r="U15" s="6" t="s">
        <v>1294</v>
      </c>
      <c r="V15" s="6" t="s">
        <v>1295</v>
      </c>
      <c r="W15" s="6" t="s">
        <v>1296</v>
      </c>
    </row>
    <row r="16" spans="1:24">
      <c r="A16" s="4" t="s">
        <v>1039</v>
      </c>
      <c r="B16">
        <v>5.3900000000000003E-2</v>
      </c>
      <c r="C16">
        <v>4.0000000000000001E-3</v>
      </c>
      <c r="D16">
        <v>12.069000000000001</v>
      </c>
      <c r="E16">
        <v>0</v>
      </c>
      <c r="F16">
        <v>4.4999999999999998E-2</v>
      </c>
      <c r="G16">
        <v>6.3E-2</v>
      </c>
      <c r="J16" s="6" t="str">
        <f t="shared" si="0"/>
        <v>*0</v>
      </c>
      <c r="M16" s="6" t="s">
        <v>918</v>
      </c>
      <c r="N16" s="6" cm="1">
        <f t="array" ref="N16:P16">TRANSPOSE(J13:J15)</f>
        <v>0.878</v>
      </c>
      <c r="O16" s="6" t="str">
        <v>*0</v>
      </c>
      <c r="P16" s="6" t="str">
        <v>*0</v>
      </c>
      <c r="T16" t="s">
        <v>918</v>
      </c>
      <c r="U16" s="6">
        <v>0.878</v>
      </c>
      <c r="V16" s="6" t="s">
        <v>1083</v>
      </c>
      <c r="W16" s="6" t="s">
        <v>1083</v>
      </c>
    </row>
    <row r="17" spans="1:24">
      <c r="A17" s="4" t="s">
        <v>1005</v>
      </c>
      <c r="J17" s="6" t="str">
        <f t="shared" si="0"/>
        <v>*0</v>
      </c>
    </row>
    <row r="18" spans="1:24">
      <c r="A18" s="4" t="s">
        <v>1040</v>
      </c>
      <c r="B18" t="s">
        <v>1041</v>
      </c>
      <c r="C18">
        <v>26.19</v>
      </c>
      <c r="D18" t="s">
        <v>1042</v>
      </c>
      <c r="E18" t="s">
        <v>1043</v>
      </c>
      <c r="F18">
        <v>905.44</v>
      </c>
      <c r="J18" s="6" t="str">
        <f t="shared" si="0"/>
        <v>(JB):</v>
      </c>
      <c r="T18" t="s">
        <v>113</v>
      </c>
      <c r="W18" s="6" t="s">
        <v>1076</v>
      </c>
      <c r="X18" s="6">
        <v>18.632000000000001</v>
      </c>
    </row>
    <row r="19" spans="1:24">
      <c r="A19" s="4" t="s">
        <v>1044</v>
      </c>
      <c r="B19">
        <v>0.95</v>
      </c>
      <c r="C19" t="s">
        <v>1045</v>
      </c>
      <c r="D19">
        <v>0</v>
      </c>
      <c r="J19" s="6" t="str">
        <f t="shared" si="0"/>
        <v>*0</v>
      </c>
      <c r="U19" s="6" t="s">
        <v>1332</v>
      </c>
      <c r="V19" s="6" t="s">
        <v>1033</v>
      </c>
      <c r="W19" s="6" t="s">
        <v>1034</v>
      </c>
    </row>
    <row r="20" spans="1:24">
      <c r="A20" s="4" t="s">
        <v>1046</v>
      </c>
      <c r="B20" t="s">
        <v>1047</v>
      </c>
      <c r="C20">
        <v>0.15</v>
      </c>
      <c r="D20" t="s">
        <v>1048</v>
      </c>
      <c r="E20">
        <v>-1.52</v>
      </c>
      <c r="J20" s="6">
        <f t="shared" si="0"/>
        <v>-1.52</v>
      </c>
      <c r="T20" t="s">
        <v>1027</v>
      </c>
      <c r="U20" s="6">
        <v>-1.83E-2</v>
      </c>
      <c r="V20" s="6">
        <v>-0.19439999999999999</v>
      </c>
      <c r="W20" s="6">
        <v>0.40410000000000001</v>
      </c>
    </row>
    <row r="21" spans="1:24">
      <c r="A21" s="4" t="s">
        <v>1049</v>
      </c>
      <c r="B21" t="s">
        <v>1050</v>
      </c>
      <c r="C21">
        <v>0</v>
      </c>
      <c r="D21" t="s">
        <v>1051</v>
      </c>
      <c r="E21">
        <v>15.77</v>
      </c>
      <c r="J21" s="6">
        <f t="shared" si="0"/>
        <v>15.77</v>
      </c>
      <c r="T21" t="s">
        <v>1068</v>
      </c>
      <c r="U21" s="6" t="s">
        <v>1297</v>
      </c>
      <c r="V21" s="6" t="s">
        <v>1298</v>
      </c>
      <c r="W21" s="6" t="s">
        <v>1299</v>
      </c>
    </row>
    <row r="22" spans="1:24">
      <c r="A22" s="4" t="s">
        <v>1005</v>
      </c>
      <c r="J22" s="6" t="str">
        <f t="shared" si="0"/>
        <v>*0</v>
      </c>
      <c r="T22" t="s">
        <v>918</v>
      </c>
      <c r="U22" s="6">
        <v>0.62</v>
      </c>
      <c r="V22" s="6" t="s">
        <v>1166</v>
      </c>
      <c r="W22" s="6" t="s">
        <v>1083</v>
      </c>
    </row>
    <row r="23" spans="1:24">
      <c r="J23" s="6" t="str">
        <f t="shared" si="0"/>
        <v>*0</v>
      </c>
    </row>
    <row r="24" spans="1:24">
      <c r="A24" s="4" t="s">
        <v>1052</v>
      </c>
      <c r="J24" s="6" t="str">
        <f t="shared" si="0"/>
        <v>*0</v>
      </c>
      <c r="T24" t="s">
        <v>118</v>
      </c>
      <c r="W24" s="6" t="s">
        <v>1076</v>
      </c>
      <c r="X24" s="6">
        <v>-68.8</v>
      </c>
    </row>
    <row r="25" spans="1:24">
      <c r="A25" s="4" t="s">
        <v>1053</v>
      </c>
      <c r="B25" t="s">
        <v>1024</v>
      </c>
      <c r="C25" t="s">
        <v>1054</v>
      </c>
      <c r="D25" t="s">
        <v>1055</v>
      </c>
      <c r="E25" t="s">
        <v>1056</v>
      </c>
      <c r="F25" t="s">
        <v>1057</v>
      </c>
      <c r="G25" t="s">
        <v>1058</v>
      </c>
      <c r="H25" t="s">
        <v>1059</v>
      </c>
      <c r="I25" t="s">
        <v>1060</v>
      </c>
      <c r="J25" s="6" t="str">
        <f t="shared" si="0"/>
        <v>using</v>
      </c>
      <c r="K25" t="s">
        <v>1062</v>
      </c>
      <c r="U25" s="6" t="s">
        <v>1332</v>
      </c>
      <c r="V25" s="6" t="s">
        <v>1033</v>
      </c>
      <c r="W25" s="6" t="s">
        <v>1034</v>
      </c>
      <c r="X25" s="6" t="s">
        <v>1036</v>
      </c>
    </row>
    <row r="26" spans="1:24">
      <c r="A26" s="4" t="s">
        <v>1006</v>
      </c>
      <c r="B26" t="s">
        <v>1007</v>
      </c>
      <c r="J26" s="6" t="str">
        <f t="shared" si="0"/>
        <v>*0</v>
      </c>
      <c r="T26" t="s">
        <v>1027</v>
      </c>
      <c r="U26" s="6">
        <v>-4.8099999999999997E-2</v>
      </c>
      <c r="V26" s="6">
        <v>0.32029999999999997</v>
      </c>
      <c r="W26" s="6">
        <v>0.5927</v>
      </c>
      <c r="X26" s="6">
        <v>-0.59950000000000003</v>
      </c>
    </row>
    <row r="27" spans="1:24">
      <c r="A27" s="4" t="s">
        <v>1003</v>
      </c>
      <c r="J27" s="6" t="str">
        <f t="shared" si="0"/>
        <v>*0</v>
      </c>
      <c r="T27" t="s">
        <v>1068</v>
      </c>
      <c r="U27" s="6" t="s">
        <v>1300</v>
      </c>
      <c r="V27" s="6" t="s">
        <v>1301</v>
      </c>
      <c r="W27" s="6" t="s">
        <v>1302</v>
      </c>
      <c r="X27" s="6" t="s">
        <v>1303</v>
      </c>
    </row>
    <row r="28" spans="1:24">
      <c r="A28" s="4" t="s">
        <v>1008</v>
      </c>
      <c r="B28" t="s">
        <v>1009</v>
      </c>
      <c r="C28" t="s">
        <v>113</v>
      </c>
      <c r="D28" t="s">
        <v>1010</v>
      </c>
      <c r="E28" t="s">
        <v>1011</v>
      </c>
      <c r="F28">
        <v>127</v>
      </c>
      <c r="J28" s="6" t="str">
        <f t="shared" si="0"/>
        <v>Observations:</v>
      </c>
      <c r="T28" t="s">
        <v>918</v>
      </c>
      <c r="U28" s="6">
        <v>0.123</v>
      </c>
      <c r="V28" s="6" t="s">
        <v>1083</v>
      </c>
      <c r="W28" s="6" t="s">
        <v>1083</v>
      </c>
      <c r="X28" s="6" t="s">
        <v>1083</v>
      </c>
    </row>
    <row r="29" spans="1:24">
      <c r="A29" s="4" t="s">
        <v>1012</v>
      </c>
      <c r="B29" t="s">
        <v>1069</v>
      </c>
      <c r="C29" t="s">
        <v>426</v>
      </c>
      <c r="D29" t="s">
        <v>1070</v>
      </c>
      <c r="E29" t="s">
        <v>1014</v>
      </c>
      <c r="F29" t="s">
        <v>1015</v>
      </c>
      <c r="G29">
        <v>18.632000000000001</v>
      </c>
      <c r="J29" s="6" t="str">
        <f t="shared" si="0"/>
        <v>Log</v>
      </c>
    </row>
    <row r="30" spans="1:24">
      <c r="A30" s="4" t="s">
        <v>1016</v>
      </c>
      <c r="B30" t="s">
        <v>1253</v>
      </c>
      <c r="C30">
        <v>9</v>
      </c>
      <c r="D30" t="s">
        <v>1018</v>
      </c>
      <c r="E30">
        <v>2020</v>
      </c>
      <c r="F30" t="s">
        <v>402</v>
      </c>
      <c r="G30">
        <v>-29.263999999999999</v>
      </c>
      <c r="J30" s="6">
        <f t="shared" si="0"/>
        <v>2020</v>
      </c>
      <c r="T30" t="s">
        <v>109</v>
      </c>
      <c r="W30" s="6" t="s">
        <v>1076</v>
      </c>
      <c r="X30" s="6">
        <v>48.396000000000001</v>
      </c>
    </row>
    <row r="31" spans="1:24">
      <c r="A31" s="4" t="s">
        <v>1019</v>
      </c>
      <c r="B31" s="21">
        <v>0.85481481481481481</v>
      </c>
      <c r="C31" t="s">
        <v>403</v>
      </c>
      <c r="D31">
        <v>-17.917999999999999</v>
      </c>
      <c r="J31" s="6" t="str">
        <f t="shared" si="0"/>
        <v>*0</v>
      </c>
      <c r="U31" s="6" t="s">
        <v>1332</v>
      </c>
      <c r="V31" s="6" t="s">
        <v>1033</v>
      </c>
      <c r="W31" s="6" t="s">
        <v>1034</v>
      </c>
      <c r="X31" s="6" t="s">
        <v>1036</v>
      </c>
    </row>
    <row r="32" spans="1:24">
      <c r="A32" s="4" t="s">
        <v>1020</v>
      </c>
      <c r="B32" t="s">
        <v>1021</v>
      </c>
      <c r="C32" t="s">
        <v>404</v>
      </c>
      <c r="D32">
        <v>-24.654</v>
      </c>
      <c r="J32" s="6" t="str">
        <f t="shared" si="0"/>
        <v>*0</v>
      </c>
      <c r="T32" t="s">
        <v>1027</v>
      </c>
      <c r="U32" s="6">
        <v>3.1300000000000001E-2</v>
      </c>
      <c r="V32" s="6">
        <v>0.97509999999999997</v>
      </c>
      <c r="W32" s="6">
        <v>-0.66090000000000004</v>
      </c>
      <c r="X32" s="6">
        <v>-0.93530000000000002</v>
      </c>
    </row>
    <row r="33" spans="1:24">
      <c r="A33" s="4" t="s">
        <v>1022</v>
      </c>
      <c r="B33" t="s">
        <v>1023</v>
      </c>
      <c r="J33" s="6" t="str">
        <f t="shared" si="0"/>
        <v>*0</v>
      </c>
      <c r="T33" t="s">
        <v>1068</v>
      </c>
      <c r="U33" s="6" t="s">
        <v>1304</v>
      </c>
      <c r="V33" s="6" t="s">
        <v>1305</v>
      </c>
      <c r="W33" s="6" t="s">
        <v>1306</v>
      </c>
      <c r="X33" s="6" t="s">
        <v>1307</v>
      </c>
    </row>
    <row r="34" spans="1:24">
      <c r="A34" s="4" t="s">
        <v>1024</v>
      </c>
      <c r="B34" t="s">
        <v>1025</v>
      </c>
      <c r="C34" t="s">
        <v>1026</v>
      </c>
      <c r="J34" s="6" t="str">
        <f t="shared" si="0"/>
        <v>*0</v>
      </c>
      <c r="T34" t="s">
        <v>918</v>
      </c>
      <c r="U34" s="6">
        <v>0.154</v>
      </c>
      <c r="V34" s="6" t="s">
        <v>1083</v>
      </c>
      <c r="W34" s="6" t="s">
        <v>1083</v>
      </c>
      <c r="X34" s="6" t="s">
        <v>1083</v>
      </c>
    </row>
    <row r="35" spans="1:24">
      <c r="A35" s="4" t="s">
        <v>1071</v>
      </c>
      <c r="J35" s="6" t="str">
        <f t="shared" si="0"/>
        <v>*0</v>
      </c>
    </row>
    <row r="36" spans="1:24">
      <c r="A36" s="4" t="s">
        <v>1027</v>
      </c>
      <c r="B36" t="s">
        <v>164</v>
      </c>
      <c r="C36" t="s">
        <v>1028</v>
      </c>
      <c r="D36" t="s">
        <v>1029</v>
      </c>
      <c r="E36" t="s">
        <v>1030</v>
      </c>
      <c r="F36" t="s">
        <v>1031</v>
      </c>
      <c r="G36" t="s">
        <v>1032</v>
      </c>
      <c r="J36" s="6" t="str">
        <f t="shared" si="0"/>
        <v>P&gt;|z|</v>
      </c>
      <c r="T36" t="s">
        <v>114</v>
      </c>
      <c r="W36" s="6" t="s">
        <v>1076</v>
      </c>
      <c r="X36" s="6">
        <v>58.304000000000002</v>
      </c>
    </row>
    <row r="37" spans="1:24">
      <c r="A37" s="4" t="s">
        <v>1072</v>
      </c>
      <c r="J37" s="6" t="str">
        <f t="shared" si="0"/>
        <v>*0</v>
      </c>
      <c r="M37" s="6" t="str">
        <f>C28</f>
        <v>CS-Aaa-1YR</v>
      </c>
      <c r="P37" s="6" t="s">
        <v>1076</v>
      </c>
      <c r="Q37" s="6">
        <f>G29</f>
        <v>18.632000000000001</v>
      </c>
      <c r="U37" s="6" t="s">
        <v>1332</v>
      </c>
      <c r="V37" s="6" t="s">
        <v>1033</v>
      </c>
    </row>
    <row r="38" spans="1:24">
      <c r="A38" s="4" t="s">
        <v>731</v>
      </c>
      <c r="B38">
        <v>-1.83E-2</v>
      </c>
      <c r="C38">
        <v>3.6999999999999998E-2</v>
      </c>
      <c r="D38">
        <v>-0.495</v>
      </c>
      <c r="E38">
        <v>0.62</v>
      </c>
      <c r="F38">
        <v>-9.0999999999999998E-2</v>
      </c>
      <c r="G38">
        <v>5.3999999999999999E-2</v>
      </c>
      <c r="J38" s="6">
        <f t="shared" si="0"/>
        <v>0.62</v>
      </c>
      <c r="N38" s="6" t="str" cm="1">
        <f t="array" ref="N38:P38">TRANSPOSE(A38:A40)</f>
        <v>Econ-INDPRO-diff</v>
      </c>
      <c r="O38" s="6" t="str">
        <v>ar.L1</v>
      </c>
      <c r="P38" s="6" t="str">
        <v>ar.L2</v>
      </c>
      <c r="T38" t="s">
        <v>1027</v>
      </c>
      <c r="U38" s="6">
        <v>1.6999999999999999E-3</v>
      </c>
      <c r="V38" s="6">
        <v>0.14979999999999999</v>
      </c>
    </row>
    <row r="39" spans="1:24">
      <c r="A39" s="5" t="s">
        <v>1033</v>
      </c>
      <c r="B39">
        <v>-0.19439999999999999</v>
      </c>
      <c r="C39">
        <v>7.4999999999999997E-2</v>
      </c>
      <c r="D39">
        <v>-2.6080000000000001</v>
      </c>
      <c r="E39">
        <v>8.9999999999999993E-3</v>
      </c>
      <c r="F39">
        <v>-0.34</v>
      </c>
      <c r="G39">
        <v>-4.8000000000000001E-2</v>
      </c>
      <c r="J39" s="6" t="str">
        <f t="shared" si="0"/>
        <v>*0.009</v>
      </c>
      <c r="M39" s="6" t="s">
        <v>1027</v>
      </c>
      <c r="N39" s="6" cm="1">
        <f t="array" ref="N39:P39">TRANSPOSE(B38:B40)</f>
        <v>-1.83E-2</v>
      </c>
      <c r="O39" s="6">
        <v>-0.19439999999999999</v>
      </c>
      <c r="P39" s="6">
        <v>0.40410000000000001</v>
      </c>
      <c r="T39" t="s">
        <v>1068</v>
      </c>
      <c r="U39" s="6" t="s">
        <v>1308</v>
      </c>
      <c r="V39" s="6" t="s">
        <v>1309</v>
      </c>
    </row>
    <row r="40" spans="1:24">
      <c r="A40" s="5" t="s">
        <v>1034</v>
      </c>
      <c r="B40">
        <v>0.40410000000000001</v>
      </c>
      <c r="C40">
        <v>4.3999999999999997E-2</v>
      </c>
      <c r="D40">
        <v>9.0820000000000007</v>
      </c>
      <c r="E40">
        <v>0</v>
      </c>
      <c r="F40">
        <v>0.317</v>
      </c>
      <c r="G40">
        <v>0.49099999999999999</v>
      </c>
      <c r="J40" s="6" t="str">
        <f t="shared" si="0"/>
        <v>*0</v>
      </c>
      <c r="M40" s="6" t="s">
        <v>1068</v>
      </c>
      <c r="N40" s="6" t="str" cm="1">
        <f t="array" ref="N40:P40">TRANSPOSE("("&amp;D38:D40&amp;")")</f>
        <v>(-0.495)</v>
      </c>
      <c r="O40" s="6" t="str">
        <v>(-2.608)</v>
      </c>
      <c r="P40" s="6" t="str">
        <v>(9.082)</v>
      </c>
      <c r="T40" t="s">
        <v>918</v>
      </c>
      <c r="U40" s="6">
        <v>0.93500000000000005</v>
      </c>
      <c r="V40" s="6">
        <v>0.01</v>
      </c>
    </row>
    <row r="41" spans="1:24">
      <c r="A41" s="4" t="s">
        <v>1039</v>
      </c>
      <c r="B41">
        <v>4.3400000000000001E-2</v>
      </c>
      <c r="C41">
        <v>3.0000000000000001E-3</v>
      </c>
      <c r="D41">
        <v>12.643000000000001</v>
      </c>
      <c r="E41">
        <v>0</v>
      </c>
      <c r="F41">
        <v>3.6999999999999998E-2</v>
      </c>
      <c r="G41">
        <v>0.05</v>
      </c>
      <c r="J41" s="6" t="str">
        <f t="shared" si="0"/>
        <v>*0</v>
      </c>
      <c r="M41" s="6" t="s">
        <v>918</v>
      </c>
      <c r="N41" s="6" cm="1">
        <f t="array" ref="N41:P41">TRANSPOSE(J38:J40)</f>
        <v>0.62</v>
      </c>
      <c r="O41" s="6" t="str">
        <v>*0.009</v>
      </c>
      <c r="P41" s="6" t="str">
        <v>*0</v>
      </c>
    </row>
    <row r="42" spans="1:24">
      <c r="A42" s="4" t="s">
        <v>1005</v>
      </c>
      <c r="J42" s="6" t="str">
        <f t="shared" si="0"/>
        <v>*0</v>
      </c>
      <c r="T42" t="s">
        <v>119</v>
      </c>
      <c r="W42" s="6" t="s">
        <v>1076</v>
      </c>
      <c r="X42" s="6">
        <v>39.923000000000002</v>
      </c>
    </row>
    <row r="43" spans="1:24">
      <c r="A43" s="4" t="s">
        <v>1040</v>
      </c>
      <c r="B43" t="s">
        <v>1041</v>
      </c>
      <c r="C43">
        <v>25.1</v>
      </c>
      <c r="D43" t="s">
        <v>1042</v>
      </c>
      <c r="E43" t="s">
        <v>1043</v>
      </c>
      <c r="F43">
        <v>1847.28</v>
      </c>
      <c r="J43" s="6" t="str">
        <f t="shared" si="0"/>
        <v>(JB):</v>
      </c>
      <c r="U43" s="6" t="s">
        <v>1332</v>
      </c>
      <c r="V43" s="6" t="s">
        <v>1033</v>
      </c>
    </row>
    <row r="44" spans="1:24">
      <c r="A44" s="4" t="s">
        <v>1044</v>
      </c>
      <c r="B44">
        <v>0.97</v>
      </c>
      <c r="C44" t="s">
        <v>1045</v>
      </c>
      <c r="D44">
        <v>0</v>
      </c>
      <c r="J44" s="6" t="str">
        <f t="shared" si="0"/>
        <v>*0</v>
      </c>
      <c r="T44" t="s">
        <v>1027</v>
      </c>
      <c r="U44" s="6">
        <v>-2.07E-2</v>
      </c>
      <c r="V44" s="6">
        <v>0.21540000000000001</v>
      </c>
    </row>
    <row r="45" spans="1:24">
      <c r="A45" s="4" t="s">
        <v>1046</v>
      </c>
      <c r="B45" t="s">
        <v>1047</v>
      </c>
      <c r="C45">
        <v>0.14000000000000001</v>
      </c>
      <c r="D45" t="s">
        <v>1048</v>
      </c>
      <c r="E45">
        <v>-2.13</v>
      </c>
      <c r="J45" s="6">
        <f t="shared" si="0"/>
        <v>-2.13</v>
      </c>
      <c r="T45" t="s">
        <v>1068</v>
      </c>
      <c r="U45" s="6" t="s">
        <v>1107</v>
      </c>
      <c r="V45" s="6" t="s">
        <v>1310</v>
      </c>
    </row>
    <row r="46" spans="1:24">
      <c r="A46" s="4" t="s">
        <v>1049</v>
      </c>
      <c r="B46" t="s">
        <v>1050</v>
      </c>
      <c r="C46">
        <v>0</v>
      </c>
      <c r="D46" t="s">
        <v>1051</v>
      </c>
      <c r="E46">
        <v>21.27</v>
      </c>
      <c r="J46" s="6">
        <f t="shared" si="0"/>
        <v>21.27</v>
      </c>
      <c r="T46" t="s">
        <v>918</v>
      </c>
      <c r="U46" s="6">
        <v>0.32600000000000001</v>
      </c>
      <c r="V46" s="6" t="s">
        <v>1083</v>
      </c>
    </row>
    <row r="47" spans="1:24">
      <c r="A47" s="4" t="s">
        <v>1005</v>
      </c>
      <c r="J47" s="6" t="str">
        <f t="shared" si="0"/>
        <v>*0</v>
      </c>
    </row>
    <row r="48" spans="1:24">
      <c r="J48" s="6" t="str">
        <f t="shared" si="0"/>
        <v>*0</v>
      </c>
      <c r="T48" t="s">
        <v>110</v>
      </c>
      <c r="W48" s="6" t="s">
        <v>1076</v>
      </c>
      <c r="X48" s="6">
        <v>31.347000000000001</v>
      </c>
    </row>
    <row r="49" spans="1:24">
      <c r="A49" s="4" t="s">
        <v>1052</v>
      </c>
      <c r="J49" s="6" t="str">
        <f t="shared" si="0"/>
        <v>*0</v>
      </c>
      <c r="U49" s="6" t="s">
        <v>1332</v>
      </c>
      <c r="V49" s="6" t="s">
        <v>1033</v>
      </c>
    </row>
    <row r="50" spans="1:24">
      <c r="A50" s="4" t="s">
        <v>1053</v>
      </c>
      <c r="B50" t="s">
        <v>1024</v>
      </c>
      <c r="C50" t="s">
        <v>1054</v>
      </c>
      <c r="D50" t="s">
        <v>1055</v>
      </c>
      <c r="E50" t="s">
        <v>1056</v>
      </c>
      <c r="F50" t="s">
        <v>1057</v>
      </c>
      <c r="G50" t="s">
        <v>1058</v>
      </c>
      <c r="H50" t="s">
        <v>1059</v>
      </c>
      <c r="I50" t="s">
        <v>1060</v>
      </c>
      <c r="J50" s="6" t="str">
        <f t="shared" si="0"/>
        <v>using</v>
      </c>
      <c r="K50" t="s">
        <v>1062</v>
      </c>
      <c r="T50" t="s">
        <v>1027</v>
      </c>
      <c r="U50" s="6">
        <v>1.49E-2</v>
      </c>
      <c r="V50" s="6">
        <v>0.19370000000000001</v>
      </c>
    </row>
    <row r="51" spans="1:24">
      <c r="A51" s="4" t="s">
        <v>1006</v>
      </c>
      <c r="B51" t="s">
        <v>1007</v>
      </c>
      <c r="J51" s="6" t="str">
        <f t="shared" si="0"/>
        <v>*0</v>
      </c>
      <c r="T51" t="s">
        <v>1068</v>
      </c>
      <c r="U51" s="6" t="s">
        <v>1311</v>
      </c>
      <c r="V51" s="6" t="s">
        <v>1312</v>
      </c>
    </row>
    <row r="52" spans="1:24">
      <c r="A52" s="4" t="s">
        <v>1003</v>
      </c>
      <c r="J52" s="6" t="str">
        <f t="shared" si="0"/>
        <v>*0</v>
      </c>
      <c r="T52" t="s">
        <v>918</v>
      </c>
      <c r="U52" s="6">
        <v>0.53700000000000003</v>
      </c>
      <c r="V52" s="6" t="s">
        <v>1234</v>
      </c>
    </row>
    <row r="53" spans="1:24">
      <c r="A53" s="4" t="s">
        <v>1008</v>
      </c>
      <c r="B53" t="s">
        <v>1009</v>
      </c>
      <c r="C53" t="s">
        <v>118</v>
      </c>
      <c r="D53" t="s">
        <v>1010</v>
      </c>
      <c r="E53" t="s">
        <v>1011</v>
      </c>
      <c r="F53">
        <v>127</v>
      </c>
      <c r="J53" s="6" t="str">
        <f t="shared" si="0"/>
        <v>Observations:</v>
      </c>
    </row>
    <row r="54" spans="1:24">
      <c r="A54" s="4" t="s">
        <v>1012</v>
      </c>
      <c r="B54" t="s">
        <v>1069</v>
      </c>
      <c r="C54" t="s">
        <v>426</v>
      </c>
      <c r="D54" t="s">
        <v>1066</v>
      </c>
      <c r="E54" t="s">
        <v>1014</v>
      </c>
      <c r="F54" t="s">
        <v>1015</v>
      </c>
      <c r="G54">
        <v>39.4</v>
      </c>
      <c r="J54" s="6" t="str">
        <f t="shared" si="0"/>
        <v>Log</v>
      </c>
      <c r="T54" t="s">
        <v>115</v>
      </c>
      <c r="W54" s="6" t="s">
        <v>1076</v>
      </c>
      <c r="X54" s="6">
        <v>49.863999999999997</v>
      </c>
    </row>
    <row r="55" spans="1:24">
      <c r="A55" s="4" t="s">
        <v>1016</v>
      </c>
      <c r="B55" t="s">
        <v>1253</v>
      </c>
      <c r="C55">
        <v>9</v>
      </c>
      <c r="D55" t="s">
        <v>1018</v>
      </c>
      <c r="E55">
        <v>2020</v>
      </c>
      <c r="F55" t="s">
        <v>402</v>
      </c>
      <c r="G55">
        <v>-68.8</v>
      </c>
      <c r="J55" s="6">
        <f t="shared" si="0"/>
        <v>2020</v>
      </c>
      <c r="U55" s="6" t="s">
        <v>1332</v>
      </c>
      <c r="V55" s="6" t="s">
        <v>1033</v>
      </c>
    </row>
    <row r="56" spans="1:24">
      <c r="A56" s="4" t="s">
        <v>1019</v>
      </c>
      <c r="B56" s="21">
        <v>0.85482638888888884</v>
      </c>
      <c r="C56" t="s">
        <v>403</v>
      </c>
      <c r="D56">
        <v>-54.619</v>
      </c>
      <c r="J56" s="6" t="str">
        <f t="shared" si="0"/>
        <v>*0</v>
      </c>
      <c r="T56" t="s">
        <v>1027</v>
      </c>
      <c r="U56" s="6">
        <v>-1.1999999999999999E-3</v>
      </c>
      <c r="V56" s="6">
        <v>0.27939999999999998</v>
      </c>
    </row>
    <row r="57" spans="1:24">
      <c r="A57" s="4" t="s">
        <v>1020</v>
      </c>
      <c r="B57" t="s">
        <v>1021</v>
      </c>
      <c r="C57" t="s">
        <v>404</v>
      </c>
      <c r="D57">
        <v>-63.039000000000001</v>
      </c>
      <c r="J57" s="6" t="str">
        <f t="shared" si="0"/>
        <v>*0</v>
      </c>
      <c r="T57" t="s">
        <v>1068</v>
      </c>
      <c r="U57" s="6" t="s">
        <v>1313</v>
      </c>
      <c r="V57" s="6" t="s">
        <v>1314</v>
      </c>
    </row>
    <row r="58" spans="1:24">
      <c r="A58" s="4" t="s">
        <v>1022</v>
      </c>
      <c r="B58" t="s">
        <v>1023</v>
      </c>
      <c r="J58" s="6" t="str">
        <f t="shared" si="0"/>
        <v>*0</v>
      </c>
      <c r="T58" t="s">
        <v>918</v>
      </c>
      <c r="U58" s="6">
        <v>0.95599999999999996</v>
      </c>
      <c r="V58" s="6" t="s">
        <v>1083</v>
      </c>
    </row>
    <row r="59" spans="1:24">
      <c r="A59" s="4" t="s">
        <v>1024</v>
      </c>
      <c r="B59" t="s">
        <v>1025</v>
      </c>
      <c r="C59" t="s">
        <v>1026</v>
      </c>
      <c r="J59" s="6" t="str">
        <f t="shared" si="0"/>
        <v>*0</v>
      </c>
    </row>
    <row r="60" spans="1:24">
      <c r="A60" s="4" t="s">
        <v>1071</v>
      </c>
      <c r="J60" s="6" t="str">
        <f t="shared" si="0"/>
        <v>*0</v>
      </c>
      <c r="T60" t="s">
        <v>120</v>
      </c>
      <c r="W60" s="6" t="s">
        <v>1076</v>
      </c>
      <c r="X60" s="6">
        <v>29.155000000000001</v>
      </c>
    </row>
    <row r="61" spans="1:24">
      <c r="A61" s="4" t="s">
        <v>1027</v>
      </c>
      <c r="B61" t="s">
        <v>164</v>
      </c>
      <c r="C61" t="s">
        <v>1028</v>
      </c>
      <c r="D61" t="s">
        <v>1029</v>
      </c>
      <c r="E61" t="s">
        <v>1030</v>
      </c>
      <c r="F61" t="s">
        <v>1031</v>
      </c>
      <c r="G61" t="s">
        <v>1032</v>
      </c>
      <c r="J61" s="6" t="str">
        <f t="shared" si="0"/>
        <v>P&gt;|z|</v>
      </c>
      <c r="U61" s="6" t="s">
        <v>1332</v>
      </c>
      <c r="V61" s="6" t="s">
        <v>1033</v>
      </c>
      <c r="W61" s="6" t="s">
        <v>1036</v>
      </c>
    </row>
    <row r="62" spans="1:24">
      <c r="A62" s="4" t="s">
        <v>1072</v>
      </c>
      <c r="J62" s="6" t="str">
        <f t="shared" si="0"/>
        <v>*0</v>
      </c>
      <c r="T62" t="s">
        <v>1027</v>
      </c>
      <c r="U62" s="6">
        <v>-2.92E-2</v>
      </c>
      <c r="V62" s="6">
        <v>-0.33129999999999998</v>
      </c>
      <c r="W62" s="6">
        <v>0.6744</v>
      </c>
    </row>
    <row r="63" spans="1:24">
      <c r="A63" s="4" t="s">
        <v>731</v>
      </c>
      <c r="B63">
        <v>-4.8099999999999997E-2</v>
      </c>
      <c r="C63">
        <v>3.1E-2</v>
      </c>
      <c r="D63">
        <v>-1.5409999999999999</v>
      </c>
      <c r="E63">
        <v>0.123</v>
      </c>
      <c r="F63">
        <v>-0.109</v>
      </c>
      <c r="G63">
        <v>1.2999999999999999E-2</v>
      </c>
      <c r="J63" s="6">
        <f t="shared" si="0"/>
        <v>0.123</v>
      </c>
      <c r="M63" s="6" t="str">
        <f>C53</f>
        <v>CS-Aaa-5YR</v>
      </c>
      <c r="P63" s="6" t="s">
        <v>1076</v>
      </c>
      <c r="Q63" s="6">
        <f>G55</f>
        <v>-68.8</v>
      </c>
      <c r="T63" t="s">
        <v>1068</v>
      </c>
      <c r="U63" s="6" t="s">
        <v>1315</v>
      </c>
      <c r="V63" s="6" t="s">
        <v>1316</v>
      </c>
      <c r="W63" s="6" t="s">
        <v>1317</v>
      </c>
    </row>
    <row r="64" spans="1:24">
      <c r="A64" s="5" t="s">
        <v>1033</v>
      </c>
      <c r="B64">
        <v>0.32029999999999997</v>
      </c>
      <c r="C64">
        <v>6.5000000000000002E-2</v>
      </c>
      <c r="D64">
        <v>4.9039999999999999</v>
      </c>
      <c r="E64">
        <v>0</v>
      </c>
      <c r="F64">
        <v>0.192</v>
      </c>
      <c r="G64">
        <v>0.44800000000000001</v>
      </c>
      <c r="J64" s="6" t="str">
        <f t="shared" si="0"/>
        <v>*0</v>
      </c>
      <c r="N64" s="6" t="str" cm="1">
        <f t="array" ref="N64:Q64">TRANSPOSE(A63:A66)</f>
        <v>Econ-INDPRO-diff</v>
      </c>
      <c r="O64" s="6" t="str">
        <v>ar.L1</v>
      </c>
      <c r="P64" s="6" t="str">
        <v>ar.L2</v>
      </c>
      <c r="Q64" s="6" t="str">
        <v>ma.L1</v>
      </c>
      <c r="T64" t="s">
        <v>918</v>
      </c>
      <c r="U64" s="6">
        <v>0.19600000000000001</v>
      </c>
      <c r="V64" s="6" t="s">
        <v>1318</v>
      </c>
      <c r="W64" s="6" t="s">
        <v>1083</v>
      </c>
    </row>
    <row r="65" spans="1:24">
      <c r="A65" s="5" t="s">
        <v>1034</v>
      </c>
      <c r="B65">
        <v>0.5927</v>
      </c>
      <c r="C65">
        <v>5.7000000000000002E-2</v>
      </c>
      <c r="D65">
        <v>10.413</v>
      </c>
      <c r="E65">
        <v>0</v>
      </c>
      <c r="F65">
        <v>0.48099999999999998</v>
      </c>
      <c r="G65">
        <v>0.70399999999999996</v>
      </c>
      <c r="J65" s="6" t="str">
        <f t="shared" si="0"/>
        <v>*0</v>
      </c>
      <c r="M65" s="6" t="s">
        <v>1027</v>
      </c>
      <c r="N65" s="6" cm="1">
        <f t="array" ref="N65:Q65">TRANSPOSE(B63:B66)</f>
        <v>-4.8099999999999997E-2</v>
      </c>
      <c r="O65" s="6">
        <v>0.32029999999999997</v>
      </c>
      <c r="P65" s="6">
        <v>0.5927</v>
      </c>
      <c r="Q65" s="6">
        <v>-0.59950000000000003</v>
      </c>
    </row>
    <row r="66" spans="1:24">
      <c r="A66" s="5" t="s">
        <v>1036</v>
      </c>
      <c r="B66">
        <v>-0.59950000000000003</v>
      </c>
      <c r="C66">
        <v>0.104</v>
      </c>
      <c r="D66">
        <v>-5.7779999999999996</v>
      </c>
      <c r="E66">
        <v>0</v>
      </c>
      <c r="F66">
        <v>-0.80300000000000005</v>
      </c>
      <c r="G66">
        <v>-0.39600000000000002</v>
      </c>
      <c r="J66" s="6" t="str">
        <f t="shared" si="0"/>
        <v>*0</v>
      </c>
      <c r="M66" s="6" t="s">
        <v>1068</v>
      </c>
      <c r="N66" s="6" t="str" cm="1">
        <f t="array" ref="N66:Q66">TRANSPOSE("("&amp;D63:D66&amp;")")</f>
        <v>(-1.541)</v>
      </c>
      <c r="O66" s="6" t="str">
        <v>(4.904)</v>
      </c>
      <c r="P66" s="6" t="str">
        <v>(10.413)</v>
      </c>
      <c r="Q66" s="6" t="str">
        <v>(-5.778)</v>
      </c>
      <c r="T66" t="s">
        <v>111</v>
      </c>
      <c r="W66" s="6" t="s">
        <v>1076</v>
      </c>
      <c r="X66" s="6">
        <v>27.763000000000002</v>
      </c>
    </row>
    <row r="67" spans="1:24">
      <c r="A67" s="4" t="s">
        <v>1039</v>
      </c>
      <c r="B67">
        <v>3.1E-2</v>
      </c>
      <c r="C67">
        <v>3.0000000000000001E-3</v>
      </c>
      <c r="D67">
        <v>9.5969999999999995</v>
      </c>
      <c r="E67">
        <v>0</v>
      </c>
      <c r="F67">
        <v>2.5000000000000001E-2</v>
      </c>
      <c r="G67">
        <v>3.6999999999999998E-2</v>
      </c>
      <c r="J67" s="6" t="str">
        <f t="shared" si="0"/>
        <v>*0</v>
      </c>
      <c r="M67" s="6" t="s">
        <v>918</v>
      </c>
      <c r="N67" s="6" cm="1">
        <f t="array" ref="N67:Q67">TRANSPOSE(J63:J66)</f>
        <v>0.123</v>
      </c>
      <c r="O67" s="6" t="str">
        <v>*0</v>
      </c>
      <c r="P67" s="6" t="str">
        <v>*0</v>
      </c>
      <c r="Q67" s="6" t="str">
        <v>*0</v>
      </c>
      <c r="U67" s="6" t="s">
        <v>1332</v>
      </c>
      <c r="V67" s="6" t="s">
        <v>1033</v>
      </c>
      <c r="W67" s="6" t="s">
        <v>1034</v>
      </c>
      <c r="X67" s="6" t="s">
        <v>1035</v>
      </c>
    </row>
    <row r="68" spans="1:24">
      <c r="A68" s="4" t="s">
        <v>1005</v>
      </c>
      <c r="J68" s="6" t="str">
        <f t="shared" si="0"/>
        <v>*0</v>
      </c>
      <c r="T68" t="s">
        <v>1027</v>
      </c>
      <c r="U68" s="6">
        <v>2.76E-2</v>
      </c>
      <c r="V68" s="6">
        <v>0.26369999999999999</v>
      </c>
      <c r="W68" s="6">
        <v>0.22950000000000001</v>
      </c>
      <c r="X68" s="6">
        <v>0.2298</v>
      </c>
    </row>
    <row r="69" spans="1:24">
      <c r="A69" s="4" t="s">
        <v>1040</v>
      </c>
      <c r="B69" t="s">
        <v>1041</v>
      </c>
      <c r="C69">
        <v>37.92</v>
      </c>
      <c r="D69" t="s">
        <v>1042</v>
      </c>
      <c r="E69" t="s">
        <v>1043</v>
      </c>
      <c r="F69">
        <v>1504.6</v>
      </c>
      <c r="J69" s="6" t="str">
        <f t="shared" si="0"/>
        <v>(JB):</v>
      </c>
      <c r="T69" t="s">
        <v>1068</v>
      </c>
      <c r="U69" s="6" t="s">
        <v>1319</v>
      </c>
      <c r="V69" s="6" t="s">
        <v>1320</v>
      </c>
      <c r="W69" s="6" t="s">
        <v>1321</v>
      </c>
      <c r="X69" s="6" t="s">
        <v>1322</v>
      </c>
    </row>
    <row r="70" spans="1:24">
      <c r="A70" s="4" t="s">
        <v>1044</v>
      </c>
      <c r="B70">
        <v>0.56000000000000005</v>
      </c>
      <c r="C70" t="s">
        <v>1045</v>
      </c>
      <c r="D70">
        <v>0</v>
      </c>
      <c r="J70" s="6" t="str">
        <f t="shared" si="0"/>
        <v>*0</v>
      </c>
      <c r="T70" t="s">
        <v>918</v>
      </c>
      <c r="U70" s="6">
        <v>0.27500000000000002</v>
      </c>
      <c r="V70" s="6" t="s">
        <v>1083</v>
      </c>
      <c r="W70" s="6" t="s">
        <v>1168</v>
      </c>
      <c r="X70" s="6">
        <v>0.01</v>
      </c>
    </row>
    <row r="71" spans="1:24">
      <c r="A71" s="4" t="s">
        <v>1046</v>
      </c>
      <c r="B71" t="s">
        <v>1047</v>
      </c>
      <c r="C71">
        <v>0.15</v>
      </c>
      <c r="D71" t="s">
        <v>1048</v>
      </c>
      <c r="E71">
        <v>-2.52</v>
      </c>
      <c r="J71" s="6">
        <f t="shared" si="0"/>
        <v>-2.52</v>
      </c>
    </row>
    <row r="72" spans="1:24">
      <c r="A72" s="4" t="s">
        <v>1049</v>
      </c>
      <c r="B72" t="s">
        <v>1050</v>
      </c>
      <c r="C72">
        <v>0</v>
      </c>
      <c r="D72" t="s">
        <v>1051</v>
      </c>
      <c r="E72">
        <v>19.16</v>
      </c>
      <c r="J72" s="6">
        <f t="shared" si="0"/>
        <v>19.16</v>
      </c>
      <c r="T72" t="s">
        <v>116</v>
      </c>
      <c r="W72" s="6" t="s">
        <v>1076</v>
      </c>
      <c r="X72" s="6">
        <v>34.93</v>
      </c>
    </row>
    <row r="73" spans="1:24">
      <c r="A73" s="4" t="s">
        <v>1005</v>
      </c>
      <c r="J73" s="6" t="str">
        <f t="shared" si="0"/>
        <v>*0</v>
      </c>
      <c r="U73" s="6" t="s">
        <v>1332</v>
      </c>
      <c r="V73" s="6" t="s">
        <v>1033</v>
      </c>
      <c r="W73" s="6" t="s">
        <v>1034</v>
      </c>
      <c r="X73" s="6" t="s">
        <v>1035</v>
      </c>
    </row>
    <row r="74" spans="1:24">
      <c r="J74" s="6" t="str">
        <f t="shared" si="0"/>
        <v>*0</v>
      </c>
      <c r="T74" t="s">
        <v>1027</v>
      </c>
      <c r="U74" s="6">
        <v>4.7000000000000002E-3</v>
      </c>
      <c r="V74" s="6">
        <v>0.3004</v>
      </c>
      <c r="W74" s="6">
        <v>0.1353</v>
      </c>
      <c r="X74" s="6">
        <v>0.20979999999999999</v>
      </c>
    </row>
    <row r="75" spans="1:24">
      <c r="A75" s="4" t="s">
        <v>1052</v>
      </c>
      <c r="J75" s="6" t="str">
        <f t="shared" si="0"/>
        <v>*0</v>
      </c>
      <c r="T75" t="s">
        <v>1068</v>
      </c>
      <c r="U75" s="6" t="s">
        <v>1323</v>
      </c>
      <c r="V75" s="6" t="s">
        <v>1324</v>
      </c>
      <c r="W75" s="6" t="s">
        <v>1325</v>
      </c>
      <c r="X75" s="6" t="s">
        <v>1326</v>
      </c>
    </row>
    <row r="76" spans="1:24">
      <c r="A76" s="4" t="s">
        <v>1053</v>
      </c>
      <c r="B76" t="s">
        <v>1024</v>
      </c>
      <c r="C76" t="s">
        <v>1054</v>
      </c>
      <c r="D76" t="s">
        <v>1055</v>
      </c>
      <c r="E76" t="s">
        <v>1056</v>
      </c>
      <c r="F76" t="s">
        <v>1057</v>
      </c>
      <c r="G76" t="s">
        <v>1058</v>
      </c>
      <c r="H76" t="s">
        <v>1059</v>
      </c>
      <c r="I76" t="s">
        <v>1060</v>
      </c>
      <c r="J76" s="6" t="str">
        <f t="shared" si="0"/>
        <v>using</v>
      </c>
      <c r="K76" t="s">
        <v>1062</v>
      </c>
      <c r="T76" t="s">
        <v>918</v>
      </c>
      <c r="U76" s="6">
        <v>0.84099999999999997</v>
      </c>
      <c r="V76" s="6" t="s">
        <v>1083</v>
      </c>
      <c r="W76" s="6">
        <v>0.112</v>
      </c>
      <c r="X76" s="6">
        <v>5.2999999999999999E-2</v>
      </c>
    </row>
    <row r="77" spans="1:24">
      <c r="A77" s="4" t="s">
        <v>1006</v>
      </c>
      <c r="B77" t="s">
        <v>1007</v>
      </c>
      <c r="J77" s="6" t="str">
        <f t="shared" si="0"/>
        <v>*0</v>
      </c>
    </row>
    <row r="78" spans="1:24">
      <c r="A78" s="4" t="s">
        <v>1003</v>
      </c>
      <c r="J78" s="6" t="str">
        <f t="shared" ref="J78:J141" si="1">IF(AND(OR(E78=0, E78&gt;0), OR(F78=0.01, E78&lt;0.01)), "*" &amp;TEXT(E78, "General"), IF(AND(E78&gt;0.01, E78&lt;0.05), "**" &amp;TEXT(E78, "General"), E78))</f>
        <v>*0</v>
      </c>
      <c r="T78" t="s">
        <v>121</v>
      </c>
      <c r="W78" s="6" t="s">
        <v>1076</v>
      </c>
      <c r="X78" s="6">
        <v>10.209</v>
      </c>
    </row>
    <row r="79" spans="1:24">
      <c r="A79" s="4" t="s">
        <v>1008</v>
      </c>
      <c r="B79" t="s">
        <v>1009</v>
      </c>
      <c r="C79" t="s">
        <v>109</v>
      </c>
      <c r="D79" t="s">
        <v>1010</v>
      </c>
      <c r="E79" t="s">
        <v>1011</v>
      </c>
      <c r="F79">
        <v>127</v>
      </c>
      <c r="J79" s="6" t="str">
        <f t="shared" si="1"/>
        <v>Observations:</v>
      </c>
      <c r="U79" s="6" t="s">
        <v>1332</v>
      </c>
      <c r="V79" s="6" t="s">
        <v>1033</v>
      </c>
      <c r="W79" s="6" t="s">
        <v>1034</v>
      </c>
      <c r="X79" s="6" t="s">
        <v>1035</v>
      </c>
    </row>
    <row r="80" spans="1:24">
      <c r="A80" s="4" t="s">
        <v>1012</v>
      </c>
      <c r="B80" t="s">
        <v>1069</v>
      </c>
      <c r="C80" t="s">
        <v>426</v>
      </c>
      <c r="D80" t="s">
        <v>429</v>
      </c>
      <c r="E80" t="s">
        <v>1014</v>
      </c>
      <c r="F80" t="s">
        <v>1015</v>
      </c>
      <c r="G80">
        <v>48.396000000000001</v>
      </c>
      <c r="J80" s="6" t="str">
        <f t="shared" si="1"/>
        <v>Log</v>
      </c>
      <c r="T80" t="s">
        <v>1027</v>
      </c>
      <c r="U80" s="6">
        <v>-3.4200000000000001E-2</v>
      </c>
      <c r="V80" s="6">
        <v>0.37080000000000002</v>
      </c>
      <c r="W80" s="6">
        <v>-7.9100000000000004E-2</v>
      </c>
      <c r="X80" s="6">
        <v>0.24340000000000001</v>
      </c>
    </row>
    <row r="81" spans="1:24">
      <c r="A81" s="4" t="s">
        <v>1016</v>
      </c>
      <c r="B81" t="s">
        <v>1253</v>
      </c>
      <c r="C81">
        <v>9</v>
      </c>
      <c r="D81" t="s">
        <v>1018</v>
      </c>
      <c r="E81">
        <v>2020</v>
      </c>
      <c r="F81" t="s">
        <v>402</v>
      </c>
      <c r="G81">
        <v>-84.793000000000006</v>
      </c>
      <c r="J81" s="6">
        <f t="shared" si="1"/>
        <v>2020</v>
      </c>
      <c r="T81" t="s">
        <v>1068</v>
      </c>
      <c r="U81" s="6" t="s">
        <v>1327</v>
      </c>
      <c r="V81" s="6" t="s">
        <v>1328</v>
      </c>
      <c r="W81" s="6" t="s">
        <v>1329</v>
      </c>
      <c r="X81" s="6" t="s">
        <v>1330</v>
      </c>
    </row>
    <row r="82" spans="1:24">
      <c r="A82" s="4" t="s">
        <v>1019</v>
      </c>
      <c r="B82" s="21">
        <v>0.85483796296296299</v>
      </c>
      <c r="C82" t="s">
        <v>403</v>
      </c>
      <c r="D82">
        <v>-67.775000000000006</v>
      </c>
      <c r="J82" s="6" t="str">
        <f t="shared" si="1"/>
        <v>*0</v>
      </c>
      <c r="T82" t="s">
        <v>918</v>
      </c>
      <c r="U82" s="6">
        <v>0.20399999999999999</v>
      </c>
      <c r="V82" s="6" t="s">
        <v>1083</v>
      </c>
      <c r="W82" s="6">
        <v>0.247</v>
      </c>
      <c r="X82" s="6" t="s">
        <v>1331</v>
      </c>
    </row>
    <row r="83" spans="1:24">
      <c r="A83" s="4" t="s">
        <v>1020</v>
      </c>
      <c r="B83" t="s">
        <v>1021</v>
      </c>
      <c r="C83" t="s">
        <v>404</v>
      </c>
      <c r="D83">
        <v>-77.879000000000005</v>
      </c>
      <c r="J83" s="6" t="str">
        <f t="shared" si="1"/>
        <v>*0</v>
      </c>
    </row>
    <row r="84" spans="1:24">
      <c r="A84" s="4" t="s">
        <v>1022</v>
      </c>
      <c r="B84" t="s">
        <v>1023</v>
      </c>
      <c r="J84" s="6" t="str">
        <f t="shared" si="1"/>
        <v>*0</v>
      </c>
    </row>
    <row r="85" spans="1:24">
      <c r="A85" s="4" t="s">
        <v>1024</v>
      </c>
      <c r="B85" t="s">
        <v>1025</v>
      </c>
      <c r="C85" t="s">
        <v>1026</v>
      </c>
      <c r="J85" s="6" t="str">
        <f t="shared" si="1"/>
        <v>*0</v>
      </c>
    </row>
    <row r="86" spans="1:24">
      <c r="A86" s="4" t="s">
        <v>1071</v>
      </c>
      <c r="J86" s="6" t="str">
        <f t="shared" si="1"/>
        <v>*0</v>
      </c>
    </row>
    <row r="87" spans="1:24">
      <c r="A87" s="4" t="s">
        <v>1027</v>
      </c>
      <c r="B87" t="s">
        <v>164</v>
      </c>
      <c r="C87" t="s">
        <v>1028</v>
      </c>
      <c r="D87" t="s">
        <v>1029</v>
      </c>
      <c r="E87" t="s">
        <v>1030</v>
      </c>
      <c r="F87" t="s">
        <v>1031</v>
      </c>
      <c r="G87" t="s">
        <v>1032</v>
      </c>
      <c r="J87" s="6" t="str">
        <f t="shared" si="1"/>
        <v>P&gt;|z|</v>
      </c>
    </row>
    <row r="88" spans="1:24">
      <c r="A88" s="4" t="s">
        <v>1072</v>
      </c>
      <c r="J88" s="6" t="str">
        <f t="shared" si="1"/>
        <v>*0</v>
      </c>
      <c r="M88" s="6" t="str">
        <f>C79</f>
        <v>CS-Aa-3MO</v>
      </c>
      <c r="P88" s="6" t="s">
        <v>1076</v>
      </c>
      <c r="Q88" s="6">
        <f>G80</f>
        <v>48.396000000000001</v>
      </c>
    </row>
    <row r="89" spans="1:24">
      <c r="A89" s="4" t="s">
        <v>731</v>
      </c>
      <c r="B89">
        <v>3.1300000000000001E-2</v>
      </c>
      <c r="C89">
        <v>2.1999999999999999E-2</v>
      </c>
      <c r="D89">
        <v>1.4259999999999999</v>
      </c>
      <c r="E89">
        <v>0.154</v>
      </c>
      <c r="F89">
        <v>-1.2E-2</v>
      </c>
      <c r="G89">
        <v>7.3999999999999996E-2</v>
      </c>
      <c r="J89" s="6">
        <f t="shared" si="1"/>
        <v>0.154</v>
      </c>
      <c r="N89" s="6" t="str" cm="1">
        <f t="array" ref="N89:R89">TRANSPOSE(A89:A93)</f>
        <v>Econ-INDPRO-diff</v>
      </c>
      <c r="O89" s="6" t="str">
        <v>ar.L1</v>
      </c>
      <c r="P89" s="6" t="str">
        <v>ar.L2</v>
      </c>
      <c r="Q89" s="6" t="str">
        <v>ma.L1</v>
      </c>
      <c r="R89" t="str">
        <v>ma.L2</v>
      </c>
    </row>
    <row r="90" spans="1:24">
      <c r="A90" s="5" t="s">
        <v>1033</v>
      </c>
      <c r="B90">
        <v>0.97509999999999997</v>
      </c>
      <c r="C90">
        <v>0.10199999999999999</v>
      </c>
      <c r="D90">
        <v>9.5329999999999995</v>
      </c>
      <c r="E90">
        <v>0</v>
      </c>
      <c r="F90">
        <v>0.77500000000000002</v>
      </c>
      <c r="G90">
        <v>1.1759999999999999</v>
      </c>
      <c r="J90" s="6" t="str">
        <f t="shared" si="1"/>
        <v>*0</v>
      </c>
      <c r="M90" s="6" t="s">
        <v>1027</v>
      </c>
      <c r="N90" s="6" cm="1">
        <f t="array" ref="N90:R90">TRANSPOSE(B89:B93)</f>
        <v>3.1300000000000001E-2</v>
      </c>
      <c r="O90" s="6">
        <v>0.97509999999999997</v>
      </c>
      <c r="P90" s="6">
        <v>-0.66090000000000004</v>
      </c>
      <c r="Q90" s="6">
        <v>-0.93530000000000002</v>
      </c>
      <c r="R90">
        <v>0.88429999999999997</v>
      </c>
    </row>
    <row r="91" spans="1:24">
      <c r="A91" s="5" t="s">
        <v>1034</v>
      </c>
      <c r="B91">
        <v>-0.66090000000000004</v>
      </c>
      <c r="C91">
        <v>0.10299999999999999</v>
      </c>
      <c r="D91">
        <v>-6.4180000000000001</v>
      </c>
      <c r="E91">
        <v>0</v>
      </c>
      <c r="F91">
        <v>-0.86299999999999999</v>
      </c>
      <c r="G91">
        <v>-0.45900000000000002</v>
      </c>
      <c r="J91" s="6" t="str">
        <f t="shared" si="1"/>
        <v>*0</v>
      </c>
      <c r="M91" s="6" t="s">
        <v>1068</v>
      </c>
      <c r="N91" s="6" t="str" cm="1">
        <f t="array" ref="N91:R91">TRANSPOSE("("&amp;D89:D93&amp;")")</f>
        <v>(1.426)</v>
      </c>
      <c r="O91" s="6" t="str">
        <v>(9.533)</v>
      </c>
      <c r="P91" s="6" t="str">
        <v>(-6.418)</v>
      </c>
      <c r="Q91" s="6" t="str">
        <v>(-10.751)</v>
      </c>
      <c r="R91" t="str">
        <v>(10.708)</v>
      </c>
    </row>
    <row r="92" spans="1:24">
      <c r="A92" s="5" t="s">
        <v>1036</v>
      </c>
      <c r="B92">
        <v>-0.93530000000000002</v>
      </c>
      <c r="C92">
        <v>8.6999999999999994E-2</v>
      </c>
      <c r="D92">
        <v>-10.750999999999999</v>
      </c>
      <c r="E92">
        <v>0</v>
      </c>
      <c r="F92">
        <v>-1.1060000000000001</v>
      </c>
      <c r="G92">
        <v>-0.76500000000000001</v>
      </c>
      <c r="J92" s="6" t="str">
        <f t="shared" si="1"/>
        <v>*0</v>
      </c>
      <c r="M92" s="6" t="s">
        <v>918</v>
      </c>
      <c r="N92" s="6" cm="1">
        <f t="array" ref="N92:R92">TRANSPOSE(J89:J93)</f>
        <v>0.154</v>
      </c>
      <c r="O92" s="6" t="str">
        <v>*0</v>
      </c>
      <c r="P92" s="6" t="str">
        <v>*0</v>
      </c>
      <c r="Q92" s="6" t="str">
        <v>*0</v>
      </c>
      <c r="R92" t="str">
        <v>*0</v>
      </c>
    </row>
    <row r="93" spans="1:24">
      <c r="A93" s="5" t="s">
        <v>1037</v>
      </c>
      <c r="B93">
        <v>0.88429999999999997</v>
      </c>
      <c r="C93">
        <v>8.3000000000000004E-2</v>
      </c>
      <c r="D93">
        <v>10.708</v>
      </c>
      <c r="E93">
        <v>0</v>
      </c>
      <c r="F93">
        <v>0.72199999999999998</v>
      </c>
      <c r="G93">
        <v>1.046</v>
      </c>
      <c r="J93" s="6" t="str">
        <f t="shared" si="1"/>
        <v>*0</v>
      </c>
    </row>
    <row r="94" spans="1:24">
      <c r="A94" s="4" t="s">
        <v>1039</v>
      </c>
      <c r="B94">
        <v>2.69E-2</v>
      </c>
      <c r="C94">
        <v>3.0000000000000001E-3</v>
      </c>
      <c r="D94">
        <v>8.032</v>
      </c>
      <c r="E94">
        <v>0</v>
      </c>
      <c r="F94">
        <v>0.02</v>
      </c>
      <c r="G94">
        <v>3.4000000000000002E-2</v>
      </c>
      <c r="J94" s="6" t="str">
        <f t="shared" si="1"/>
        <v>*0</v>
      </c>
    </row>
    <row r="95" spans="1:24">
      <c r="A95" s="4" t="s">
        <v>1005</v>
      </c>
      <c r="J95" s="6" t="str">
        <f t="shared" si="1"/>
        <v>*0</v>
      </c>
    </row>
    <row r="96" spans="1:24">
      <c r="A96" s="4" t="s">
        <v>1040</v>
      </c>
      <c r="B96" t="s">
        <v>1041</v>
      </c>
      <c r="C96">
        <v>77.22</v>
      </c>
      <c r="D96" t="s">
        <v>1042</v>
      </c>
      <c r="E96" t="s">
        <v>1043</v>
      </c>
      <c r="F96">
        <v>1.97</v>
      </c>
      <c r="J96" s="6" t="str">
        <f t="shared" si="1"/>
        <v>(JB):</v>
      </c>
    </row>
    <row r="97" spans="1:11">
      <c r="A97" s="4" t="s">
        <v>1044</v>
      </c>
      <c r="B97">
        <v>0</v>
      </c>
      <c r="C97" t="s">
        <v>1045</v>
      </c>
      <c r="D97">
        <v>0.37</v>
      </c>
      <c r="J97" s="6" t="str">
        <f t="shared" si="1"/>
        <v>*0</v>
      </c>
    </row>
    <row r="98" spans="1:11">
      <c r="A98" s="4" t="s">
        <v>1046</v>
      </c>
      <c r="B98" t="s">
        <v>1047</v>
      </c>
      <c r="C98">
        <v>0.22</v>
      </c>
      <c r="D98" t="s">
        <v>1048</v>
      </c>
      <c r="E98">
        <v>-0.31</v>
      </c>
      <c r="J98" s="6">
        <f t="shared" si="1"/>
        <v>-0.31</v>
      </c>
    </row>
    <row r="99" spans="1:11">
      <c r="A99" s="4" t="s">
        <v>1049</v>
      </c>
      <c r="B99" t="s">
        <v>1050</v>
      </c>
      <c r="C99">
        <v>0</v>
      </c>
      <c r="D99" t="s">
        <v>1051</v>
      </c>
      <c r="E99">
        <v>2.99</v>
      </c>
      <c r="J99" s="6">
        <f t="shared" si="1"/>
        <v>2.99</v>
      </c>
    </row>
    <row r="100" spans="1:11">
      <c r="A100" s="4" t="s">
        <v>1005</v>
      </c>
      <c r="J100" s="6" t="str">
        <f t="shared" si="1"/>
        <v>*0</v>
      </c>
    </row>
    <row r="101" spans="1:11">
      <c r="J101" s="6" t="str">
        <f t="shared" si="1"/>
        <v>*0</v>
      </c>
    </row>
    <row r="102" spans="1:11">
      <c r="A102" s="4" t="s">
        <v>1052</v>
      </c>
      <c r="J102" s="6" t="str">
        <f t="shared" si="1"/>
        <v>*0</v>
      </c>
    </row>
    <row r="103" spans="1:11">
      <c r="A103" s="4" t="s">
        <v>1053</v>
      </c>
      <c r="B103" t="s">
        <v>1024</v>
      </c>
      <c r="C103" t="s">
        <v>1054</v>
      </c>
      <c r="D103" t="s">
        <v>1055</v>
      </c>
      <c r="E103" t="s">
        <v>1056</v>
      </c>
      <c r="F103" t="s">
        <v>1057</v>
      </c>
      <c r="G103" t="s">
        <v>1058</v>
      </c>
      <c r="H103" t="s">
        <v>1059</v>
      </c>
      <c r="I103" t="s">
        <v>1060</v>
      </c>
      <c r="J103" s="6" t="str">
        <f t="shared" si="1"/>
        <v>using</v>
      </c>
      <c r="K103" t="s">
        <v>1062</v>
      </c>
    </row>
    <row r="104" spans="1:11">
      <c r="A104" s="4" t="s">
        <v>1006</v>
      </c>
      <c r="B104" t="s">
        <v>1007</v>
      </c>
      <c r="J104" s="6" t="str">
        <f t="shared" si="1"/>
        <v>*0</v>
      </c>
    </row>
    <row r="105" spans="1:11">
      <c r="A105" s="4" t="s">
        <v>1003</v>
      </c>
      <c r="J105" s="6" t="str">
        <f t="shared" si="1"/>
        <v>*0</v>
      </c>
    </row>
    <row r="106" spans="1:11">
      <c r="A106" s="4" t="s">
        <v>1008</v>
      </c>
      <c r="B106" t="s">
        <v>1009</v>
      </c>
      <c r="C106" t="s">
        <v>114</v>
      </c>
      <c r="D106" t="s">
        <v>1010</v>
      </c>
      <c r="E106" t="s">
        <v>1011</v>
      </c>
      <c r="F106">
        <v>127</v>
      </c>
      <c r="J106" s="6" t="str">
        <f t="shared" si="1"/>
        <v>Observations:</v>
      </c>
    </row>
    <row r="107" spans="1:11">
      <c r="A107" s="4" t="s">
        <v>1012</v>
      </c>
      <c r="B107" t="s">
        <v>1065</v>
      </c>
      <c r="C107" t="s">
        <v>426</v>
      </c>
      <c r="D107" t="s">
        <v>1070</v>
      </c>
      <c r="E107" t="s">
        <v>1014</v>
      </c>
      <c r="F107" t="s">
        <v>1015</v>
      </c>
      <c r="G107">
        <v>58.304000000000002</v>
      </c>
      <c r="J107" s="6" t="str">
        <f t="shared" si="1"/>
        <v>Log</v>
      </c>
    </row>
    <row r="108" spans="1:11">
      <c r="A108" s="4" t="s">
        <v>1016</v>
      </c>
      <c r="B108" t="s">
        <v>1253</v>
      </c>
      <c r="C108">
        <v>9</v>
      </c>
      <c r="D108" t="s">
        <v>1018</v>
      </c>
      <c r="E108">
        <v>2020</v>
      </c>
      <c r="F108" t="s">
        <v>402</v>
      </c>
      <c r="G108">
        <v>-110.608</v>
      </c>
      <c r="J108" s="6">
        <f t="shared" si="1"/>
        <v>2020</v>
      </c>
    </row>
    <row r="109" spans="1:11">
      <c r="A109" s="4" t="s">
        <v>1019</v>
      </c>
      <c r="B109" s="21">
        <v>0.85483796296296299</v>
      </c>
      <c r="C109" t="s">
        <v>403</v>
      </c>
      <c r="D109">
        <v>-102.099</v>
      </c>
      <c r="J109" s="6" t="str">
        <f t="shared" si="1"/>
        <v>*0</v>
      </c>
    </row>
    <row r="110" spans="1:11">
      <c r="A110" s="4" t="s">
        <v>1020</v>
      </c>
      <c r="B110" t="s">
        <v>1021</v>
      </c>
      <c r="C110" t="s">
        <v>404</v>
      </c>
      <c r="D110">
        <v>-107.151</v>
      </c>
      <c r="J110" s="6" t="str">
        <f t="shared" si="1"/>
        <v>*0</v>
      </c>
    </row>
    <row r="111" spans="1:11">
      <c r="A111" s="4" t="s">
        <v>1022</v>
      </c>
      <c r="B111" t="s">
        <v>1023</v>
      </c>
      <c r="J111" s="6" t="str">
        <f t="shared" si="1"/>
        <v>*0</v>
      </c>
    </row>
    <row r="112" spans="1:11">
      <c r="A112" s="4" t="s">
        <v>1024</v>
      </c>
      <c r="B112" t="s">
        <v>1025</v>
      </c>
      <c r="C112" t="s">
        <v>1026</v>
      </c>
      <c r="J112" s="6" t="str">
        <f t="shared" si="1"/>
        <v>*0</v>
      </c>
    </row>
    <row r="113" spans="1:17">
      <c r="A113" s="4" t="s">
        <v>1071</v>
      </c>
      <c r="J113" s="6" t="str">
        <f t="shared" si="1"/>
        <v>*0</v>
      </c>
    </row>
    <row r="114" spans="1:17">
      <c r="A114" s="4" t="s">
        <v>1027</v>
      </c>
      <c r="B114" t="s">
        <v>164</v>
      </c>
      <c r="C114" t="s">
        <v>1028</v>
      </c>
      <c r="D114" t="s">
        <v>1029</v>
      </c>
      <c r="E114" t="s">
        <v>1030</v>
      </c>
      <c r="F114" t="s">
        <v>1031</v>
      </c>
      <c r="G114" t="s">
        <v>1032</v>
      </c>
      <c r="J114" s="6" t="str">
        <f t="shared" si="1"/>
        <v>P&gt;|z|</v>
      </c>
    </row>
    <row r="115" spans="1:17">
      <c r="A115" s="4" t="s">
        <v>1072</v>
      </c>
      <c r="J115" s="6" t="str">
        <f t="shared" si="1"/>
        <v>*0</v>
      </c>
      <c r="M115" s="6" t="str">
        <f>C106</f>
        <v>CS-Aa-1YR</v>
      </c>
      <c r="P115" s="6" t="s">
        <v>1076</v>
      </c>
      <c r="Q115" s="6">
        <f>G107</f>
        <v>58.304000000000002</v>
      </c>
    </row>
    <row r="116" spans="1:17">
      <c r="A116" s="4" t="s">
        <v>731</v>
      </c>
      <c r="B116">
        <v>1.6999999999999999E-3</v>
      </c>
      <c r="C116">
        <v>2.1000000000000001E-2</v>
      </c>
      <c r="D116">
        <v>8.2000000000000003E-2</v>
      </c>
      <c r="E116">
        <v>0.93500000000000005</v>
      </c>
      <c r="F116">
        <v>-3.9E-2</v>
      </c>
      <c r="G116">
        <v>4.2000000000000003E-2</v>
      </c>
      <c r="J116" s="6">
        <f t="shared" si="1"/>
        <v>0.93500000000000005</v>
      </c>
      <c r="N116" s="6" t="str" cm="1">
        <f t="array" ref="N116:O116">TRANSPOSE(A116:A117)</f>
        <v>Econ-INDPRO-diff</v>
      </c>
      <c r="O116" s="6" t="str">
        <v>ar.L1</v>
      </c>
    </row>
    <row r="117" spans="1:17">
      <c r="A117" s="5" t="s">
        <v>1033</v>
      </c>
      <c r="B117">
        <v>0.14979999999999999</v>
      </c>
      <c r="C117">
        <v>5.8000000000000003E-2</v>
      </c>
      <c r="D117">
        <v>2.5630000000000002</v>
      </c>
      <c r="E117">
        <v>0.01</v>
      </c>
      <c r="F117">
        <v>3.5000000000000003E-2</v>
      </c>
      <c r="G117">
        <v>0.26400000000000001</v>
      </c>
      <c r="J117" s="6">
        <f t="shared" si="1"/>
        <v>0.01</v>
      </c>
      <c r="M117" s="6" t="s">
        <v>1027</v>
      </c>
      <c r="N117" s="6" cm="1">
        <f t="array" ref="N117:O117">TRANSPOSE(B116:B117)</f>
        <v>1.6999999999999999E-3</v>
      </c>
      <c r="O117" s="6">
        <v>0.14979999999999999</v>
      </c>
    </row>
    <row r="118" spans="1:17">
      <c r="A118" s="4" t="s">
        <v>1039</v>
      </c>
      <c r="B118">
        <v>2.3199999999999998E-2</v>
      </c>
      <c r="C118">
        <v>3.0000000000000001E-3</v>
      </c>
      <c r="D118">
        <v>8.8109999999999999</v>
      </c>
      <c r="E118">
        <v>0</v>
      </c>
      <c r="F118">
        <v>1.7999999999999999E-2</v>
      </c>
      <c r="G118">
        <v>2.8000000000000001E-2</v>
      </c>
      <c r="J118" s="6" t="str">
        <f t="shared" si="1"/>
        <v>*0</v>
      </c>
      <c r="M118" s="6" t="s">
        <v>1068</v>
      </c>
      <c r="N118" s="6" t="str" cm="1">
        <f t="array" ref="N118:O118">TRANSPOSE("("&amp;D116:D117&amp;")")</f>
        <v>(0.082)</v>
      </c>
      <c r="O118" s="6" t="str">
        <v>(2.563)</v>
      </c>
    </row>
    <row r="119" spans="1:17">
      <c r="A119" s="4" t="s">
        <v>1005</v>
      </c>
      <c r="J119" s="6" t="str">
        <f t="shared" si="1"/>
        <v>*0</v>
      </c>
      <c r="M119" s="6" t="s">
        <v>918</v>
      </c>
      <c r="N119" s="6" cm="1">
        <f t="array" ref="N119:O119">TRANSPOSE(J116:J117)</f>
        <v>0.93500000000000005</v>
      </c>
      <c r="O119" s="6">
        <v>0.01</v>
      </c>
    </row>
    <row r="120" spans="1:17">
      <c r="A120" s="4" t="s">
        <v>1040</v>
      </c>
      <c r="B120" t="s">
        <v>1041</v>
      </c>
      <c r="C120">
        <v>66.08</v>
      </c>
      <c r="D120" t="s">
        <v>1042</v>
      </c>
      <c r="E120" t="s">
        <v>1043</v>
      </c>
      <c r="F120">
        <v>1.43</v>
      </c>
      <c r="J120" s="6" t="str">
        <f t="shared" si="1"/>
        <v>(JB):</v>
      </c>
    </row>
    <row r="121" spans="1:17">
      <c r="A121" s="4" t="s">
        <v>1044</v>
      </c>
      <c r="B121">
        <v>0.01</v>
      </c>
      <c r="C121" t="s">
        <v>1045</v>
      </c>
      <c r="D121">
        <v>0.49</v>
      </c>
      <c r="J121" s="6" t="str">
        <f t="shared" si="1"/>
        <v>*0</v>
      </c>
    </row>
    <row r="122" spans="1:17">
      <c r="A122" s="4" t="s">
        <v>1046</v>
      </c>
      <c r="B122" t="s">
        <v>1047</v>
      </c>
      <c r="C122">
        <v>0.18</v>
      </c>
      <c r="D122" t="s">
        <v>1048</v>
      </c>
      <c r="E122">
        <v>-0.19</v>
      </c>
      <c r="J122" s="6">
        <f t="shared" si="1"/>
        <v>-0.19</v>
      </c>
    </row>
    <row r="123" spans="1:17">
      <c r="A123" s="4" t="s">
        <v>1049</v>
      </c>
      <c r="B123" t="s">
        <v>1050</v>
      </c>
      <c r="C123">
        <v>0</v>
      </c>
      <c r="D123" t="s">
        <v>1051</v>
      </c>
      <c r="E123">
        <v>3.35</v>
      </c>
      <c r="J123" s="6">
        <f t="shared" si="1"/>
        <v>3.35</v>
      </c>
    </row>
    <row r="124" spans="1:17">
      <c r="A124" s="4" t="s">
        <v>1005</v>
      </c>
      <c r="J124" s="6" t="str">
        <f t="shared" si="1"/>
        <v>*0</v>
      </c>
    </row>
    <row r="125" spans="1:17">
      <c r="J125" s="6" t="str">
        <f t="shared" si="1"/>
        <v>*0</v>
      </c>
    </row>
    <row r="126" spans="1:17">
      <c r="A126" s="4" t="s">
        <v>1052</v>
      </c>
      <c r="J126" s="6" t="str">
        <f t="shared" si="1"/>
        <v>*0</v>
      </c>
    </row>
    <row r="127" spans="1:17">
      <c r="A127" s="4" t="s">
        <v>1053</v>
      </c>
      <c r="B127" t="s">
        <v>1024</v>
      </c>
      <c r="C127" t="s">
        <v>1054</v>
      </c>
      <c r="D127" t="s">
        <v>1055</v>
      </c>
      <c r="E127" t="s">
        <v>1056</v>
      </c>
      <c r="F127" t="s">
        <v>1057</v>
      </c>
      <c r="G127" t="s">
        <v>1058</v>
      </c>
      <c r="H127" t="s">
        <v>1059</v>
      </c>
      <c r="I127" t="s">
        <v>1060</v>
      </c>
      <c r="J127" s="6" t="str">
        <f t="shared" si="1"/>
        <v>using</v>
      </c>
      <c r="K127" t="s">
        <v>1062</v>
      </c>
    </row>
    <row r="128" spans="1:17">
      <c r="A128" s="4" t="s">
        <v>1006</v>
      </c>
      <c r="B128" t="s">
        <v>1007</v>
      </c>
      <c r="J128" s="6" t="str">
        <f t="shared" si="1"/>
        <v>*0</v>
      </c>
    </row>
    <row r="129" spans="1:17">
      <c r="A129" s="4" t="s">
        <v>1003</v>
      </c>
      <c r="J129" s="6" t="str">
        <f t="shared" si="1"/>
        <v>*0</v>
      </c>
    </row>
    <row r="130" spans="1:17">
      <c r="A130" s="4" t="s">
        <v>1008</v>
      </c>
      <c r="B130" t="s">
        <v>1009</v>
      </c>
      <c r="C130" t="s">
        <v>119</v>
      </c>
      <c r="D130" t="s">
        <v>1010</v>
      </c>
      <c r="E130" t="s">
        <v>1011</v>
      </c>
      <c r="F130">
        <v>127</v>
      </c>
      <c r="J130" s="6" t="str">
        <f t="shared" si="1"/>
        <v>Observations:</v>
      </c>
    </row>
    <row r="131" spans="1:17">
      <c r="A131" s="4" t="s">
        <v>1012</v>
      </c>
      <c r="B131" t="s">
        <v>1065</v>
      </c>
      <c r="C131" t="s">
        <v>426</v>
      </c>
      <c r="D131" t="s">
        <v>1070</v>
      </c>
      <c r="E131" t="s">
        <v>1014</v>
      </c>
      <c r="F131" t="s">
        <v>1015</v>
      </c>
      <c r="G131">
        <v>39.923000000000002</v>
      </c>
      <c r="J131" s="6" t="str">
        <f t="shared" si="1"/>
        <v>Log</v>
      </c>
    </row>
    <row r="132" spans="1:17">
      <c r="A132" s="4" t="s">
        <v>1016</v>
      </c>
      <c r="B132" t="s">
        <v>1253</v>
      </c>
      <c r="C132">
        <v>9</v>
      </c>
      <c r="D132" t="s">
        <v>1018</v>
      </c>
      <c r="E132">
        <v>2020</v>
      </c>
      <c r="F132" t="s">
        <v>402</v>
      </c>
      <c r="G132">
        <v>-73.844999999999999</v>
      </c>
      <c r="J132" s="6">
        <f t="shared" si="1"/>
        <v>2020</v>
      </c>
    </row>
    <row r="133" spans="1:17">
      <c r="A133" s="4" t="s">
        <v>1019</v>
      </c>
      <c r="B133" s="21">
        <v>0.85483796296296299</v>
      </c>
      <c r="C133" t="s">
        <v>403</v>
      </c>
      <c r="D133">
        <v>-65.335999999999999</v>
      </c>
      <c r="J133" s="6" t="str">
        <f t="shared" si="1"/>
        <v>*0</v>
      </c>
    </row>
    <row r="134" spans="1:17">
      <c r="A134" s="4" t="s">
        <v>1020</v>
      </c>
      <c r="B134" t="s">
        <v>1021</v>
      </c>
      <c r="C134" t="s">
        <v>404</v>
      </c>
      <c r="D134">
        <v>-70.388000000000005</v>
      </c>
      <c r="J134" s="6" t="str">
        <f t="shared" si="1"/>
        <v>*0</v>
      </c>
    </row>
    <row r="135" spans="1:17">
      <c r="A135" s="4" t="s">
        <v>1022</v>
      </c>
      <c r="B135" t="s">
        <v>1023</v>
      </c>
      <c r="J135" s="6" t="str">
        <f t="shared" si="1"/>
        <v>*0</v>
      </c>
    </row>
    <row r="136" spans="1:17">
      <c r="A136" s="4" t="s">
        <v>1024</v>
      </c>
      <c r="B136" t="s">
        <v>1025</v>
      </c>
      <c r="C136" t="s">
        <v>1026</v>
      </c>
      <c r="J136" s="6" t="str">
        <f t="shared" si="1"/>
        <v>*0</v>
      </c>
    </row>
    <row r="137" spans="1:17">
      <c r="A137" s="4" t="s">
        <v>1071</v>
      </c>
      <c r="J137" s="6" t="str">
        <f t="shared" si="1"/>
        <v>*0</v>
      </c>
    </row>
    <row r="138" spans="1:17">
      <c r="A138" s="4" t="s">
        <v>1027</v>
      </c>
      <c r="B138" t="s">
        <v>164</v>
      </c>
      <c r="C138" t="s">
        <v>1028</v>
      </c>
      <c r="D138" t="s">
        <v>1029</v>
      </c>
      <c r="E138" t="s">
        <v>1030</v>
      </c>
      <c r="F138" t="s">
        <v>1031</v>
      </c>
      <c r="G138" t="s">
        <v>1032</v>
      </c>
      <c r="J138" s="6" t="str">
        <f t="shared" si="1"/>
        <v>P&gt;|z|</v>
      </c>
    </row>
    <row r="139" spans="1:17">
      <c r="A139" s="4" t="s">
        <v>1072</v>
      </c>
      <c r="J139" s="6" t="str">
        <f t="shared" si="1"/>
        <v>*0</v>
      </c>
      <c r="M139" s="6" t="str">
        <f>C130</f>
        <v>CS-Aa-5YR</v>
      </c>
      <c r="P139" s="6" t="s">
        <v>1076</v>
      </c>
      <c r="Q139" s="6">
        <f>G131</f>
        <v>39.923000000000002</v>
      </c>
    </row>
    <row r="140" spans="1:17">
      <c r="A140" s="4" t="s">
        <v>731</v>
      </c>
      <c r="B140">
        <v>-2.07E-2</v>
      </c>
      <c r="C140">
        <v>2.1000000000000001E-2</v>
      </c>
      <c r="D140">
        <v>-0.98299999999999998</v>
      </c>
      <c r="E140">
        <v>0.32600000000000001</v>
      </c>
      <c r="F140">
        <v>-6.2E-2</v>
      </c>
      <c r="G140">
        <v>2.1000000000000001E-2</v>
      </c>
      <c r="J140" s="6">
        <f t="shared" si="1"/>
        <v>0.32600000000000001</v>
      </c>
      <c r="N140" s="6" t="str" cm="1">
        <f t="array" ref="N140:O140">TRANSPOSE(A140:A141)</f>
        <v>Econ-INDPRO-diff</v>
      </c>
      <c r="O140" s="6" t="str">
        <v>ar.L1</v>
      </c>
    </row>
    <row r="141" spans="1:17">
      <c r="A141" s="5" t="s">
        <v>1033</v>
      </c>
      <c r="B141">
        <v>0.21540000000000001</v>
      </c>
      <c r="C141">
        <v>4.2999999999999997E-2</v>
      </c>
      <c r="D141">
        <v>5.0369999999999999</v>
      </c>
      <c r="E141">
        <v>0</v>
      </c>
      <c r="F141">
        <v>0.13200000000000001</v>
      </c>
      <c r="G141">
        <v>0.29899999999999999</v>
      </c>
      <c r="J141" s="6" t="str">
        <f t="shared" si="1"/>
        <v>*0</v>
      </c>
      <c r="M141" s="6" t="s">
        <v>1027</v>
      </c>
      <c r="N141" s="6" cm="1">
        <f t="array" ref="N141:O141">TRANSPOSE(B140:B141)</f>
        <v>-2.07E-2</v>
      </c>
      <c r="O141" s="6">
        <v>0.21540000000000001</v>
      </c>
    </row>
    <row r="142" spans="1:17">
      <c r="A142" s="4" t="s">
        <v>1039</v>
      </c>
      <c r="B142">
        <v>3.1099999999999999E-2</v>
      </c>
      <c r="C142">
        <v>2E-3</v>
      </c>
      <c r="D142">
        <v>16.931000000000001</v>
      </c>
      <c r="E142">
        <v>0</v>
      </c>
      <c r="F142">
        <v>2.7E-2</v>
      </c>
      <c r="G142">
        <v>3.5000000000000003E-2</v>
      </c>
      <c r="J142" s="6" t="str">
        <f t="shared" ref="J142:J205" si="2">IF(AND(OR(E142=0, E142&gt;0), OR(F142=0.01, E142&lt;0.01)), "*" &amp;TEXT(E142, "General"), IF(AND(E142&gt;0.01, E142&lt;0.05), "**" &amp;TEXT(E142, "General"), E142))</f>
        <v>*0</v>
      </c>
      <c r="M142" s="6" t="s">
        <v>1068</v>
      </c>
      <c r="N142" s="6" t="str" cm="1">
        <f t="array" ref="N142:O142">TRANSPOSE("("&amp;D140:D141&amp;")")</f>
        <v>(-0.983)</v>
      </c>
      <c r="O142" s="6" t="str">
        <v>(5.037)</v>
      </c>
    </row>
    <row r="143" spans="1:17">
      <c r="A143" s="4" t="s">
        <v>1005</v>
      </c>
      <c r="J143" s="6" t="str">
        <f t="shared" si="2"/>
        <v>*0</v>
      </c>
      <c r="M143" s="6" t="s">
        <v>918</v>
      </c>
      <c r="N143" s="6" cm="1">
        <f t="array" ref="N143:O143">TRANSPOSE(J140:J141)</f>
        <v>0.32600000000000001</v>
      </c>
      <c r="O143" s="6" t="str">
        <v>*0</v>
      </c>
    </row>
    <row r="144" spans="1:17">
      <c r="A144" s="4" t="s">
        <v>1040</v>
      </c>
      <c r="B144" t="s">
        <v>1041</v>
      </c>
      <c r="C144">
        <v>42.34</v>
      </c>
      <c r="D144" t="s">
        <v>1042</v>
      </c>
      <c r="E144" t="s">
        <v>1043</v>
      </c>
      <c r="F144">
        <v>301.93</v>
      </c>
      <c r="J144" s="6" t="str">
        <f t="shared" si="2"/>
        <v>(JB):</v>
      </c>
    </row>
    <row r="145" spans="1:11">
      <c r="A145" s="4" t="s">
        <v>1044</v>
      </c>
      <c r="B145">
        <v>0.37</v>
      </c>
      <c r="C145" t="s">
        <v>1045</v>
      </c>
      <c r="D145">
        <v>0</v>
      </c>
      <c r="J145" s="6" t="str">
        <f t="shared" si="2"/>
        <v>*0</v>
      </c>
    </row>
    <row r="146" spans="1:11">
      <c r="A146" s="4" t="s">
        <v>1046</v>
      </c>
      <c r="B146" t="s">
        <v>1047</v>
      </c>
      <c r="C146">
        <v>0.11</v>
      </c>
      <c r="D146" t="s">
        <v>1048</v>
      </c>
      <c r="E146">
        <v>-1.1100000000000001</v>
      </c>
      <c r="J146" s="6">
        <f t="shared" si="2"/>
        <v>-1.1100000000000001</v>
      </c>
    </row>
    <row r="147" spans="1:11">
      <c r="A147" s="4" t="s">
        <v>1049</v>
      </c>
      <c r="B147" t="s">
        <v>1050</v>
      </c>
      <c r="C147">
        <v>0</v>
      </c>
      <c r="D147" t="s">
        <v>1051</v>
      </c>
      <c r="E147">
        <v>10.25</v>
      </c>
      <c r="J147" s="6">
        <f t="shared" si="2"/>
        <v>10.25</v>
      </c>
    </row>
    <row r="148" spans="1:11">
      <c r="A148" s="4" t="s">
        <v>1005</v>
      </c>
      <c r="J148" s="6" t="str">
        <f t="shared" si="2"/>
        <v>*0</v>
      </c>
    </row>
    <row r="149" spans="1:11">
      <c r="J149" s="6" t="str">
        <f t="shared" si="2"/>
        <v>*0</v>
      </c>
    </row>
    <row r="150" spans="1:11">
      <c r="A150" s="4" t="s">
        <v>1052</v>
      </c>
      <c r="J150" s="6" t="str">
        <f t="shared" si="2"/>
        <v>*0</v>
      </c>
    </row>
    <row r="151" spans="1:11">
      <c r="A151" s="4" t="s">
        <v>1053</v>
      </c>
      <c r="B151" t="s">
        <v>1024</v>
      </c>
      <c r="C151" t="s">
        <v>1054</v>
      </c>
      <c r="D151" t="s">
        <v>1055</v>
      </c>
      <c r="E151" t="s">
        <v>1056</v>
      </c>
      <c r="F151" t="s">
        <v>1057</v>
      </c>
      <c r="G151" t="s">
        <v>1058</v>
      </c>
      <c r="H151" t="s">
        <v>1059</v>
      </c>
      <c r="I151" t="s">
        <v>1060</v>
      </c>
      <c r="J151" s="6" t="str">
        <f t="shared" si="2"/>
        <v>using</v>
      </c>
      <c r="K151" t="s">
        <v>1062</v>
      </c>
    </row>
    <row r="152" spans="1:11">
      <c r="A152" s="4" t="s">
        <v>1006</v>
      </c>
      <c r="B152" t="s">
        <v>1007</v>
      </c>
      <c r="J152" s="6" t="str">
        <f t="shared" si="2"/>
        <v>*0</v>
      </c>
    </row>
    <row r="153" spans="1:11">
      <c r="A153" s="4" t="s">
        <v>1003</v>
      </c>
      <c r="J153" s="6" t="str">
        <f t="shared" si="2"/>
        <v>*0</v>
      </c>
    </row>
    <row r="154" spans="1:11">
      <c r="A154" s="4" t="s">
        <v>1008</v>
      </c>
      <c r="B154" t="s">
        <v>1009</v>
      </c>
      <c r="C154" t="s">
        <v>110</v>
      </c>
      <c r="D154" t="s">
        <v>1010</v>
      </c>
      <c r="E154" t="s">
        <v>1011</v>
      </c>
      <c r="F154">
        <v>127</v>
      </c>
      <c r="J154" s="6" t="str">
        <f t="shared" si="2"/>
        <v>Observations:</v>
      </c>
    </row>
    <row r="155" spans="1:11">
      <c r="A155" s="4" t="s">
        <v>1012</v>
      </c>
      <c r="B155" t="s">
        <v>1065</v>
      </c>
      <c r="C155" t="s">
        <v>426</v>
      </c>
      <c r="D155" t="s">
        <v>1070</v>
      </c>
      <c r="E155" t="s">
        <v>1014</v>
      </c>
      <c r="F155" t="s">
        <v>1015</v>
      </c>
      <c r="G155">
        <v>31.347000000000001</v>
      </c>
      <c r="J155" s="6" t="str">
        <f t="shared" si="2"/>
        <v>Log</v>
      </c>
    </row>
    <row r="156" spans="1:11">
      <c r="A156" s="4" t="s">
        <v>1016</v>
      </c>
      <c r="B156" t="s">
        <v>1253</v>
      </c>
      <c r="C156">
        <v>9</v>
      </c>
      <c r="D156" t="s">
        <v>1018</v>
      </c>
      <c r="E156">
        <v>2020</v>
      </c>
      <c r="F156" t="s">
        <v>402</v>
      </c>
      <c r="G156">
        <v>-56.694000000000003</v>
      </c>
      <c r="J156" s="6">
        <f t="shared" si="2"/>
        <v>2020</v>
      </c>
    </row>
    <row r="157" spans="1:11">
      <c r="A157" s="4" t="s">
        <v>1019</v>
      </c>
      <c r="B157" s="21">
        <v>0.85484953703703714</v>
      </c>
      <c r="C157" t="s">
        <v>403</v>
      </c>
      <c r="D157">
        <v>-48.185000000000002</v>
      </c>
      <c r="J157" s="6" t="str">
        <f t="shared" si="2"/>
        <v>*0</v>
      </c>
    </row>
    <row r="158" spans="1:11">
      <c r="A158" s="4" t="s">
        <v>1020</v>
      </c>
      <c r="B158" t="s">
        <v>1021</v>
      </c>
      <c r="C158" t="s">
        <v>404</v>
      </c>
      <c r="D158">
        <v>-53.237000000000002</v>
      </c>
      <c r="J158" s="6" t="str">
        <f t="shared" si="2"/>
        <v>*0</v>
      </c>
    </row>
    <row r="159" spans="1:11">
      <c r="A159" s="4" t="s">
        <v>1022</v>
      </c>
      <c r="B159" t="s">
        <v>1023</v>
      </c>
      <c r="J159" s="6" t="str">
        <f t="shared" si="2"/>
        <v>*0</v>
      </c>
    </row>
    <row r="160" spans="1:11">
      <c r="A160" s="4" t="s">
        <v>1024</v>
      </c>
      <c r="B160" t="s">
        <v>1025</v>
      </c>
      <c r="C160" t="s">
        <v>1026</v>
      </c>
      <c r="J160" s="6" t="str">
        <f t="shared" si="2"/>
        <v>*0</v>
      </c>
    </row>
    <row r="161" spans="1:17">
      <c r="A161" s="4" t="s">
        <v>1071</v>
      </c>
      <c r="J161" s="6" t="str">
        <f t="shared" si="2"/>
        <v>*0</v>
      </c>
    </row>
    <row r="162" spans="1:17">
      <c r="A162" s="4" t="s">
        <v>1027</v>
      </c>
      <c r="B162" t="s">
        <v>164</v>
      </c>
      <c r="C162" t="s">
        <v>1028</v>
      </c>
      <c r="D162" t="s">
        <v>1029</v>
      </c>
      <c r="E162" t="s">
        <v>1030</v>
      </c>
      <c r="F162" t="s">
        <v>1031</v>
      </c>
      <c r="G162" t="s">
        <v>1032</v>
      </c>
      <c r="J162" s="6" t="str">
        <f t="shared" si="2"/>
        <v>P&gt;|z|</v>
      </c>
    </row>
    <row r="163" spans="1:17">
      <c r="A163" s="4" t="s">
        <v>1072</v>
      </c>
      <c r="J163" s="6" t="str">
        <f t="shared" si="2"/>
        <v>*0</v>
      </c>
      <c r="M163" s="6" t="str">
        <f>C154</f>
        <v>CS-A-3MO</v>
      </c>
      <c r="P163" s="6" t="s">
        <v>1076</v>
      </c>
      <c r="Q163" s="6">
        <f>G155</f>
        <v>31.347000000000001</v>
      </c>
    </row>
    <row r="164" spans="1:17">
      <c r="A164" s="4" t="s">
        <v>731</v>
      </c>
      <c r="B164">
        <v>1.49E-2</v>
      </c>
      <c r="C164">
        <v>2.4E-2</v>
      </c>
      <c r="D164">
        <v>0.61699999999999999</v>
      </c>
      <c r="E164">
        <v>0.53700000000000003</v>
      </c>
      <c r="F164">
        <v>-3.2000000000000001E-2</v>
      </c>
      <c r="G164">
        <v>6.2E-2</v>
      </c>
      <c r="J164" s="6">
        <f t="shared" si="2"/>
        <v>0.53700000000000003</v>
      </c>
      <c r="N164" s="6" t="str" cm="1">
        <f t="array" ref="N164:O164">TRANSPOSE(A164:A165)</f>
        <v>Econ-INDPRO-diff</v>
      </c>
      <c r="O164" s="6" t="str">
        <v>ar.L1</v>
      </c>
    </row>
    <row r="165" spans="1:17">
      <c r="A165" s="5" t="s">
        <v>1033</v>
      </c>
      <c r="B165">
        <v>0.19370000000000001</v>
      </c>
      <c r="C165">
        <v>7.1999999999999995E-2</v>
      </c>
      <c r="D165">
        <v>2.702</v>
      </c>
      <c r="E165">
        <v>7.0000000000000001E-3</v>
      </c>
      <c r="F165">
        <v>5.2999999999999999E-2</v>
      </c>
      <c r="G165">
        <v>0.33400000000000002</v>
      </c>
      <c r="J165" s="6" t="str">
        <f t="shared" si="2"/>
        <v>*0.007</v>
      </c>
      <c r="M165" s="6" t="s">
        <v>1027</v>
      </c>
      <c r="N165" s="6" cm="1">
        <f t="array" ref="N165:O165">TRANSPOSE(B164:B165)</f>
        <v>1.49E-2</v>
      </c>
      <c r="O165" s="6">
        <v>0.19370000000000001</v>
      </c>
    </row>
    <row r="166" spans="1:17">
      <c r="A166" s="4" t="s">
        <v>1039</v>
      </c>
      <c r="B166">
        <v>3.56E-2</v>
      </c>
      <c r="C166">
        <v>4.0000000000000001E-3</v>
      </c>
      <c r="D166">
        <v>9.0500000000000007</v>
      </c>
      <c r="E166">
        <v>0</v>
      </c>
      <c r="F166">
        <v>2.8000000000000001E-2</v>
      </c>
      <c r="G166">
        <v>4.2999999999999997E-2</v>
      </c>
      <c r="J166" s="6" t="str">
        <f t="shared" si="2"/>
        <v>*0</v>
      </c>
      <c r="M166" s="6" t="s">
        <v>1068</v>
      </c>
      <c r="N166" s="6" t="str" cm="1">
        <f t="array" ref="N166:O166">TRANSPOSE("("&amp;D164:D165&amp;")")</f>
        <v>(0.617)</v>
      </c>
      <c r="O166" s="6" t="str">
        <v>(2.702)</v>
      </c>
    </row>
    <row r="167" spans="1:17">
      <c r="A167" s="4" t="s">
        <v>1005</v>
      </c>
      <c r="J167" s="6" t="str">
        <f t="shared" si="2"/>
        <v>*0</v>
      </c>
      <c r="M167" s="6" t="s">
        <v>918</v>
      </c>
      <c r="N167" s="6" cm="1">
        <f t="array" ref="N167:O167">TRANSPOSE(J164:J165)</f>
        <v>0.53700000000000003</v>
      </c>
      <c r="O167" s="6" t="str">
        <v>*0.007</v>
      </c>
    </row>
    <row r="168" spans="1:17">
      <c r="A168" s="4" t="s">
        <v>1040</v>
      </c>
      <c r="B168" t="s">
        <v>1041</v>
      </c>
      <c r="C168">
        <v>83.22</v>
      </c>
      <c r="D168" t="s">
        <v>1042</v>
      </c>
      <c r="E168" t="s">
        <v>1043</v>
      </c>
      <c r="F168">
        <v>3.19</v>
      </c>
      <c r="J168" s="6" t="str">
        <f t="shared" si="2"/>
        <v>(JB):</v>
      </c>
    </row>
    <row r="169" spans="1:17">
      <c r="A169" s="4" t="s">
        <v>1044</v>
      </c>
      <c r="B169">
        <v>0</v>
      </c>
      <c r="C169" t="s">
        <v>1045</v>
      </c>
      <c r="D169">
        <v>0.2</v>
      </c>
      <c r="J169" s="6" t="str">
        <f t="shared" si="2"/>
        <v>*0</v>
      </c>
    </row>
    <row r="170" spans="1:17">
      <c r="A170" s="4" t="s">
        <v>1046</v>
      </c>
      <c r="B170" t="s">
        <v>1047</v>
      </c>
      <c r="C170">
        <v>0.2</v>
      </c>
      <c r="D170" t="s">
        <v>1048</v>
      </c>
      <c r="E170">
        <v>-0.13</v>
      </c>
      <c r="J170" s="6">
        <f t="shared" si="2"/>
        <v>-0.13</v>
      </c>
    </row>
    <row r="171" spans="1:17">
      <c r="A171" s="4" t="s">
        <v>1049</v>
      </c>
      <c r="B171" t="s">
        <v>1050</v>
      </c>
      <c r="C171">
        <v>0</v>
      </c>
      <c r="D171" t="s">
        <v>1051</v>
      </c>
      <c r="E171">
        <v>3.73</v>
      </c>
      <c r="J171" s="6">
        <f t="shared" si="2"/>
        <v>3.73</v>
      </c>
    </row>
    <row r="172" spans="1:17">
      <c r="A172" s="4" t="s">
        <v>1005</v>
      </c>
      <c r="J172" s="6" t="str">
        <f t="shared" si="2"/>
        <v>*0</v>
      </c>
    </row>
    <row r="173" spans="1:17">
      <c r="J173" s="6" t="str">
        <f t="shared" si="2"/>
        <v>*0</v>
      </c>
    </row>
    <row r="174" spans="1:17">
      <c r="A174" s="4" t="s">
        <v>1052</v>
      </c>
      <c r="J174" s="6" t="str">
        <f t="shared" si="2"/>
        <v>*0</v>
      </c>
    </row>
    <row r="175" spans="1:17">
      <c r="A175" s="4" t="s">
        <v>1053</v>
      </c>
      <c r="B175" t="s">
        <v>1024</v>
      </c>
      <c r="C175" t="s">
        <v>1054</v>
      </c>
      <c r="D175" t="s">
        <v>1055</v>
      </c>
      <c r="E175" t="s">
        <v>1056</v>
      </c>
      <c r="F175" t="s">
        <v>1057</v>
      </c>
      <c r="G175" t="s">
        <v>1058</v>
      </c>
      <c r="H175" t="s">
        <v>1059</v>
      </c>
      <c r="I175" t="s">
        <v>1060</v>
      </c>
      <c r="J175" s="6" t="str">
        <f t="shared" si="2"/>
        <v>using</v>
      </c>
      <c r="K175" t="s">
        <v>1062</v>
      </c>
    </row>
    <row r="176" spans="1:17">
      <c r="A176" s="4" t="s">
        <v>1006</v>
      </c>
      <c r="B176" t="s">
        <v>1007</v>
      </c>
      <c r="J176" s="6" t="str">
        <f t="shared" si="2"/>
        <v>*0</v>
      </c>
    </row>
    <row r="177" spans="1:17">
      <c r="A177" s="4" t="s">
        <v>1003</v>
      </c>
      <c r="J177" s="6" t="str">
        <f t="shared" si="2"/>
        <v>*0</v>
      </c>
    </row>
    <row r="178" spans="1:17">
      <c r="A178" s="4" t="s">
        <v>1008</v>
      </c>
      <c r="B178" t="s">
        <v>1009</v>
      </c>
      <c r="C178" t="s">
        <v>115</v>
      </c>
      <c r="D178" t="s">
        <v>1010</v>
      </c>
      <c r="E178" t="s">
        <v>1011</v>
      </c>
      <c r="F178">
        <v>127</v>
      </c>
      <c r="J178" s="6" t="str">
        <f t="shared" si="2"/>
        <v>Observations:</v>
      </c>
    </row>
    <row r="179" spans="1:17">
      <c r="A179" s="4" t="s">
        <v>1012</v>
      </c>
      <c r="B179" t="s">
        <v>1065</v>
      </c>
      <c r="C179" t="s">
        <v>426</v>
      </c>
      <c r="D179" t="s">
        <v>1070</v>
      </c>
      <c r="E179" t="s">
        <v>1014</v>
      </c>
      <c r="F179" t="s">
        <v>1015</v>
      </c>
      <c r="G179">
        <v>49.863999999999997</v>
      </c>
      <c r="J179" s="6" t="str">
        <f t="shared" si="2"/>
        <v>Log</v>
      </c>
    </row>
    <row r="180" spans="1:17">
      <c r="A180" s="4" t="s">
        <v>1016</v>
      </c>
      <c r="B180" t="s">
        <v>1253</v>
      </c>
      <c r="C180">
        <v>9</v>
      </c>
      <c r="D180" t="s">
        <v>1018</v>
      </c>
      <c r="E180">
        <v>2020</v>
      </c>
      <c r="F180" t="s">
        <v>402</v>
      </c>
      <c r="G180">
        <v>-93.727000000000004</v>
      </c>
      <c r="J180" s="6">
        <f t="shared" si="2"/>
        <v>2020</v>
      </c>
    </row>
    <row r="181" spans="1:17">
      <c r="A181" s="4" t="s">
        <v>1019</v>
      </c>
      <c r="B181" s="21">
        <v>0.85484953703703714</v>
      </c>
      <c r="C181" t="s">
        <v>403</v>
      </c>
      <c r="D181">
        <v>-85.218000000000004</v>
      </c>
      <c r="J181" s="6" t="str">
        <f t="shared" si="2"/>
        <v>*0</v>
      </c>
    </row>
    <row r="182" spans="1:17">
      <c r="A182" s="4" t="s">
        <v>1020</v>
      </c>
      <c r="B182" t="s">
        <v>1021</v>
      </c>
      <c r="C182" t="s">
        <v>404</v>
      </c>
      <c r="D182">
        <v>-90.27</v>
      </c>
      <c r="J182" s="6" t="str">
        <f t="shared" si="2"/>
        <v>*0</v>
      </c>
    </row>
    <row r="183" spans="1:17">
      <c r="A183" s="4" t="s">
        <v>1022</v>
      </c>
      <c r="B183" t="s">
        <v>1023</v>
      </c>
      <c r="J183" s="6" t="str">
        <f t="shared" si="2"/>
        <v>*0</v>
      </c>
    </row>
    <row r="184" spans="1:17">
      <c r="A184" s="4" t="s">
        <v>1024</v>
      </c>
      <c r="B184" t="s">
        <v>1025</v>
      </c>
      <c r="C184" t="s">
        <v>1026</v>
      </c>
      <c r="J184" s="6" t="str">
        <f t="shared" si="2"/>
        <v>*0</v>
      </c>
    </row>
    <row r="185" spans="1:17">
      <c r="A185" s="4" t="s">
        <v>1071</v>
      </c>
      <c r="J185" s="6" t="str">
        <f t="shared" si="2"/>
        <v>*0</v>
      </c>
    </row>
    <row r="186" spans="1:17">
      <c r="A186" s="4" t="s">
        <v>1027</v>
      </c>
      <c r="B186" t="s">
        <v>164</v>
      </c>
      <c r="C186" t="s">
        <v>1028</v>
      </c>
      <c r="D186" t="s">
        <v>1029</v>
      </c>
      <c r="E186" t="s">
        <v>1030</v>
      </c>
      <c r="F186" t="s">
        <v>1031</v>
      </c>
      <c r="G186" t="s">
        <v>1032</v>
      </c>
      <c r="J186" s="6" t="str">
        <f t="shared" si="2"/>
        <v>P&gt;|z|</v>
      </c>
    </row>
    <row r="187" spans="1:17">
      <c r="A187" s="4" t="s">
        <v>1072</v>
      </c>
      <c r="J187" s="6" t="str">
        <f t="shared" si="2"/>
        <v>*0</v>
      </c>
      <c r="M187" s="6" t="str">
        <f>C178</f>
        <v>CS-A-1YR</v>
      </c>
      <c r="P187" s="6" t="s">
        <v>1076</v>
      </c>
      <c r="Q187" s="6">
        <f>G179</f>
        <v>49.863999999999997</v>
      </c>
    </row>
    <row r="188" spans="1:17">
      <c r="A188" s="4" t="s">
        <v>731</v>
      </c>
      <c r="B188">
        <v>-1.1999999999999999E-3</v>
      </c>
      <c r="C188">
        <v>2.1999999999999999E-2</v>
      </c>
      <c r="D188">
        <v>-5.5E-2</v>
      </c>
      <c r="E188">
        <v>0.95599999999999996</v>
      </c>
      <c r="F188">
        <v>-4.3999999999999997E-2</v>
      </c>
      <c r="G188">
        <v>4.1000000000000002E-2</v>
      </c>
      <c r="J188" s="6">
        <f t="shared" si="2"/>
        <v>0.95599999999999996</v>
      </c>
      <c r="N188" s="6" t="str" cm="1">
        <f t="array" ref="N188:O188">TRANSPOSE(A188:A189)</f>
        <v>Econ-INDPRO-diff</v>
      </c>
      <c r="O188" s="6" t="str">
        <v>ar.L1</v>
      </c>
    </row>
    <row r="189" spans="1:17">
      <c r="A189" s="5" t="s">
        <v>1033</v>
      </c>
      <c r="B189">
        <v>0.27939999999999998</v>
      </c>
      <c r="C189">
        <v>5.8999999999999997E-2</v>
      </c>
      <c r="D189">
        <v>4.7389999999999999</v>
      </c>
      <c r="E189">
        <v>0</v>
      </c>
      <c r="F189">
        <v>0.16400000000000001</v>
      </c>
      <c r="G189">
        <v>0.39500000000000002</v>
      </c>
      <c r="J189" s="6" t="str">
        <f t="shared" si="2"/>
        <v>*0</v>
      </c>
      <c r="M189" s="6" t="s">
        <v>1027</v>
      </c>
      <c r="N189" s="6" cm="1">
        <f t="array" ref="N189:O189">TRANSPOSE(B188:B189)</f>
        <v>-1.1999999999999999E-3</v>
      </c>
      <c r="O189" s="6">
        <v>0.27939999999999998</v>
      </c>
    </row>
    <row r="190" spans="1:17">
      <c r="A190" s="4" t="s">
        <v>1039</v>
      </c>
      <c r="B190">
        <v>2.6499999999999999E-2</v>
      </c>
      <c r="C190">
        <v>2E-3</v>
      </c>
      <c r="D190">
        <v>10.686</v>
      </c>
      <c r="E190">
        <v>0</v>
      </c>
      <c r="F190">
        <v>2.1999999999999999E-2</v>
      </c>
      <c r="G190">
        <v>3.1E-2</v>
      </c>
      <c r="J190" s="6" t="str">
        <f t="shared" si="2"/>
        <v>*0</v>
      </c>
      <c r="M190" s="6" t="s">
        <v>1068</v>
      </c>
      <c r="N190" s="6" t="str" cm="1">
        <f t="array" ref="N190:O190">TRANSPOSE("("&amp;D188:D189&amp;")")</f>
        <v>(-0.055)</v>
      </c>
      <c r="O190" s="6" t="str">
        <v>(4.739)</v>
      </c>
    </row>
    <row r="191" spans="1:17">
      <c r="A191" s="4" t="s">
        <v>1005</v>
      </c>
      <c r="J191" s="6" t="str">
        <f t="shared" si="2"/>
        <v>*0</v>
      </c>
      <c r="M191" s="6" t="s">
        <v>918</v>
      </c>
      <c r="N191" s="6" cm="1">
        <f t="array" ref="N191:O191">TRANSPOSE(J188:J189)</f>
        <v>0.95599999999999996</v>
      </c>
      <c r="O191" s="6" t="str">
        <v>*0</v>
      </c>
    </row>
    <row r="192" spans="1:17">
      <c r="A192" s="4" t="s">
        <v>1040</v>
      </c>
      <c r="B192" t="s">
        <v>1041</v>
      </c>
      <c r="C192">
        <v>76.510000000000005</v>
      </c>
      <c r="D192" t="s">
        <v>1042</v>
      </c>
      <c r="E192" t="s">
        <v>1043</v>
      </c>
      <c r="F192">
        <v>15.1</v>
      </c>
      <c r="J192" s="6" t="str">
        <f t="shared" si="2"/>
        <v>(JB):</v>
      </c>
    </row>
    <row r="193" spans="1:11">
      <c r="A193" s="4" t="s">
        <v>1044</v>
      </c>
      <c r="B193">
        <v>0</v>
      </c>
      <c r="C193" t="s">
        <v>1045</v>
      </c>
      <c r="D193">
        <v>0</v>
      </c>
      <c r="J193" s="6" t="str">
        <f t="shared" si="2"/>
        <v>*0</v>
      </c>
    </row>
    <row r="194" spans="1:11">
      <c r="A194" s="4" t="s">
        <v>1046</v>
      </c>
      <c r="B194" t="s">
        <v>1047</v>
      </c>
      <c r="C194">
        <v>0.2</v>
      </c>
      <c r="D194" t="s">
        <v>1048</v>
      </c>
      <c r="E194">
        <v>-0.35</v>
      </c>
      <c r="J194" s="6">
        <f t="shared" si="2"/>
        <v>-0.35</v>
      </c>
    </row>
    <row r="195" spans="1:11">
      <c r="A195" s="4" t="s">
        <v>1049</v>
      </c>
      <c r="B195" t="s">
        <v>1050</v>
      </c>
      <c r="C195">
        <v>0</v>
      </c>
      <c r="D195" t="s">
        <v>1051</v>
      </c>
      <c r="E195">
        <v>4.54</v>
      </c>
      <c r="J195" s="6">
        <f t="shared" si="2"/>
        <v>4.54</v>
      </c>
    </row>
    <row r="196" spans="1:11">
      <c r="A196" s="4" t="s">
        <v>1005</v>
      </c>
      <c r="J196" s="6" t="str">
        <f t="shared" si="2"/>
        <v>*0</v>
      </c>
    </row>
    <row r="197" spans="1:11">
      <c r="J197" s="6" t="str">
        <f t="shared" si="2"/>
        <v>*0</v>
      </c>
    </row>
    <row r="198" spans="1:11">
      <c r="A198" s="4" t="s">
        <v>1052</v>
      </c>
      <c r="J198" s="6" t="str">
        <f t="shared" si="2"/>
        <v>*0</v>
      </c>
    </row>
    <row r="199" spans="1:11">
      <c r="A199" s="4" t="s">
        <v>1053</v>
      </c>
      <c r="B199" t="s">
        <v>1024</v>
      </c>
      <c r="C199" t="s">
        <v>1054</v>
      </c>
      <c r="D199" t="s">
        <v>1055</v>
      </c>
      <c r="E199" t="s">
        <v>1056</v>
      </c>
      <c r="F199" t="s">
        <v>1057</v>
      </c>
      <c r="G199" t="s">
        <v>1058</v>
      </c>
      <c r="H199" t="s">
        <v>1059</v>
      </c>
      <c r="I199" t="s">
        <v>1060</v>
      </c>
      <c r="J199" s="6" t="str">
        <f t="shared" si="2"/>
        <v>using</v>
      </c>
      <c r="K199" t="s">
        <v>1062</v>
      </c>
    </row>
    <row r="200" spans="1:11">
      <c r="A200" s="4" t="s">
        <v>1006</v>
      </c>
      <c r="B200" t="s">
        <v>1007</v>
      </c>
      <c r="J200" s="6" t="str">
        <f t="shared" si="2"/>
        <v>*0</v>
      </c>
    </row>
    <row r="201" spans="1:11">
      <c r="A201" s="4" t="s">
        <v>1003</v>
      </c>
      <c r="J201" s="6" t="str">
        <f t="shared" si="2"/>
        <v>*0</v>
      </c>
    </row>
    <row r="202" spans="1:11">
      <c r="A202" s="4" t="s">
        <v>1008</v>
      </c>
      <c r="B202" t="s">
        <v>1009</v>
      </c>
      <c r="C202" t="s">
        <v>120</v>
      </c>
      <c r="D202" t="s">
        <v>1010</v>
      </c>
      <c r="E202" t="s">
        <v>1011</v>
      </c>
      <c r="F202">
        <v>127</v>
      </c>
      <c r="J202" s="6" t="str">
        <f t="shared" si="2"/>
        <v>Observations:</v>
      </c>
    </row>
    <row r="203" spans="1:11">
      <c r="A203" s="4" t="s">
        <v>1012</v>
      </c>
      <c r="B203" t="s">
        <v>1065</v>
      </c>
      <c r="C203" t="s">
        <v>426</v>
      </c>
      <c r="D203" t="s">
        <v>1066</v>
      </c>
      <c r="E203" t="s">
        <v>1014</v>
      </c>
      <c r="F203" t="s">
        <v>1015</v>
      </c>
      <c r="G203">
        <v>29.155000000000001</v>
      </c>
      <c r="J203" s="6" t="str">
        <f t="shared" si="2"/>
        <v>Log</v>
      </c>
    </row>
    <row r="204" spans="1:11">
      <c r="A204" s="4" t="s">
        <v>1016</v>
      </c>
      <c r="B204" t="s">
        <v>1253</v>
      </c>
      <c r="C204">
        <v>9</v>
      </c>
      <c r="D204" t="s">
        <v>1018</v>
      </c>
      <c r="E204">
        <v>2020</v>
      </c>
      <c r="F204" t="s">
        <v>402</v>
      </c>
      <c r="G204">
        <v>-50.311</v>
      </c>
      <c r="J204" s="6">
        <f t="shared" si="2"/>
        <v>2020</v>
      </c>
    </row>
    <row r="205" spans="1:11">
      <c r="A205" s="4" t="s">
        <v>1019</v>
      </c>
      <c r="B205" s="21">
        <v>0.85484953703703714</v>
      </c>
      <c r="C205" t="s">
        <v>403</v>
      </c>
      <c r="D205">
        <v>-38.966000000000001</v>
      </c>
      <c r="J205" s="6" t="str">
        <f t="shared" si="2"/>
        <v>*0</v>
      </c>
    </row>
    <row r="206" spans="1:11">
      <c r="A206" s="4" t="s">
        <v>1020</v>
      </c>
      <c r="B206" t="s">
        <v>1021</v>
      </c>
      <c r="C206" t="s">
        <v>404</v>
      </c>
      <c r="D206">
        <v>-45.701999999999998</v>
      </c>
      <c r="J206" s="6" t="str">
        <f t="shared" ref="J206:J269" si="3">IF(AND(OR(E206=0, E206&gt;0), OR(F206=0.01, E206&lt;0.01)), "*" &amp;TEXT(E206, "General"), IF(AND(E206&gt;0.01, E206&lt;0.05), "**" &amp;TEXT(E206, "General"), E206))</f>
        <v>*0</v>
      </c>
    </row>
    <row r="207" spans="1:11">
      <c r="A207" s="4" t="s">
        <v>1022</v>
      </c>
      <c r="B207" t="s">
        <v>1023</v>
      </c>
      <c r="J207" s="6" t="str">
        <f t="shared" si="3"/>
        <v>*0</v>
      </c>
    </row>
    <row r="208" spans="1:11">
      <c r="A208" s="4" t="s">
        <v>1024</v>
      </c>
      <c r="B208" t="s">
        <v>1025</v>
      </c>
      <c r="C208" t="s">
        <v>1026</v>
      </c>
      <c r="J208" s="6" t="str">
        <f t="shared" si="3"/>
        <v>*0</v>
      </c>
    </row>
    <row r="209" spans="1:17">
      <c r="A209" s="4" t="s">
        <v>1071</v>
      </c>
      <c r="J209" s="6" t="str">
        <f t="shared" si="3"/>
        <v>*0</v>
      </c>
    </row>
    <row r="210" spans="1:17">
      <c r="A210" s="4" t="s">
        <v>1027</v>
      </c>
      <c r="B210" t="s">
        <v>164</v>
      </c>
      <c r="C210" t="s">
        <v>1028</v>
      </c>
      <c r="D210" t="s">
        <v>1029</v>
      </c>
      <c r="E210" t="s">
        <v>1030</v>
      </c>
      <c r="F210" t="s">
        <v>1031</v>
      </c>
      <c r="G210" t="s">
        <v>1032</v>
      </c>
      <c r="J210" s="6" t="str">
        <f t="shared" si="3"/>
        <v>P&gt;|z|</v>
      </c>
    </row>
    <row r="211" spans="1:17">
      <c r="A211" s="4" t="s">
        <v>1072</v>
      </c>
      <c r="J211" s="6" t="str">
        <f t="shared" si="3"/>
        <v>*0</v>
      </c>
      <c r="M211" s="6" t="str">
        <f>C202</f>
        <v>CS-A-5YR</v>
      </c>
      <c r="P211" s="6" t="s">
        <v>1076</v>
      </c>
      <c r="Q211" s="6">
        <f>G203</f>
        <v>29.155000000000001</v>
      </c>
    </row>
    <row r="212" spans="1:17">
      <c r="A212" s="4" t="s">
        <v>731</v>
      </c>
      <c r="B212">
        <v>-2.92E-2</v>
      </c>
      <c r="C212">
        <v>2.3E-2</v>
      </c>
      <c r="D212">
        <v>-1.292</v>
      </c>
      <c r="E212">
        <v>0.19600000000000001</v>
      </c>
      <c r="F212">
        <v>-7.3999999999999996E-2</v>
      </c>
      <c r="G212">
        <v>1.4999999999999999E-2</v>
      </c>
      <c r="J212" s="6">
        <f t="shared" si="3"/>
        <v>0.19600000000000001</v>
      </c>
      <c r="N212" s="6" t="str" cm="1">
        <f t="array" ref="N212:P212">TRANSPOSE(A212:A214)</f>
        <v>Econ-INDPRO-diff</v>
      </c>
      <c r="O212" s="6" t="str">
        <v>ar.L1</v>
      </c>
      <c r="P212" s="6" t="str">
        <v>ma.L1</v>
      </c>
    </row>
    <row r="213" spans="1:17">
      <c r="A213" s="5" t="s">
        <v>1033</v>
      </c>
      <c r="B213">
        <v>-0.33129999999999998</v>
      </c>
      <c r="C213">
        <v>0.155</v>
      </c>
      <c r="D213">
        <v>-2.1379999999999999</v>
      </c>
      <c r="E213">
        <v>3.3000000000000002E-2</v>
      </c>
      <c r="F213">
        <v>-0.63500000000000001</v>
      </c>
      <c r="G213">
        <v>-2.8000000000000001E-2</v>
      </c>
      <c r="J213" s="6" t="str">
        <f t="shared" si="3"/>
        <v>**0.033</v>
      </c>
      <c r="M213" s="6" t="s">
        <v>1027</v>
      </c>
      <c r="N213" s="6" cm="1">
        <f t="array" ref="N213:P213">TRANSPOSE(B212:B214)</f>
        <v>-2.92E-2</v>
      </c>
      <c r="O213" s="6">
        <v>-0.33129999999999998</v>
      </c>
      <c r="P213" s="6">
        <v>0.6744</v>
      </c>
    </row>
    <row r="214" spans="1:17">
      <c r="A214" s="5" t="s">
        <v>1036</v>
      </c>
      <c r="B214">
        <v>0.6744</v>
      </c>
      <c r="C214">
        <v>0.156</v>
      </c>
      <c r="D214">
        <v>4.33</v>
      </c>
      <c r="E214">
        <v>0</v>
      </c>
      <c r="F214">
        <v>0.36899999999999999</v>
      </c>
      <c r="G214">
        <v>0.98</v>
      </c>
      <c r="J214" s="6" t="str">
        <f t="shared" si="3"/>
        <v>*0</v>
      </c>
      <c r="M214" s="6" t="s">
        <v>1068</v>
      </c>
      <c r="N214" s="6" t="str" cm="1">
        <f t="array" ref="N214:P214">TRANSPOSE("("&amp;D212:D214&amp;")")</f>
        <v>(-1.292)</v>
      </c>
      <c r="O214" s="6" t="str">
        <v>(-2.138)</v>
      </c>
      <c r="P214" s="6" t="str">
        <v>(4.33)</v>
      </c>
    </row>
    <row r="215" spans="1:17">
      <c r="A215" s="4" t="s">
        <v>1039</v>
      </c>
      <c r="B215">
        <v>3.6799999999999999E-2</v>
      </c>
      <c r="C215">
        <v>3.0000000000000001E-3</v>
      </c>
      <c r="D215">
        <v>14.36</v>
      </c>
      <c r="E215">
        <v>0</v>
      </c>
      <c r="F215">
        <v>3.2000000000000001E-2</v>
      </c>
      <c r="G215">
        <v>4.2000000000000003E-2</v>
      </c>
      <c r="J215" s="6" t="str">
        <f t="shared" si="3"/>
        <v>*0</v>
      </c>
      <c r="M215" s="6" t="s">
        <v>918</v>
      </c>
      <c r="N215" s="6" cm="1">
        <f t="array" ref="N215:P215">TRANSPOSE(J212:J214)</f>
        <v>0.19600000000000001</v>
      </c>
      <c r="O215" s="6" t="str">
        <v>**0.033</v>
      </c>
      <c r="P215" s="6" t="str">
        <v>*0</v>
      </c>
    </row>
    <row r="216" spans="1:17">
      <c r="A216" s="4" t="s">
        <v>1005</v>
      </c>
      <c r="J216" s="6" t="str">
        <f t="shared" si="3"/>
        <v>*0</v>
      </c>
    </row>
    <row r="217" spans="1:17">
      <c r="A217" s="4" t="s">
        <v>1040</v>
      </c>
      <c r="B217" t="s">
        <v>1041</v>
      </c>
      <c r="C217">
        <v>52.12</v>
      </c>
      <c r="D217" t="s">
        <v>1042</v>
      </c>
      <c r="E217" t="s">
        <v>1043</v>
      </c>
      <c r="F217">
        <v>316.19</v>
      </c>
      <c r="J217" s="6" t="str">
        <f t="shared" si="3"/>
        <v>(JB):</v>
      </c>
    </row>
    <row r="218" spans="1:17">
      <c r="A218" s="4" t="s">
        <v>1044</v>
      </c>
      <c r="B218">
        <v>0.09</v>
      </c>
      <c r="C218" t="s">
        <v>1045</v>
      </c>
      <c r="D218">
        <v>0</v>
      </c>
      <c r="J218" s="6" t="str">
        <f t="shared" si="3"/>
        <v>*0</v>
      </c>
    </row>
    <row r="219" spans="1:17">
      <c r="A219" s="4" t="s">
        <v>1046</v>
      </c>
      <c r="B219" t="s">
        <v>1047</v>
      </c>
      <c r="C219">
        <v>0.12</v>
      </c>
      <c r="D219" t="s">
        <v>1048</v>
      </c>
      <c r="E219">
        <v>-1.36</v>
      </c>
      <c r="J219" s="6">
        <f t="shared" si="3"/>
        <v>-1.36</v>
      </c>
    </row>
    <row r="220" spans="1:17">
      <c r="A220" s="4" t="s">
        <v>1049</v>
      </c>
      <c r="B220" t="s">
        <v>1050</v>
      </c>
      <c r="C220">
        <v>0</v>
      </c>
      <c r="D220" t="s">
        <v>1051</v>
      </c>
      <c r="E220">
        <v>10.27</v>
      </c>
      <c r="J220" s="6">
        <f t="shared" si="3"/>
        <v>10.27</v>
      </c>
    </row>
    <row r="221" spans="1:17">
      <c r="A221" s="4" t="s">
        <v>1005</v>
      </c>
      <c r="J221" s="6" t="str">
        <f t="shared" si="3"/>
        <v>*0</v>
      </c>
    </row>
    <row r="222" spans="1:17">
      <c r="J222" s="6" t="str">
        <f t="shared" si="3"/>
        <v>*0</v>
      </c>
    </row>
    <row r="223" spans="1:17">
      <c r="A223" s="4" t="s">
        <v>1052</v>
      </c>
      <c r="J223" s="6" t="str">
        <f t="shared" si="3"/>
        <v>*0</v>
      </c>
    </row>
    <row r="224" spans="1:17">
      <c r="A224" s="4" t="s">
        <v>1053</v>
      </c>
      <c r="B224" t="s">
        <v>1024</v>
      </c>
      <c r="C224" t="s">
        <v>1054</v>
      </c>
      <c r="D224" t="s">
        <v>1055</v>
      </c>
      <c r="E224" t="s">
        <v>1056</v>
      </c>
      <c r="F224" t="s">
        <v>1057</v>
      </c>
      <c r="G224" t="s">
        <v>1058</v>
      </c>
      <c r="H224" t="s">
        <v>1059</v>
      </c>
      <c r="I224" t="s">
        <v>1060</v>
      </c>
      <c r="J224" s="6" t="str">
        <f t="shared" si="3"/>
        <v>using</v>
      </c>
      <c r="K224" t="s">
        <v>1062</v>
      </c>
    </row>
    <row r="225" spans="1:18">
      <c r="A225" s="4" t="s">
        <v>1006</v>
      </c>
      <c r="B225" t="s">
        <v>1007</v>
      </c>
      <c r="J225" s="6" t="str">
        <f t="shared" si="3"/>
        <v>*0</v>
      </c>
    </row>
    <row r="226" spans="1:18">
      <c r="A226" s="4" t="s">
        <v>1003</v>
      </c>
      <c r="J226" s="6" t="str">
        <f t="shared" si="3"/>
        <v>*0</v>
      </c>
    </row>
    <row r="227" spans="1:18">
      <c r="A227" s="4" t="s">
        <v>1008</v>
      </c>
      <c r="B227" t="s">
        <v>1009</v>
      </c>
      <c r="C227" t="s">
        <v>111</v>
      </c>
      <c r="D227" t="s">
        <v>1010</v>
      </c>
      <c r="E227" t="s">
        <v>1011</v>
      </c>
      <c r="F227">
        <v>127</v>
      </c>
      <c r="J227" s="6" t="str">
        <f t="shared" si="3"/>
        <v>Observations:</v>
      </c>
    </row>
    <row r="228" spans="1:18">
      <c r="A228" s="4" t="s">
        <v>1012</v>
      </c>
      <c r="B228" t="s">
        <v>1063</v>
      </c>
      <c r="C228" t="s">
        <v>426</v>
      </c>
      <c r="D228" t="s">
        <v>1070</v>
      </c>
      <c r="E228" t="s">
        <v>1014</v>
      </c>
      <c r="F228" t="s">
        <v>1015</v>
      </c>
      <c r="G228">
        <v>27.763000000000002</v>
      </c>
      <c r="J228" s="6" t="str">
        <f t="shared" si="3"/>
        <v>Log</v>
      </c>
    </row>
    <row r="229" spans="1:18">
      <c r="A229" s="4" t="s">
        <v>1016</v>
      </c>
      <c r="B229" t="s">
        <v>1253</v>
      </c>
      <c r="C229">
        <v>9</v>
      </c>
      <c r="D229" t="s">
        <v>1018</v>
      </c>
      <c r="E229">
        <v>2020</v>
      </c>
      <c r="F229" t="s">
        <v>402</v>
      </c>
      <c r="G229">
        <v>-43.527000000000001</v>
      </c>
      <c r="J229" s="6">
        <f t="shared" si="3"/>
        <v>2020</v>
      </c>
    </row>
    <row r="230" spans="1:18">
      <c r="A230" s="4" t="s">
        <v>1019</v>
      </c>
      <c r="B230" s="21">
        <v>0.85486111111111107</v>
      </c>
      <c r="C230" t="s">
        <v>403</v>
      </c>
      <c r="D230">
        <v>-26.509</v>
      </c>
      <c r="J230" s="6" t="str">
        <f t="shared" si="3"/>
        <v>*0</v>
      </c>
    </row>
    <row r="231" spans="1:18">
      <c r="A231" s="4" t="s">
        <v>1020</v>
      </c>
      <c r="B231" t="s">
        <v>1021</v>
      </c>
      <c r="C231" t="s">
        <v>404</v>
      </c>
      <c r="D231">
        <v>-36.613</v>
      </c>
      <c r="J231" s="6" t="str">
        <f t="shared" si="3"/>
        <v>*0</v>
      </c>
    </row>
    <row r="232" spans="1:18">
      <c r="A232" s="4" t="s">
        <v>1022</v>
      </c>
      <c r="B232" t="s">
        <v>1023</v>
      </c>
      <c r="J232" s="6" t="str">
        <f t="shared" si="3"/>
        <v>*0</v>
      </c>
    </row>
    <row r="233" spans="1:18">
      <c r="A233" s="4" t="s">
        <v>1024</v>
      </c>
      <c r="B233" t="s">
        <v>1025</v>
      </c>
      <c r="C233" t="s">
        <v>1026</v>
      </c>
      <c r="J233" s="6" t="str">
        <f t="shared" si="3"/>
        <v>*0</v>
      </c>
    </row>
    <row r="234" spans="1:18">
      <c r="A234" s="4" t="s">
        <v>1071</v>
      </c>
      <c r="J234" s="6" t="str">
        <f t="shared" si="3"/>
        <v>*0</v>
      </c>
    </row>
    <row r="235" spans="1:18">
      <c r="A235" s="4" t="s">
        <v>1027</v>
      </c>
      <c r="B235" t="s">
        <v>164</v>
      </c>
      <c r="C235" t="s">
        <v>1028</v>
      </c>
      <c r="D235" t="s">
        <v>1029</v>
      </c>
      <c r="E235" t="s">
        <v>1030</v>
      </c>
      <c r="F235" t="s">
        <v>1031</v>
      </c>
      <c r="G235" t="s">
        <v>1032</v>
      </c>
      <c r="J235" s="6" t="str">
        <f t="shared" si="3"/>
        <v>P&gt;|z|</v>
      </c>
      <c r="M235" s="6" t="str">
        <f>C227</f>
        <v>CS-Baa-3MO</v>
      </c>
      <c r="P235" s="6" t="s">
        <v>1076</v>
      </c>
      <c r="Q235" s="6">
        <f>G228</f>
        <v>27.763000000000002</v>
      </c>
    </row>
    <row r="236" spans="1:18">
      <c r="A236" s="4" t="s">
        <v>1072</v>
      </c>
      <c r="J236" s="6" t="str">
        <f t="shared" si="3"/>
        <v>*0</v>
      </c>
      <c r="N236" s="6" t="str" cm="1">
        <f t="array" ref="N236:R236">TRANSPOSE(A237:A241)</f>
        <v>Econ-INDPRO-diff</v>
      </c>
      <c r="O236" s="6" t="str">
        <v>ar.L1</v>
      </c>
      <c r="P236" s="6" t="str">
        <v>ar.L2</v>
      </c>
      <c r="Q236" s="6" t="str">
        <v>ar.L3</v>
      </c>
      <c r="R236" t="str">
        <v>ar.L4</v>
      </c>
    </row>
    <row r="237" spans="1:18">
      <c r="A237" s="4" t="s">
        <v>731</v>
      </c>
      <c r="B237">
        <v>2.76E-2</v>
      </c>
      <c r="C237">
        <v>2.5000000000000001E-2</v>
      </c>
      <c r="D237">
        <v>1.091</v>
      </c>
      <c r="E237">
        <v>0.27500000000000002</v>
      </c>
      <c r="F237">
        <v>-2.1999999999999999E-2</v>
      </c>
      <c r="G237">
        <v>7.6999999999999999E-2</v>
      </c>
      <c r="J237" s="6">
        <f t="shared" si="3"/>
        <v>0.27500000000000002</v>
      </c>
      <c r="M237" s="6" t="s">
        <v>1027</v>
      </c>
      <c r="N237" s="6" cm="1">
        <f t="array" ref="N237:R237">TRANSPOSE(B237:B241)</f>
        <v>2.76E-2</v>
      </c>
      <c r="O237" s="6">
        <v>0.26369999999999999</v>
      </c>
      <c r="P237" s="6">
        <v>0.22950000000000001</v>
      </c>
      <c r="Q237" s="6">
        <v>0.2298</v>
      </c>
      <c r="R237">
        <v>-0.32150000000000001</v>
      </c>
    </row>
    <row r="238" spans="1:18">
      <c r="A238" s="5" t="s">
        <v>1033</v>
      </c>
      <c r="B238">
        <v>0.26369999999999999</v>
      </c>
      <c r="C238">
        <v>6.0999999999999999E-2</v>
      </c>
      <c r="D238">
        <v>4.3</v>
      </c>
      <c r="E238">
        <v>0</v>
      </c>
      <c r="F238">
        <v>0.14399999999999999</v>
      </c>
      <c r="G238">
        <v>0.38400000000000001</v>
      </c>
      <c r="J238" s="6" t="str">
        <f t="shared" si="3"/>
        <v>*0</v>
      </c>
      <c r="M238" s="6" t="s">
        <v>1068</v>
      </c>
      <c r="N238" s="6" t="str" cm="1">
        <f t="array" ref="N238:R238">TRANSPOSE("("&amp;D237:D241&amp;")")</f>
        <v>(1.091)</v>
      </c>
      <c r="O238" s="6" t="str">
        <v>(4.3)</v>
      </c>
      <c r="P238" s="6" t="str">
        <v>(2.284)</v>
      </c>
      <c r="Q238" s="6" t="str">
        <v>(2.566)</v>
      </c>
      <c r="R238" t="str">
        <v>(-3.818)</v>
      </c>
    </row>
    <row r="239" spans="1:18">
      <c r="A239" s="5" t="s">
        <v>1034</v>
      </c>
      <c r="B239">
        <v>0.22950000000000001</v>
      </c>
      <c r="C239">
        <v>0.1</v>
      </c>
      <c r="D239">
        <v>2.2839999999999998</v>
      </c>
      <c r="E239">
        <v>2.1999999999999999E-2</v>
      </c>
      <c r="F239">
        <v>3.3000000000000002E-2</v>
      </c>
      <c r="G239">
        <v>0.42599999999999999</v>
      </c>
      <c r="J239" s="6" t="str">
        <f t="shared" si="3"/>
        <v>**0.022</v>
      </c>
      <c r="M239" s="6" t="s">
        <v>918</v>
      </c>
      <c r="N239" s="6" cm="1">
        <f t="array" ref="N239:R239">TRANSPOSE(J237:J241)</f>
        <v>0.27500000000000002</v>
      </c>
      <c r="O239" s="6" t="str">
        <v>*0</v>
      </c>
      <c r="P239" s="6" t="str">
        <v>**0.022</v>
      </c>
      <c r="Q239" s="6">
        <v>0.01</v>
      </c>
      <c r="R239" t="str">
        <v>*0</v>
      </c>
    </row>
    <row r="240" spans="1:18">
      <c r="A240" s="5" t="s">
        <v>1035</v>
      </c>
      <c r="B240">
        <v>0.2298</v>
      </c>
      <c r="C240">
        <v>0.09</v>
      </c>
      <c r="D240">
        <v>2.5659999999999998</v>
      </c>
      <c r="E240">
        <v>0.01</v>
      </c>
      <c r="F240">
        <v>5.3999999999999999E-2</v>
      </c>
      <c r="G240">
        <v>0.40500000000000003</v>
      </c>
      <c r="J240" s="6">
        <f t="shared" si="3"/>
        <v>0.01</v>
      </c>
    </row>
    <row r="241" spans="1:11">
      <c r="A241" s="5" t="s">
        <v>1064</v>
      </c>
      <c r="B241">
        <v>-0.32150000000000001</v>
      </c>
      <c r="C241">
        <v>8.4000000000000005E-2</v>
      </c>
      <c r="D241">
        <v>-3.8180000000000001</v>
      </c>
      <c r="E241">
        <v>0</v>
      </c>
      <c r="F241">
        <v>-0.48699999999999999</v>
      </c>
      <c r="G241">
        <v>-0.156</v>
      </c>
      <c r="J241" s="6" t="str">
        <f t="shared" si="3"/>
        <v>*0</v>
      </c>
    </row>
    <row r="242" spans="1:11">
      <c r="A242" s="4" t="s">
        <v>1039</v>
      </c>
      <c r="B242">
        <v>3.7499999999999999E-2</v>
      </c>
      <c r="C242">
        <v>3.0000000000000001E-3</v>
      </c>
      <c r="D242">
        <v>10.856999999999999</v>
      </c>
      <c r="E242">
        <v>0</v>
      </c>
      <c r="F242">
        <v>3.1E-2</v>
      </c>
      <c r="G242">
        <v>4.3999999999999997E-2</v>
      </c>
      <c r="J242" s="6" t="str">
        <f t="shared" si="3"/>
        <v>*0</v>
      </c>
    </row>
    <row r="243" spans="1:11">
      <c r="A243" s="4" t="s">
        <v>1005</v>
      </c>
      <c r="J243" s="6" t="str">
        <f t="shared" si="3"/>
        <v>*0</v>
      </c>
    </row>
    <row r="244" spans="1:11">
      <c r="A244" s="4" t="s">
        <v>1040</v>
      </c>
      <c r="B244" t="s">
        <v>1041</v>
      </c>
      <c r="C244">
        <v>60.46</v>
      </c>
      <c r="D244" t="s">
        <v>1042</v>
      </c>
      <c r="E244" t="s">
        <v>1043</v>
      </c>
      <c r="F244">
        <v>62.34</v>
      </c>
      <c r="J244" s="6" t="str">
        <f t="shared" si="3"/>
        <v>(JB):</v>
      </c>
    </row>
    <row r="245" spans="1:11">
      <c r="A245" s="4" t="s">
        <v>1044</v>
      </c>
      <c r="B245">
        <v>0.02</v>
      </c>
      <c r="C245" t="s">
        <v>1045</v>
      </c>
      <c r="D245">
        <v>0</v>
      </c>
      <c r="J245" s="6" t="str">
        <f t="shared" si="3"/>
        <v>*0</v>
      </c>
    </row>
    <row r="246" spans="1:11">
      <c r="A246" s="4" t="s">
        <v>1046</v>
      </c>
      <c r="B246" t="s">
        <v>1047</v>
      </c>
      <c r="C246">
        <v>0.24</v>
      </c>
      <c r="D246" t="s">
        <v>1048</v>
      </c>
      <c r="E246">
        <v>-0.7</v>
      </c>
      <c r="J246" s="6">
        <f t="shared" si="3"/>
        <v>-0.7</v>
      </c>
    </row>
    <row r="247" spans="1:11">
      <c r="A247" s="4" t="s">
        <v>1049</v>
      </c>
      <c r="B247" t="s">
        <v>1050</v>
      </c>
      <c r="C247">
        <v>0</v>
      </c>
      <c r="D247" t="s">
        <v>1051</v>
      </c>
      <c r="E247">
        <v>6.14</v>
      </c>
      <c r="J247" s="6">
        <f t="shared" si="3"/>
        <v>6.14</v>
      </c>
    </row>
    <row r="248" spans="1:11">
      <c r="A248" s="4" t="s">
        <v>1005</v>
      </c>
      <c r="J248" s="6" t="str">
        <f t="shared" si="3"/>
        <v>*0</v>
      </c>
    </row>
    <row r="249" spans="1:11">
      <c r="J249" s="6" t="str">
        <f t="shared" si="3"/>
        <v>*0</v>
      </c>
    </row>
    <row r="250" spans="1:11">
      <c r="A250" s="4" t="s">
        <v>1052</v>
      </c>
      <c r="J250" s="6" t="str">
        <f t="shared" si="3"/>
        <v>*0</v>
      </c>
    </row>
    <row r="251" spans="1:11">
      <c r="A251" s="4" t="s">
        <v>1053</v>
      </c>
      <c r="B251" t="s">
        <v>1024</v>
      </c>
      <c r="C251" t="s">
        <v>1054</v>
      </c>
      <c r="D251" t="s">
        <v>1055</v>
      </c>
      <c r="E251" t="s">
        <v>1056</v>
      </c>
      <c r="F251" t="s">
        <v>1057</v>
      </c>
      <c r="G251" t="s">
        <v>1058</v>
      </c>
      <c r="H251" t="s">
        <v>1059</v>
      </c>
      <c r="I251" t="s">
        <v>1060</v>
      </c>
      <c r="J251" s="6" t="str">
        <f t="shared" si="3"/>
        <v>using</v>
      </c>
      <c r="K251" t="s">
        <v>1062</v>
      </c>
    </row>
    <row r="252" spans="1:11">
      <c r="A252" s="4" t="s">
        <v>1006</v>
      </c>
      <c r="B252" t="s">
        <v>1007</v>
      </c>
      <c r="J252" s="6" t="str">
        <f t="shared" si="3"/>
        <v>*0</v>
      </c>
    </row>
    <row r="253" spans="1:11">
      <c r="A253" s="4" t="s">
        <v>1003</v>
      </c>
      <c r="J253" s="6" t="str">
        <f t="shared" si="3"/>
        <v>*0</v>
      </c>
    </row>
    <row r="254" spans="1:11">
      <c r="A254" s="4" t="s">
        <v>1008</v>
      </c>
      <c r="B254" t="s">
        <v>1009</v>
      </c>
      <c r="C254" t="s">
        <v>116</v>
      </c>
      <c r="D254" t="s">
        <v>1010</v>
      </c>
      <c r="E254" t="s">
        <v>1011</v>
      </c>
      <c r="F254">
        <v>127</v>
      </c>
      <c r="J254" s="6" t="str">
        <f t="shared" si="3"/>
        <v>Observations:</v>
      </c>
    </row>
    <row r="255" spans="1:11">
      <c r="A255" s="4" t="s">
        <v>1012</v>
      </c>
      <c r="B255" t="s">
        <v>1063</v>
      </c>
      <c r="C255" t="s">
        <v>426</v>
      </c>
      <c r="D255" t="s">
        <v>1070</v>
      </c>
      <c r="E255" t="s">
        <v>1014</v>
      </c>
      <c r="F255" t="s">
        <v>1015</v>
      </c>
      <c r="G255">
        <v>34.93</v>
      </c>
      <c r="J255" s="6" t="str">
        <f t="shared" si="3"/>
        <v>Log</v>
      </c>
    </row>
    <row r="256" spans="1:11">
      <c r="A256" s="4" t="s">
        <v>1016</v>
      </c>
      <c r="B256" t="s">
        <v>1253</v>
      </c>
      <c r="C256">
        <v>9</v>
      </c>
      <c r="D256" t="s">
        <v>1018</v>
      </c>
      <c r="E256">
        <v>2020</v>
      </c>
      <c r="F256" t="s">
        <v>402</v>
      </c>
      <c r="G256">
        <v>-57.859000000000002</v>
      </c>
      <c r="J256" s="6">
        <f t="shared" si="3"/>
        <v>2020</v>
      </c>
    </row>
    <row r="257" spans="1:18">
      <c r="A257" s="4" t="s">
        <v>1019</v>
      </c>
      <c r="B257" s="21">
        <v>0.85487268518518522</v>
      </c>
      <c r="C257" t="s">
        <v>403</v>
      </c>
      <c r="D257">
        <v>-40.841999999999999</v>
      </c>
      <c r="J257" s="6" t="str">
        <f t="shared" si="3"/>
        <v>*0</v>
      </c>
    </row>
    <row r="258" spans="1:18">
      <c r="A258" s="4" t="s">
        <v>1020</v>
      </c>
      <c r="B258" t="s">
        <v>1021</v>
      </c>
      <c r="C258" t="s">
        <v>404</v>
      </c>
      <c r="D258">
        <v>-50.945999999999998</v>
      </c>
      <c r="J258" s="6" t="str">
        <f t="shared" si="3"/>
        <v>*0</v>
      </c>
    </row>
    <row r="259" spans="1:18">
      <c r="A259" s="4" t="s">
        <v>1022</v>
      </c>
      <c r="B259" t="s">
        <v>1023</v>
      </c>
      <c r="J259" s="6" t="str">
        <f t="shared" si="3"/>
        <v>*0</v>
      </c>
    </row>
    <row r="260" spans="1:18">
      <c r="A260" s="4" t="s">
        <v>1024</v>
      </c>
      <c r="B260" t="s">
        <v>1025</v>
      </c>
      <c r="C260" t="s">
        <v>1026</v>
      </c>
      <c r="J260" s="6" t="str">
        <f t="shared" si="3"/>
        <v>*0</v>
      </c>
    </row>
    <row r="261" spans="1:18">
      <c r="A261" s="4" t="s">
        <v>1071</v>
      </c>
      <c r="J261" s="6" t="str">
        <f t="shared" si="3"/>
        <v>*0</v>
      </c>
    </row>
    <row r="262" spans="1:18">
      <c r="A262" s="4" t="s">
        <v>1027</v>
      </c>
      <c r="B262" t="s">
        <v>164</v>
      </c>
      <c r="C262" t="s">
        <v>1028</v>
      </c>
      <c r="D262" t="s">
        <v>1029</v>
      </c>
      <c r="E262" t="s">
        <v>1030</v>
      </c>
      <c r="F262" t="s">
        <v>1031</v>
      </c>
      <c r="G262" t="s">
        <v>1032</v>
      </c>
      <c r="J262" s="6" t="str">
        <f t="shared" si="3"/>
        <v>P&gt;|z|</v>
      </c>
    </row>
    <row r="263" spans="1:18">
      <c r="A263" s="4" t="s">
        <v>1072</v>
      </c>
      <c r="J263" s="6" t="str">
        <f t="shared" si="3"/>
        <v>*0</v>
      </c>
      <c r="M263" s="6" t="str">
        <f>C254</f>
        <v>CS-Baa-1YR</v>
      </c>
      <c r="P263" s="6" t="s">
        <v>1076</v>
      </c>
      <c r="Q263" s="6">
        <f>G255</f>
        <v>34.93</v>
      </c>
    </row>
    <row r="264" spans="1:18">
      <c r="A264" s="4" t="s">
        <v>731</v>
      </c>
      <c r="B264">
        <v>4.7000000000000002E-3</v>
      </c>
      <c r="C264">
        <v>2.3E-2</v>
      </c>
      <c r="D264">
        <v>0.2</v>
      </c>
      <c r="E264">
        <v>0.84099999999999997</v>
      </c>
      <c r="F264">
        <v>-4.1000000000000002E-2</v>
      </c>
      <c r="G264">
        <v>5.0999999999999997E-2</v>
      </c>
      <c r="J264" s="6">
        <f t="shared" si="3"/>
        <v>0.84099999999999997</v>
      </c>
      <c r="N264" s="6" t="str" cm="1">
        <f t="array" ref="N264:R264">TRANSPOSE(A264:A268)</f>
        <v>Econ-INDPRO-diff</v>
      </c>
      <c r="O264" s="6" t="str">
        <v>ar.L1</v>
      </c>
      <c r="P264" s="6" t="str">
        <v>ar.L2</v>
      </c>
      <c r="Q264" s="6" t="str">
        <v>ar.L3</v>
      </c>
      <c r="R264" t="str">
        <v>ar.L4</v>
      </c>
    </row>
    <row r="265" spans="1:18">
      <c r="A265" s="5" t="s">
        <v>1033</v>
      </c>
      <c r="B265">
        <v>0.3004</v>
      </c>
      <c r="C265">
        <v>5.6000000000000001E-2</v>
      </c>
      <c r="D265">
        <v>5.41</v>
      </c>
      <c r="E265">
        <v>0</v>
      </c>
      <c r="F265">
        <v>0.192</v>
      </c>
      <c r="G265">
        <v>0.40899999999999997</v>
      </c>
      <c r="J265" s="6" t="str">
        <f t="shared" si="3"/>
        <v>*0</v>
      </c>
      <c r="M265" s="6" t="s">
        <v>1027</v>
      </c>
      <c r="N265" s="6" cm="1">
        <f t="array" ref="N265:R265">TRANSPOSE(B264:B268)</f>
        <v>4.7000000000000002E-3</v>
      </c>
      <c r="O265" s="6">
        <v>0.3004</v>
      </c>
      <c r="P265" s="6">
        <v>0.1353</v>
      </c>
      <c r="Q265" s="6">
        <v>0.20979999999999999</v>
      </c>
      <c r="R265">
        <v>-0.20230000000000001</v>
      </c>
    </row>
    <row r="266" spans="1:18">
      <c r="A266" s="5" t="s">
        <v>1034</v>
      </c>
      <c r="B266">
        <v>0.1353</v>
      </c>
      <c r="C266">
        <v>8.5000000000000006E-2</v>
      </c>
      <c r="D266">
        <v>1.591</v>
      </c>
      <c r="E266">
        <v>0.112</v>
      </c>
      <c r="F266">
        <v>-3.1E-2</v>
      </c>
      <c r="G266">
        <v>0.30199999999999999</v>
      </c>
      <c r="J266" s="6">
        <f t="shared" si="3"/>
        <v>0.112</v>
      </c>
      <c r="M266" s="6" t="s">
        <v>1068</v>
      </c>
      <c r="N266" s="6" t="str" cm="1">
        <f t="array" ref="N266:R266">TRANSPOSE("("&amp;D264:D268&amp;")")</f>
        <v>(0.2)</v>
      </c>
      <c r="O266" s="6" t="str">
        <v>(5.41)</v>
      </c>
      <c r="P266" s="6" t="str">
        <v>(1.591)</v>
      </c>
      <c r="Q266" s="6" t="str">
        <v>(1.936)</v>
      </c>
      <c r="R266" t="str">
        <v>(-1.909)</v>
      </c>
    </row>
    <row r="267" spans="1:18">
      <c r="A267" s="5" t="s">
        <v>1035</v>
      </c>
      <c r="B267">
        <v>0.20979999999999999</v>
      </c>
      <c r="C267">
        <v>0.108</v>
      </c>
      <c r="D267">
        <v>1.9359999999999999</v>
      </c>
      <c r="E267">
        <v>5.2999999999999999E-2</v>
      </c>
      <c r="F267">
        <v>-3.0000000000000001E-3</v>
      </c>
      <c r="G267">
        <v>0.42199999999999999</v>
      </c>
      <c r="J267" s="6">
        <f t="shared" si="3"/>
        <v>5.2999999999999999E-2</v>
      </c>
      <c r="M267" s="6" t="s">
        <v>918</v>
      </c>
      <c r="N267" s="6" cm="1">
        <f t="array" ref="N267:R267">TRANSPOSE(J264:J268)</f>
        <v>0.84099999999999997</v>
      </c>
      <c r="O267" s="6" t="str">
        <v>*0</v>
      </c>
      <c r="P267" s="6">
        <v>0.112</v>
      </c>
      <c r="Q267" s="6">
        <v>5.2999999999999999E-2</v>
      </c>
      <c r="R267">
        <v>5.6000000000000001E-2</v>
      </c>
    </row>
    <row r="268" spans="1:18">
      <c r="A268" s="5" t="s">
        <v>1064</v>
      </c>
      <c r="B268">
        <v>-0.20230000000000001</v>
      </c>
      <c r="C268">
        <v>0.106</v>
      </c>
      <c r="D268">
        <v>-1.909</v>
      </c>
      <c r="E268">
        <v>5.6000000000000001E-2</v>
      </c>
      <c r="F268">
        <v>-0.41</v>
      </c>
      <c r="G268">
        <v>5.0000000000000001E-3</v>
      </c>
      <c r="J268" s="6">
        <f t="shared" si="3"/>
        <v>5.6000000000000001E-2</v>
      </c>
    </row>
    <row r="269" spans="1:18">
      <c r="A269" s="4" t="s">
        <v>1039</v>
      </c>
      <c r="B269">
        <v>3.3500000000000002E-2</v>
      </c>
      <c r="C269">
        <v>3.0000000000000001E-3</v>
      </c>
      <c r="D269">
        <v>12.138</v>
      </c>
      <c r="E269">
        <v>0</v>
      </c>
      <c r="F269">
        <v>2.8000000000000001E-2</v>
      </c>
      <c r="G269">
        <v>3.9E-2</v>
      </c>
      <c r="J269" s="6" t="str">
        <f t="shared" si="3"/>
        <v>*0</v>
      </c>
    </row>
    <row r="270" spans="1:18">
      <c r="A270" s="4" t="s">
        <v>1005</v>
      </c>
      <c r="J270" s="6" t="str">
        <f t="shared" ref="J270:J295" si="4">IF(AND(OR(E270=0, E270&gt;0), OR(F270=0.01, E270&lt;0.01)), "*" &amp;TEXT(E270, "General"), IF(AND(E270&gt;0.01, E270&lt;0.05), "**" &amp;TEXT(E270, "General"), E270))</f>
        <v>*0</v>
      </c>
    </row>
    <row r="271" spans="1:18">
      <c r="A271" s="4" t="s">
        <v>1040</v>
      </c>
      <c r="B271" t="s">
        <v>1041</v>
      </c>
      <c r="C271">
        <v>49.46</v>
      </c>
      <c r="D271" t="s">
        <v>1042</v>
      </c>
      <c r="E271" t="s">
        <v>1043</v>
      </c>
      <c r="F271">
        <v>103.11</v>
      </c>
      <c r="J271" s="6" t="str">
        <f t="shared" si="4"/>
        <v>(JB):</v>
      </c>
    </row>
    <row r="272" spans="1:18">
      <c r="A272" s="4" t="s">
        <v>1044</v>
      </c>
      <c r="B272">
        <v>0.15</v>
      </c>
      <c r="C272" t="s">
        <v>1045</v>
      </c>
      <c r="D272">
        <v>0</v>
      </c>
      <c r="J272" s="6" t="str">
        <f t="shared" si="4"/>
        <v>*0</v>
      </c>
    </row>
    <row r="273" spans="1:11">
      <c r="A273" s="4" t="s">
        <v>1046</v>
      </c>
      <c r="B273" t="s">
        <v>1047</v>
      </c>
      <c r="C273">
        <v>0.3</v>
      </c>
      <c r="D273" t="s">
        <v>1048</v>
      </c>
      <c r="E273">
        <v>-0.8</v>
      </c>
      <c r="J273" s="6">
        <f t="shared" si="4"/>
        <v>-0.8</v>
      </c>
    </row>
    <row r="274" spans="1:11">
      <c r="A274" s="4" t="s">
        <v>1049</v>
      </c>
      <c r="B274" t="s">
        <v>1050</v>
      </c>
      <c r="C274">
        <v>0</v>
      </c>
      <c r="D274" t="s">
        <v>1051</v>
      </c>
      <c r="E274">
        <v>7.13</v>
      </c>
      <c r="J274" s="6">
        <f t="shared" si="4"/>
        <v>7.13</v>
      </c>
    </row>
    <row r="275" spans="1:11">
      <c r="A275" s="4" t="s">
        <v>1005</v>
      </c>
      <c r="J275" s="6" t="str">
        <f t="shared" si="4"/>
        <v>*0</v>
      </c>
    </row>
    <row r="276" spans="1:11">
      <c r="J276" s="6" t="str">
        <f t="shared" si="4"/>
        <v>*0</v>
      </c>
    </row>
    <row r="277" spans="1:11">
      <c r="A277" s="4" t="s">
        <v>1052</v>
      </c>
      <c r="J277" s="6" t="str">
        <f t="shared" si="4"/>
        <v>*0</v>
      </c>
    </row>
    <row r="278" spans="1:11">
      <c r="A278" s="4" t="s">
        <v>1053</v>
      </c>
      <c r="B278" t="s">
        <v>1024</v>
      </c>
      <c r="C278" t="s">
        <v>1054</v>
      </c>
      <c r="D278" t="s">
        <v>1055</v>
      </c>
      <c r="E278" t="s">
        <v>1056</v>
      </c>
      <c r="F278" t="s">
        <v>1057</v>
      </c>
      <c r="G278" t="s">
        <v>1058</v>
      </c>
      <c r="H278" t="s">
        <v>1059</v>
      </c>
      <c r="I278" t="s">
        <v>1060</v>
      </c>
      <c r="J278" s="6" t="str">
        <f t="shared" si="4"/>
        <v>using</v>
      </c>
      <c r="K278" t="s">
        <v>1062</v>
      </c>
    </row>
    <row r="279" spans="1:11">
      <c r="A279" s="4" t="s">
        <v>1006</v>
      </c>
      <c r="B279" t="s">
        <v>1007</v>
      </c>
      <c r="J279" s="6" t="str">
        <f t="shared" si="4"/>
        <v>*0</v>
      </c>
    </row>
    <row r="280" spans="1:11">
      <c r="A280" s="4" t="s">
        <v>1003</v>
      </c>
      <c r="J280" s="6" t="str">
        <f t="shared" si="4"/>
        <v>*0</v>
      </c>
    </row>
    <row r="281" spans="1:11">
      <c r="A281" s="4" t="s">
        <v>1008</v>
      </c>
      <c r="B281" t="s">
        <v>1009</v>
      </c>
      <c r="C281" t="s">
        <v>121</v>
      </c>
      <c r="D281" t="s">
        <v>1010</v>
      </c>
      <c r="E281" t="s">
        <v>1011</v>
      </c>
      <c r="F281">
        <v>127</v>
      </c>
      <c r="J281" s="6" t="str">
        <f t="shared" si="4"/>
        <v>Observations:</v>
      </c>
    </row>
    <row r="282" spans="1:11">
      <c r="A282" s="4" t="s">
        <v>1012</v>
      </c>
      <c r="B282" t="s">
        <v>1063</v>
      </c>
      <c r="C282" t="s">
        <v>426</v>
      </c>
      <c r="D282" t="s">
        <v>1070</v>
      </c>
      <c r="E282" t="s">
        <v>1014</v>
      </c>
      <c r="F282" t="s">
        <v>1015</v>
      </c>
      <c r="G282">
        <v>10.209</v>
      </c>
      <c r="J282" s="6" t="str">
        <f t="shared" si="4"/>
        <v>Log</v>
      </c>
    </row>
    <row r="283" spans="1:11">
      <c r="A283" s="4" t="s">
        <v>1016</v>
      </c>
      <c r="B283" t="s">
        <v>1253</v>
      </c>
      <c r="C283">
        <v>9</v>
      </c>
      <c r="D283" t="s">
        <v>1018</v>
      </c>
      <c r="E283">
        <v>2020</v>
      </c>
      <c r="F283" t="s">
        <v>402</v>
      </c>
      <c r="G283">
        <v>-8.4190000000000005</v>
      </c>
      <c r="J283" s="6">
        <f t="shared" si="4"/>
        <v>2020</v>
      </c>
    </row>
    <row r="284" spans="1:11">
      <c r="A284" s="4" t="s">
        <v>1019</v>
      </c>
      <c r="B284" s="21">
        <v>0.85487268518518522</v>
      </c>
      <c r="C284" t="s">
        <v>403</v>
      </c>
      <c r="D284">
        <v>8.5990000000000002</v>
      </c>
      <c r="J284" s="6" t="str">
        <f t="shared" si="4"/>
        <v>*0</v>
      </c>
    </row>
    <row r="285" spans="1:11">
      <c r="A285" s="4" t="s">
        <v>1020</v>
      </c>
      <c r="B285" t="s">
        <v>1021</v>
      </c>
      <c r="C285" t="s">
        <v>404</v>
      </c>
      <c r="D285">
        <v>-1.5049999999999999</v>
      </c>
      <c r="J285" s="6" t="str">
        <f t="shared" si="4"/>
        <v>*0</v>
      </c>
    </row>
    <row r="286" spans="1:11">
      <c r="A286" s="4" t="s">
        <v>1022</v>
      </c>
      <c r="B286" t="s">
        <v>1023</v>
      </c>
      <c r="J286" s="6" t="str">
        <f t="shared" si="4"/>
        <v>*0</v>
      </c>
    </row>
    <row r="287" spans="1:11">
      <c r="A287" s="4" t="s">
        <v>1024</v>
      </c>
      <c r="B287" t="s">
        <v>1025</v>
      </c>
      <c r="C287" t="s">
        <v>1026</v>
      </c>
      <c r="J287" s="6" t="str">
        <f t="shared" si="4"/>
        <v>*0</v>
      </c>
    </row>
    <row r="288" spans="1:11">
      <c r="A288" s="4" t="s">
        <v>1071</v>
      </c>
      <c r="J288" s="6" t="str">
        <f t="shared" si="4"/>
        <v>*0</v>
      </c>
    </row>
    <row r="289" spans="1:18">
      <c r="A289" s="4" t="s">
        <v>1027</v>
      </c>
      <c r="B289" t="s">
        <v>164</v>
      </c>
      <c r="C289" t="s">
        <v>1028</v>
      </c>
      <c r="D289" t="s">
        <v>1029</v>
      </c>
      <c r="E289" t="s">
        <v>1030</v>
      </c>
      <c r="F289" t="s">
        <v>1031</v>
      </c>
      <c r="G289" t="s">
        <v>1032</v>
      </c>
      <c r="J289" s="6" t="str">
        <f t="shared" si="4"/>
        <v>P&gt;|z|</v>
      </c>
    </row>
    <row r="290" spans="1:18">
      <c r="A290" s="4" t="s">
        <v>1072</v>
      </c>
      <c r="J290" s="6" t="str">
        <f t="shared" si="4"/>
        <v>*0</v>
      </c>
      <c r="M290" s="6" t="str">
        <f>C281</f>
        <v>CS-Baa-5YR</v>
      </c>
      <c r="P290" s="6" t="s">
        <v>1076</v>
      </c>
      <c r="Q290" s="6">
        <f>G282</f>
        <v>10.209</v>
      </c>
    </row>
    <row r="291" spans="1:18">
      <c r="A291" s="4" t="s">
        <v>731</v>
      </c>
      <c r="B291">
        <v>-3.4200000000000001E-2</v>
      </c>
      <c r="C291">
        <v>2.7E-2</v>
      </c>
      <c r="D291">
        <v>-1.27</v>
      </c>
      <c r="E291">
        <v>0.20399999999999999</v>
      </c>
      <c r="F291">
        <v>-8.6999999999999994E-2</v>
      </c>
      <c r="G291">
        <v>1.9E-2</v>
      </c>
      <c r="J291" s="6">
        <f t="shared" si="4"/>
        <v>0.20399999999999999</v>
      </c>
      <c r="N291" s="6" t="str" cm="1">
        <f t="array" ref="N291:R291">TRANSPOSE(A291:A295)</f>
        <v>Econ-INDPRO-diff</v>
      </c>
      <c r="O291" s="6" t="str">
        <v>ar.L1</v>
      </c>
      <c r="P291" s="6" t="str">
        <v>ar.L2</v>
      </c>
      <c r="Q291" s="6" t="str">
        <v>ar.L3</v>
      </c>
      <c r="R291" t="str">
        <v>ar.L4</v>
      </c>
    </row>
    <row r="292" spans="1:18">
      <c r="A292" s="5" t="s">
        <v>1033</v>
      </c>
      <c r="B292">
        <v>0.37080000000000002</v>
      </c>
      <c r="C292">
        <v>5.8000000000000003E-2</v>
      </c>
      <c r="D292">
        <v>6.36</v>
      </c>
      <c r="E292">
        <v>0</v>
      </c>
      <c r="F292">
        <v>0.25700000000000001</v>
      </c>
      <c r="G292">
        <v>0.48499999999999999</v>
      </c>
      <c r="J292" s="6" t="str">
        <f t="shared" si="4"/>
        <v>*0</v>
      </c>
      <c r="M292" s="6" t="s">
        <v>1027</v>
      </c>
      <c r="N292" s="6" cm="1">
        <f t="array" ref="N292:R292">TRANSPOSE(B291:B295)</f>
        <v>-3.4200000000000001E-2</v>
      </c>
      <c r="O292" s="6">
        <v>0.37080000000000002</v>
      </c>
      <c r="P292" s="6">
        <v>-7.9100000000000004E-2</v>
      </c>
      <c r="Q292" s="6">
        <v>0.24340000000000001</v>
      </c>
      <c r="R292">
        <v>-7.8100000000000003E-2</v>
      </c>
    </row>
    <row r="293" spans="1:18">
      <c r="A293" s="5" t="s">
        <v>1034</v>
      </c>
      <c r="B293">
        <v>-7.9100000000000004E-2</v>
      </c>
      <c r="C293">
        <v>6.8000000000000005E-2</v>
      </c>
      <c r="D293">
        <v>-1.1579999999999999</v>
      </c>
      <c r="E293">
        <v>0.247</v>
      </c>
      <c r="F293">
        <v>-0.21299999999999999</v>
      </c>
      <c r="G293">
        <v>5.5E-2</v>
      </c>
      <c r="J293" s="6">
        <f t="shared" si="4"/>
        <v>0.247</v>
      </c>
      <c r="M293" s="6" t="s">
        <v>1068</v>
      </c>
      <c r="N293" s="6" t="str" cm="1">
        <f t="array" ref="N293:R293">TRANSPOSE("("&amp;D291:D295&amp;")")</f>
        <v>(-1.27)</v>
      </c>
      <c r="O293" s="6" t="str">
        <v>(6.36)</v>
      </c>
      <c r="P293" s="6" t="str">
        <v>(-1.158)</v>
      </c>
      <c r="Q293" s="6" t="str">
        <v>(2.281)</v>
      </c>
      <c r="R293" t="str">
        <v>(-0.584)</v>
      </c>
    </row>
    <row r="294" spans="1:18">
      <c r="A294" s="5" t="s">
        <v>1035</v>
      </c>
      <c r="B294">
        <v>0.24340000000000001</v>
      </c>
      <c r="C294">
        <v>0.107</v>
      </c>
      <c r="D294">
        <v>2.2810000000000001</v>
      </c>
      <c r="E294">
        <v>2.3E-2</v>
      </c>
      <c r="F294">
        <v>3.4000000000000002E-2</v>
      </c>
      <c r="G294">
        <v>0.45300000000000001</v>
      </c>
      <c r="J294" s="6" t="str">
        <f t="shared" si="4"/>
        <v>**0.023</v>
      </c>
      <c r="M294" s="6" t="s">
        <v>918</v>
      </c>
      <c r="N294" s="6" cm="1">
        <f t="array" ref="N294:R294">TRANSPOSE(J291:J295)</f>
        <v>0.20399999999999999</v>
      </c>
      <c r="O294" s="6" t="str">
        <v>*0</v>
      </c>
      <c r="P294" s="6">
        <v>0.247</v>
      </c>
      <c r="Q294" s="6" t="str">
        <v>**0.023</v>
      </c>
      <c r="R294">
        <v>0.55900000000000005</v>
      </c>
    </row>
    <row r="295" spans="1:18">
      <c r="A295" s="5" t="s">
        <v>1064</v>
      </c>
      <c r="B295">
        <v>-7.8100000000000003E-2</v>
      </c>
      <c r="C295">
        <v>0.13400000000000001</v>
      </c>
      <c r="D295">
        <v>-0.58399999999999996</v>
      </c>
      <c r="E295">
        <v>0.55900000000000005</v>
      </c>
      <c r="F295">
        <v>-0.34</v>
      </c>
      <c r="G295">
        <v>0.184</v>
      </c>
      <c r="J295" s="6">
        <f t="shared" si="4"/>
        <v>0.55900000000000005</v>
      </c>
    </row>
    <row r="296" spans="1:18">
      <c r="A296" s="4" t="s">
        <v>1039</v>
      </c>
      <c r="B296">
        <v>4.9700000000000001E-2</v>
      </c>
      <c r="C296">
        <v>3.0000000000000001E-3</v>
      </c>
      <c r="D296">
        <v>17.015999999999998</v>
      </c>
      <c r="E296">
        <v>0</v>
      </c>
      <c r="F296">
        <v>4.3999999999999997E-2</v>
      </c>
      <c r="G296">
        <v>5.5E-2</v>
      </c>
    </row>
    <row r="297" spans="1:18">
      <c r="A297" s="4" t="s">
        <v>1005</v>
      </c>
    </row>
    <row r="298" spans="1:18">
      <c r="A298" s="4" t="s">
        <v>1040</v>
      </c>
      <c r="B298" t="s">
        <v>1041</v>
      </c>
      <c r="C298">
        <v>45.21</v>
      </c>
      <c r="D298" t="s">
        <v>1042</v>
      </c>
      <c r="E298" t="s">
        <v>1043</v>
      </c>
      <c r="F298">
        <v>815.74</v>
      </c>
    </row>
    <row r="299" spans="1:18">
      <c r="A299" s="4" t="s">
        <v>1044</v>
      </c>
      <c r="B299">
        <v>0.26</v>
      </c>
      <c r="C299" t="s">
        <v>1045</v>
      </c>
      <c r="D299">
        <v>0</v>
      </c>
    </row>
    <row r="300" spans="1:18">
      <c r="A300" s="4" t="s">
        <v>1046</v>
      </c>
      <c r="B300" t="s">
        <v>1047</v>
      </c>
      <c r="C300">
        <v>0.22</v>
      </c>
      <c r="D300" t="s">
        <v>1048</v>
      </c>
      <c r="E300">
        <v>-2.04</v>
      </c>
    </row>
    <row r="301" spans="1:18">
      <c r="A301" s="4" t="s">
        <v>1049</v>
      </c>
      <c r="B301" t="s">
        <v>1050</v>
      </c>
      <c r="C301">
        <v>0</v>
      </c>
      <c r="D301" t="s">
        <v>1051</v>
      </c>
      <c r="E301">
        <v>14.78</v>
      </c>
    </row>
    <row r="302" spans="1:18">
      <c r="A302" s="4" t="s">
        <v>1005</v>
      </c>
    </row>
    <row r="304" spans="1:18">
      <c r="A304" s="4" t="s">
        <v>1052</v>
      </c>
    </row>
    <row r="305" spans="1:11">
      <c r="A305" s="4" t="s">
        <v>1053</v>
      </c>
      <c r="B305" t="s">
        <v>1024</v>
      </c>
      <c r="C305" t="s">
        <v>1054</v>
      </c>
      <c r="D305" t="s">
        <v>1055</v>
      </c>
      <c r="E305" t="s">
        <v>1056</v>
      </c>
      <c r="F305" t="s">
        <v>1057</v>
      </c>
      <c r="G305" t="s">
        <v>1058</v>
      </c>
      <c r="H305" t="s">
        <v>1059</v>
      </c>
      <c r="I305" t="s">
        <v>1060</v>
      </c>
      <c r="J305" s="6" t="s">
        <v>1061</v>
      </c>
      <c r="K305" t="s">
        <v>1062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DBCB-7B2C-F342-8354-BB8487EF95A2}">
  <dimension ref="A1:AC305"/>
  <sheetViews>
    <sheetView topLeftCell="O1" zoomScale="75" workbookViewId="0">
      <selection activeCell="Y17" sqref="Y17"/>
    </sheetView>
  </sheetViews>
  <sheetFormatPr baseColWidth="10" defaultRowHeight="16"/>
  <cols>
    <col min="10" max="10" width="10.83203125" style="6"/>
    <col min="13" max="13" width="18.1640625" style="6" customWidth="1"/>
    <col min="14" max="17" width="17.1640625" style="6" customWidth="1"/>
    <col min="20" max="20" width="12" bestFit="1" customWidth="1"/>
    <col min="21" max="21" width="12.83203125" style="6" bestFit="1" customWidth="1"/>
    <col min="22" max="22" width="8.83203125" style="6" bestFit="1" customWidth="1"/>
    <col min="23" max="23" width="13.33203125" style="6" bestFit="1" customWidth="1"/>
    <col min="24" max="25" width="8.83203125" style="6" bestFit="1" customWidth="1"/>
    <col min="26" max="29" width="10.83203125" style="6"/>
  </cols>
  <sheetData>
    <row r="1" spans="1:24">
      <c r="A1" s="4" t="s">
        <v>1006</v>
      </c>
      <c r="B1" t="s">
        <v>1007</v>
      </c>
    </row>
    <row r="2" spans="1:24">
      <c r="A2" s="4" t="s">
        <v>1003</v>
      </c>
    </row>
    <row r="3" spans="1:24">
      <c r="A3" s="4" t="s">
        <v>1008</v>
      </c>
      <c r="B3" t="s">
        <v>1009</v>
      </c>
      <c r="C3" t="s">
        <v>108</v>
      </c>
      <c r="D3" t="s">
        <v>1010</v>
      </c>
      <c r="E3" t="s">
        <v>1011</v>
      </c>
      <c r="F3">
        <v>127</v>
      </c>
    </row>
    <row r="4" spans="1:24">
      <c r="A4" s="4" t="s">
        <v>1012</v>
      </c>
      <c r="B4" t="s">
        <v>1069</v>
      </c>
      <c r="C4" t="s">
        <v>426</v>
      </c>
      <c r="D4" t="s">
        <v>1070</v>
      </c>
      <c r="E4" t="s">
        <v>1014</v>
      </c>
      <c r="F4" t="s">
        <v>1015</v>
      </c>
      <c r="G4">
        <v>5.51</v>
      </c>
    </row>
    <row r="5" spans="1:24">
      <c r="A5" s="4" t="s">
        <v>1016</v>
      </c>
      <c r="B5" t="s">
        <v>1253</v>
      </c>
      <c r="C5">
        <v>9</v>
      </c>
      <c r="D5" t="s">
        <v>1018</v>
      </c>
      <c r="E5">
        <v>2020</v>
      </c>
      <c r="F5" t="s">
        <v>402</v>
      </c>
      <c r="G5">
        <v>-3.02</v>
      </c>
    </row>
    <row r="6" spans="1:24">
      <c r="A6" s="4" t="s">
        <v>1019</v>
      </c>
      <c r="B6" s="21">
        <v>0.86077546296296292</v>
      </c>
      <c r="C6" t="s">
        <v>403</v>
      </c>
      <c r="D6">
        <v>8.3249999999999993</v>
      </c>
    </row>
    <row r="7" spans="1:24">
      <c r="A7" s="4" t="s">
        <v>1020</v>
      </c>
      <c r="B7" t="s">
        <v>1021</v>
      </c>
      <c r="C7" t="s">
        <v>404</v>
      </c>
      <c r="D7">
        <v>1.589</v>
      </c>
    </row>
    <row r="8" spans="1:24">
      <c r="A8" s="4" t="s">
        <v>1022</v>
      </c>
      <c r="B8" t="s">
        <v>1023</v>
      </c>
    </row>
    <row r="9" spans="1:24">
      <c r="A9" s="4" t="s">
        <v>1024</v>
      </c>
      <c r="B9" t="s">
        <v>1025</v>
      </c>
      <c r="C9" t="s">
        <v>1026</v>
      </c>
    </row>
    <row r="10" spans="1:24">
      <c r="A10" s="4" t="s">
        <v>1333</v>
      </c>
    </row>
    <row r="11" spans="1:24">
      <c r="A11" s="4" t="s">
        <v>1027</v>
      </c>
      <c r="B11" t="s">
        <v>164</v>
      </c>
      <c r="C11" t="s">
        <v>1028</v>
      </c>
      <c r="D11" t="s">
        <v>1029</v>
      </c>
      <c r="E11" t="s">
        <v>1030</v>
      </c>
      <c r="F11" t="s">
        <v>1031</v>
      </c>
      <c r="G11" t="s">
        <v>1032</v>
      </c>
    </row>
    <row r="12" spans="1:24">
      <c r="A12" s="4" t="s">
        <v>1334</v>
      </c>
      <c r="M12" s="6" t="str">
        <f>C3</f>
        <v>CS-Aaa-3MO</v>
      </c>
      <c r="P12" s="6" t="s">
        <v>1076</v>
      </c>
      <c r="Q12" s="6">
        <f>G4</f>
        <v>5.51</v>
      </c>
      <c r="T12" t="s">
        <v>108</v>
      </c>
      <c r="W12" s="6" t="s">
        <v>1076</v>
      </c>
      <c r="X12" s="6">
        <v>5.51</v>
      </c>
    </row>
    <row r="13" spans="1:24">
      <c r="A13" s="4" t="s">
        <v>732</v>
      </c>
      <c r="B13">
        <v>-5.0000000000000001E-4</v>
      </c>
      <c r="C13">
        <v>1E-3</v>
      </c>
      <c r="D13">
        <v>-0.80800000000000005</v>
      </c>
      <c r="E13">
        <v>0.41899999999999998</v>
      </c>
      <c r="F13">
        <v>-2E-3</v>
      </c>
      <c r="G13">
        <v>1E-3</v>
      </c>
      <c r="J13" s="6">
        <f>IF(AND(OR(E13=0, E13&gt;0), OR(F13=0.01, E13&lt;0.01)), "*" &amp;TEXT(E13, "General"), IF(AND(E13&gt;0.01, E13&lt;0.05), "**" &amp;TEXT(E13, "General"), E13))</f>
        <v>0.41899999999999998</v>
      </c>
      <c r="N13" s="6" t="str" cm="1">
        <f t="array" ref="N13:P13">TRANSPOSE(A13:A15)</f>
        <v>Econ-PCE-diff</v>
      </c>
      <c r="O13" s="6" t="str">
        <v>ar.L1</v>
      </c>
      <c r="P13" s="6" t="str">
        <v>ar.L2</v>
      </c>
      <c r="U13" s="6" t="s">
        <v>1378</v>
      </c>
      <c r="V13" s="6" t="s">
        <v>1033</v>
      </c>
      <c r="W13" s="6" t="s">
        <v>1034</v>
      </c>
    </row>
    <row r="14" spans="1:24">
      <c r="A14" s="5" t="s">
        <v>1033</v>
      </c>
      <c r="B14">
        <v>-0.24279999999999999</v>
      </c>
      <c r="C14">
        <v>6.2E-2</v>
      </c>
      <c r="D14">
        <v>-3.9180000000000001</v>
      </c>
      <c r="E14">
        <v>0</v>
      </c>
      <c r="F14">
        <v>-0.36399999999999999</v>
      </c>
      <c r="G14">
        <v>-0.121</v>
      </c>
      <c r="J14" s="6" t="str">
        <f t="shared" ref="J14:J77" si="0">IF(AND(OR(E14=0, E14&gt;0), OR(F14=0.01, E14&lt;0.01)), "*" &amp;TEXT(E14, "General"), IF(AND(E14&gt;0.01, E14&lt;0.05), "**" &amp;TEXT(E14, "General"), E14))</f>
        <v>*0</v>
      </c>
      <c r="M14" s="6" t="s">
        <v>1027</v>
      </c>
      <c r="N14" s="6" cm="1">
        <f t="array" ref="N14:P14">TRANSPOSE(B13:B15)</f>
        <v>-5.0000000000000001E-4</v>
      </c>
      <c r="O14" s="6">
        <v>-0.24279999999999999</v>
      </c>
      <c r="P14" s="6">
        <v>0.34399999999999997</v>
      </c>
      <c r="T14" t="s">
        <v>1027</v>
      </c>
      <c r="U14" s="6">
        <v>-5.0000000000000001E-4</v>
      </c>
      <c r="V14" s="6">
        <v>-0.24279999999999999</v>
      </c>
      <c r="W14" s="6">
        <v>0.34399999999999997</v>
      </c>
    </row>
    <row r="15" spans="1:24">
      <c r="A15" s="5" t="s">
        <v>1034</v>
      </c>
      <c r="B15">
        <v>0.34399999999999997</v>
      </c>
      <c r="C15">
        <v>5.7000000000000002E-2</v>
      </c>
      <c r="D15">
        <v>6.05</v>
      </c>
      <c r="E15">
        <v>0</v>
      </c>
      <c r="F15">
        <v>0.23300000000000001</v>
      </c>
      <c r="G15">
        <v>0.45500000000000002</v>
      </c>
      <c r="J15" s="6" t="str">
        <f t="shared" si="0"/>
        <v>*0</v>
      </c>
      <c r="M15" s="6" t="s">
        <v>1068</v>
      </c>
      <c r="N15" s="6" t="str" cm="1">
        <f t="array" ref="N15:P15">TRANSPOSE("("&amp;D13:D15&amp;")")</f>
        <v>(-0.808)</v>
      </c>
      <c r="O15" s="6" t="str">
        <v>(-3.918)</v>
      </c>
      <c r="P15" s="6" t="str">
        <v>(6.05)</v>
      </c>
      <c r="T15" t="s">
        <v>1068</v>
      </c>
      <c r="U15" s="6" t="s">
        <v>1335</v>
      </c>
      <c r="V15" s="6" t="s">
        <v>1336</v>
      </c>
      <c r="W15" s="6" t="s">
        <v>1337</v>
      </c>
    </row>
    <row r="16" spans="1:24">
      <c r="A16" s="4" t="s">
        <v>1039</v>
      </c>
      <c r="B16">
        <v>5.3499999999999999E-2</v>
      </c>
      <c r="C16">
        <v>5.0000000000000001E-3</v>
      </c>
      <c r="D16">
        <v>11.836</v>
      </c>
      <c r="E16">
        <v>0</v>
      </c>
      <c r="F16">
        <v>4.4999999999999998E-2</v>
      </c>
      <c r="G16">
        <v>6.2E-2</v>
      </c>
      <c r="J16" s="6" t="str">
        <f t="shared" si="0"/>
        <v>*0</v>
      </c>
      <c r="M16" s="6" t="s">
        <v>918</v>
      </c>
      <c r="N16" s="6" cm="1">
        <f t="array" ref="N16:P16">TRANSPOSE(J13:J15)</f>
        <v>0.41899999999999998</v>
      </c>
      <c r="O16" s="6" t="str">
        <v>*0</v>
      </c>
      <c r="P16" s="6" t="str">
        <v>*0</v>
      </c>
      <c r="T16" t="s">
        <v>918</v>
      </c>
      <c r="U16" s="6">
        <v>0.41899999999999998</v>
      </c>
      <c r="V16" s="6" t="s">
        <v>1083</v>
      </c>
      <c r="W16" s="6" t="s">
        <v>1083</v>
      </c>
    </row>
    <row r="17" spans="1:25">
      <c r="A17" s="4" t="s">
        <v>1005</v>
      </c>
      <c r="J17" s="6" t="str">
        <f t="shared" si="0"/>
        <v>*0</v>
      </c>
    </row>
    <row r="18" spans="1:25">
      <c r="A18" s="4" t="s">
        <v>1040</v>
      </c>
      <c r="B18" t="s">
        <v>1041</v>
      </c>
      <c r="C18">
        <v>24.58</v>
      </c>
      <c r="D18" t="s">
        <v>1042</v>
      </c>
      <c r="E18" t="s">
        <v>1043</v>
      </c>
      <c r="F18">
        <v>915.12</v>
      </c>
      <c r="J18" s="6" t="str">
        <f t="shared" si="0"/>
        <v>(JB):</v>
      </c>
      <c r="T18" t="s">
        <v>113</v>
      </c>
      <c r="W18" s="6" t="s">
        <v>1076</v>
      </c>
      <c r="X18" s="6">
        <v>18.646000000000001</v>
      </c>
    </row>
    <row r="19" spans="1:25">
      <c r="A19" s="4" t="s">
        <v>1044</v>
      </c>
      <c r="B19">
        <v>0.97</v>
      </c>
      <c r="C19" t="s">
        <v>1045</v>
      </c>
      <c r="D19">
        <v>0</v>
      </c>
      <c r="J19" s="6" t="str">
        <f t="shared" si="0"/>
        <v>*0</v>
      </c>
      <c r="U19" s="6" t="s">
        <v>1378</v>
      </c>
      <c r="V19" s="6" t="s">
        <v>1033</v>
      </c>
      <c r="W19" s="6" t="s">
        <v>1034</v>
      </c>
    </row>
    <row r="20" spans="1:25">
      <c r="A20" s="4" t="s">
        <v>1046</v>
      </c>
      <c r="B20" t="s">
        <v>1047</v>
      </c>
      <c r="C20">
        <v>0.17</v>
      </c>
      <c r="D20" t="s">
        <v>1048</v>
      </c>
      <c r="E20">
        <v>-1.53</v>
      </c>
      <c r="J20" s="6">
        <f t="shared" si="0"/>
        <v>-1.53</v>
      </c>
      <c r="T20" t="s">
        <v>1027</v>
      </c>
      <c r="U20" s="6">
        <v>-2.9999999999999997E-4</v>
      </c>
      <c r="V20" s="6">
        <v>-0.20169999999999999</v>
      </c>
      <c r="W20" s="6">
        <v>0.39950000000000002</v>
      </c>
    </row>
    <row r="21" spans="1:25">
      <c r="A21" s="4" t="s">
        <v>1049</v>
      </c>
      <c r="B21" t="s">
        <v>1050</v>
      </c>
      <c r="C21">
        <v>0</v>
      </c>
      <c r="D21" t="s">
        <v>1051</v>
      </c>
      <c r="E21">
        <v>15.85</v>
      </c>
      <c r="J21" s="6">
        <f t="shared" si="0"/>
        <v>15.85</v>
      </c>
      <c r="T21" t="s">
        <v>1068</v>
      </c>
      <c r="U21" s="6" t="s">
        <v>1338</v>
      </c>
      <c r="V21" s="6" t="s">
        <v>1339</v>
      </c>
      <c r="W21" s="6" t="s">
        <v>1340</v>
      </c>
    </row>
    <row r="22" spans="1:25">
      <c r="A22" s="4" t="s">
        <v>1005</v>
      </c>
      <c r="J22" s="6" t="str">
        <f t="shared" si="0"/>
        <v>*0</v>
      </c>
      <c r="T22" t="s">
        <v>918</v>
      </c>
      <c r="U22" s="6">
        <v>0.65</v>
      </c>
      <c r="V22" s="6" t="s">
        <v>1202</v>
      </c>
      <c r="W22" s="6" t="s">
        <v>1083</v>
      </c>
    </row>
    <row r="23" spans="1:25">
      <c r="J23" s="6" t="str">
        <f t="shared" si="0"/>
        <v>*0</v>
      </c>
    </row>
    <row r="24" spans="1:25">
      <c r="A24" s="4" t="s">
        <v>1052</v>
      </c>
      <c r="J24" s="6" t="str">
        <f t="shared" si="0"/>
        <v>*0</v>
      </c>
      <c r="T24" t="s">
        <v>118</v>
      </c>
      <c r="W24" s="6" t="s">
        <v>1076</v>
      </c>
      <c r="X24" s="6">
        <v>-64.91</v>
      </c>
    </row>
    <row r="25" spans="1:25">
      <c r="A25" s="4" t="s">
        <v>1053</v>
      </c>
      <c r="B25" t="s">
        <v>1024</v>
      </c>
      <c r="C25" t="s">
        <v>1054</v>
      </c>
      <c r="D25" t="s">
        <v>1055</v>
      </c>
      <c r="E25" t="s">
        <v>1056</v>
      </c>
      <c r="F25" t="s">
        <v>1057</v>
      </c>
      <c r="G25" t="s">
        <v>1058</v>
      </c>
      <c r="H25" t="s">
        <v>1059</v>
      </c>
      <c r="I25" t="s">
        <v>1060</v>
      </c>
      <c r="J25" s="6" t="str">
        <f t="shared" si="0"/>
        <v>using</v>
      </c>
      <c r="K25" t="s">
        <v>1062</v>
      </c>
      <c r="U25" s="6" t="s">
        <v>1378</v>
      </c>
      <c r="V25" s="6" t="s">
        <v>1033</v>
      </c>
      <c r="W25" s="6" t="s">
        <v>1034</v>
      </c>
      <c r="X25" s="6" t="s">
        <v>1036</v>
      </c>
    </row>
    <row r="26" spans="1:25">
      <c r="A26" s="4" t="s">
        <v>1006</v>
      </c>
      <c r="B26" t="s">
        <v>1007</v>
      </c>
      <c r="J26" s="6" t="str">
        <f t="shared" si="0"/>
        <v>*0</v>
      </c>
      <c r="T26" t="s">
        <v>1027</v>
      </c>
      <c r="U26" s="6">
        <v>-2.0000000000000001E-4</v>
      </c>
      <c r="V26" s="6">
        <v>0.29820000000000002</v>
      </c>
      <c r="W26" s="6">
        <v>0.61599999999999999</v>
      </c>
      <c r="X26" s="6">
        <v>-0.59319999999999995</v>
      </c>
    </row>
    <row r="27" spans="1:25">
      <c r="A27" s="4" t="s">
        <v>1003</v>
      </c>
      <c r="J27" s="6" t="str">
        <f t="shared" si="0"/>
        <v>*0</v>
      </c>
      <c r="T27" t="s">
        <v>1068</v>
      </c>
      <c r="U27" s="6" t="s">
        <v>1341</v>
      </c>
      <c r="V27" s="6" t="s">
        <v>1342</v>
      </c>
      <c r="W27" s="6" t="s">
        <v>1343</v>
      </c>
      <c r="X27" s="6" t="s">
        <v>1344</v>
      </c>
    </row>
    <row r="28" spans="1:25">
      <c r="A28" s="4" t="s">
        <v>1008</v>
      </c>
      <c r="B28" t="s">
        <v>1009</v>
      </c>
      <c r="C28" t="s">
        <v>113</v>
      </c>
      <c r="D28" t="s">
        <v>1010</v>
      </c>
      <c r="E28" t="s">
        <v>1011</v>
      </c>
      <c r="F28">
        <v>127</v>
      </c>
      <c r="J28" s="6" t="str">
        <f t="shared" si="0"/>
        <v>Observations:</v>
      </c>
      <c r="T28" t="s">
        <v>918</v>
      </c>
      <c r="U28" s="6">
        <v>0.52100000000000002</v>
      </c>
      <c r="V28" s="6" t="s">
        <v>1083</v>
      </c>
      <c r="W28" s="6" t="s">
        <v>1083</v>
      </c>
      <c r="X28" s="6" t="s">
        <v>1083</v>
      </c>
    </row>
    <row r="29" spans="1:25">
      <c r="A29" s="4" t="s">
        <v>1012</v>
      </c>
      <c r="B29" t="s">
        <v>1069</v>
      </c>
      <c r="C29" t="s">
        <v>426</v>
      </c>
      <c r="D29" t="s">
        <v>1070</v>
      </c>
      <c r="E29" t="s">
        <v>1014</v>
      </c>
      <c r="F29" t="s">
        <v>1015</v>
      </c>
      <c r="G29">
        <v>18.646000000000001</v>
      </c>
      <c r="J29" s="6" t="str">
        <f t="shared" si="0"/>
        <v>Log</v>
      </c>
    </row>
    <row r="30" spans="1:25">
      <c r="A30" s="4" t="s">
        <v>1016</v>
      </c>
      <c r="B30" t="s">
        <v>1253</v>
      </c>
      <c r="C30">
        <v>9</v>
      </c>
      <c r="D30" t="s">
        <v>1018</v>
      </c>
      <c r="E30">
        <v>2020</v>
      </c>
      <c r="F30" t="s">
        <v>402</v>
      </c>
      <c r="G30">
        <v>-29.292000000000002</v>
      </c>
      <c r="J30" s="6">
        <f t="shared" si="0"/>
        <v>2020</v>
      </c>
      <c r="T30" t="s">
        <v>109</v>
      </c>
      <c r="W30" s="6" t="s">
        <v>1076</v>
      </c>
      <c r="X30" s="6">
        <v>46.634</v>
      </c>
    </row>
    <row r="31" spans="1:25">
      <c r="A31" s="4" t="s">
        <v>1019</v>
      </c>
      <c r="B31" s="21">
        <v>0.86078703703703707</v>
      </c>
      <c r="C31" t="s">
        <v>403</v>
      </c>
      <c r="D31">
        <v>-17.946999999999999</v>
      </c>
      <c r="J31" s="6" t="str">
        <f t="shared" si="0"/>
        <v>*0</v>
      </c>
      <c r="U31" s="6" t="s">
        <v>1378</v>
      </c>
      <c r="V31" s="6" t="s">
        <v>1033</v>
      </c>
      <c r="W31" s="6" t="s">
        <v>1034</v>
      </c>
      <c r="X31" s="6" t="s">
        <v>1036</v>
      </c>
      <c r="Y31" s="6" t="s">
        <v>1037</v>
      </c>
    </row>
    <row r="32" spans="1:25">
      <c r="A32" s="4" t="s">
        <v>1020</v>
      </c>
      <c r="B32" t="s">
        <v>1021</v>
      </c>
      <c r="C32" t="s">
        <v>404</v>
      </c>
      <c r="D32">
        <v>-24.683</v>
      </c>
      <c r="J32" s="6" t="str">
        <f t="shared" si="0"/>
        <v>*0</v>
      </c>
      <c r="T32" t="s">
        <v>1027</v>
      </c>
      <c r="U32" s="6">
        <v>-2.9999999999999997E-4</v>
      </c>
      <c r="V32" s="6">
        <v>0.79910000000000003</v>
      </c>
      <c r="W32" s="6">
        <v>-0.41370000000000001</v>
      </c>
      <c r="X32" s="6">
        <v>-0.76370000000000005</v>
      </c>
      <c r="Y32" s="6">
        <v>0.67290000000000005</v>
      </c>
    </row>
    <row r="33" spans="1:25">
      <c r="A33" s="4" t="s">
        <v>1022</v>
      </c>
      <c r="B33" t="s">
        <v>1023</v>
      </c>
      <c r="J33" s="6" t="str">
        <f t="shared" si="0"/>
        <v>*0</v>
      </c>
      <c r="T33" t="s">
        <v>1068</v>
      </c>
      <c r="U33" s="6" t="s">
        <v>1345</v>
      </c>
      <c r="V33" s="6" t="s">
        <v>1346</v>
      </c>
      <c r="W33" s="6" t="s">
        <v>1347</v>
      </c>
      <c r="X33" s="6" t="s">
        <v>1348</v>
      </c>
      <c r="Y33" s="6" t="s">
        <v>1349</v>
      </c>
    </row>
    <row r="34" spans="1:25">
      <c r="A34" s="4" t="s">
        <v>1024</v>
      </c>
      <c r="B34" t="s">
        <v>1025</v>
      </c>
      <c r="C34" t="s">
        <v>1026</v>
      </c>
      <c r="J34" s="6" t="str">
        <f t="shared" si="0"/>
        <v>*0</v>
      </c>
      <c r="T34" t="s">
        <v>918</v>
      </c>
      <c r="U34" s="6">
        <v>0.27300000000000002</v>
      </c>
      <c r="V34" s="6" t="s">
        <v>1083</v>
      </c>
      <c r="W34" s="6" t="s">
        <v>1350</v>
      </c>
      <c r="X34" s="6" t="s">
        <v>1083</v>
      </c>
      <c r="Y34" s="6" t="s">
        <v>1083</v>
      </c>
    </row>
    <row r="35" spans="1:25">
      <c r="A35" s="4" t="s">
        <v>1333</v>
      </c>
      <c r="J35" s="6" t="str">
        <f t="shared" si="0"/>
        <v>*0</v>
      </c>
    </row>
    <row r="36" spans="1:25">
      <c r="A36" s="4" t="s">
        <v>1027</v>
      </c>
      <c r="B36" t="s">
        <v>164</v>
      </c>
      <c r="C36" t="s">
        <v>1028</v>
      </c>
      <c r="D36" t="s">
        <v>1029</v>
      </c>
      <c r="E36" t="s">
        <v>1030</v>
      </c>
      <c r="F36" t="s">
        <v>1031</v>
      </c>
      <c r="G36" t="s">
        <v>1032</v>
      </c>
      <c r="J36" s="6" t="str">
        <f t="shared" si="0"/>
        <v>P&gt;|z|</v>
      </c>
      <c r="T36" t="s">
        <v>114</v>
      </c>
      <c r="W36" s="6" t="s">
        <v>1076</v>
      </c>
      <c r="X36" s="6">
        <v>58.329000000000001</v>
      </c>
    </row>
    <row r="37" spans="1:25">
      <c r="A37" s="4" t="s">
        <v>1334</v>
      </c>
      <c r="J37" s="6" t="str">
        <f t="shared" si="0"/>
        <v>*0</v>
      </c>
      <c r="M37" s="6" t="str">
        <f>C28</f>
        <v>CS-Aaa-1YR</v>
      </c>
      <c r="P37" s="6" t="s">
        <v>1076</v>
      </c>
      <c r="Q37" s="6">
        <f>G29</f>
        <v>18.646000000000001</v>
      </c>
      <c r="U37" s="6" t="s">
        <v>1378</v>
      </c>
      <c r="V37" s="6" t="s">
        <v>1033</v>
      </c>
    </row>
    <row r="38" spans="1:25">
      <c r="A38" s="4" t="s">
        <v>732</v>
      </c>
      <c r="B38">
        <v>-2.9999999999999997E-4</v>
      </c>
      <c r="C38">
        <v>1E-3</v>
      </c>
      <c r="D38">
        <v>-0.45400000000000001</v>
      </c>
      <c r="E38">
        <v>0.65</v>
      </c>
      <c r="F38">
        <v>-1E-3</v>
      </c>
      <c r="G38">
        <v>1E-3</v>
      </c>
      <c r="J38" s="6">
        <f t="shared" si="0"/>
        <v>0.65</v>
      </c>
      <c r="N38" s="6" t="str" cm="1">
        <f t="array" ref="N38:P38">TRANSPOSE(A38:A40)</f>
        <v>Econ-PCE-diff</v>
      </c>
      <c r="O38" s="6" t="str">
        <v>ar.L1</v>
      </c>
      <c r="P38" s="6" t="str">
        <v>ar.L2</v>
      </c>
      <c r="T38" t="s">
        <v>1027</v>
      </c>
      <c r="U38" s="6">
        <v>5.7569999999999999E-5</v>
      </c>
      <c r="V38" s="6">
        <v>0.151</v>
      </c>
    </row>
    <row r="39" spans="1:25">
      <c r="A39" s="5" t="s">
        <v>1033</v>
      </c>
      <c r="B39">
        <v>-0.20169999999999999</v>
      </c>
      <c r="C39">
        <v>7.1999999999999995E-2</v>
      </c>
      <c r="D39">
        <v>-2.802</v>
      </c>
      <c r="E39">
        <v>5.0000000000000001E-3</v>
      </c>
      <c r="F39">
        <v>-0.34300000000000003</v>
      </c>
      <c r="G39">
        <v>-6.0999999999999999E-2</v>
      </c>
      <c r="J39" s="6" t="str">
        <f t="shared" si="0"/>
        <v>*0.005</v>
      </c>
      <c r="M39" s="6" t="s">
        <v>1027</v>
      </c>
      <c r="N39" s="6" cm="1">
        <f t="array" ref="N39:P39">TRANSPOSE(B38:B40)</f>
        <v>-2.9999999999999997E-4</v>
      </c>
      <c r="O39" s="6">
        <v>-0.20169999999999999</v>
      </c>
      <c r="P39" s="6">
        <v>0.39950000000000002</v>
      </c>
      <c r="T39" t="s">
        <v>1068</v>
      </c>
      <c r="U39" s="6" t="s">
        <v>1351</v>
      </c>
      <c r="V39" s="6" t="s">
        <v>1352</v>
      </c>
    </row>
    <row r="40" spans="1:25">
      <c r="A40" s="5" t="s">
        <v>1034</v>
      </c>
      <c r="B40">
        <v>0.39950000000000002</v>
      </c>
      <c r="C40">
        <v>4.5999999999999999E-2</v>
      </c>
      <c r="D40">
        <v>8.7050000000000001</v>
      </c>
      <c r="E40">
        <v>0</v>
      </c>
      <c r="F40">
        <v>0.31</v>
      </c>
      <c r="G40">
        <v>0.48899999999999999</v>
      </c>
      <c r="J40" s="6" t="str">
        <f t="shared" si="0"/>
        <v>*0</v>
      </c>
      <c r="M40" s="6" t="s">
        <v>1068</v>
      </c>
      <c r="N40" s="6" t="str" cm="1">
        <f t="array" ref="N40:P40">TRANSPOSE("("&amp;D38:D40&amp;")")</f>
        <v>(-0.454)</v>
      </c>
      <c r="O40" s="6" t="str">
        <v>(-2.802)</v>
      </c>
      <c r="P40" s="6" t="str">
        <v>(8.705)</v>
      </c>
      <c r="T40" t="s">
        <v>918</v>
      </c>
      <c r="U40" s="6">
        <v>0.79400000000000004</v>
      </c>
      <c r="V40" s="6">
        <v>0.01</v>
      </c>
    </row>
    <row r="41" spans="1:25">
      <c r="A41" s="4" t="s">
        <v>1039</v>
      </c>
      <c r="B41">
        <v>4.3400000000000001E-2</v>
      </c>
      <c r="C41">
        <v>3.0000000000000001E-3</v>
      </c>
      <c r="D41">
        <v>12.91</v>
      </c>
      <c r="E41">
        <v>0</v>
      </c>
      <c r="F41">
        <v>3.6999999999999998E-2</v>
      </c>
      <c r="G41">
        <v>0.05</v>
      </c>
      <c r="J41" s="6" t="str">
        <f t="shared" si="0"/>
        <v>*0</v>
      </c>
      <c r="M41" s="6" t="s">
        <v>918</v>
      </c>
      <c r="N41" s="6" cm="1">
        <f t="array" ref="N41:P41">TRANSPOSE(J38:J40)</f>
        <v>0.65</v>
      </c>
      <c r="O41" s="6" t="str">
        <v>*0.005</v>
      </c>
      <c r="P41" s="6" t="str">
        <v>*0</v>
      </c>
    </row>
    <row r="42" spans="1:25">
      <c r="A42" s="4" t="s">
        <v>1005</v>
      </c>
      <c r="J42" s="6" t="str">
        <f t="shared" si="0"/>
        <v>*0</v>
      </c>
      <c r="T42" t="s">
        <v>119</v>
      </c>
      <c r="W42" s="6" t="s">
        <v>1076</v>
      </c>
      <c r="X42" s="6">
        <v>39.645000000000003</v>
      </c>
    </row>
    <row r="43" spans="1:25">
      <c r="A43" s="4" t="s">
        <v>1040</v>
      </c>
      <c r="B43" t="s">
        <v>1041</v>
      </c>
      <c r="C43">
        <v>25.58</v>
      </c>
      <c r="D43" t="s">
        <v>1042</v>
      </c>
      <c r="E43" t="s">
        <v>1043</v>
      </c>
      <c r="F43">
        <v>1803.32</v>
      </c>
      <c r="J43" s="6" t="str">
        <f t="shared" si="0"/>
        <v>(JB):</v>
      </c>
      <c r="U43" s="6" t="s">
        <v>1378</v>
      </c>
      <c r="V43" s="6" t="s">
        <v>1033</v>
      </c>
    </row>
    <row r="44" spans="1:25">
      <c r="A44" s="4" t="s">
        <v>1044</v>
      </c>
      <c r="B44">
        <v>0.96</v>
      </c>
      <c r="C44" t="s">
        <v>1045</v>
      </c>
      <c r="D44">
        <v>0</v>
      </c>
      <c r="J44" s="6" t="str">
        <f t="shared" si="0"/>
        <v>*0</v>
      </c>
      <c r="T44" t="s">
        <v>1027</v>
      </c>
      <c r="U44" s="6">
        <v>2.0000000000000001E-4</v>
      </c>
      <c r="V44" s="6">
        <v>0.23250000000000001</v>
      </c>
    </row>
    <row r="45" spans="1:25">
      <c r="A45" s="4" t="s">
        <v>1046</v>
      </c>
      <c r="B45" t="s">
        <v>1047</v>
      </c>
      <c r="C45">
        <v>0.14000000000000001</v>
      </c>
      <c r="D45" t="s">
        <v>1048</v>
      </c>
      <c r="E45">
        <v>-2.09</v>
      </c>
      <c r="J45" s="6">
        <f t="shared" si="0"/>
        <v>-2.09</v>
      </c>
      <c r="T45" t="s">
        <v>1068</v>
      </c>
      <c r="U45" s="6" t="s">
        <v>1353</v>
      </c>
      <c r="V45" s="6" t="s">
        <v>1354</v>
      </c>
    </row>
    <row r="46" spans="1:25">
      <c r="A46" s="4" t="s">
        <v>1049</v>
      </c>
      <c r="B46" t="s">
        <v>1050</v>
      </c>
      <c r="C46">
        <v>0</v>
      </c>
      <c r="D46" t="s">
        <v>1051</v>
      </c>
      <c r="E46">
        <v>21.06</v>
      </c>
      <c r="J46" s="6">
        <f t="shared" si="0"/>
        <v>21.06</v>
      </c>
      <c r="T46" t="s">
        <v>918</v>
      </c>
      <c r="U46" s="6">
        <v>0.63500000000000001</v>
      </c>
      <c r="V46" s="6" t="s">
        <v>1083</v>
      </c>
    </row>
    <row r="47" spans="1:25">
      <c r="A47" s="4" t="s">
        <v>1005</v>
      </c>
      <c r="J47" s="6" t="str">
        <f t="shared" si="0"/>
        <v>*0</v>
      </c>
    </row>
    <row r="48" spans="1:25">
      <c r="J48" s="6" t="str">
        <f t="shared" si="0"/>
        <v>*0</v>
      </c>
      <c r="T48" t="s">
        <v>110</v>
      </c>
      <c r="W48" s="6" t="s">
        <v>1076</v>
      </c>
      <c r="X48" s="6">
        <v>32.023000000000003</v>
      </c>
    </row>
    <row r="49" spans="1:24">
      <c r="A49" s="4" t="s">
        <v>1052</v>
      </c>
      <c r="J49" s="6" t="str">
        <f t="shared" si="0"/>
        <v>*0</v>
      </c>
      <c r="U49" s="6" t="s">
        <v>1378</v>
      </c>
      <c r="V49" s="6" t="s">
        <v>1033</v>
      </c>
    </row>
    <row r="50" spans="1:24">
      <c r="A50" s="4" t="s">
        <v>1053</v>
      </c>
      <c r="B50" t="s">
        <v>1024</v>
      </c>
      <c r="C50" t="s">
        <v>1054</v>
      </c>
      <c r="D50" t="s">
        <v>1055</v>
      </c>
      <c r="E50" t="s">
        <v>1056</v>
      </c>
      <c r="F50" t="s">
        <v>1057</v>
      </c>
      <c r="G50" t="s">
        <v>1058</v>
      </c>
      <c r="H50" t="s">
        <v>1059</v>
      </c>
      <c r="I50" t="s">
        <v>1060</v>
      </c>
      <c r="J50" s="6" t="str">
        <f t="shared" si="0"/>
        <v>using</v>
      </c>
      <c r="K50" t="s">
        <v>1062</v>
      </c>
      <c r="T50" t="s">
        <v>1027</v>
      </c>
      <c r="U50" s="6">
        <v>-4.0000000000000002E-4</v>
      </c>
      <c r="V50" s="6">
        <v>0.1903</v>
      </c>
    </row>
    <row r="51" spans="1:24">
      <c r="A51" s="4" t="s">
        <v>1006</v>
      </c>
      <c r="B51" t="s">
        <v>1007</v>
      </c>
      <c r="J51" s="6" t="str">
        <f t="shared" si="0"/>
        <v>*0</v>
      </c>
      <c r="T51" t="s">
        <v>1068</v>
      </c>
      <c r="U51" s="6" t="s">
        <v>1355</v>
      </c>
      <c r="V51" s="6" t="s">
        <v>1356</v>
      </c>
    </row>
    <row r="52" spans="1:24">
      <c r="A52" s="4" t="s">
        <v>1003</v>
      </c>
      <c r="J52" s="6" t="str">
        <f t="shared" si="0"/>
        <v>*0</v>
      </c>
      <c r="T52" t="s">
        <v>918</v>
      </c>
      <c r="U52" s="6">
        <v>0.222</v>
      </c>
      <c r="V52" s="6" t="s">
        <v>1357</v>
      </c>
    </row>
    <row r="53" spans="1:24">
      <c r="A53" s="4" t="s">
        <v>1008</v>
      </c>
      <c r="B53" t="s">
        <v>1009</v>
      </c>
      <c r="C53" t="s">
        <v>118</v>
      </c>
      <c r="D53" t="s">
        <v>1010</v>
      </c>
      <c r="E53" t="s">
        <v>1011</v>
      </c>
      <c r="F53">
        <v>127</v>
      </c>
      <c r="J53" s="6" t="str">
        <f t="shared" si="0"/>
        <v>Observations:</v>
      </c>
    </row>
    <row r="54" spans="1:24">
      <c r="A54" s="4" t="s">
        <v>1012</v>
      </c>
      <c r="B54" t="s">
        <v>1069</v>
      </c>
      <c r="C54" t="s">
        <v>426</v>
      </c>
      <c r="D54" t="s">
        <v>1066</v>
      </c>
      <c r="E54" t="s">
        <v>1014</v>
      </c>
      <c r="F54" t="s">
        <v>1015</v>
      </c>
      <c r="G54">
        <v>37.454999999999998</v>
      </c>
      <c r="J54" s="6" t="str">
        <f t="shared" si="0"/>
        <v>Log</v>
      </c>
      <c r="T54" t="s">
        <v>115</v>
      </c>
      <c r="W54" s="6" t="s">
        <v>1076</v>
      </c>
      <c r="X54" s="6">
        <v>49.970999999999997</v>
      </c>
    </row>
    <row r="55" spans="1:24">
      <c r="A55" s="4" t="s">
        <v>1016</v>
      </c>
      <c r="B55" t="s">
        <v>1253</v>
      </c>
      <c r="C55">
        <v>9</v>
      </c>
      <c r="D55" t="s">
        <v>1018</v>
      </c>
      <c r="E55">
        <v>2020</v>
      </c>
      <c r="F55" t="s">
        <v>402</v>
      </c>
      <c r="G55">
        <v>-64.91</v>
      </c>
      <c r="J55" s="6">
        <f t="shared" si="0"/>
        <v>2020</v>
      </c>
      <c r="U55" s="6" t="s">
        <v>1378</v>
      </c>
      <c r="V55" s="6" t="s">
        <v>1033</v>
      </c>
    </row>
    <row r="56" spans="1:24">
      <c r="A56" s="4" t="s">
        <v>1019</v>
      </c>
      <c r="B56" s="21">
        <v>0.86079861111111111</v>
      </c>
      <c r="C56" t="s">
        <v>403</v>
      </c>
      <c r="D56">
        <v>-50.728999999999999</v>
      </c>
      <c r="J56" s="6" t="str">
        <f t="shared" si="0"/>
        <v>*0</v>
      </c>
      <c r="T56" t="s">
        <v>1027</v>
      </c>
      <c r="U56" s="6">
        <v>-1E-4</v>
      </c>
      <c r="V56" s="6">
        <v>0.27129999999999999</v>
      </c>
    </row>
    <row r="57" spans="1:24">
      <c r="A57" s="4" t="s">
        <v>1020</v>
      </c>
      <c r="B57" t="s">
        <v>1021</v>
      </c>
      <c r="C57" t="s">
        <v>404</v>
      </c>
      <c r="D57">
        <v>-59.149000000000001</v>
      </c>
      <c r="J57" s="6" t="str">
        <f t="shared" si="0"/>
        <v>*0</v>
      </c>
      <c r="T57" t="s">
        <v>1068</v>
      </c>
      <c r="U57" s="6" t="s">
        <v>1358</v>
      </c>
      <c r="V57" s="6" t="s">
        <v>1359</v>
      </c>
    </row>
    <row r="58" spans="1:24">
      <c r="A58" s="4" t="s">
        <v>1022</v>
      </c>
      <c r="B58" t="s">
        <v>1023</v>
      </c>
      <c r="J58" s="6" t="str">
        <f t="shared" si="0"/>
        <v>*0</v>
      </c>
      <c r="T58" t="s">
        <v>918</v>
      </c>
      <c r="U58" s="6">
        <v>0.66300000000000003</v>
      </c>
      <c r="V58" s="6" t="s">
        <v>1083</v>
      </c>
    </row>
    <row r="59" spans="1:24">
      <c r="A59" s="4" t="s">
        <v>1024</v>
      </c>
      <c r="B59" t="s">
        <v>1025</v>
      </c>
      <c r="C59" t="s">
        <v>1026</v>
      </c>
      <c r="J59" s="6" t="str">
        <f t="shared" si="0"/>
        <v>*0</v>
      </c>
    </row>
    <row r="60" spans="1:24">
      <c r="A60" s="4" t="s">
        <v>1333</v>
      </c>
      <c r="J60" s="6" t="str">
        <f t="shared" si="0"/>
        <v>*0</v>
      </c>
      <c r="T60" t="s">
        <v>120</v>
      </c>
      <c r="W60" s="6" t="s">
        <v>1076</v>
      </c>
      <c r="X60" s="6">
        <v>28.245999999999999</v>
      </c>
    </row>
    <row r="61" spans="1:24">
      <c r="A61" s="4" t="s">
        <v>1027</v>
      </c>
      <c r="B61" t="s">
        <v>164</v>
      </c>
      <c r="C61" t="s">
        <v>1028</v>
      </c>
      <c r="D61" t="s">
        <v>1029</v>
      </c>
      <c r="E61" t="s">
        <v>1030</v>
      </c>
      <c r="F61" t="s">
        <v>1031</v>
      </c>
      <c r="G61" t="s">
        <v>1032</v>
      </c>
      <c r="J61" s="6" t="str">
        <f t="shared" si="0"/>
        <v>P&gt;|z|</v>
      </c>
      <c r="U61" s="6" t="s">
        <v>1378</v>
      </c>
      <c r="V61" s="6" t="s">
        <v>1033</v>
      </c>
      <c r="W61" s="6" t="s">
        <v>1036</v>
      </c>
    </row>
    <row r="62" spans="1:24">
      <c r="A62" s="4" t="s">
        <v>1334</v>
      </c>
      <c r="J62" s="6" t="str">
        <f t="shared" si="0"/>
        <v>*0</v>
      </c>
      <c r="T62" t="s">
        <v>1027</v>
      </c>
      <c r="U62" s="6">
        <v>5.3480000000000003E-5</v>
      </c>
      <c r="V62" s="6">
        <v>-0.28410000000000002</v>
      </c>
      <c r="W62" s="6">
        <v>0.63519999999999999</v>
      </c>
    </row>
    <row r="63" spans="1:24">
      <c r="A63" s="4" t="s">
        <v>732</v>
      </c>
      <c r="B63">
        <v>-2.0000000000000001E-4</v>
      </c>
      <c r="C63">
        <v>0</v>
      </c>
      <c r="D63">
        <v>-0.64200000000000002</v>
      </c>
      <c r="E63">
        <v>0.52100000000000002</v>
      </c>
      <c r="F63">
        <v>-1E-3</v>
      </c>
      <c r="G63">
        <v>0</v>
      </c>
      <c r="J63" s="6">
        <f t="shared" si="0"/>
        <v>0.52100000000000002</v>
      </c>
      <c r="M63" s="6" t="str">
        <f>C53</f>
        <v>CS-Aaa-5YR</v>
      </c>
      <c r="P63" s="6" t="s">
        <v>1076</v>
      </c>
      <c r="Q63" s="6">
        <f>G55</f>
        <v>-64.91</v>
      </c>
      <c r="T63" t="s">
        <v>1068</v>
      </c>
      <c r="U63" s="6" t="s">
        <v>1360</v>
      </c>
      <c r="V63" s="6" t="s">
        <v>1361</v>
      </c>
      <c r="W63" s="6" t="s">
        <v>1362</v>
      </c>
    </row>
    <row r="64" spans="1:24">
      <c r="A64" s="5" t="s">
        <v>1033</v>
      </c>
      <c r="B64">
        <v>0.29820000000000002</v>
      </c>
      <c r="C64">
        <v>5.7000000000000002E-2</v>
      </c>
      <c r="D64">
        <v>5.2750000000000004</v>
      </c>
      <c r="E64">
        <v>0</v>
      </c>
      <c r="F64">
        <v>0.187</v>
      </c>
      <c r="G64">
        <v>0.40899999999999997</v>
      </c>
      <c r="J64" s="6" t="str">
        <f t="shared" si="0"/>
        <v>*0</v>
      </c>
      <c r="N64" s="6" t="str" cm="1">
        <f t="array" ref="N64:Q64">TRANSPOSE(A63:A66)</f>
        <v>Econ-PCE-diff</v>
      </c>
      <c r="O64" s="6" t="str">
        <v>ar.L1</v>
      </c>
      <c r="P64" s="6" t="str">
        <v>ar.L2</v>
      </c>
      <c r="Q64" s="6" t="str">
        <v>ma.L1</v>
      </c>
      <c r="T64" t="s">
        <v>918</v>
      </c>
      <c r="U64" s="6">
        <v>0.86299999999999999</v>
      </c>
      <c r="V64" s="6">
        <v>0.06</v>
      </c>
      <c r="W64" s="6" t="s">
        <v>1083</v>
      </c>
    </row>
    <row r="65" spans="1:25">
      <c r="A65" s="5" t="s">
        <v>1034</v>
      </c>
      <c r="B65">
        <v>0.61599999999999999</v>
      </c>
      <c r="C65">
        <v>5.0999999999999997E-2</v>
      </c>
      <c r="D65">
        <v>12.061</v>
      </c>
      <c r="E65">
        <v>0</v>
      </c>
      <c r="F65">
        <v>0.51600000000000001</v>
      </c>
      <c r="G65">
        <v>0.71599999999999997</v>
      </c>
      <c r="J65" s="6" t="str">
        <f t="shared" si="0"/>
        <v>*0</v>
      </c>
      <c r="M65" s="6" t="s">
        <v>1027</v>
      </c>
      <c r="N65" s="6" cm="1">
        <f t="array" ref="N65:Q65">TRANSPOSE(B63:B66)</f>
        <v>-2.0000000000000001E-4</v>
      </c>
      <c r="O65" s="6">
        <v>0.29820000000000002</v>
      </c>
      <c r="P65" s="6">
        <v>0.61599999999999999</v>
      </c>
      <c r="Q65" s="6">
        <v>-0.59319999999999995</v>
      </c>
    </row>
    <row r="66" spans="1:25">
      <c r="A66" s="5" t="s">
        <v>1036</v>
      </c>
      <c r="B66">
        <v>-0.59319999999999995</v>
      </c>
      <c r="C66">
        <v>9.0999999999999998E-2</v>
      </c>
      <c r="D66">
        <v>-6.5019999999999998</v>
      </c>
      <c r="E66">
        <v>0</v>
      </c>
      <c r="F66">
        <v>-0.77200000000000002</v>
      </c>
      <c r="G66">
        <v>-0.41399999999999998</v>
      </c>
      <c r="J66" s="6" t="str">
        <f t="shared" si="0"/>
        <v>*0</v>
      </c>
      <c r="M66" s="6" t="s">
        <v>1068</v>
      </c>
      <c r="N66" s="6" t="str" cm="1">
        <f t="array" ref="N66:Q66">TRANSPOSE("("&amp;D63:D66&amp;")")</f>
        <v>(-0.642)</v>
      </c>
      <c r="O66" s="6" t="str">
        <v>(5.275)</v>
      </c>
      <c r="P66" s="6" t="str">
        <v>(12.061)</v>
      </c>
      <c r="Q66" s="6" t="str">
        <v>(-6.502)</v>
      </c>
      <c r="T66" t="s">
        <v>111</v>
      </c>
      <c r="W66" s="6" t="s">
        <v>1076</v>
      </c>
      <c r="X66" s="6">
        <v>27.315999999999999</v>
      </c>
    </row>
    <row r="67" spans="1:25">
      <c r="A67" s="4" t="s">
        <v>1039</v>
      </c>
      <c r="B67">
        <v>3.2000000000000001E-2</v>
      </c>
      <c r="C67">
        <v>3.0000000000000001E-3</v>
      </c>
      <c r="D67">
        <v>9.6170000000000009</v>
      </c>
      <c r="E67">
        <v>0</v>
      </c>
      <c r="F67">
        <v>2.5000000000000001E-2</v>
      </c>
      <c r="G67">
        <v>3.9E-2</v>
      </c>
      <c r="J67" s="6" t="str">
        <f t="shared" si="0"/>
        <v>*0</v>
      </c>
      <c r="M67" s="6" t="s">
        <v>918</v>
      </c>
      <c r="N67" s="6" cm="1">
        <f t="array" ref="N67:Q67">TRANSPOSE(J63:J66)</f>
        <v>0.52100000000000002</v>
      </c>
      <c r="O67" s="6" t="str">
        <v>*0</v>
      </c>
      <c r="P67" s="6" t="str">
        <v>*0</v>
      </c>
      <c r="Q67" s="6" t="str">
        <v>*0</v>
      </c>
      <c r="U67" s="6" t="s">
        <v>1378</v>
      </c>
      <c r="V67" s="6" t="s">
        <v>1033</v>
      </c>
      <c r="W67" s="6" t="s">
        <v>1034</v>
      </c>
      <c r="X67" s="6" t="s">
        <v>1035</v>
      </c>
      <c r="Y67" s="6" t="s">
        <v>1064</v>
      </c>
    </row>
    <row r="68" spans="1:25">
      <c r="A68" s="4" t="s">
        <v>1005</v>
      </c>
      <c r="J68" s="6" t="str">
        <f t="shared" si="0"/>
        <v>*0</v>
      </c>
      <c r="T68" t="s">
        <v>1027</v>
      </c>
      <c r="U68" s="6">
        <v>-2.9999999999999997E-4</v>
      </c>
      <c r="V68" s="6">
        <v>0.20430000000000001</v>
      </c>
      <c r="W68" s="6">
        <v>0.23749999999999999</v>
      </c>
      <c r="X68" s="6">
        <v>0.25369999999999998</v>
      </c>
      <c r="Y68" s="6">
        <v>-0.28720000000000001</v>
      </c>
    </row>
    <row r="69" spans="1:25">
      <c r="A69" s="4" t="s">
        <v>1040</v>
      </c>
      <c r="B69" t="s">
        <v>1041</v>
      </c>
      <c r="C69">
        <v>39.880000000000003</v>
      </c>
      <c r="D69" t="s">
        <v>1042</v>
      </c>
      <c r="E69" t="s">
        <v>1043</v>
      </c>
      <c r="F69">
        <v>1201.9000000000001</v>
      </c>
      <c r="J69" s="6" t="str">
        <f t="shared" si="0"/>
        <v>(JB):</v>
      </c>
      <c r="T69" t="s">
        <v>1068</v>
      </c>
      <c r="U69" s="6" t="s">
        <v>1363</v>
      </c>
      <c r="V69" s="6" t="s">
        <v>1364</v>
      </c>
      <c r="W69" s="6" t="s">
        <v>1365</v>
      </c>
      <c r="X69" s="6" t="s">
        <v>1366</v>
      </c>
      <c r="Y69" s="6" t="s">
        <v>1367</v>
      </c>
    </row>
    <row r="70" spans="1:25">
      <c r="A70" s="4" t="s">
        <v>1044</v>
      </c>
      <c r="B70">
        <v>0.48</v>
      </c>
      <c r="C70" t="s">
        <v>1045</v>
      </c>
      <c r="D70">
        <v>0</v>
      </c>
      <c r="J70" s="6" t="str">
        <f t="shared" si="0"/>
        <v>*0</v>
      </c>
      <c r="T70" t="s">
        <v>918</v>
      </c>
      <c r="U70" s="6">
        <v>0.32300000000000001</v>
      </c>
      <c r="V70" s="6" t="s">
        <v>1125</v>
      </c>
      <c r="W70" s="6" t="s">
        <v>1331</v>
      </c>
      <c r="X70" s="6" t="s">
        <v>1357</v>
      </c>
      <c r="Y70" s="6" t="s">
        <v>1125</v>
      </c>
    </row>
    <row r="71" spans="1:25">
      <c r="A71" s="4" t="s">
        <v>1046</v>
      </c>
      <c r="B71" t="s">
        <v>1047</v>
      </c>
      <c r="C71">
        <v>0.14000000000000001</v>
      </c>
      <c r="D71" t="s">
        <v>1048</v>
      </c>
      <c r="E71">
        <v>-2.2400000000000002</v>
      </c>
      <c r="J71" s="6">
        <f t="shared" si="0"/>
        <v>-2.2400000000000002</v>
      </c>
    </row>
    <row r="72" spans="1:25">
      <c r="A72" s="4" t="s">
        <v>1049</v>
      </c>
      <c r="B72" t="s">
        <v>1050</v>
      </c>
      <c r="C72">
        <v>0</v>
      </c>
      <c r="D72" t="s">
        <v>1051</v>
      </c>
      <c r="E72">
        <v>17.45</v>
      </c>
      <c r="J72" s="6">
        <f t="shared" si="0"/>
        <v>17.45</v>
      </c>
      <c r="T72" t="s">
        <v>116</v>
      </c>
      <c r="W72" s="6" t="s">
        <v>1076</v>
      </c>
      <c r="X72" s="6">
        <v>34.924999999999997</v>
      </c>
    </row>
    <row r="73" spans="1:25">
      <c r="A73" s="4" t="s">
        <v>1005</v>
      </c>
      <c r="J73" s="6" t="str">
        <f t="shared" si="0"/>
        <v>*0</v>
      </c>
      <c r="U73" s="6" t="s">
        <v>1378</v>
      </c>
      <c r="V73" s="6" t="s">
        <v>1033</v>
      </c>
      <c r="W73" s="6" t="s">
        <v>1034</v>
      </c>
      <c r="X73" s="6" t="s">
        <v>1035</v>
      </c>
      <c r="Y73" s="6" t="s">
        <v>1064</v>
      </c>
    </row>
    <row r="74" spans="1:25">
      <c r="J74" s="6" t="str">
        <f t="shared" si="0"/>
        <v>*0</v>
      </c>
      <c r="T74" t="s">
        <v>1027</v>
      </c>
      <c r="U74" s="6">
        <v>5.2370000000000002E-5</v>
      </c>
      <c r="V74" s="6">
        <v>0.29649999999999999</v>
      </c>
      <c r="W74" s="6">
        <v>0.13969999999999999</v>
      </c>
      <c r="X74" s="6">
        <v>0.21310000000000001</v>
      </c>
      <c r="Y74" s="6">
        <v>-0.20319999999999999</v>
      </c>
    </row>
    <row r="75" spans="1:25">
      <c r="A75" s="4" t="s">
        <v>1052</v>
      </c>
      <c r="J75" s="6" t="str">
        <f t="shared" si="0"/>
        <v>*0</v>
      </c>
      <c r="T75" t="s">
        <v>1068</v>
      </c>
      <c r="U75" s="6" t="s">
        <v>1368</v>
      </c>
      <c r="V75" s="6" t="s">
        <v>1369</v>
      </c>
      <c r="W75" s="6" t="s">
        <v>1370</v>
      </c>
      <c r="X75" s="6" t="s">
        <v>1371</v>
      </c>
      <c r="Y75" s="6" t="s">
        <v>1372</v>
      </c>
    </row>
    <row r="76" spans="1:25">
      <c r="A76" s="4" t="s">
        <v>1053</v>
      </c>
      <c r="B76" t="s">
        <v>1024</v>
      </c>
      <c r="C76" t="s">
        <v>1054</v>
      </c>
      <c r="D76" t="s">
        <v>1055</v>
      </c>
      <c r="E76" t="s">
        <v>1056</v>
      </c>
      <c r="F76" t="s">
        <v>1057</v>
      </c>
      <c r="G76" t="s">
        <v>1058</v>
      </c>
      <c r="H76" t="s">
        <v>1059</v>
      </c>
      <c r="I76" t="s">
        <v>1060</v>
      </c>
      <c r="J76" s="6" t="str">
        <f t="shared" si="0"/>
        <v>using</v>
      </c>
      <c r="K76" t="s">
        <v>1062</v>
      </c>
      <c r="T76" t="s">
        <v>918</v>
      </c>
      <c r="U76" s="6">
        <v>0.873</v>
      </c>
      <c r="V76" s="6" t="s">
        <v>1083</v>
      </c>
      <c r="W76" s="6">
        <v>0.104</v>
      </c>
      <c r="X76" s="6">
        <v>5.0999999999999997E-2</v>
      </c>
      <c r="Y76" s="6" t="s">
        <v>1169</v>
      </c>
    </row>
    <row r="77" spans="1:25">
      <c r="A77" s="4" t="s">
        <v>1006</v>
      </c>
      <c r="B77" t="s">
        <v>1007</v>
      </c>
      <c r="J77" s="6" t="str">
        <f t="shared" si="0"/>
        <v>*0</v>
      </c>
    </row>
    <row r="78" spans="1:25">
      <c r="A78" s="4" t="s">
        <v>1003</v>
      </c>
      <c r="J78" s="6" t="str">
        <f t="shared" ref="J78:J141" si="1">IF(AND(OR(E78=0, E78&gt;0), OR(F78=0.01, E78&lt;0.01)), "*" &amp;TEXT(E78, "General"), IF(AND(E78&gt;0.01, E78&lt;0.05), "**" &amp;TEXT(E78, "General"), E78))</f>
        <v>*0</v>
      </c>
      <c r="T78" t="s">
        <v>121</v>
      </c>
      <c r="W78" s="6" t="s">
        <v>1076</v>
      </c>
      <c r="X78" s="6">
        <v>9.4589999999999996</v>
      </c>
    </row>
    <row r="79" spans="1:25">
      <c r="A79" s="4" t="s">
        <v>1008</v>
      </c>
      <c r="B79" t="s">
        <v>1009</v>
      </c>
      <c r="C79" t="s">
        <v>109</v>
      </c>
      <c r="D79" t="s">
        <v>1010</v>
      </c>
      <c r="E79" t="s">
        <v>1011</v>
      </c>
      <c r="F79">
        <v>127</v>
      </c>
      <c r="J79" s="6" t="str">
        <f t="shared" si="1"/>
        <v>Observations:</v>
      </c>
      <c r="U79" s="6" t="s">
        <v>1378</v>
      </c>
      <c r="V79" s="6" t="s">
        <v>1033</v>
      </c>
      <c r="W79" s="6" t="s">
        <v>1034</v>
      </c>
      <c r="X79" s="6" t="s">
        <v>1035</v>
      </c>
      <c r="Y79" s="6" t="s">
        <v>1064</v>
      </c>
    </row>
    <row r="80" spans="1:25">
      <c r="A80" s="4" t="s">
        <v>1012</v>
      </c>
      <c r="B80" t="s">
        <v>1069</v>
      </c>
      <c r="C80" t="s">
        <v>426</v>
      </c>
      <c r="D80" t="s">
        <v>429</v>
      </c>
      <c r="E80" t="s">
        <v>1014</v>
      </c>
      <c r="F80" t="s">
        <v>1015</v>
      </c>
      <c r="G80">
        <v>46.634</v>
      </c>
      <c r="J80" s="6" t="str">
        <f t="shared" si="1"/>
        <v>Log</v>
      </c>
      <c r="T80" t="s">
        <v>1027</v>
      </c>
      <c r="U80" s="6">
        <v>2.0000000000000001E-4</v>
      </c>
      <c r="V80" s="6">
        <v>0.39279999999999998</v>
      </c>
      <c r="W80" s="6">
        <v>-8.1900000000000001E-2</v>
      </c>
      <c r="X80" s="6">
        <v>0.21729999999999999</v>
      </c>
      <c r="Y80" s="6">
        <v>-7.7399999999999997E-2</v>
      </c>
    </row>
    <row r="81" spans="1:25">
      <c r="A81" s="4" t="s">
        <v>1016</v>
      </c>
      <c r="B81" t="s">
        <v>1253</v>
      </c>
      <c r="C81">
        <v>9</v>
      </c>
      <c r="D81" t="s">
        <v>1018</v>
      </c>
      <c r="E81">
        <v>2020</v>
      </c>
      <c r="F81" t="s">
        <v>402</v>
      </c>
      <c r="G81">
        <v>-81.269000000000005</v>
      </c>
      <c r="J81" s="6">
        <f t="shared" si="1"/>
        <v>2020</v>
      </c>
      <c r="T81" t="s">
        <v>1068</v>
      </c>
      <c r="U81" s="6" t="s">
        <v>1373</v>
      </c>
      <c r="V81" s="6" t="s">
        <v>1374</v>
      </c>
      <c r="W81" s="6" t="s">
        <v>1375</v>
      </c>
      <c r="X81" s="6" t="s">
        <v>1376</v>
      </c>
      <c r="Y81" s="6" t="s">
        <v>1377</v>
      </c>
    </row>
    <row r="82" spans="1:25">
      <c r="A82" s="4" t="s">
        <v>1019</v>
      </c>
      <c r="B82" s="21">
        <v>0.86081018518518526</v>
      </c>
      <c r="C82" t="s">
        <v>403</v>
      </c>
      <c r="D82">
        <v>-64.251000000000005</v>
      </c>
      <c r="J82" s="6" t="str">
        <f t="shared" si="1"/>
        <v>*0</v>
      </c>
      <c r="T82" t="s">
        <v>918</v>
      </c>
      <c r="U82" s="6">
        <v>0.67500000000000004</v>
      </c>
      <c r="V82" s="6" t="s">
        <v>1083</v>
      </c>
      <c r="W82" s="6">
        <v>0.28299999999999997</v>
      </c>
      <c r="X82" s="6" t="s">
        <v>1118</v>
      </c>
      <c r="Y82" s="6">
        <v>0.59399999999999997</v>
      </c>
    </row>
    <row r="83" spans="1:25">
      <c r="A83" s="4" t="s">
        <v>1020</v>
      </c>
      <c r="B83" t="s">
        <v>1021</v>
      </c>
      <c r="C83" t="s">
        <v>404</v>
      </c>
      <c r="D83">
        <v>-74.355000000000004</v>
      </c>
      <c r="J83" s="6" t="str">
        <f t="shared" si="1"/>
        <v>*0</v>
      </c>
    </row>
    <row r="84" spans="1:25">
      <c r="A84" s="4" t="s">
        <v>1022</v>
      </c>
      <c r="B84" t="s">
        <v>1023</v>
      </c>
      <c r="J84" s="6" t="str">
        <f t="shared" si="1"/>
        <v>*0</v>
      </c>
    </row>
    <row r="85" spans="1:25">
      <c r="A85" s="4" t="s">
        <v>1024</v>
      </c>
      <c r="B85" t="s">
        <v>1025</v>
      </c>
      <c r="C85" t="s">
        <v>1026</v>
      </c>
      <c r="J85" s="6" t="str">
        <f t="shared" si="1"/>
        <v>*0</v>
      </c>
    </row>
    <row r="86" spans="1:25">
      <c r="A86" s="4" t="s">
        <v>1333</v>
      </c>
      <c r="J86" s="6" t="str">
        <f t="shared" si="1"/>
        <v>*0</v>
      </c>
    </row>
    <row r="87" spans="1:25">
      <c r="A87" s="4" t="s">
        <v>1027</v>
      </c>
      <c r="B87" t="s">
        <v>164</v>
      </c>
      <c r="C87" t="s">
        <v>1028</v>
      </c>
      <c r="D87" t="s">
        <v>1029</v>
      </c>
      <c r="E87" t="s">
        <v>1030</v>
      </c>
      <c r="F87" t="s">
        <v>1031</v>
      </c>
      <c r="G87" t="s">
        <v>1032</v>
      </c>
      <c r="J87" s="6" t="str">
        <f t="shared" si="1"/>
        <v>P&gt;|z|</v>
      </c>
    </row>
    <row r="88" spans="1:25">
      <c r="A88" s="4" t="s">
        <v>1334</v>
      </c>
      <c r="J88" s="6" t="str">
        <f t="shared" si="1"/>
        <v>*0</v>
      </c>
      <c r="M88" s="6" t="str">
        <f>C79</f>
        <v>CS-Aa-3MO</v>
      </c>
      <c r="P88" s="6" t="s">
        <v>1076</v>
      </c>
      <c r="Q88" s="6">
        <f>G80</f>
        <v>46.634</v>
      </c>
    </row>
    <row r="89" spans="1:25">
      <c r="A89" s="4" t="s">
        <v>732</v>
      </c>
      <c r="B89">
        <v>-2.9999999999999997E-4</v>
      </c>
      <c r="C89">
        <v>0</v>
      </c>
      <c r="D89">
        <v>-1.0960000000000001</v>
      </c>
      <c r="E89">
        <v>0.27300000000000002</v>
      </c>
      <c r="F89">
        <v>-1E-3</v>
      </c>
      <c r="G89">
        <v>0</v>
      </c>
      <c r="J89" s="6">
        <f t="shared" si="1"/>
        <v>0.27300000000000002</v>
      </c>
      <c r="N89" s="6" t="str" cm="1">
        <f t="array" ref="N89:R89">TRANSPOSE(A89:A93)</f>
        <v>Econ-PCE-diff</v>
      </c>
      <c r="O89" s="6" t="str">
        <v>ar.L1</v>
      </c>
      <c r="P89" s="6" t="str">
        <v>ar.L2</v>
      </c>
      <c r="Q89" s="6" t="str">
        <v>ma.L1</v>
      </c>
      <c r="R89" t="str">
        <v>ma.L2</v>
      </c>
    </row>
    <row r="90" spans="1:25">
      <c r="A90" s="5" t="s">
        <v>1033</v>
      </c>
      <c r="B90">
        <v>0.79910000000000003</v>
      </c>
      <c r="C90">
        <v>0.20599999999999999</v>
      </c>
      <c r="D90">
        <v>3.887</v>
      </c>
      <c r="E90">
        <v>0</v>
      </c>
      <c r="F90">
        <v>0.39600000000000002</v>
      </c>
      <c r="G90">
        <v>1.202</v>
      </c>
      <c r="J90" s="6" t="str">
        <f t="shared" si="1"/>
        <v>*0</v>
      </c>
      <c r="M90" s="6" t="s">
        <v>1027</v>
      </c>
      <c r="N90" s="6" cm="1">
        <f t="array" ref="N90:R90">TRANSPOSE(B89:B93)</f>
        <v>-2.9999999999999997E-4</v>
      </c>
      <c r="O90" s="6">
        <v>0.79910000000000003</v>
      </c>
      <c r="P90" s="6">
        <v>-0.41370000000000001</v>
      </c>
      <c r="Q90" s="6">
        <v>-0.76370000000000005</v>
      </c>
      <c r="R90">
        <v>0.67290000000000005</v>
      </c>
    </row>
    <row r="91" spans="1:25">
      <c r="A91" s="5" t="s">
        <v>1034</v>
      </c>
      <c r="B91">
        <v>-0.41370000000000001</v>
      </c>
      <c r="C91">
        <v>0.20799999999999999</v>
      </c>
      <c r="D91">
        <v>-1.9930000000000001</v>
      </c>
      <c r="E91">
        <v>4.5999999999999999E-2</v>
      </c>
      <c r="F91">
        <v>-0.82099999999999995</v>
      </c>
      <c r="G91">
        <v>-7.0000000000000001E-3</v>
      </c>
      <c r="J91" s="6" t="str">
        <f t="shared" si="1"/>
        <v>**0.046</v>
      </c>
      <c r="M91" s="6" t="s">
        <v>1068</v>
      </c>
      <c r="N91" s="6" t="str" cm="1">
        <f t="array" ref="N91:R91">TRANSPOSE("("&amp;D89:D93&amp;")")</f>
        <v>(-1.096)</v>
      </c>
      <c r="O91" s="6" t="str">
        <v>(3.887)</v>
      </c>
      <c r="P91" s="6" t="str">
        <v>(-1.993)</v>
      </c>
      <c r="Q91" s="6" t="str">
        <v>(-3.924)</v>
      </c>
      <c r="R91" t="str">
        <v>(3.593)</v>
      </c>
    </row>
    <row r="92" spans="1:25">
      <c r="A92" s="5" t="s">
        <v>1036</v>
      </c>
      <c r="B92">
        <v>-0.76370000000000005</v>
      </c>
      <c r="C92">
        <v>0.19500000000000001</v>
      </c>
      <c r="D92">
        <v>-3.9239999999999999</v>
      </c>
      <c r="E92">
        <v>0</v>
      </c>
      <c r="F92">
        <v>-1.145</v>
      </c>
      <c r="G92">
        <v>-0.38200000000000001</v>
      </c>
      <c r="J92" s="6" t="str">
        <f t="shared" si="1"/>
        <v>*0</v>
      </c>
      <c r="M92" s="6" t="s">
        <v>918</v>
      </c>
      <c r="N92" s="6" cm="1">
        <f t="array" ref="N92:R92">TRANSPOSE(J89:J93)</f>
        <v>0.27300000000000002</v>
      </c>
      <c r="O92" s="6" t="str">
        <v>*0</v>
      </c>
      <c r="P92" s="6" t="str">
        <v>**0.046</v>
      </c>
      <c r="Q92" s="6" t="str">
        <v>*0</v>
      </c>
      <c r="R92" t="str">
        <v>*0</v>
      </c>
    </row>
    <row r="93" spans="1:25">
      <c r="A93" s="5" t="s">
        <v>1037</v>
      </c>
      <c r="B93">
        <v>0.67290000000000005</v>
      </c>
      <c r="C93">
        <v>0.187</v>
      </c>
      <c r="D93">
        <v>3.593</v>
      </c>
      <c r="E93">
        <v>0</v>
      </c>
      <c r="F93">
        <v>0.30599999999999999</v>
      </c>
      <c r="G93">
        <v>1.04</v>
      </c>
      <c r="J93" s="6" t="str">
        <f t="shared" si="1"/>
        <v>*0</v>
      </c>
    </row>
    <row r="94" spans="1:25">
      <c r="A94" s="4" t="s">
        <v>1039</v>
      </c>
      <c r="B94">
        <v>2.7799999999999998E-2</v>
      </c>
      <c r="C94">
        <v>4.0000000000000001E-3</v>
      </c>
      <c r="D94">
        <v>7.2569999999999997</v>
      </c>
      <c r="E94">
        <v>0</v>
      </c>
      <c r="F94">
        <v>0.02</v>
      </c>
      <c r="G94">
        <v>3.5000000000000003E-2</v>
      </c>
      <c r="J94" s="6" t="str">
        <f t="shared" si="1"/>
        <v>*0</v>
      </c>
    </row>
    <row r="95" spans="1:25">
      <c r="A95" s="4" t="s">
        <v>1005</v>
      </c>
      <c r="J95" s="6" t="str">
        <f t="shared" si="1"/>
        <v>*0</v>
      </c>
    </row>
    <row r="96" spans="1:25">
      <c r="A96" s="4" t="s">
        <v>1040</v>
      </c>
      <c r="B96" t="s">
        <v>1041</v>
      </c>
      <c r="C96">
        <v>71.040000000000006</v>
      </c>
      <c r="D96" t="s">
        <v>1042</v>
      </c>
      <c r="E96" t="s">
        <v>1043</v>
      </c>
      <c r="F96">
        <v>0.71</v>
      </c>
      <c r="J96" s="6" t="str">
        <f t="shared" si="1"/>
        <v>(JB):</v>
      </c>
    </row>
    <row r="97" spans="1:11">
      <c r="A97" s="4" t="s">
        <v>1044</v>
      </c>
      <c r="B97">
        <v>0</v>
      </c>
      <c r="C97" t="s">
        <v>1045</v>
      </c>
      <c r="D97">
        <v>0.7</v>
      </c>
      <c r="J97" s="6" t="str">
        <f t="shared" si="1"/>
        <v>*0</v>
      </c>
    </row>
    <row r="98" spans="1:11">
      <c r="A98" s="4" t="s">
        <v>1046</v>
      </c>
      <c r="B98" t="s">
        <v>1047</v>
      </c>
      <c r="C98">
        <v>0.25</v>
      </c>
      <c r="D98" t="s">
        <v>1048</v>
      </c>
      <c r="E98">
        <v>-0.18</v>
      </c>
      <c r="J98" s="6">
        <f t="shared" si="1"/>
        <v>-0.18</v>
      </c>
    </row>
    <row r="99" spans="1:11">
      <c r="A99" s="4" t="s">
        <v>1049</v>
      </c>
      <c r="B99" t="s">
        <v>1050</v>
      </c>
      <c r="C99">
        <v>0</v>
      </c>
      <c r="D99" t="s">
        <v>1051</v>
      </c>
      <c r="E99">
        <v>2.94</v>
      </c>
      <c r="J99" s="6">
        <f t="shared" si="1"/>
        <v>2.94</v>
      </c>
    </row>
    <row r="100" spans="1:11">
      <c r="A100" s="4" t="s">
        <v>1005</v>
      </c>
      <c r="J100" s="6" t="str">
        <f t="shared" si="1"/>
        <v>*0</v>
      </c>
    </row>
    <row r="101" spans="1:11">
      <c r="J101" s="6" t="str">
        <f t="shared" si="1"/>
        <v>*0</v>
      </c>
    </row>
    <row r="102" spans="1:11">
      <c r="A102" s="4" t="s">
        <v>1052</v>
      </c>
      <c r="J102" s="6" t="str">
        <f t="shared" si="1"/>
        <v>*0</v>
      </c>
    </row>
    <row r="103" spans="1:11">
      <c r="A103" s="4" t="s">
        <v>1053</v>
      </c>
      <c r="B103" t="s">
        <v>1024</v>
      </c>
      <c r="C103" t="s">
        <v>1054</v>
      </c>
      <c r="D103" t="s">
        <v>1055</v>
      </c>
      <c r="E103" t="s">
        <v>1056</v>
      </c>
      <c r="F103" t="s">
        <v>1057</v>
      </c>
      <c r="G103" t="s">
        <v>1058</v>
      </c>
      <c r="H103" t="s">
        <v>1059</v>
      </c>
      <c r="I103" t="s">
        <v>1060</v>
      </c>
      <c r="J103" s="6" t="str">
        <f t="shared" si="1"/>
        <v>using</v>
      </c>
      <c r="K103" t="s">
        <v>1062</v>
      </c>
    </row>
    <row r="104" spans="1:11">
      <c r="A104" s="4" t="s">
        <v>1006</v>
      </c>
      <c r="B104" t="s">
        <v>1007</v>
      </c>
      <c r="J104" s="6" t="str">
        <f t="shared" si="1"/>
        <v>*0</v>
      </c>
    </row>
    <row r="105" spans="1:11">
      <c r="A105" s="4" t="s">
        <v>1003</v>
      </c>
      <c r="J105" s="6" t="str">
        <f t="shared" si="1"/>
        <v>*0</v>
      </c>
    </row>
    <row r="106" spans="1:11">
      <c r="A106" s="4" t="s">
        <v>1008</v>
      </c>
      <c r="B106" t="s">
        <v>1009</v>
      </c>
      <c r="C106" t="s">
        <v>114</v>
      </c>
      <c r="D106" t="s">
        <v>1010</v>
      </c>
      <c r="E106" t="s">
        <v>1011</v>
      </c>
      <c r="F106">
        <v>127</v>
      </c>
      <c r="J106" s="6" t="str">
        <f t="shared" si="1"/>
        <v>Observations:</v>
      </c>
    </row>
    <row r="107" spans="1:11">
      <c r="A107" s="4" t="s">
        <v>1012</v>
      </c>
      <c r="B107" t="s">
        <v>1065</v>
      </c>
      <c r="C107" t="s">
        <v>426</v>
      </c>
      <c r="D107" t="s">
        <v>1070</v>
      </c>
      <c r="E107" t="s">
        <v>1014</v>
      </c>
      <c r="F107" t="s">
        <v>1015</v>
      </c>
      <c r="G107">
        <v>58.329000000000001</v>
      </c>
      <c r="J107" s="6" t="str">
        <f t="shared" si="1"/>
        <v>Log</v>
      </c>
    </row>
    <row r="108" spans="1:11">
      <c r="A108" s="4" t="s">
        <v>1016</v>
      </c>
      <c r="B108" t="s">
        <v>1253</v>
      </c>
      <c r="C108">
        <v>9</v>
      </c>
      <c r="D108" t="s">
        <v>1018</v>
      </c>
      <c r="E108">
        <v>2020</v>
      </c>
      <c r="F108" t="s">
        <v>402</v>
      </c>
      <c r="G108">
        <v>-110.658</v>
      </c>
      <c r="J108" s="6">
        <f t="shared" si="1"/>
        <v>2020</v>
      </c>
    </row>
    <row r="109" spans="1:11">
      <c r="A109" s="4" t="s">
        <v>1019</v>
      </c>
      <c r="B109" s="21">
        <v>0.86082175925925919</v>
      </c>
      <c r="C109" t="s">
        <v>403</v>
      </c>
      <c r="D109">
        <v>-102.149</v>
      </c>
      <c r="J109" s="6" t="str">
        <f t="shared" si="1"/>
        <v>*0</v>
      </c>
    </row>
    <row r="110" spans="1:11">
      <c r="A110" s="4" t="s">
        <v>1020</v>
      </c>
      <c r="B110" t="s">
        <v>1021</v>
      </c>
      <c r="C110" t="s">
        <v>404</v>
      </c>
      <c r="D110">
        <v>-107.20099999999999</v>
      </c>
      <c r="J110" s="6" t="str">
        <f t="shared" si="1"/>
        <v>*0</v>
      </c>
    </row>
    <row r="111" spans="1:11">
      <c r="A111" s="4" t="s">
        <v>1022</v>
      </c>
      <c r="B111" t="s">
        <v>1023</v>
      </c>
      <c r="J111" s="6" t="str">
        <f t="shared" si="1"/>
        <v>*0</v>
      </c>
    </row>
    <row r="112" spans="1:11">
      <c r="A112" s="4" t="s">
        <v>1024</v>
      </c>
      <c r="B112" t="s">
        <v>1025</v>
      </c>
      <c r="C112" t="s">
        <v>1026</v>
      </c>
      <c r="J112" s="6" t="str">
        <f t="shared" si="1"/>
        <v>*0</v>
      </c>
    </row>
    <row r="113" spans="1:17">
      <c r="A113" s="4" t="s">
        <v>1333</v>
      </c>
      <c r="J113" s="6" t="str">
        <f t="shared" si="1"/>
        <v>*0</v>
      </c>
    </row>
    <row r="114" spans="1:17">
      <c r="A114" s="4" t="s">
        <v>1027</v>
      </c>
      <c r="B114" t="s">
        <v>164</v>
      </c>
      <c r="C114" t="s">
        <v>1028</v>
      </c>
      <c r="D114" t="s">
        <v>1029</v>
      </c>
      <c r="E114" t="s">
        <v>1030</v>
      </c>
      <c r="F114" t="s">
        <v>1031</v>
      </c>
      <c r="G114" t="s">
        <v>1032</v>
      </c>
      <c r="J114" s="6" t="str">
        <f t="shared" si="1"/>
        <v>P&gt;|z|</v>
      </c>
    </row>
    <row r="115" spans="1:17">
      <c r="A115" s="4" t="s">
        <v>1334</v>
      </c>
      <c r="J115" s="6" t="str">
        <f t="shared" si="1"/>
        <v>*0</v>
      </c>
      <c r="M115" s="6" t="str">
        <f>C106</f>
        <v>CS-Aa-1YR</v>
      </c>
      <c r="P115" s="6" t="s">
        <v>1076</v>
      </c>
      <c r="Q115" s="6">
        <f>G107</f>
        <v>58.329000000000001</v>
      </c>
    </row>
    <row r="116" spans="1:17">
      <c r="A116" s="4" t="s">
        <v>732</v>
      </c>
      <c r="B116" s="10">
        <v>5.7569999999999999E-5</v>
      </c>
      <c r="C116">
        <v>0</v>
      </c>
      <c r="D116">
        <v>0.26100000000000001</v>
      </c>
      <c r="E116">
        <v>0.79400000000000004</v>
      </c>
      <c r="F116">
        <v>0</v>
      </c>
      <c r="G116">
        <v>0</v>
      </c>
      <c r="J116" s="6">
        <f t="shared" si="1"/>
        <v>0.79400000000000004</v>
      </c>
      <c r="N116" s="6" t="str" cm="1">
        <f t="array" ref="N116:O116">TRANSPOSE(A116:A117)</f>
        <v>Econ-PCE-diff</v>
      </c>
      <c r="O116" s="6" t="str">
        <v>ar.L1</v>
      </c>
    </row>
    <row r="117" spans="1:17">
      <c r="A117" s="5" t="s">
        <v>1033</v>
      </c>
      <c r="B117">
        <v>0.151</v>
      </c>
      <c r="C117">
        <v>5.8000000000000003E-2</v>
      </c>
      <c r="D117">
        <v>2.585</v>
      </c>
      <c r="E117">
        <v>0.01</v>
      </c>
      <c r="F117">
        <v>3.5999999999999997E-2</v>
      </c>
      <c r="G117">
        <v>0.26500000000000001</v>
      </c>
      <c r="J117" s="6">
        <f t="shared" si="1"/>
        <v>0.01</v>
      </c>
      <c r="M117" s="6" t="s">
        <v>1027</v>
      </c>
      <c r="N117" s="6" cm="1">
        <f t="array" ref="N117:O117">TRANSPOSE(B116:B117)</f>
        <v>5.7569999999999999E-5</v>
      </c>
      <c r="O117" s="6">
        <v>0.151</v>
      </c>
    </row>
    <row r="118" spans="1:17">
      <c r="A118" s="4" t="s">
        <v>1039</v>
      </c>
      <c r="B118">
        <v>2.3199999999999998E-2</v>
      </c>
      <c r="C118">
        <v>3.0000000000000001E-3</v>
      </c>
      <c r="D118">
        <v>8.7050000000000001</v>
      </c>
      <c r="E118">
        <v>0</v>
      </c>
      <c r="F118">
        <v>1.7999999999999999E-2</v>
      </c>
      <c r="G118">
        <v>2.8000000000000001E-2</v>
      </c>
      <c r="J118" s="6" t="str">
        <f t="shared" si="1"/>
        <v>*0</v>
      </c>
      <c r="M118" s="6" t="s">
        <v>1068</v>
      </c>
      <c r="N118" s="6" t="str" cm="1">
        <f t="array" ref="N118:O118">TRANSPOSE("("&amp;D116:D117&amp;")")</f>
        <v>(0.261)</v>
      </c>
      <c r="O118" s="6" t="str">
        <v>(2.585)</v>
      </c>
    </row>
    <row r="119" spans="1:17">
      <c r="A119" s="4" t="s">
        <v>1005</v>
      </c>
      <c r="J119" s="6" t="str">
        <f t="shared" si="1"/>
        <v>*0</v>
      </c>
      <c r="M119" s="6" t="s">
        <v>918</v>
      </c>
      <c r="N119" s="6" cm="1">
        <f t="array" ref="N119:O119">TRANSPOSE(J116:J117)</f>
        <v>0.79400000000000004</v>
      </c>
      <c r="O119" s="6">
        <v>0.01</v>
      </c>
    </row>
    <row r="120" spans="1:17">
      <c r="A120" s="4" t="s">
        <v>1040</v>
      </c>
      <c r="B120" t="s">
        <v>1041</v>
      </c>
      <c r="C120">
        <v>66.63</v>
      </c>
      <c r="D120" t="s">
        <v>1042</v>
      </c>
      <c r="E120" t="s">
        <v>1043</v>
      </c>
      <c r="F120">
        <v>1.61</v>
      </c>
      <c r="J120" s="6" t="str">
        <f t="shared" si="1"/>
        <v>(JB):</v>
      </c>
    </row>
    <row r="121" spans="1:17">
      <c r="A121" s="4" t="s">
        <v>1044</v>
      </c>
      <c r="B121">
        <v>0.01</v>
      </c>
      <c r="C121" t="s">
        <v>1045</v>
      </c>
      <c r="D121">
        <v>0.45</v>
      </c>
      <c r="J121" s="6" t="str">
        <f t="shared" si="1"/>
        <v>*0</v>
      </c>
    </row>
    <row r="122" spans="1:17">
      <c r="A122" s="4" t="s">
        <v>1046</v>
      </c>
      <c r="B122" t="s">
        <v>1047</v>
      </c>
      <c r="C122">
        <v>0.19</v>
      </c>
      <c r="D122" t="s">
        <v>1048</v>
      </c>
      <c r="E122">
        <v>-0.2</v>
      </c>
      <c r="J122" s="6">
        <f t="shared" si="1"/>
        <v>-0.2</v>
      </c>
    </row>
    <row r="123" spans="1:17">
      <c r="A123" s="4" t="s">
        <v>1049</v>
      </c>
      <c r="B123" t="s">
        <v>1050</v>
      </c>
      <c r="C123">
        <v>0</v>
      </c>
      <c r="D123" t="s">
        <v>1051</v>
      </c>
      <c r="E123">
        <v>3.37</v>
      </c>
      <c r="J123" s="6">
        <f t="shared" si="1"/>
        <v>3.37</v>
      </c>
    </row>
    <row r="124" spans="1:17">
      <c r="A124" s="4" t="s">
        <v>1005</v>
      </c>
      <c r="J124" s="6" t="str">
        <f t="shared" si="1"/>
        <v>*0</v>
      </c>
    </row>
    <row r="125" spans="1:17">
      <c r="J125" s="6" t="str">
        <f t="shared" si="1"/>
        <v>*0</v>
      </c>
    </row>
    <row r="126" spans="1:17">
      <c r="A126" s="4" t="s">
        <v>1052</v>
      </c>
      <c r="J126" s="6" t="str">
        <f t="shared" si="1"/>
        <v>*0</v>
      </c>
    </row>
    <row r="127" spans="1:17">
      <c r="A127" s="4" t="s">
        <v>1053</v>
      </c>
      <c r="B127" t="s">
        <v>1024</v>
      </c>
      <c r="C127" t="s">
        <v>1054</v>
      </c>
      <c r="D127" t="s">
        <v>1055</v>
      </c>
      <c r="E127" t="s">
        <v>1056</v>
      </c>
      <c r="F127" t="s">
        <v>1057</v>
      </c>
      <c r="G127" t="s">
        <v>1058</v>
      </c>
      <c r="H127" t="s">
        <v>1059</v>
      </c>
      <c r="I127" t="s">
        <v>1060</v>
      </c>
      <c r="J127" s="6" t="str">
        <f t="shared" si="1"/>
        <v>using</v>
      </c>
      <c r="K127" t="s">
        <v>1062</v>
      </c>
    </row>
    <row r="128" spans="1:17">
      <c r="A128" s="4" t="s">
        <v>1006</v>
      </c>
      <c r="B128" t="s">
        <v>1007</v>
      </c>
      <c r="J128" s="6" t="str">
        <f t="shared" si="1"/>
        <v>*0</v>
      </c>
    </row>
    <row r="129" spans="1:17">
      <c r="A129" s="4" t="s">
        <v>1003</v>
      </c>
      <c r="J129" s="6" t="str">
        <f t="shared" si="1"/>
        <v>*0</v>
      </c>
    </row>
    <row r="130" spans="1:17">
      <c r="A130" s="4" t="s">
        <v>1008</v>
      </c>
      <c r="B130" t="s">
        <v>1009</v>
      </c>
      <c r="C130" t="s">
        <v>119</v>
      </c>
      <c r="D130" t="s">
        <v>1010</v>
      </c>
      <c r="E130" t="s">
        <v>1011</v>
      </c>
      <c r="F130">
        <v>127</v>
      </c>
      <c r="J130" s="6" t="str">
        <f t="shared" si="1"/>
        <v>Observations:</v>
      </c>
    </row>
    <row r="131" spans="1:17">
      <c r="A131" s="4" t="s">
        <v>1012</v>
      </c>
      <c r="B131" t="s">
        <v>1065</v>
      </c>
      <c r="C131" t="s">
        <v>426</v>
      </c>
      <c r="D131" t="s">
        <v>1070</v>
      </c>
      <c r="E131" t="s">
        <v>1014</v>
      </c>
      <c r="F131" t="s">
        <v>1015</v>
      </c>
      <c r="G131">
        <v>39.645000000000003</v>
      </c>
      <c r="J131" s="6" t="str">
        <f t="shared" si="1"/>
        <v>Log</v>
      </c>
    </row>
    <row r="132" spans="1:17">
      <c r="A132" s="4" t="s">
        <v>1016</v>
      </c>
      <c r="B132" t="s">
        <v>1253</v>
      </c>
      <c r="C132">
        <v>9</v>
      </c>
      <c r="D132" t="s">
        <v>1018</v>
      </c>
      <c r="E132">
        <v>2020</v>
      </c>
      <c r="F132" t="s">
        <v>402</v>
      </c>
      <c r="G132">
        <v>-73.290999999999997</v>
      </c>
      <c r="J132" s="6">
        <f t="shared" si="1"/>
        <v>2020</v>
      </c>
    </row>
    <row r="133" spans="1:17">
      <c r="A133" s="4" t="s">
        <v>1019</v>
      </c>
      <c r="B133" s="21">
        <v>0.86082175925925919</v>
      </c>
      <c r="C133" t="s">
        <v>403</v>
      </c>
      <c r="D133">
        <v>-64.781999999999996</v>
      </c>
      <c r="J133" s="6" t="str">
        <f t="shared" si="1"/>
        <v>*0</v>
      </c>
    </row>
    <row r="134" spans="1:17">
      <c r="A134" s="4" t="s">
        <v>1020</v>
      </c>
      <c r="B134" t="s">
        <v>1021</v>
      </c>
      <c r="C134" t="s">
        <v>404</v>
      </c>
      <c r="D134">
        <v>-69.834000000000003</v>
      </c>
      <c r="J134" s="6" t="str">
        <f t="shared" si="1"/>
        <v>*0</v>
      </c>
    </row>
    <row r="135" spans="1:17">
      <c r="A135" s="4" t="s">
        <v>1022</v>
      </c>
      <c r="B135" t="s">
        <v>1023</v>
      </c>
      <c r="J135" s="6" t="str">
        <f t="shared" si="1"/>
        <v>*0</v>
      </c>
    </row>
    <row r="136" spans="1:17">
      <c r="A136" s="4" t="s">
        <v>1024</v>
      </c>
      <c r="B136" t="s">
        <v>1025</v>
      </c>
      <c r="C136" t="s">
        <v>1026</v>
      </c>
      <c r="J136" s="6" t="str">
        <f t="shared" si="1"/>
        <v>*0</v>
      </c>
    </row>
    <row r="137" spans="1:17">
      <c r="A137" s="4" t="s">
        <v>1333</v>
      </c>
      <c r="J137" s="6" t="str">
        <f t="shared" si="1"/>
        <v>*0</v>
      </c>
    </row>
    <row r="138" spans="1:17">
      <c r="A138" s="4" t="s">
        <v>1027</v>
      </c>
      <c r="B138" t="s">
        <v>164</v>
      </c>
      <c r="C138" t="s">
        <v>1028</v>
      </c>
      <c r="D138" t="s">
        <v>1029</v>
      </c>
      <c r="E138" t="s">
        <v>1030</v>
      </c>
      <c r="F138" t="s">
        <v>1031</v>
      </c>
      <c r="G138" t="s">
        <v>1032</v>
      </c>
      <c r="J138" s="6" t="str">
        <f t="shared" si="1"/>
        <v>P&gt;|z|</v>
      </c>
    </row>
    <row r="139" spans="1:17">
      <c r="A139" s="4" t="s">
        <v>1334</v>
      </c>
      <c r="J139" s="6" t="str">
        <f t="shared" si="1"/>
        <v>*0</v>
      </c>
      <c r="M139" s="6" t="str">
        <f>C130</f>
        <v>CS-Aa-5YR</v>
      </c>
      <c r="P139" s="6" t="s">
        <v>1076</v>
      </c>
      <c r="Q139" s="6">
        <f>G131</f>
        <v>39.645000000000003</v>
      </c>
    </row>
    <row r="140" spans="1:17">
      <c r="A140" s="4" t="s">
        <v>732</v>
      </c>
      <c r="B140">
        <v>2.0000000000000001E-4</v>
      </c>
      <c r="C140">
        <v>0</v>
      </c>
      <c r="D140">
        <v>0.47499999999999998</v>
      </c>
      <c r="E140">
        <v>0.63500000000000001</v>
      </c>
      <c r="F140">
        <v>-1E-3</v>
      </c>
      <c r="G140">
        <v>1E-3</v>
      </c>
      <c r="J140" s="6">
        <f t="shared" si="1"/>
        <v>0.63500000000000001</v>
      </c>
      <c r="N140" s="6" t="str" cm="1">
        <f t="array" ref="N140:O140">TRANSPOSE(A140:A141)</f>
        <v>Econ-PCE-diff</v>
      </c>
      <c r="O140" s="6" t="str">
        <v>ar.L1</v>
      </c>
    </row>
    <row r="141" spans="1:17">
      <c r="A141" s="5" t="s">
        <v>1033</v>
      </c>
      <c r="B141">
        <v>0.23250000000000001</v>
      </c>
      <c r="C141">
        <v>4.2000000000000003E-2</v>
      </c>
      <c r="D141">
        <v>5.5590000000000002</v>
      </c>
      <c r="E141">
        <v>0</v>
      </c>
      <c r="F141">
        <v>0.151</v>
      </c>
      <c r="G141">
        <v>0.315</v>
      </c>
      <c r="J141" s="6" t="str">
        <f t="shared" si="1"/>
        <v>*0</v>
      </c>
      <c r="M141" s="6" t="s">
        <v>1027</v>
      </c>
      <c r="N141" s="6" cm="1">
        <f t="array" ref="N141:O141">TRANSPOSE(B140:B141)</f>
        <v>2.0000000000000001E-4</v>
      </c>
      <c r="O141" s="6">
        <v>0.23250000000000001</v>
      </c>
    </row>
    <row r="142" spans="1:17">
      <c r="A142" s="4" t="s">
        <v>1039</v>
      </c>
      <c r="B142">
        <v>3.1199999999999999E-2</v>
      </c>
      <c r="C142">
        <v>2E-3</v>
      </c>
      <c r="D142">
        <v>16.934999999999999</v>
      </c>
      <c r="E142">
        <v>0</v>
      </c>
      <c r="F142">
        <v>2.8000000000000001E-2</v>
      </c>
      <c r="G142">
        <v>3.5000000000000003E-2</v>
      </c>
      <c r="J142" s="6" t="str">
        <f t="shared" ref="J142:J205" si="2">IF(AND(OR(E142=0, E142&gt;0), OR(F142=0.01, E142&lt;0.01)), "*" &amp;TEXT(E142, "General"), IF(AND(E142&gt;0.01, E142&lt;0.05), "**" &amp;TEXT(E142, "General"), E142))</f>
        <v>*0</v>
      </c>
      <c r="M142" s="6" t="s">
        <v>1068</v>
      </c>
      <c r="N142" s="6" t="str" cm="1">
        <f t="array" ref="N142:O142">TRANSPOSE("("&amp;D140:D141&amp;")")</f>
        <v>(0.475)</v>
      </c>
      <c r="O142" s="6" t="str">
        <v>(5.559)</v>
      </c>
    </row>
    <row r="143" spans="1:17">
      <c r="A143" s="4" t="s">
        <v>1005</v>
      </c>
      <c r="J143" s="6" t="str">
        <f t="shared" si="2"/>
        <v>*0</v>
      </c>
      <c r="M143" s="6" t="s">
        <v>918</v>
      </c>
      <c r="N143" s="6" cm="1">
        <f t="array" ref="N143:O143">TRANSPOSE(J140:J141)</f>
        <v>0.63500000000000001</v>
      </c>
      <c r="O143" s="6" t="str">
        <v>*0</v>
      </c>
    </row>
    <row r="144" spans="1:17">
      <c r="A144" s="4" t="s">
        <v>1040</v>
      </c>
      <c r="B144" t="s">
        <v>1041</v>
      </c>
      <c r="C144">
        <v>41.67</v>
      </c>
      <c r="D144" t="s">
        <v>1042</v>
      </c>
      <c r="E144" t="s">
        <v>1043</v>
      </c>
      <c r="F144">
        <v>305.58999999999997</v>
      </c>
      <c r="J144" s="6" t="str">
        <f t="shared" si="2"/>
        <v>(JB):</v>
      </c>
    </row>
    <row r="145" spans="1:11">
      <c r="A145" s="4" t="s">
        <v>1044</v>
      </c>
      <c r="B145">
        <v>0.4</v>
      </c>
      <c r="C145" t="s">
        <v>1045</v>
      </c>
      <c r="D145">
        <v>0</v>
      </c>
      <c r="J145" s="6" t="str">
        <f t="shared" si="2"/>
        <v>*0</v>
      </c>
    </row>
    <row r="146" spans="1:11">
      <c r="A146" s="4" t="s">
        <v>1046</v>
      </c>
      <c r="B146" t="s">
        <v>1047</v>
      </c>
      <c r="C146">
        <v>0.12</v>
      </c>
      <c r="D146" t="s">
        <v>1048</v>
      </c>
      <c r="E146">
        <v>-1.07</v>
      </c>
      <c r="J146" s="6">
        <f t="shared" si="2"/>
        <v>-1.07</v>
      </c>
    </row>
    <row r="147" spans="1:11">
      <c r="A147" s="4" t="s">
        <v>1049</v>
      </c>
      <c r="B147" t="s">
        <v>1050</v>
      </c>
      <c r="C147">
        <v>0</v>
      </c>
      <c r="D147" t="s">
        <v>1051</v>
      </c>
      <c r="E147">
        <v>10.33</v>
      </c>
      <c r="J147" s="6">
        <f t="shared" si="2"/>
        <v>10.33</v>
      </c>
    </row>
    <row r="148" spans="1:11">
      <c r="A148" s="4" t="s">
        <v>1005</v>
      </c>
      <c r="J148" s="6" t="str">
        <f t="shared" si="2"/>
        <v>*0</v>
      </c>
    </row>
    <row r="149" spans="1:11">
      <c r="J149" s="6" t="str">
        <f t="shared" si="2"/>
        <v>*0</v>
      </c>
    </row>
    <row r="150" spans="1:11">
      <c r="A150" s="4" t="s">
        <v>1052</v>
      </c>
      <c r="J150" s="6" t="str">
        <f t="shared" si="2"/>
        <v>*0</v>
      </c>
    </row>
    <row r="151" spans="1:11">
      <c r="A151" s="4" t="s">
        <v>1053</v>
      </c>
      <c r="B151" t="s">
        <v>1024</v>
      </c>
      <c r="C151" t="s">
        <v>1054</v>
      </c>
      <c r="D151" t="s">
        <v>1055</v>
      </c>
      <c r="E151" t="s">
        <v>1056</v>
      </c>
      <c r="F151" t="s">
        <v>1057</v>
      </c>
      <c r="G151" t="s">
        <v>1058</v>
      </c>
      <c r="H151" t="s">
        <v>1059</v>
      </c>
      <c r="I151" t="s">
        <v>1060</v>
      </c>
      <c r="J151" s="6" t="str">
        <f t="shared" si="2"/>
        <v>using</v>
      </c>
      <c r="K151" t="s">
        <v>1062</v>
      </c>
    </row>
    <row r="152" spans="1:11">
      <c r="A152" s="4" t="s">
        <v>1006</v>
      </c>
      <c r="B152" t="s">
        <v>1007</v>
      </c>
      <c r="J152" s="6" t="str">
        <f t="shared" si="2"/>
        <v>*0</v>
      </c>
    </row>
    <row r="153" spans="1:11">
      <c r="A153" s="4" t="s">
        <v>1003</v>
      </c>
      <c r="J153" s="6" t="str">
        <f t="shared" si="2"/>
        <v>*0</v>
      </c>
    </row>
    <row r="154" spans="1:11">
      <c r="A154" s="4" t="s">
        <v>1008</v>
      </c>
      <c r="B154" t="s">
        <v>1009</v>
      </c>
      <c r="C154" t="s">
        <v>110</v>
      </c>
      <c r="D154" t="s">
        <v>1010</v>
      </c>
      <c r="E154" t="s">
        <v>1011</v>
      </c>
      <c r="F154">
        <v>127</v>
      </c>
      <c r="J154" s="6" t="str">
        <f t="shared" si="2"/>
        <v>Observations:</v>
      </c>
    </row>
    <row r="155" spans="1:11">
      <c r="A155" s="4" t="s">
        <v>1012</v>
      </c>
      <c r="B155" t="s">
        <v>1065</v>
      </c>
      <c r="C155" t="s">
        <v>426</v>
      </c>
      <c r="D155" t="s">
        <v>1070</v>
      </c>
      <c r="E155" t="s">
        <v>1014</v>
      </c>
      <c r="F155" t="s">
        <v>1015</v>
      </c>
      <c r="G155">
        <v>32.023000000000003</v>
      </c>
      <c r="J155" s="6" t="str">
        <f t="shared" si="2"/>
        <v>Log</v>
      </c>
    </row>
    <row r="156" spans="1:11">
      <c r="A156" s="4" t="s">
        <v>1016</v>
      </c>
      <c r="B156" t="s">
        <v>1253</v>
      </c>
      <c r="C156">
        <v>9</v>
      </c>
      <c r="D156" t="s">
        <v>1018</v>
      </c>
      <c r="E156">
        <v>2020</v>
      </c>
      <c r="F156" t="s">
        <v>402</v>
      </c>
      <c r="G156">
        <v>-58.046999999999997</v>
      </c>
      <c r="J156" s="6">
        <f t="shared" si="2"/>
        <v>2020</v>
      </c>
    </row>
    <row r="157" spans="1:11">
      <c r="A157" s="4" t="s">
        <v>1019</v>
      </c>
      <c r="B157" s="21">
        <v>0.86082175925925919</v>
      </c>
      <c r="C157" t="s">
        <v>403</v>
      </c>
      <c r="D157">
        <v>-49.537999999999997</v>
      </c>
      <c r="J157" s="6" t="str">
        <f t="shared" si="2"/>
        <v>*0</v>
      </c>
    </row>
    <row r="158" spans="1:11">
      <c r="A158" s="4" t="s">
        <v>1020</v>
      </c>
      <c r="B158" t="s">
        <v>1021</v>
      </c>
      <c r="C158" t="s">
        <v>404</v>
      </c>
      <c r="D158">
        <v>-54.59</v>
      </c>
      <c r="J158" s="6" t="str">
        <f t="shared" si="2"/>
        <v>*0</v>
      </c>
    </row>
    <row r="159" spans="1:11">
      <c r="A159" s="4" t="s">
        <v>1022</v>
      </c>
      <c r="B159" t="s">
        <v>1023</v>
      </c>
      <c r="J159" s="6" t="str">
        <f t="shared" si="2"/>
        <v>*0</v>
      </c>
    </row>
    <row r="160" spans="1:11">
      <c r="A160" s="4" t="s">
        <v>1024</v>
      </c>
      <c r="B160" t="s">
        <v>1025</v>
      </c>
      <c r="C160" t="s">
        <v>1026</v>
      </c>
      <c r="J160" s="6" t="str">
        <f t="shared" si="2"/>
        <v>*0</v>
      </c>
    </row>
    <row r="161" spans="1:17">
      <c r="A161" s="4" t="s">
        <v>1333</v>
      </c>
      <c r="J161" s="6" t="str">
        <f t="shared" si="2"/>
        <v>*0</v>
      </c>
    </row>
    <row r="162" spans="1:17">
      <c r="A162" s="4" t="s">
        <v>1027</v>
      </c>
      <c r="B162" t="s">
        <v>164</v>
      </c>
      <c r="C162" t="s">
        <v>1028</v>
      </c>
      <c r="D162" t="s">
        <v>1029</v>
      </c>
      <c r="E162" t="s">
        <v>1030</v>
      </c>
      <c r="F162" t="s">
        <v>1031</v>
      </c>
      <c r="G162" t="s">
        <v>1032</v>
      </c>
      <c r="J162" s="6" t="str">
        <f t="shared" si="2"/>
        <v>P&gt;|z|</v>
      </c>
    </row>
    <row r="163" spans="1:17">
      <c r="A163" s="4" t="s">
        <v>1334</v>
      </c>
      <c r="J163" s="6" t="str">
        <f t="shared" si="2"/>
        <v>*0</v>
      </c>
      <c r="M163" s="6" t="str">
        <f>C154</f>
        <v>CS-A-3MO</v>
      </c>
      <c r="P163" s="6" t="s">
        <v>1076</v>
      </c>
      <c r="Q163" s="6">
        <f>G155</f>
        <v>32.023000000000003</v>
      </c>
    </row>
    <row r="164" spans="1:17">
      <c r="A164" s="4" t="s">
        <v>732</v>
      </c>
      <c r="B164">
        <v>-4.0000000000000002E-4</v>
      </c>
      <c r="C164">
        <v>0</v>
      </c>
      <c r="D164">
        <v>-1.2210000000000001</v>
      </c>
      <c r="E164">
        <v>0.222</v>
      </c>
      <c r="F164">
        <v>-1E-3</v>
      </c>
      <c r="G164">
        <v>0</v>
      </c>
      <c r="J164" s="6">
        <f t="shared" si="2"/>
        <v>0.222</v>
      </c>
      <c r="N164" s="6" t="str" cm="1">
        <f t="array" ref="N164:O164">TRANSPOSE(A164:A165)</f>
        <v>Econ-PCE-diff</v>
      </c>
      <c r="O164" s="6" t="str">
        <v>ar.L1</v>
      </c>
    </row>
    <row r="165" spans="1:17">
      <c r="A165" s="5" t="s">
        <v>1033</v>
      </c>
      <c r="B165">
        <v>0.1903</v>
      </c>
      <c r="C165">
        <v>7.0000000000000007E-2</v>
      </c>
      <c r="D165">
        <v>2.734</v>
      </c>
      <c r="E165">
        <v>6.0000000000000001E-3</v>
      </c>
      <c r="F165">
        <v>5.3999999999999999E-2</v>
      </c>
      <c r="G165">
        <v>0.32700000000000001</v>
      </c>
      <c r="J165" s="6" t="str">
        <f t="shared" si="2"/>
        <v>*0.006</v>
      </c>
      <c r="M165" s="6" t="s">
        <v>1027</v>
      </c>
      <c r="N165" s="6" cm="1">
        <f t="array" ref="N165:O165">TRANSPOSE(B164:B165)</f>
        <v>-4.0000000000000002E-4</v>
      </c>
      <c r="O165" s="6">
        <v>0.1903</v>
      </c>
    </row>
    <row r="166" spans="1:17">
      <c r="A166" s="4" t="s">
        <v>1039</v>
      </c>
      <c r="B166">
        <v>3.5200000000000002E-2</v>
      </c>
      <c r="C166">
        <v>4.0000000000000001E-3</v>
      </c>
      <c r="D166">
        <v>8.7349999999999994</v>
      </c>
      <c r="E166">
        <v>0</v>
      </c>
      <c r="F166">
        <v>2.7E-2</v>
      </c>
      <c r="G166">
        <v>4.2999999999999997E-2</v>
      </c>
      <c r="J166" s="6" t="str">
        <f t="shared" si="2"/>
        <v>*0</v>
      </c>
      <c r="M166" s="6" t="s">
        <v>1068</v>
      </c>
      <c r="N166" s="6" t="str" cm="1">
        <f t="array" ref="N166:O166">TRANSPOSE("("&amp;D164:D165&amp;")")</f>
        <v>(-1.221)</v>
      </c>
      <c r="O166" s="6" t="str">
        <v>(2.734)</v>
      </c>
    </row>
    <row r="167" spans="1:17">
      <c r="A167" s="4" t="s">
        <v>1005</v>
      </c>
      <c r="J167" s="6" t="str">
        <f t="shared" si="2"/>
        <v>*0</v>
      </c>
      <c r="M167" s="6" t="s">
        <v>918</v>
      </c>
      <c r="N167" s="6" cm="1">
        <f t="array" ref="N167:O167">TRANSPOSE(J164:J165)</f>
        <v>0.222</v>
      </c>
      <c r="O167" s="6" t="str">
        <v>*0.006</v>
      </c>
    </row>
    <row r="168" spans="1:17">
      <c r="A168" s="4" t="s">
        <v>1040</v>
      </c>
      <c r="B168" t="s">
        <v>1041</v>
      </c>
      <c r="C168">
        <v>77.819999999999993</v>
      </c>
      <c r="D168" t="s">
        <v>1042</v>
      </c>
      <c r="E168" t="s">
        <v>1043</v>
      </c>
      <c r="F168">
        <v>2.15</v>
      </c>
      <c r="J168" s="6" t="str">
        <f t="shared" si="2"/>
        <v>(JB):</v>
      </c>
    </row>
    <row r="169" spans="1:17">
      <c r="A169" s="4" t="s">
        <v>1044</v>
      </c>
      <c r="B169">
        <v>0</v>
      </c>
      <c r="C169" t="s">
        <v>1045</v>
      </c>
      <c r="D169">
        <v>0.34</v>
      </c>
      <c r="J169" s="6" t="str">
        <f t="shared" si="2"/>
        <v>*0</v>
      </c>
    </row>
    <row r="170" spans="1:17">
      <c r="A170" s="4" t="s">
        <v>1046</v>
      </c>
      <c r="B170" t="s">
        <v>1047</v>
      </c>
      <c r="C170">
        <v>0.23</v>
      </c>
      <c r="D170" t="s">
        <v>1048</v>
      </c>
      <c r="E170">
        <v>-0.1</v>
      </c>
      <c r="J170" s="6">
        <f t="shared" si="2"/>
        <v>-0.1</v>
      </c>
    </row>
    <row r="171" spans="1:17">
      <c r="A171" s="4" t="s">
        <v>1049</v>
      </c>
      <c r="B171" t="s">
        <v>1050</v>
      </c>
      <c r="C171">
        <v>0</v>
      </c>
      <c r="D171" t="s">
        <v>1051</v>
      </c>
      <c r="E171">
        <v>3.61</v>
      </c>
      <c r="J171" s="6">
        <f t="shared" si="2"/>
        <v>3.61</v>
      </c>
    </row>
    <row r="172" spans="1:17">
      <c r="A172" s="4" t="s">
        <v>1005</v>
      </c>
      <c r="J172" s="6" t="str">
        <f t="shared" si="2"/>
        <v>*0</v>
      </c>
    </row>
    <row r="173" spans="1:17">
      <c r="J173" s="6" t="str">
        <f t="shared" si="2"/>
        <v>*0</v>
      </c>
    </row>
    <row r="174" spans="1:17">
      <c r="A174" s="4" t="s">
        <v>1052</v>
      </c>
      <c r="J174" s="6" t="str">
        <f t="shared" si="2"/>
        <v>*0</v>
      </c>
    </row>
    <row r="175" spans="1:17">
      <c r="A175" s="4" t="s">
        <v>1053</v>
      </c>
      <c r="B175" t="s">
        <v>1024</v>
      </c>
      <c r="C175" t="s">
        <v>1054</v>
      </c>
      <c r="D175" t="s">
        <v>1055</v>
      </c>
      <c r="E175" t="s">
        <v>1056</v>
      </c>
      <c r="F175" t="s">
        <v>1057</v>
      </c>
      <c r="G175" t="s">
        <v>1058</v>
      </c>
      <c r="H175" t="s">
        <v>1059</v>
      </c>
      <c r="I175" t="s">
        <v>1060</v>
      </c>
      <c r="J175" s="6" t="str">
        <f t="shared" si="2"/>
        <v>using</v>
      </c>
      <c r="K175" t="s">
        <v>1062</v>
      </c>
    </row>
    <row r="176" spans="1:17">
      <c r="A176" s="4" t="s">
        <v>1006</v>
      </c>
      <c r="B176" t="s">
        <v>1007</v>
      </c>
      <c r="J176" s="6" t="str">
        <f t="shared" si="2"/>
        <v>*0</v>
      </c>
    </row>
    <row r="177" spans="1:17">
      <c r="A177" s="4" t="s">
        <v>1003</v>
      </c>
      <c r="J177" s="6" t="str">
        <f t="shared" si="2"/>
        <v>*0</v>
      </c>
    </row>
    <row r="178" spans="1:17">
      <c r="A178" s="4" t="s">
        <v>1008</v>
      </c>
      <c r="B178" t="s">
        <v>1009</v>
      </c>
      <c r="C178" t="s">
        <v>115</v>
      </c>
      <c r="D178" t="s">
        <v>1010</v>
      </c>
      <c r="E178" t="s">
        <v>1011</v>
      </c>
      <c r="F178">
        <v>127</v>
      </c>
      <c r="J178" s="6" t="str">
        <f t="shared" si="2"/>
        <v>Observations:</v>
      </c>
    </row>
    <row r="179" spans="1:17">
      <c r="A179" s="4" t="s">
        <v>1012</v>
      </c>
      <c r="B179" t="s">
        <v>1065</v>
      </c>
      <c r="C179" t="s">
        <v>426</v>
      </c>
      <c r="D179" t="s">
        <v>1070</v>
      </c>
      <c r="E179" t="s">
        <v>1014</v>
      </c>
      <c r="F179" t="s">
        <v>1015</v>
      </c>
      <c r="G179">
        <v>49.970999999999997</v>
      </c>
      <c r="J179" s="6" t="str">
        <f t="shared" si="2"/>
        <v>Log</v>
      </c>
    </row>
    <row r="180" spans="1:17">
      <c r="A180" s="4" t="s">
        <v>1016</v>
      </c>
      <c r="B180" t="s">
        <v>1253</v>
      </c>
      <c r="C180">
        <v>9</v>
      </c>
      <c r="D180" t="s">
        <v>1018</v>
      </c>
      <c r="E180">
        <v>2020</v>
      </c>
      <c r="F180" t="s">
        <v>402</v>
      </c>
      <c r="G180">
        <v>-93.941999999999993</v>
      </c>
      <c r="J180" s="6">
        <f t="shared" si="2"/>
        <v>2020</v>
      </c>
    </row>
    <row r="181" spans="1:17">
      <c r="A181" s="4" t="s">
        <v>1019</v>
      </c>
      <c r="B181" s="21">
        <v>0.86082175925925919</v>
      </c>
      <c r="C181" t="s">
        <v>403</v>
      </c>
      <c r="D181">
        <v>-85.433000000000007</v>
      </c>
      <c r="J181" s="6" t="str">
        <f t="shared" si="2"/>
        <v>*0</v>
      </c>
    </row>
    <row r="182" spans="1:17">
      <c r="A182" s="4" t="s">
        <v>1020</v>
      </c>
      <c r="B182" t="s">
        <v>1021</v>
      </c>
      <c r="C182" t="s">
        <v>404</v>
      </c>
      <c r="D182">
        <v>-90.484999999999999</v>
      </c>
      <c r="J182" s="6" t="str">
        <f t="shared" si="2"/>
        <v>*0</v>
      </c>
    </row>
    <row r="183" spans="1:17">
      <c r="A183" s="4" t="s">
        <v>1022</v>
      </c>
      <c r="B183" t="s">
        <v>1023</v>
      </c>
      <c r="J183" s="6" t="str">
        <f t="shared" si="2"/>
        <v>*0</v>
      </c>
    </row>
    <row r="184" spans="1:17">
      <c r="A184" s="4" t="s">
        <v>1024</v>
      </c>
      <c r="B184" t="s">
        <v>1025</v>
      </c>
      <c r="C184" t="s">
        <v>1026</v>
      </c>
      <c r="J184" s="6" t="str">
        <f t="shared" si="2"/>
        <v>*0</v>
      </c>
    </row>
    <row r="185" spans="1:17">
      <c r="A185" s="4" t="s">
        <v>1333</v>
      </c>
      <c r="J185" s="6" t="str">
        <f t="shared" si="2"/>
        <v>*0</v>
      </c>
    </row>
    <row r="186" spans="1:17">
      <c r="A186" s="4" t="s">
        <v>1027</v>
      </c>
      <c r="B186" t="s">
        <v>164</v>
      </c>
      <c r="C186" t="s">
        <v>1028</v>
      </c>
      <c r="D186" t="s">
        <v>1029</v>
      </c>
      <c r="E186" t="s">
        <v>1030</v>
      </c>
      <c r="F186" t="s">
        <v>1031</v>
      </c>
      <c r="G186" t="s">
        <v>1032</v>
      </c>
      <c r="J186" s="6" t="str">
        <f t="shared" si="2"/>
        <v>P&gt;|z|</v>
      </c>
    </row>
    <row r="187" spans="1:17">
      <c r="A187" s="4" t="s">
        <v>1334</v>
      </c>
      <c r="J187" s="6" t="str">
        <f t="shared" si="2"/>
        <v>*0</v>
      </c>
      <c r="M187" s="6" t="str">
        <f>C178</f>
        <v>CS-A-1YR</v>
      </c>
      <c r="P187" s="6" t="s">
        <v>1076</v>
      </c>
      <c r="Q187" s="6">
        <f>G179</f>
        <v>49.970999999999997</v>
      </c>
    </row>
    <row r="188" spans="1:17">
      <c r="A188" s="4" t="s">
        <v>732</v>
      </c>
      <c r="B188">
        <v>-1E-4</v>
      </c>
      <c r="C188">
        <v>0</v>
      </c>
      <c r="D188">
        <v>-0.435</v>
      </c>
      <c r="E188">
        <v>0.66300000000000003</v>
      </c>
      <c r="F188">
        <v>-1E-3</v>
      </c>
      <c r="G188">
        <v>0</v>
      </c>
      <c r="J188" s="6">
        <f t="shared" si="2"/>
        <v>0.66300000000000003</v>
      </c>
      <c r="N188" s="6" t="str" cm="1">
        <f t="array" ref="N188:O188">TRANSPOSE(A188:A189)</f>
        <v>Econ-PCE-diff</v>
      </c>
      <c r="O188" s="6" t="str">
        <v>ar.L1</v>
      </c>
    </row>
    <row r="189" spans="1:17">
      <c r="A189" s="5" t="s">
        <v>1033</v>
      </c>
      <c r="B189">
        <v>0.27129999999999999</v>
      </c>
      <c r="C189">
        <v>5.7000000000000002E-2</v>
      </c>
      <c r="D189">
        <v>4.7290000000000001</v>
      </c>
      <c r="E189">
        <v>0</v>
      </c>
      <c r="F189">
        <v>0.159</v>
      </c>
      <c r="G189">
        <v>0.38400000000000001</v>
      </c>
      <c r="J189" s="6" t="str">
        <f t="shared" si="2"/>
        <v>*0</v>
      </c>
      <c r="M189" s="6" t="s">
        <v>1027</v>
      </c>
      <c r="N189" s="6" cm="1">
        <f t="array" ref="N189:O189">TRANSPOSE(B188:B189)</f>
        <v>-1E-4</v>
      </c>
      <c r="O189" s="6">
        <v>0.27129999999999999</v>
      </c>
    </row>
    <row r="190" spans="1:17">
      <c r="A190" s="4" t="s">
        <v>1039</v>
      </c>
      <c r="B190">
        <v>2.5899999999999999E-2</v>
      </c>
      <c r="C190">
        <v>2E-3</v>
      </c>
      <c r="D190">
        <v>10.802</v>
      </c>
      <c r="E190">
        <v>0</v>
      </c>
      <c r="F190">
        <v>2.1000000000000001E-2</v>
      </c>
      <c r="G190">
        <v>3.1E-2</v>
      </c>
      <c r="J190" s="6" t="str">
        <f t="shared" si="2"/>
        <v>*0</v>
      </c>
      <c r="M190" s="6" t="s">
        <v>1068</v>
      </c>
      <c r="N190" s="6" t="str" cm="1">
        <f t="array" ref="N190:O190">TRANSPOSE("("&amp;D188:D189&amp;")")</f>
        <v>(-0.435)</v>
      </c>
      <c r="O190" s="6" t="str">
        <v>(4.729)</v>
      </c>
    </row>
    <row r="191" spans="1:17">
      <c r="A191" s="4" t="s">
        <v>1005</v>
      </c>
      <c r="J191" s="6" t="str">
        <f t="shared" si="2"/>
        <v>*0</v>
      </c>
      <c r="M191" s="6" t="s">
        <v>918</v>
      </c>
      <c r="N191" s="6" cm="1">
        <f t="array" ref="N191:O191">TRANSPOSE(J188:J189)</f>
        <v>0.66300000000000003</v>
      </c>
      <c r="O191" s="6" t="str">
        <v>*0</v>
      </c>
    </row>
    <row r="192" spans="1:17">
      <c r="A192" s="4" t="s">
        <v>1040</v>
      </c>
      <c r="B192" t="s">
        <v>1041</v>
      </c>
      <c r="C192">
        <v>73.739999999999995</v>
      </c>
      <c r="D192" t="s">
        <v>1042</v>
      </c>
      <c r="E192" t="s">
        <v>1043</v>
      </c>
      <c r="F192">
        <v>14.35</v>
      </c>
      <c r="J192" s="6" t="str">
        <f t="shared" si="2"/>
        <v>(JB):</v>
      </c>
    </row>
    <row r="193" spans="1:11">
      <c r="A193" s="4" t="s">
        <v>1044</v>
      </c>
      <c r="B193">
        <v>0</v>
      </c>
      <c r="C193" t="s">
        <v>1045</v>
      </c>
      <c r="D193">
        <v>0</v>
      </c>
      <c r="J193" s="6" t="str">
        <f t="shared" si="2"/>
        <v>*0</v>
      </c>
    </row>
    <row r="194" spans="1:11">
      <c r="A194" s="4" t="s">
        <v>1046</v>
      </c>
      <c r="B194" t="s">
        <v>1047</v>
      </c>
      <c r="C194">
        <v>0.2</v>
      </c>
      <c r="D194" t="s">
        <v>1048</v>
      </c>
      <c r="E194">
        <v>-0.32</v>
      </c>
      <c r="J194" s="6">
        <f t="shared" si="2"/>
        <v>-0.32</v>
      </c>
    </row>
    <row r="195" spans="1:11">
      <c r="A195" s="4" t="s">
        <v>1049</v>
      </c>
      <c r="B195" t="s">
        <v>1050</v>
      </c>
      <c r="C195">
        <v>0</v>
      </c>
      <c r="D195" t="s">
        <v>1051</v>
      </c>
      <c r="E195">
        <v>4.5199999999999996</v>
      </c>
      <c r="J195" s="6">
        <f t="shared" si="2"/>
        <v>4.5199999999999996</v>
      </c>
    </row>
    <row r="196" spans="1:11">
      <c r="A196" s="4" t="s">
        <v>1005</v>
      </c>
      <c r="J196" s="6" t="str">
        <f t="shared" si="2"/>
        <v>*0</v>
      </c>
    </row>
    <row r="197" spans="1:11">
      <c r="J197" s="6" t="str">
        <f t="shared" si="2"/>
        <v>*0</v>
      </c>
    </row>
    <row r="198" spans="1:11">
      <c r="A198" s="4" t="s">
        <v>1052</v>
      </c>
      <c r="J198" s="6" t="str">
        <f t="shared" si="2"/>
        <v>*0</v>
      </c>
    </row>
    <row r="199" spans="1:11">
      <c r="A199" s="4" t="s">
        <v>1053</v>
      </c>
      <c r="B199" t="s">
        <v>1024</v>
      </c>
      <c r="C199" t="s">
        <v>1054</v>
      </c>
      <c r="D199" t="s">
        <v>1055</v>
      </c>
      <c r="E199" t="s">
        <v>1056</v>
      </c>
      <c r="F199" t="s">
        <v>1057</v>
      </c>
      <c r="G199" t="s">
        <v>1058</v>
      </c>
      <c r="H199" t="s">
        <v>1059</v>
      </c>
      <c r="I199" t="s">
        <v>1060</v>
      </c>
      <c r="J199" s="6" t="str">
        <f t="shared" si="2"/>
        <v>using</v>
      </c>
      <c r="K199" t="s">
        <v>1062</v>
      </c>
    </row>
    <row r="200" spans="1:11">
      <c r="A200" s="4" t="s">
        <v>1006</v>
      </c>
      <c r="B200" t="s">
        <v>1007</v>
      </c>
      <c r="J200" s="6" t="str">
        <f t="shared" si="2"/>
        <v>*0</v>
      </c>
    </row>
    <row r="201" spans="1:11">
      <c r="A201" s="4" t="s">
        <v>1003</v>
      </c>
      <c r="J201" s="6" t="str">
        <f t="shared" si="2"/>
        <v>*0</v>
      </c>
    </row>
    <row r="202" spans="1:11">
      <c r="A202" s="4" t="s">
        <v>1008</v>
      </c>
      <c r="B202" t="s">
        <v>1009</v>
      </c>
      <c r="C202" t="s">
        <v>120</v>
      </c>
      <c r="D202" t="s">
        <v>1010</v>
      </c>
      <c r="E202" t="s">
        <v>1011</v>
      </c>
      <c r="F202">
        <v>127</v>
      </c>
      <c r="J202" s="6" t="str">
        <f t="shared" si="2"/>
        <v>Observations:</v>
      </c>
    </row>
    <row r="203" spans="1:11">
      <c r="A203" s="4" t="s">
        <v>1012</v>
      </c>
      <c r="B203" t="s">
        <v>1065</v>
      </c>
      <c r="C203" t="s">
        <v>426</v>
      </c>
      <c r="D203" t="s">
        <v>1066</v>
      </c>
      <c r="E203" t="s">
        <v>1014</v>
      </c>
      <c r="F203" t="s">
        <v>1015</v>
      </c>
      <c r="G203">
        <v>28.245999999999999</v>
      </c>
      <c r="J203" s="6" t="str">
        <f t="shared" si="2"/>
        <v>Log</v>
      </c>
    </row>
    <row r="204" spans="1:11">
      <c r="A204" s="4" t="s">
        <v>1016</v>
      </c>
      <c r="B204" t="s">
        <v>1253</v>
      </c>
      <c r="C204">
        <v>9</v>
      </c>
      <c r="D204" t="s">
        <v>1018</v>
      </c>
      <c r="E204">
        <v>2020</v>
      </c>
      <c r="F204" t="s">
        <v>402</v>
      </c>
      <c r="G204">
        <v>-48.491999999999997</v>
      </c>
      <c r="J204" s="6">
        <f t="shared" si="2"/>
        <v>2020</v>
      </c>
    </row>
    <row r="205" spans="1:11">
      <c r="A205" s="4" t="s">
        <v>1019</v>
      </c>
      <c r="B205" s="21">
        <v>0.86083333333333334</v>
      </c>
      <c r="C205" t="s">
        <v>403</v>
      </c>
      <c r="D205">
        <v>-37.146999999999998</v>
      </c>
      <c r="J205" s="6" t="str">
        <f t="shared" si="2"/>
        <v>*0</v>
      </c>
    </row>
    <row r="206" spans="1:11">
      <c r="A206" s="4" t="s">
        <v>1020</v>
      </c>
      <c r="B206" t="s">
        <v>1021</v>
      </c>
      <c r="C206" t="s">
        <v>404</v>
      </c>
      <c r="D206">
        <v>-43.883000000000003</v>
      </c>
      <c r="J206" s="6" t="str">
        <f t="shared" ref="J206:J269" si="3">IF(AND(OR(E206=0, E206&gt;0), OR(F206=0.01, E206&lt;0.01)), "*" &amp;TEXT(E206, "General"), IF(AND(E206&gt;0.01, E206&lt;0.05), "**" &amp;TEXT(E206, "General"), E206))</f>
        <v>*0</v>
      </c>
    </row>
    <row r="207" spans="1:11">
      <c r="A207" s="4" t="s">
        <v>1022</v>
      </c>
      <c r="B207" t="s">
        <v>1023</v>
      </c>
      <c r="J207" s="6" t="str">
        <f t="shared" si="3"/>
        <v>*0</v>
      </c>
    </row>
    <row r="208" spans="1:11">
      <c r="A208" s="4" t="s">
        <v>1024</v>
      </c>
      <c r="B208" t="s">
        <v>1025</v>
      </c>
      <c r="C208" t="s">
        <v>1026</v>
      </c>
      <c r="J208" s="6" t="str">
        <f t="shared" si="3"/>
        <v>*0</v>
      </c>
    </row>
    <row r="209" spans="1:17">
      <c r="A209" s="4" t="s">
        <v>1333</v>
      </c>
      <c r="J209" s="6" t="str">
        <f t="shared" si="3"/>
        <v>*0</v>
      </c>
    </row>
    <row r="210" spans="1:17">
      <c r="A210" s="4" t="s">
        <v>1027</v>
      </c>
      <c r="B210" t="s">
        <v>164</v>
      </c>
      <c r="C210" t="s">
        <v>1028</v>
      </c>
      <c r="D210" t="s">
        <v>1029</v>
      </c>
      <c r="E210" t="s">
        <v>1030</v>
      </c>
      <c r="F210" t="s">
        <v>1031</v>
      </c>
      <c r="G210" t="s">
        <v>1032</v>
      </c>
      <c r="J210" s="6" t="str">
        <f t="shared" si="3"/>
        <v>P&gt;|z|</v>
      </c>
    </row>
    <row r="211" spans="1:17">
      <c r="A211" s="4" t="s">
        <v>1334</v>
      </c>
      <c r="J211" s="6" t="str">
        <f t="shared" si="3"/>
        <v>*0</v>
      </c>
      <c r="M211" s="6" t="str">
        <f>C202</f>
        <v>CS-A-5YR</v>
      </c>
      <c r="P211" s="6" t="s">
        <v>1076</v>
      </c>
      <c r="Q211" s="6">
        <f>G203</f>
        <v>28.245999999999999</v>
      </c>
    </row>
    <row r="212" spans="1:17">
      <c r="A212" s="4" t="s">
        <v>732</v>
      </c>
      <c r="B212" s="10">
        <v>5.3480000000000003E-5</v>
      </c>
      <c r="C212">
        <v>0</v>
      </c>
      <c r="D212">
        <v>0.17199999999999999</v>
      </c>
      <c r="E212">
        <v>0.86299999999999999</v>
      </c>
      <c r="F212">
        <v>-1E-3</v>
      </c>
      <c r="G212">
        <v>1E-3</v>
      </c>
      <c r="J212" s="6">
        <f t="shared" si="3"/>
        <v>0.86299999999999999</v>
      </c>
      <c r="N212" s="6" t="str" cm="1">
        <f t="array" ref="N212:P212">TRANSPOSE(A212:A214)</f>
        <v>Econ-PCE-diff</v>
      </c>
      <c r="O212" s="6" t="str">
        <v>ar.L1</v>
      </c>
      <c r="P212" s="6" t="str">
        <v>ma.L1</v>
      </c>
    </row>
    <row r="213" spans="1:17">
      <c r="A213" s="5" t="s">
        <v>1033</v>
      </c>
      <c r="B213">
        <v>-0.28410000000000002</v>
      </c>
      <c r="C213">
        <v>0.151</v>
      </c>
      <c r="D213">
        <v>-1.879</v>
      </c>
      <c r="E213">
        <v>0.06</v>
      </c>
      <c r="F213">
        <v>-0.57999999999999996</v>
      </c>
      <c r="G213">
        <v>1.2E-2</v>
      </c>
      <c r="J213" s="6">
        <f t="shared" si="3"/>
        <v>0.06</v>
      </c>
      <c r="M213" s="6" t="s">
        <v>1027</v>
      </c>
      <c r="N213" s="6" cm="1">
        <f t="array" ref="N213:P213">TRANSPOSE(B212:B214)</f>
        <v>5.3480000000000003E-5</v>
      </c>
      <c r="O213" s="6">
        <v>-0.28410000000000002</v>
      </c>
      <c r="P213" s="6">
        <v>0.63519999999999999</v>
      </c>
    </row>
    <row r="214" spans="1:17">
      <c r="A214" s="5" t="s">
        <v>1036</v>
      </c>
      <c r="B214">
        <v>0.63519999999999999</v>
      </c>
      <c r="C214">
        <v>0.161</v>
      </c>
      <c r="D214">
        <v>3.9340000000000002</v>
      </c>
      <c r="E214">
        <v>0</v>
      </c>
      <c r="F214">
        <v>0.31900000000000001</v>
      </c>
      <c r="G214">
        <v>0.95199999999999996</v>
      </c>
      <c r="J214" s="6" t="str">
        <f t="shared" si="3"/>
        <v>*0</v>
      </c>
      <c r="M214" s="6" t="s">
        <v>1068</v>
      </c>
      <c r="N214" s="6" t="str" cm="1">
        <f t="array" ref="N214:P214">TRANSPOSE("("&amp;D212:D214&amp;")")</f>
        <v>(0.172)</v>
      </c>
      <c r="O214" s="6" t="str">
        <v>(-1.879)</v>
      </c>
      <c r="P214" s="6" t="str">
        <v>(3.934)</v>
      </c>
    </row>
    <row r="215" spans="1:17">
      <c r="A215" s="4" t="s">
        <v>1039</v>
      </c>
      <c r="B215">
        <v>3.73E-2</v>
      </c>
      <c r="C215">
        <v>3.0000000000000001E-3</v>
      </c>
      <c r="D215">
        <v>14.074</v>
      </c>
      <c r="E215">
        <v>0</v>
      </c>
      <c r="F215">
        <v>3.2000000000000001E-2</v>
      </c>
      <c r="G215">
        <v>4.2999999999999997E-2</v>
      </c>
      <c r="J215" s="6" t="str">
        <f t="shared" si="3"/>
        <v>*0</v>
      </c>
      <c r="M215" s="6" t="s">
        <v>918</v>
      </c>
      <c r="N215" s="6" cm="1">
        <f t="array" ref="N215:P215">TRANSPOSE(J212:J214)</f>
        <v>0.86299999999999999</v>
      </c>
      <c r="O215" s="6">
        <v>0.06</v>
      </c>
      <c r="P215" s="6" t="str">
        <v>*0</v>
      </c>
    </row>
    <row r="216" spans="1:17">
      <c r="A216" s="4" t="s">
        <v>1005</v>
      </c>
      <c r="J216" s="6" t="str">
        <f t="shared" si="3"/>
        <v>*0</v>
      </c>
    </row>
    <row r="217" spans="1:17">
      <c r="A217" s="4" t="s">
        <v>1040</v>
      </c>
      <c r="B217" t="s">
        <v>1041</v>
      </c>
      <c r="C217">
        <v>48.54</v>
      </c>
      <c r="D217" t="s">
        <v>1042</v>
      </c>
      <c r="E217" t="s">
        <v>1043</v>
      </c>
      <c r="F217">
        <v>289.62</v>
      </c>
      <c r="J217" s="6" t="str">
        <f t="shared" si="3"/>
        <v>(JB):</v>
      </c>
    </row>
    <row r="218" spans="1:17">
      <c r="A218" s="4" t="s">
        <v>1044</v>
      </c>
      <c r="B218">
        <v>0.17</v>
      </c>
      <c r="C218" t="s">
        <v>1045</v>
      </c>
      <c r="D218">
        <v>0</v>
      </c>
      <c r="J218" s="6" t="str">
        <f t="shared" si="3"/>
        <v>*0</v>
      </c>
    </row>
    <row r="219" spans="1:17">
      <c r="A219" s="4" t="s">
        <v>1046</v>
      </c>
      <c r="B219" t="s">
        <v>1047</v>
      </c>
      <c r="C219">
        <v>0.12</v>
      </c>
      <c r="D219" t="s">
        <v>1048</v>
      </c>
      <c r="E219">
        <v>-1.26</v>
      </c>
      <c r="J219" s="6">
        <f t="shared" si="3"/>
        <v>-1.26</v>
      </c>
    </row>
    <row r="220" spans="1:17">
      <c r="A220" s="4" t="s">
        <v>1049</v>
      </c>
      <c r="B220" t="s">
        <v>1050</v>
      </c>
      <c r="C220">
        <v>0</v>
      </c>
      <c r="D220" t="s">
        <v>1051</v>
      </c>
      <c r="E220">
        <v>9.99</v>
      </c>
      <c r="J220" s="6">
        <f t="shared" si="3"/>
        <v>9.99</v>
      </c>
    </row>
    <row r="221" spans="1:17">
      <c r="A221" s="4" t="s">
        <v>1005</v>
      </c>
      <c r="J221" s="6" t="str">
        <f t="shared" si="3"/>
        <v>*0</v>
      </c>
    </row>
    <row r="222" spans="1:17">
      <c r="J222" s="6" t="str">
        <f t="shared" si="3"/>
        <v>*0</v>
      </c>
    </row>
    <row r="223" spans="1:17">
      <c r="A223" s="4" t="s">
        <v>1052</v>
      </c>
      <c r="J223" s="6" t="str">
        <f t="shared" si="3"/>
        <v>*0</v>
      </c>
    </row>
    <row r="224" spans="1:17">
      <c r="A224" s="4" t="s">
        <v>1053</v>
      </c>
      <c r="B224" t="s">
        <v>1024</v>
      </c>
      <c r="C224" t="s">
        <v>1054</v>
      </c>
      <c r="D224" t="s">
        <v>1055</v>
      </c>
      <c r="E224" t="s">
        <v>1056</v>
      </c>
      <c r="F224" t="s">
        <v>1057</v>
      </c>
      <c r="G224" t="s">
        <v>1058</v>
      </c>
      <c r="H224" t="s">
        <v>1059</v>
      </c>
      <c r="I224" t="s">
        <v>1060</v>
      </c>
      <c r="J224" s="6" t="str">
        <f t="shared" si="3"/>
        <v>using</v>
      </c>
      <c r="K224" t="s">
        <v>1062</v>
      </c>
    </row>
    <row r="225" spans="1:18">
      <c r="A225" s="4" t="s">
        <v>1006</v>
      </c>
      <c r="B225" t="s">
        <v>1007</v>
      </c>
      <c r="J225" s="6" t="str">
        <f t="shared" si="3"/>
        <v>*0</v>
      </c>
    </row>
    <row r="226" spans="1:18">
      <c r="A226" s="4" t="s">
        <v>1003</v>
      </c>
      <c r="J226" s="6" t="str">
        <f t="shared" si="3"/>
        <v>*0</v>
      </c>
    </row>
    <row r="227" spans="1:18">
      <c r="A227" s="4" t="s">
        <v>1008</v>
      </c>
      <c r="B227" t="s">
        <v>1009</v>
      </c>
      <c r="C227" t="s">
        <v>111</v>
      </c>
      <c r="D227" t="s">
        <v>1010</v>
      </c>
      <c r="E227" t="s">
        <v>1011</v>
      </c>
      <c r="F227">
        <v>127</v>
      </c>
      <c r="J227" s="6" t="str">
        <f t="shared" si="3"/>
        <v>Observations:</v>
      </c>
    </row>
    <row r="228" spans="1:18">
      <c r="A228" s="4" t="s">
        <v>1012</v>
      </c>
      <c r="B228" t="s">
        <v>1063</v>
      </c>
      <c r="C228" t="s">
        <v>426</v>
      </c>
      <c r="D228" t="s">
        <v>1070</v>
      </c>
      <c r="E228" t="s">
        <v>1014</v>
      </c>
      <c r="F228" t="s">
        <v>1015</v>
      </c>
      <c r="G228">
        <v>27.315999999999999</v>
      </c>
      <c r="J228" s="6" t="str">
        <f t="shared" si="3"/>
        <v>Log</v>
      </c>
    </row>
    <row r="229" spans="1:18">
      <c r="A229" s="4" t="s">
        <v>1016</v>
      </c>
      <c r="B229" t="s">
        <v>1253</v>
      </c>
      <c r="C229">
        <v>9</v>
      </c>
      <c r="D229" t="s">
        <v>1018</v>
      </c>
      <c r="E229">
        <v>2020</v>
      </c>
      <c r="F229" t="s">
        <v>402</v>
      </c>
      <c r="G229">
        <v>-42.633000000000003</v>
      </c>
      <c r="J229" s="6">
        <f t="shared" si="3"/>
        <v>2020</v>
      </c>
    </row>
    <row r="230" spans="1:18">
      <c r="A230" s="4" t="s">
        <v>1019</v>
      </c>
      <c r="B230" s="21">
        <v>0.86084490740740749</v>
      </c>
      <c r="C230" t="s">
        <v>403</v>
      </c>
      <c r="D230">
        <v>-25.614999999999998</v>
      </c>
      <c r="J230" s="6" t="str">
        <f t="shared" si="3"/>
        <v>*0</v>
      </c>
    </row>
    <row r="231" spans="1:18">
      <c r="A231" s="4" t="s">
        <v>1020</v>
      </c>
      <c r="B231" t="s">
        <v>1021</v>
      </c>
      <c r="C231" t="s">
        <v>404</v>
      </c>
      <c r="D231">
        <v>-35.719000000000001</v>
      </c>
      <c r="J231" s="6" t="str">
        <f t="shared" si="3"/>
        <v>*0</v>
      </c>
    </row>
    <row r="232" spans="1:18">
      <c r="A232" s="4" t="s">
        <v>1022</v>
      </c>
      <c r="B232" t="s">
        <v>1023</v>
      </c>
      <c r="J232" s="6" t="str">
        <f t="shared" si="3"/>
        <v>*0</v>
      </c>
    </row>
    <row r="233" spans="1:18">
      <c r="A233" s="4" t="s">
        <v>1024</v>
      </c>
      <c r="B233" t="s">
        <v>1025</v>
      </c>
      <c r="C233" t="s">
        <v>1026</v>
      </c>
      <c r="J233" s="6" t="str">
        <f t="shared" si="3"/>
        <v>*0</v>
      </c>
    </row>
    <row r="234" spans="1:18">
      <c r="A234" s="4" t="s">
        <v>1333</v>
      </c>
      <c r="J234" s="6" t="str">
        <f t="shared" si="3"/>
        <v>*0</v>
      </c>
    </row>
    <row r="235" spans="1:18">
      <c r="A235" s="4" t="s">
        <v>1027</v>
      </c>
      <c r="B235" t="s">
        <v>164</v>
      </c>
      <c r="C235" t="s">
        <v>1028</v>
      </c>
      <c r="D235" t="s">
        <v>1029</v>
      </c>
      <c r="E235" t="s">
        <v>1030</v>
      </c>
      <c r="F235" t="s">
        <v>1031</v>
      </c>
      <c r="G235" t="s">
        <v>1032</v>
      </c>
      <c r="J235" s="6" t="str">
        <f t="shared" si="3"/>
        <v>P&gt;|z|</v>
      </c>
      <c r="M235" s="6" t="str">
        <f>C227</f>
        <v>CS-Baa-3MO</v>
      </c>
      <c r="P235" s="6" t="s">
        <v>1076</v>
      </c>
      <c r="Q235" s="6">
        <f>G228</f>
        <v>27.315999999999999</v>
      </c>
    </row>
    <row r="236" spans="1:18">
      <c r="A236" s="4" t="s">
        <v>1334</v>
      </c>
      <c r="J236" s="6" t="str">
        <f t="shared" si="3"/>
        <v>*0</v>
      </c>
      <c r="N236" s="6" t="str" cm="1">
        <f t="array" ref="N236:R236">TRANSPOSE(A237:A241)</f>
        <v>Econ-PCE-diff</v>
      </c>
      <c r="O236" s="6" t="str">
        <v>ar.L1</v>
      </c>
      <c r="P236" s="6" t="str">
        <v>ar.L2</v>
      </c>
      <c r="Q236" s="6" t="str">
        <v>ar.L3</v>
      </c>
      <c r="R236" t="str">
        <v>ar.L4</v>
      </c>
    </row>
    <row r="237" spans="1:18">
      <c r="A237" s="4" t="s">
        <v>732</v>
      </c>
      <c r="B237">
        <v>-2.9999999999999997E-4</v>
      </c>
      <c r="C237">
        <v>0</v>
      </c>
      <c r="D237">
        <v>-0.98899999999999999</v>
      </c>
      <c r="E237">
        <v>0.32300000000000001</v>
      </c>
      <c r="F237">
        <v>-1E-3</v>
      </c>
      <c r="G237">
        <v>0</v>
      </c>
      <c r="J237" s="6">
        <f t="shared" si="3"/>
        <v>0.32300000000000001</v>
      </c>
      <c r="M237" s="6" t="s">
        <v>1027</v>
      </c>
      <c r="N237" s="6" cm="1">
        <f t="array" ref="N237:R237">TRANSPOSE(B237:B241)</f>
        <v>-2.9999999999999997E-4</v>
      </c>
      <c r="O237" s="6">
        <v>0.20430000000000001</v>
      </c>
      <c r="P237" s="6">
        <v>0.23749999999999999</v>
      </c>
      <c r="Q237" s="6">
        <v>0.25369999999999998</v>
      </c>
      <c r="R237">
        <v>-0.28720000000000001</v>
      </c>
    </row>
    <row r="238" spans="1:18">
      <c r="A238" s="5" t="s">
        <v>1033</v>
      </c>
      <c r="B238">
        <v>0.20430000000000001</v>
      </c>
      <c r="C238">
        <v>0.06</v>
      </c>
      <c r="D238">
        <v>3.4</v>
      </c>
      <c r="E238">
        <v>1E-3</v>
      </c>
      <c r="F238">
        <v>8.6999999999999994E-2</v>
      </c>
      <c r="G238">
        <v>0.32200000000000001</v>
      </c>
      <c r="J238" s="6" t="str">
        <f t="shared" si="3"/>
        <v>*0.001</v>
      </c>
      <c r="M238" s="6" t="s">
        <v>1068</v>
      </c>
      <c r="N238" s="6" t="str" cm="1">
        <f t="array" ref="N238:R238">TRANSPOSE("("&amp;D237:D241&amp;")")</f>
        <v>(-0.989)</v>
      </c>
      <c r="O238" s="6" t="str">
        <v>(3.4)</v>
      </c>
      <c r="P238" s="6" t="str">
        <v>(2.274)</v>
      </c>
      <c r="Q238" s="6" t="str">
        <v>(2.759)</v>
      </c>
      <c r="R238" t="str">
        <v>(-3.301)</v>
      </c>
    </row>
    <row r="239" spans="1:18">
      <c r="A239" s="5" t="s">
        <v>1034</v>
      </c>
      <c r="B239">
        <v>0.23749999999999999</v>
      </c>
      <c r="C239">
        <v>0.104</v>
      </c>
      <c r="D239">
        <v>2.274</v>
      </c>
      <c r="E239">
        <v>2.3E-2</v>
      </c>
      <c r="F239">
        <v>3.3000000000000002E-2</v>
      </c>
      <c r="G239">
        <v>0.442</v>
      </c>
      <c r="J239" s="6" t="str">
        <f t="shared" si="3"/>
        <v>**0.023</v>
      </c>
      <c r="M239" s="6" t="s">
        <v>918</v>
      </c>
      <c r="N239" s="6" cm="1">
        <f t="array" ref="N239:R239">TRANSPOSE(J237:J241)</f>
        <v>0.32300000000000001</v>
      </c>
      <c r="O239" s="6" t="str">
        <v>*0.001</v>
      </c>
      <c r="P239" s="6" t="str">
        <v>**0.023</v>
      </c>
      <c r="Q239" s="6" t="str">
        <v>*0.006</v>
      </c>
      <c r="R239" t="str">
        <v>*0.001</v>
      </c>
    </row>
    <row r="240" spans="1:18">
      <c r="A240" s="5" t="s">
        <v>1035</v>
      </c>
      <c r="B240">
        <v>0.25369999999999998</v>
      </c>
      <c r="C240">
        <v>9.1999999999999998E-2</v>
      </c>
      <c r="D240">
        <v>2.7589999999999999</v>
      </c>
      <c r="E240">
        <v>6.0000000000000001E-3</v>
      </c>
      <c r="F240">
        <v>7.2999999999999995E-2</v>
      </c>
      <c r="G240">
        <v>0.434</v>
      </c>
      <c r="J240" s="6" t="str">
        <f t="shared" si="3"/>
        <v>*0.006</v>
      </c>
    </row>
    <row r="241" spans="1:11">
      <c r="A241" s="5" t="s">
        <v>1064</v>
      </c>
      <c r="B241">
        <v>-0.28720000000000001</v>
      </c>
      <c r="C241">
        <v>8.6999999999999994E-2</v>
      </c>
      <c r="D241">
        <v>-3.3010000000000002</v>
      </c>
      <c r="E241">
        <v>1E-3</v>
      </c>
      <c r="F241">
        <v>-0.45800000000000002</v>
      </c>
      <c r="G241">
        <v>-0.11700000000000001</v>
      </c>
      <c r="J241" s="6" t="str">
        <f t="shared" si="3"/>
        <v>*0.001</v>
      </c>
    </row>
    <row r="242" spans="1:11">
      <c r="A242" s="4" t="s">
        <v>1039</v>
      </c>
      <c r="B242">
        <v>3.9600000000000003E-2</v>
      </c>
      <c r="C242">
        <v>4.0000000000000001E-3</v>
      </c>
      <c r="D242">
        <v>10.367000000000001</v>
      </c>
      <c r="E242">
        <v>0</v>
      </c>
      <c r="F242">
        <v>3.2000000000000001E-2</v>
      </c>
      <c r="G242">
        <v>4.7E-2</v>
      </c>
      <c r="J242" s="6" t="str">
        <f t="shared" si="3"/>
        <v>*0</v>
      </c>
    </row>
    <row r="243" spans="1:11">
      <c r="A243" s="4" t="s">
        <v>1005</v>
      </c>
      <c r="J243" s="6" t="str">
        <f t="shared" si="3"/>
        <v>*0</v>
      </c>
    </row>
    <row r="244" spans="1:11">
      <c r="A244" s="4" t="s">
        <v>1040</v>
      </c>
      <c r="B244" t="s">
        <v>1041</v>
      </c>
      <c r="C244">
        <v>52.96</v>
      </c>
      <c r="D244" t="s">
        <v>1042</v>
      </c>
      <c r="E244" t="s">
        <v>1043</v>
      </c>
      <c r="F244">
        <v>70.959999999999994</v>
      </c>
      <c r="J244" s="6" t="str">
        <f t="shared" si="3"/>
        <v>(JB):</v>
      </c>
    </row>
    <row r="245" spans="1:11">
      <c r="A245" s="4" t="s">
        <v>1044</v>
      </c>
      <c r="B245">
        <v>0.08</v>
      </c>
      <c r="C245" t="s">
        <v>1045</v>
      </c>
      <c r="D245">
        <v>0</v>
      </c>
      <c r="J245" s="6" t="str">
        <f t="shared" si="3"/>
        <v>*0</v>
      </c>
    </row>
    <row r="246" spans="1:11">
      <c r="A246" s="4" t="s">
        <v>1046</v>
      </c>
      <c r="B246" t="s">
        <v>1047</v>
      </c>
      <c r="C246">
        <v>0.25</v>
      </c>
      <c r="D246" t="s">
        <v>1048</v>
      </c>
      <c r="E246">
        <v>-0.69</v>
      </c>
      <c r="J246" s="6">
        <f t="shared" si="3"/>
        <v>-0.69</v>
      </c>
    </row>
    <row r="247" spans="1:11">
      <c r="A247" s="4" t="s">
        <v>1049</v>
      </c>
      <c r="B247" t="s">
        <v>1050</v>
      </c>
      <c r="C247">
        <v>0</v>
      </c>
      <c r="D247" t="s">
        <v>1051</v>
      </c>
      <c r="E247">
        <v>6.41</v>
      </c>
      <c r="J247" s="6">
        <f t="shared" si="3"/>
        <v>6.41</v>
      </c>
    </row>
    <row r="248" spans="1:11">
      <c r="A248" s="4" t="s">
        <v>1005</v>
      </c>
      <c r="J248" s="6" t="str">
        <f t="shared" si="3"/>
        <v>*0</v>
      </c>
    </row>
    <row r="249" spans="1:11">
      <c r="J249" s="6" t="str">
        <f t="shared" si="3"/>
        <v>*0</v>
      </c>
    </row>
    <row r="250" spans="1:11">
      <c r="A250" s="4" t="s">
        <v>1052</v>
      </c>
      <c r="J250" s="6" t="str">
        <f t="shared" si="3"/>
        <v>*0</v>
      </c>
    </row>
    <row r="251" spans="1:11">
      <c r="A251" s="4" t="s">
        <v>1053</v>
      </c>
      <c r="B251" t="s">
        <v>1024</v>
      </c>
      <c r="C251" t="s">
        <v>1054</v>
      </c>
      <c r="D251" t="s">
        <v>1055</v>
      </c>
      <c r="E251" t="s">
        <v>1056</v>
      </c>
      <c r="F251" t="s">
        <v>1057</v>
      </c>
      <c r="G251" t="s">
        <v>1058</v>
      </c>
      <c r="H251" t="s">
        <v>1059</v>
      </c>
      <c r="I251" t="s">
        <v>1060</v>
      </c>
      <c r="J251" s="6" t="str">
        <f t="shared" si="3"/>
        <v>using</v>
      </c>
      <c r="K251" t="s">
        <v>1062</v>
      </c>
    </row>
    <row r="252" spans="1:11">
      <c r="A252" s="4" t="s">
        <v>1006</v>
      </c>
      <c r="B252" t="s">
        <v>1007</v>
      </c>
      <c r="J252" s="6" t="str">
        <f t="shared" si="3"/>
        <v>*0</v>
      </c>
    </row>
    <row r="253" spans="1:11">
      <c r="A253" s="4" t="s">
        <v>1003</v>
      </c>
      <c r="J253" s="6" t="str">
        <f t="shared" si="3"/>
        <v>*0</v>
      </c>
    </row>
    <row r="254" spans="1:11">
      <c r="A254" s="4" t="s">
        <v>1008</v>
      </c>
      <c r="B254" t="s">
        <v>1009</v>
      </c>
      <c r="C254" t="s">
        <v>116</v>
      </c>
      <c r="D254" t="s">
        <v>1010</v>
      </c>
      <c r="E254" t="s">
        <v>1011</v>
      </c>
      <c r="F254">
        <v>127</v>
      </c>
      <c r="J254" s="6" t="str">
        <f t="shared" si="3"/>
        <v>Observations:</v>
      </c>
    </row>
    <row r="255" spans="1:11">
      <c r="A255" s="4" t="s">
        <v>1012</v>
      </c>
      <c r="B255" t="s">
        <v>1063</v>
      </c>
      <c r="C255" t="s">
        <v>426</v>
      </c>
      <c r="D255" t="s">
        <v>1070</v>
      </c>
      <c r="E255" t="s">
        <v>1014</v>
      </c>
      <c r="F255" t="s">
        <v>1015</v>
      </c>
      <c r="G255">
        <v>34.924999999999997</v>
      </c>
      <c r="J255" s="6" t="str">
        <f t="shared" si="3"/>
        <v>Log</v>
      </c>
    </row>
    <row r="256" spans="1:11">
      <c r="A256" s="4" t="s">
        <v>1016</v>
      </c>
      <c r="B256" t="s">
        <v>1253</v>
      </c>
      <c r="C256">
        <v>9</v>
      </c>
      <c r="D256" t="s">
        <v>1018</v>
      </c>
      <c r="E256">
        <v>2020</v>
      </c>
      <c r="F256" t="s">
        <v>402</v>
      </c>
      <c r="G256">
        <v>-57.85</v>
      </c>
      <c r="J256" s="6">
        <f t="shared" si="3"/>
        <v>2020</v>
      </c>
    </row>
    <row r="257" spans="1:18">
      <c r="A257" s="4" t="s">
        <v>1019</v>
      </c>
      <c r="B257" s="21">
        <v>0.86085648148148142</v>
      </c>
      <c r="C257" t="s">
        <v>403</v>
      </c>
      <c r="D257">
        <v>-40.832000000000001</v>
      </c>
      <c r="J257" s="6" t="str">
        <f t="shared" si="3"/>
        <v>*0</v>
      </c>
    </row>
    <row r="258" spans="1:18">
      <c r="A258" s="4" t="s">
        <v>1020</v>
      </c>
      <c r="B258" t="s">
        <v>1021</v>
      </c>
      <c r="C258" t="s">
        <v>404</v>
      </c>
      <c r="D258">
        <v>-50.936</v>
      </c>
      <c r="J258" s="6" t="str">
        <f t="shared" si="3"/>
        <v>*0</v>
      </c>
    </row>
    <row r="259" spans="1:18">
      <c r="A259" s="4" t="s">
        <v>1022</v>
      </c>
      <c r="B259" t="s">
        <v>1023</v>
      </c>
      <c r="J259" s="6" t="str">
        <f t="shared" si="3"/>
        <v>*0</v>
      </c>
    </row>
    <row r="260" spans="1:18">
      <c r="A260" s="4" t="s">
        <v>1024</v>
      </c>
      <c r="B260" t="s">
        <v>1025</v>
      </c>
      <c r="C260" t="s">
        <v>1026</v>
      </c>
      <c r="J260" s="6" t="str">
        <f t="shared" si="3"/>
        <v>*0</v>
      </c>
    </row>
    <row r="261" spans="1:18">
      <c r="A261" s="4" t="s">
        <v>1333</v>
      </c>
      <c r="J261" s="6" t="str">
        <f t="shared" si="3"/>
        <v>*0</v>
      </c>
    </row>
    <row r="262" spans="1:18">
      <c r="A262" s="4" t="s">
        <v>1027</v>
      </c>
      <c r="B262" t="s">
        <v>164</v>
      </c>
      <c r="C262" t="s">
        <v>1028</v>
      </c>
      <c r="D262" t="s">
        <v>1029</v>
      </c>
      <c r="E262" t="s">
        <v>1030</v>
      </c>
      <c r="F262" t="s">
        <v>1031</v>
      </c>
      <c r="G262" t="s">
        <v>1032</v>
      </c>
      <c r="J262" s="6" t="str">
        <f t="shared" si="3"/>
        <v>P&gt;|z|</v>
      </c>
    </row>
    <row r="263" spans="1:18">
      <c r="A263" s="4" t="s">
        <v>1334</v>
      </c>
      <c r="J263" s="6" t="str">
        <f t="shared" si="3"/>
        <v>*0</v>
      </c>
      <c r="M263" s="6" t="str">
        <f>C254</f>
        <v>CS-Baa-1YR</v>
      </c>
      <c r="P263" s="6" t="s">
        <v>1076</v>
      </c>
      <c r="Q263" s="6">
        <f>G255</f>
        <v>34.924999999999997</v>
      </c>
    </row>
    <row r="264" spans="1:18">
      <c r="A264" s="4" t="s">
        <v>732</v>
      </c>
      <c r="B264" s="10">
        <v>5.2370000000000002E-5</v>
      </c>
      <c r="C264">
        <v>0</v>
      </c>
      <c r="D264">
        <v>0.16</v>
      </c>
      <c r="E264">
        <v>0.873</v>
      </c>
      <c r="F264">
        <v>-1E-3</v>
      </c>
      <c r="G264">
        <v>1E-3</v>
      </c>
      <c r="J264" s="6">
        <f t="shared" si="3"/>
        <v>0.873</v>
      </c>
      <c r="N264" s="6" t="str" cm="1">
        <f t="array" ref="N264:R264">TRANSPOSE(A264:A268)</f>
        <v>Econ-PCE-diff</v>
      </c>
      <c r="O264" s="6" t="str">
        <v>ar.L1</v>
      </c>
      <c r="P264" s="6" t="str">
        <v>ar.L2</v>
      </c>
      <c r="Q264" s="6" t="str">
        <v>ar.L3</v>
      </c>
      <c r="R264" t="str">
        <v>ar.L4</v>
      </c>
    </row>
    <row r="265" spans="1:18">
      <c r="A265" s="5" t="s">
        <v>1033</v>
      </c>
      <c r="B265">
        <v>0.29649999999999999</v>
      </c>
      <c r="C265">
        <v>5.2999999999999999E-2</v>
      </c>
      <c r="D265">
        <v>5.6</v>
      </c>
      <c r="E265">
        <v>0</v>
      </c>
      <c r="F265">
        <v>0.193</v>
      </c>
      <c r="G265">
        <v>0.4</v>
      </c>
      <c r="J265" s="6" t="str">
        <f t="shared" si="3"/>
        <v>*0</v>
      </c>
      <c r="M265" s="6" t="s">
        <v>1027</v>
      </c>
      <c r="N265" s="6" cm="1">
        <f t="array" ref="N265:R265">TRANSPOSE(B264:B268)</f>
        <v>5.2370000000000002E-5</v>
      </c>
      <c r="O265" s="6">
        <v>0.29649999999999999</v>
      </c>
      <c r="P265" s="6">
        <v>0.13969999999999999</v>
      </c>
      <c r="Q265" s="6">
        <v>0.21310000000000001</v>
      </c>
      <c r="R265">
        <v>-0.20319999999999999</v>
      </c>
    </row>
    <row r="266" spans="1:18">
      <c r="A266" s="5" t="s">
        <v>1034</v>
      </c>
      <c r="B266">
        <v>0.13969999999999999</v>
      </c>
      <c r="C266">
        <v>8.5999999999999993E-2</v>
      </c>
      <c r="D266">
        <v>1.623</v>
      </c>
      <c r="E266">
        <v>0.104</v>
      </c>
      <c r="F266">
        <v>-2.9000000000000001E-2</v>
      </c>
      <c r="G266">
        <v>0.308</v>
      </c>
      <c r="J266" s="6">
        <f t="shared" si="3"/>
        <v>0.104</v>
      </c>
      <c r="M266" s="6" t="s">
        <v>1068</v>
      </c>
      <c r="N266" s="6" t="str" cm="1">
        <f t="array" ref="N266:R266">TRANSPOSE("("&amp;D264:D268&amp;")")</f>
        <v>(0.16)</v>
      </c>
      <c r="O266" s="6" t="str">
        <v>(5.6)</v>
      </c>
      <c r="P266" s="6" t="str">
        <v>(1.623)</v>
      </c>
      <c r="Q266" s="6" t="str">
        <v>(1.955)</v>
      </c>
      <c r="R266" t="str">
        <v>(-2.002)</v>
      </c>
    </row>
    <row r="267" spans="1:18">
      <c r="A267" s="5" t="s">
        <v>1035</v>
      </c>
      <c r="B267">
        <v>0.21310000000000001</v>
      </c>
      <c r="C267">
        <v>0.109</v>
      </c>
      <c r="D267">
        <v>1.9550000000000001</v>
      </c>
      <c r="E267">
        <v>5.0999999999999997E-2</v>
      </c>
      <c r="F267">
        <v>-1E-3</v>
      </c>
      <c r="G267">
        <v>0.42699999999999999</v>
      </c>
      <c r="J267" s="6">
        <f t="shared" si="3"/>
        <v>5.0999999999999997E-2</v>
      </c>
      <c r="M267" s="6" t="s">
        <v>918</v>
      </c>
      <c r="N267" s="6" cm="1">
        <f t="array" ref="N267:R267">TRANSPOSE(J264:J268)</f>
        <v>0.873</v>
      </c>
      <c r="O267" s="6" t="str">
        <v>*0</v>
      </c>
      <c r="P267" s="6">
        <v>0.104</v>
      </c>
      <c r="Q267" s="6">
        <v>5.0999999999999997E-2</v>
      </c>
      <c r="R267" t="str">
        <v>**0.045</v>
      </c>
    </row>
    <row r="268" spans="1:18">
      <c r="A268" s="5" t="s">
        <v>1064</v>
      </c>
      <c r="B268">
        <v>-0.20319999999999999</v>
      </c>
      <c r="C268">
        <v>0.10100000000000001</v>
      </c>
      <c r="D268">
        <v>-2.0019999999999998</v>
      </c>
      <c r="E268">
        <v>4.4999999999999998E-2</v>
      </c>
      <c r="F268">
        <v>-0.40200000000000002</v>
      </c>
      <c r="G268">
        <v>-4.0000000000000001E-3</v>
      </c>
      <c r="J268" s="6" t="str">
        <f t="shared" si="3"/>
        <v>**0.045</v>
      </c>
    </row>
    <row r="269" spans="1:18">
      <c r="A269" s="4" t="s">
        <v>1039</v>
      </c>
      <c r="B269">
        <v>3.3500000000000002E-2</v>
      </c>
      <c r="C269">
        <v>3.0000000000000001E-3</v>
      </c>
      <c r="D269">
        <v>12.244</v>
      </c>
      <c r="E269">
        <v>0</v>
      </c>
      <c r="F269">
        <v>2.8000000000000001E-2</v>
      </c>
      <c r="G269">
        <v>3.9E-2</v>
      </c>
      <c r="J269" s="6" t="str">
        <f t="shared" si="3"/>
        <v>*0</v>
      </c>
    </row>
    <row r="270" spans="1:18">
      <c r="A270" s="4" t="s">
        <v>1005</v>
      </c>
      <c r="J270" s="6" t="str">
        <f t="shared" ref="J270:J295" si="4">IF(AND(OR(E270=0, E270&gt;0), OR(F270=0.01, E270&lt;0.01)), "*" &amp;TEXT(E270, "General"), IF(AND(E270&gt;0.01, E270&lt;0.05), "**" &amp;TEXT(E270, "General"), E270))</f>
        <v>*0</v>
      </c>
    </row>
    <row r="271" spans="1:18">
      <c r="A271" s="4" t="s">
        <v>1040</v>
      </c>
      <c r="B271" t="s">
        <v>1041</v>
      </c>
      <c r="C271">
        <v>49.84</v>
      </c>
      <c r="D271" t="s">
        <v>1042</v>
      </c>
      <c r="E271" t="s">
        <v>1043</v>
      </c>
      <c r="F271">
        <v>103.94</v>
      </c>
      <c r="J271" s="6" t="str">
        <f t="shared" si="4"/>
        <v>(JB):</v>
      </c>
    </row>
    <row r="272" spans="1:18">
      <c r="A272" s="4" t="s">
        <v>1044</v>
      </c>
      <c r="B272">
        <v>0.14000000000000001</v>
      </c>
      <c r="C272" t="s">
        <v>1045</v>
      </c>
      <c r="D272">
        <v>0</v>
      </c>
      <c r="J272" s="6" t="str">
        <f t="shared" si="4"/>
        <v>*0</v>
      </c>
    </row>
    <row r="273" spans="1:11">
      <c r="A273" s="4" t="s">
        <v>1046</v>
      </c>
      <c r="B273" t="s">
        <v>1047</v>
      </c>
      <c r="C273">
        <v>0.31</v>
      </c>
      <c r="D273" t="s">
        <v>1048</v>
      </c>
      <c r="E273">
        <v>-0.81</v>
      </c>
      <c r="J273" s="6">
        <f t="shared" si="4"/>
        <v>-0.81</v>
      </c>
    </row>
    <row r="274" spans="1:11">
      <c r="A274" s="4" t="s">
        <v>1049</v>
      </c>
      <c r="B274" t="s">
        <v>1050</v>
      </c>
      <c r="C274">
        <v>0</v>
      </c>
      <c r="D274" t="s">
        <v>1051</v>
      </c>
      <c r="E274">
        <v>7.14</v>
      </c>
      <c r="J274" s="6">
        <f t="shared" si="4"/>
        <v>7.14</v>
      </c>
    </row>
    <row r="275" spans="1:11">
      <c r="A275" s="4" t="s">
        <v>1005</v>
      </c>
      <c r="J275" s="6" t="str">
        <f t="shared" si="4"/>
        <v>*0</v>
      </c>
    </row>
    <row r="276" spans="1:11">
      <c r="J276" s="6" t="str">
        <f t="shared" si="4"/>
        <v>*0</v>
      </c>
    </row>
    <row r="277" spans="1:11">
      <c r="A277" s="4" t="s">
        <v>1052</v>
      </c>
      <c r="J277" s="6" t="str">
        <f t="shared" si="4"/>
        <v>*0</v>
      </c>
    </row>
    <row r="278" spans="1:11">
      <c r="A278" s="4" t="s">
        <v>1053</v>
      </c>
      <c r="B278" t="s">
        <v>1024</v>
      </c>
      <c r="C278" t="s">
        <v>1054</v>
      </c>
      <c r="D278" t="s">
        <v>1055</v>
      </c>
      <c r="E278" t="s">
        <v>1056</v>
      </c>
      <c r="F278" t="s">
        <v>1057</v>
      </c>
      <c r="G278" t="s">
        <v>1058</v>
      </c>
      <c r="H278" t="s">
        <v>1059</v>
      </c>
      <c r="I278" t="s">
        <v>1060</v>
      </c>
      <c r="J278" s="6" t="str">
        <f t="shared" si="4"/>
        <v>using</v>
      </c>
      <c r="K278" t="s">
        <v>1062</v>
      </c>
    </row>
    <row r="279" spans="1:11">
      <c r="A279" s="4" t="s">
        <v>1006</v>
      </c>
      <c r="B279" t="s">
        <v>1007</v>
      </c>
      <c r="J279" s="6" t="str">
        <f t="shared" si="4"/>
        <v>*0</v>
      </c>
    </row>
    <row r="280" spans="1:11">
      <c r="A280" s="4" t="s">
        <v>1003</v>
      </c>
      <c r="J280" s="6" t="str">
        <f t="shared" si="4"/>
        <v>*0</v>
      </c>
    </row>
    <row r="281" spans="1:11">
      <c r="A281" s="4" t="s">
        <v>1008</v>
      </c>
      <c r="B281" t="s">
        <v>1009</v>
      </c>
      <c r="C281" t="s">
        <v>121</v>
      </c>
      <c r="D281" t="s">
        <v>1010</v>
      </c>
      <c r="E281" t="s">
        <v>1011</v>
      </c>
      <c r="F281">
        <v>127</v>
      </c>
      <c r="J281" s="6" t="str">
        <f t="shared" si="4"/>
        <v>Observations:</v>
      </c>
    </row>
    <row r="282" spans="1:11">
      <c r="A282" s="4" t="s">
        <v>1012</v>
      </c>
      <c r="B282" t="s">
        <v>1063</v>
      </c>
      <c r="C282" t="s">
        <v>426</v>
      </c>
      <c r="D282" t="s">
        <v>1070</v>
      </c>
      <c r="E282" t="s">
        <v>1014</v>
      </c>
      <c r="F282" t="s">
        <v>1015</v>
      </c>
      <c r="G282">
        <v>9.4589999999999996</v>
      </c>
      <c r="J282" s="6" t="str">
        <f t="shared" si="4"/>
        <v>Log</v>
      </c>
    </row>
    <row r="283" spans="1:11">
      <c r="A283" s="4" t="s">
        <v>1016</v>
      </c>
      <c r="B283" t="s">
        <v>1253</v>
      </c>
      <c r="C283">
        <v>9</v>
      </c>
      <c r="D283" t="s">
        <v>1018</v>
      </c>
      <c r="E283">
        <v>2020</v>
      </c>
      <c r="F283" t="s">
        <v>402</v>
      </c>
      <c r="G283">
        <v>-6.9180000000000001</v>
      </c>
      <c r="J283" s="6">
        <f t="shared" si="4"/>
        <v>2020</v>
      </c>
    </row>
    <row r="284" spans="1:11">
      <c r="A284" s="4" t="s">
        <v>1019</v>
      </c>
      <c r="B284" s="21">
        <v>0.86086805555555557</v>
      </c>
      <c r="C284" t="s">
        <v>403</v>
      </c>
      <c r="D284">
        <v>10.1</v>
      </c>
      <c r="J284" s="6" t="str">
        <f t="shared" si="4"/>
        <v>*0</v>
      </c>
    </row>
    <row r="285" spans="1:11">
      <c r="A285" s="4" t="s">
        <v>1020</v>
      </c>
      <c r="B285" t="s">
        <v>1021</v>
      </c>
      <c r="C285" t="s">
        <v>404</v>
      </c>
      <c r="D285">
        <v>-4.0000000000000001E-3</v>
      </c>
      <c r="J285" s="6" t="str">
        <f t="shared" si="4"/>
        <v>*0</v>
      </c>
    </row>
    <row r="286" spans="1:11">
      <c r="A286" s="4" t="s">
        <v>1022</v>
      </c>
      <c r="B286" t="s">
        <v>1023</v>
      </c>
      <c r="J286" s="6" t="str">
        <f t="shared" si="4"/>
        <v>*0</v>
      </c>
    </row>
    <row r="287" spans="1:11">
      <c r="A287" s="4" t="s">
        <v>1024</v>
      </c>
      <c r="B287" t="s">
        <v>1025</v>
      </c>
      <c r="C287" t="s">
        <v>1026</v>
      </c>
      <c r="J287" s="6" t="str">
        <f t="shared" si="4"/>
        <v>*0</v>
      </c>
    </row>
    <row r="288" spans="1:11">
      <c r="A288" s="4" t="s">
        <v>1333</v>
      </c>
      <c r="J288" s="6" t="str">
        <f t="shared" si="4"/>
        <v>*0</v>
      </c>
    </row>
    <row r="289" spans="1:18">
      <c r="A289" s="4" t="s">
        <v>1027</v>
      </c>
      <c r="B289" t="s">
        <v>164</v>
      </c>
      <c r="C289" t="s">
        <v>1028</v>
      </c>
      <c r="D289" t="s">
        <v>1029</v>
      </c>
      <c r="E289" t="s">
        <v>1030</v>
      </c>
      <c r="F289" t="s">
        <v>1031</v>
      </c>
      <c r="G289" t="s">
        <v>1032</v>
      </c>
      <c r="J289" s="6" t="str">
        <f t="shared" si="4"/>
        <v>P&gt;|z|</v>
      </c>
    </row>
    <row r="290" spans="1:18">
      <c r="A290" s="4" t="s">
        <v>1334</v>
      </c>
      <c r="J290" s="6" t="str">
        <f t="shared" si="4"/>
        <v>*0</v>
      </c>
      <c r="M290" s="6" t="str">
        <f>C281</f>
        <v>CS-Baa-5YR</v>
      </c>
      <c r="P290" s="6" t="s">
        <v>1076</v>
      </c>
      <c r="Q290" s="6">
        <f>G282</f>
        <v>9.4589999999999996</v>
      </c>
    </row>
    <row r="291" spans="1:18">
      <c r="A291" s="4" t="s">
        <v>732</v>
      </c>
      <c r="B291">
        <v>2.0000000000000001E-4</v>
      </c>
      <c r="C291">
        <v>0</v>
      </c>
      <c r="D291">
        <v>0.41899999999999998</v>
      </c>
      <c r="E291">
        <v>0.67500000000000004</v>
      </c>
      <c r="F291">
        <v>-1E-3</v>
      </c>
      <c r="G291">
        <v>1E-3</v>
      </c>
      <c r="J291" s="6">
        <f t="shared" si="4"/>
        <v>0.67500000000000004</v>
      </c>
      <c r="N291" s="6" t="str" cm="1">
        <f t="array" ref="N291:R291">TRANSPOSE(A291:A295)</f>
        <v>Econ-PCE-diff</v>
      </c>
      <c r="O291" s="6" t="str">
        <v>ar.L1</v>
      </c>
      <c r="P291" s="6" t="str">
        <v>ar.L2</v>
      </c>
      <c r="Q291" s="6" t="str">
        <v>ar.L3</v>
      </c>
      <c r="R291" t="str">
        <v>ar.L4</v>
      </c>
    </row>
    <row r="292" spans="1:18">
      <c r="A292" s="5" t="s">
        <v>1033</v>
      </c>
      <c r="B292">
        <v>0.39279999999999998</v>
      </c>
      <c r="C292">
        <v>5.7000000000000002E-2</v>
      </c>
      <c r="D292">
        <v>6.8540000000000001</v>
      </c>
      <c r="E292">
        <v>0</v>
      </c>
      <c r="F292">
        <v>0.28000000000000003</v>
      </c>
      <c r="G292">
        <v>0.505</v>
      </c>
      <c r="J292" s="6" t="str">
        <f t="shared" si="4"/>
        <v>*0</v>
      </c>
      <c r="M292" s="6" t="s">
        <v>1027</v>
      </c>
      <c r="N292" s="6" cm="1">
        <f t="array" ref="N292:R292">TRANSPOSE(B291:B295)</f>
        <v>2.0000000000000001E-4</v>
      </c>
      <c r="O292" s="6">
        <v>0.39279999999999998</v>
      </c>
      <c r="P292" s="6">
        <v>-8.1900000000000001E-2</v>
      </c>
      <c r="Q292" s="6">
        <v>0.21729999999999999</v>
      </c>
      <c r="R292">
        <v>-7.7399999999999997E-2</v>
      </c>
    </row>
    <row r="293" spans="1:18">
      <c r="A293" s="5" t="s">
        <v>1034</v>
      </c>
      <c r="B293">
        <v>-8.1900000000000001E-2</v>
      </c>
      <c r="C293">
        <v>7.5999999999999998E-2</v>
      </c>
      <c r="D293">
        <v>-1.073</v>
      </c>
      <c r="E293">
        <v>0.28299999999999997</v>
      </c>
      <c r="F293">
        <v>-0.23200000000000001</v>
      </c>
      <c r="G293">
        <v>6.8000000000000005E-2</v>
      </c>
      <c r="J293" s="6">
        <f t="shared" si="4"/>
        <v>0.28299999999999997</v>
      </c>
      <c r="M293" s="6" t="s">
        <v>1068</v>
      </c>
      <c r="N293" s="6" t="str" cm="1">
        <f t="array" ref="N293:R293">TRANSPOSE("("&amp;D291:D295&amp;")")</f>
        <v>(0.419)</v>
      </c>
      <c r="O293" s="6" t="str">
        <v>(6.854)</v>
      </c>
      <c r="P293" s="6" t="str">
        <v>(-1.073)</v>
      </c>
      <c r="Q293" s="6" t="str">
        <v>(2.028)</v>
      </c>
      <c r="R293" t="str">
        <v>(-0.534)</v>
      </c>
    </row>
    <row r="294" spans="1:18">
      <c r="A294" s="5" t="s">
        <v>1035</v>
      </c>
      <c r="B294">
        <v>0.21729999999999999</v>
      </c>
      <c r="C294">
        <v>0.107</v>
      </c>
      <c r="D294">
        <v>2.028</v>
      </c>
      <c r="E294">
        <v>4.2999999999999997E-2</v>
      </c>
      <c r="F294">
        <v>7.0000000000000001E-3</v>
      </c>
      <c r="G294">
        <v>0.42699999999999999</v>
      </c>
      <c r="J294" s="6" t="str">
        <f t="shared" si="4"/>
        <v>**0.043</v>
      </c>
      <c r="M294" s="6" t="s">
        <v>918</v>
      </c>
      <c r="N294" s="6" cm="1">
        <f t="array" ref="N294:R294">TRANSPOSE(J291:J295)</f>
        <v>0.67500000000000004</v>
      </c>
      <c r="O294" s="6" t="str">
        <v>*0</v>
      </c>
      <c r="P294" s="6">
        <v>0.28299999999999997</v>
      </c>
      <c r="Q294" s="6" t="str">
        <v>**0.043</v>
      </c>
      <c r="R294">
        <v>0.59399999999999997</v>
      </c>
    </row>
    <row r="295" spans="1:18">
      <c r="A295" s="5" t="s">
        <v>1064</v>
      </c>
      <c r="B295">
        <v>-7.7399999999999997E-2</v>
      </c>
      <c r="C295">
        <v>0.14499999999999999</v>
      </c>
      <c r="D295">
        <v>-0.53400000000000003</v>
      </c>
      <c r="E295">
        <v>0.59399999999999997</v>
      </c>
      <c r="F295">
        <v>-0.36199999999999999</v>
      </c>
      <c r="G295">
        <v>0.20699999999999999</v>
      </c>
      <c r="J295" s="6">
        <f t="shared" si="4"/>
        <v>0.59399999999999997</v>
      </c>
    </row>
    <row r="296" spans="1:18">
      <c r="A296" s="4" t="s">
        <v>1039</v>
      </c>
      <c r="B296">
        <v>5.0299999999999997E-2</v>
      </c>
      <c r="C296">
        <v>3.0000000000000001E-3</v>
      </c>
      <c r="D296">
        <v>16.864999999999998</v>
      </c>
      <c r="E296">
        <v>0</v>
      </c>
      <c r="F296">
        <v>4.3999999999999997E-2</v>
      </c>
      <c r="G296">
        <v>5.6000000000000001E-2</v>
      </c>
    </row>
    <row r="297" spans="1:18">
      <c r="A297" s="4" t="s">
        <v>1005</v>
      </c>
    </row>
    <row r="298" spans="1:18">
      <c r="A298" s="4" t="s">
        <v>1040</v>
      </c>
      <c r="B298" t="s">
        <v>1041</v>
      </c>
      <c r="C298">
        <v>44.65</v>
      </c>
      <c r="D298" t="s">
        <v>1042</v>
      </c>
      <c r="E298" t="s">
        <v>1043</v>
      </c>
      <c r="F298">
        <v>790.49</v>
      </c>
    </row>
    <row r="299" spans="1:18">
      <c r="A299" s="4" t="s">
        <v>1044</v>
      </c>
      <c r="B299">
        <v>0.28000000000000003</v>
      </c>
      <c r="C299" t="s">
        <v>1045</v>
      </c>
      <c r="D299">
        <v>0</v>
      </c>
    </row>
    <row r="300" spans="1:18">
      <c r="A300" s="4" t="s">
        <v>1046</v>
      </c>
      <c r="B300" t="s">
        <v>1047</v>
      </c>
      <c r="C300">
        <v>0.22</v>
      </c>
      <c r="D300" t="s">
        <v>1048</v>
      </c>
      <c r="E300">
        <v>-1.93</v>
      </c>
    </row>
    <row r="301" spans="1:18">
      <c r="A301" s="4" t="s">
        <v>1049</v>
      </c>
      <c r="B301" t="s">
        <v>1050</v>
      </c>
      <c r="C301">
        <v>0</v>
      </c>
      <c r="D301" t="s">
        <v>1051</v>
      </c>
      <c r="E301">
        <v>14.65</v>
      </c>
    </row>
    <row r="302" spans="1:18">
      <c r="A302" s="4" t="s">
        <v>1005</v>
      </c>
    </row>
    <row r="304" spans="1:18">
      <c r="A304" s="4" t="s">
        <v>1052</v>
      </c>
    </row>
    <row r="305" spans="1:11">
      <c r="A305" s="4" t="s">
        <v>1053</v>
      </c>
      <c r="B305" t="s">
        <v>1024</v>
      </c>
      <c r="C305" t="s">
        <v>1054</v>
      </c>
      <c r="D305" t="s">
        <v>1055</v>
      </c>
      <c r="E305" t="s">
        <v>1056</v>
      </c>
      <c r="F305" t="s">
        <v>1057</v>
      </c>
      <c r="G305" t="s">
        <v>1058</v>
      </c>
      <c r="H305" t="s">
        <v>1059</v>
      </c>
      <c r="I305" t="s">
        <v>1060</v>
      </c>
      <c r="J305" s="6" t="s">
        <v>1061</v>
      </c>
      <c r="K305" t="s">
        <v>1062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D9A3-873E-8943-B62D-67C093F396FB}">
  <sheetPr filterMode="1"/>
  <dimension ref="A1:U209"/>
  <sheetViews>
    <sheetView zoomScaleNormal="100" workbookViewId="0">
      <selection activeCell="F122" sqref="F122"/>
    </sheetView>
  </sheetViews>
  <sheetFormatPr baseColWidth="10" defaultRowHeight="16"/>
  <cols>
    <col min="2" max="2" width="19.1640625" bestFit="1" customWidth="1"/>
    <col min="5" max="5" width="0" hidden="1" customWidth="1"/>
    <col min="7" max="7" width="0" hidden="1" customWidth="1"/>
    <col min="9" max="9" width="33.1640625" customWidth="1"/>
    <col min="10" max="10" width="22.5" hidden="1" customWidth="1"/>
  </cols>
  <sheetData>
    <row r="1" spans="1:21">
      <c r="A1" t="s">
        <v>910</v>
      </c>
      <c r="I1" t="s">
        <v>954</v>
      </c>
      <c r="O1" t="s">
        <v>911</v>
      </c>
    </row>
    <row r="3" spans="1:21">
      <c r="B3" t="s">
        <v>930</v>
      </c>
      <c r="C3" t="s">
        <v>934</v>
      </c>
      <c r="D3" t="s">
        <v>907</v>
      </c>
      <c r="E3" t="s">
        <v>906</v>
      </c>
      <c r="F3" t="s">
        <v>905</v>
      </c>
      <c r="G3" t="s">
        <v>904</v>
      </c>
      <c r="H3" t="s">
        <v>903</v>
      </c>
      <c r="I3" t="s">
        <v>902</v>
      </c>
      <c r="J3" t="s">
        <v>901</v>
      </c>
      <c r="K3" t="s">
        <v>900</v>
      </c>
      <c r="P3" s="4" t="s">
        <v>169</v>
      </c>
      <c r="Q3" t="s">
        <v>265</v>
      </c>
      <c r="R3" t="s">
        <v>907</v>
      </c>
      <c r="S3" t="s">
        <v>906</v>
      </c>
      <c r="T3" t="s">
        <v>905</v>
      </c>
      <c r="U3" t="s">
        <v>904</v>
      </c>
    </row>
    <row r="4" spans="1:21" hidden="1">
      <c r="A4" s="5">
        <v>0</v>
      </c>
      <c r="B4" t="s">
        <v>108</v>
      </c>
      <c r="C4">
        <v>0.01</v>
      </c>
      <c r="D4" t="s">
        <v>403</v>
      </c>
      <c r="E4" t="s">
        <v>441</v>
      </c>
      <c r="F4" s="7">
        <v>5.9995E-2</v>
      </c>
      <c r="G4" s="7">
        <v>1.0939999999999999E-3</v>
      </c>
      <c r="H4" s="7">
        <v>6.2484999999999999E-2</v>
      </c>
      <c r="I4" t="str">
        <f>IF(F4&lt;$C4,"accept Ho. Stationary at " &amp; $C4, "fail to reject Ho. Non-stationary at " &amp;$C4)</f>
        <v>fail to reject Ho. Non-stationary at 0.01</v>
      </c>
      <c r="J4" t="str">
        <f>IF(G4&lt;$C4, "fail to reject Ho. Non-stationary" &amp; $C4, "accept Ho. Stationary at " &amp; $C4)</f>
        <v>fail to reject Ho. Non-stationary0.01</v>
      </c>
      <c r="K4" t="str">
        <f>IF(H4&lt;$C4,"accept Ho. Stationary at " &amp; $C4, "fail to reject Ho. Non-stationary at " &amp;$C4)</f>
        <v>fail to reject Ho. Non-stationary at 0.01</v>
      </c>
      <c r="O4" s="5">
        <v>0</v>
      </c>
      <c r="P4" t="s">
        <v>108</v>
      </c>
      <c r="Q4">
        <v>0.01</v>
      </c>
      <c r="R4" t="s">
        <v>403</v>
      </c>
      <c r="S4" t="s">
        <v>899</v>
      </c>
      <c r="T4">
        <v>5.5356000000000002E-2</v>
      </c>
      <c r="U4">
        <v>8.3617999999999998E-2</v>
      </c>
    </row>
    <row r="5" spans="1:21" hidden="1">
      <c r="A5" s="5">
        <v>1</v>
      </c>
      <c r="B5" t="s">
        <v>108</v>
      </c>
      <c r="C5">
        <v>0.05</v>
      </c>
      <c r="D5" t="s">
        <v>403</v>
      </c>
      <c r="E5" t="s">
        <v>441</v>
      </c>
      <c r="F5" s="7">
        <v>5.9995E-2</v>
      </c>
      <c r="G5" s="7">
        <v>1.0939999999999999E-3</v>
      </c>
      <c r="H5" s="7">
        <v>6.2484999999999999E-2</v>
      </c>
      <c r="I5" t="str">
        <f>IF(F5&lt;$C5,"reject Ho. Stationary at " &amp; $C5, "fail to reject Ho. Non-stationary at " &amp;$C5)</f>
        <v>fail to reject Ho. Non-stationary at 0.05</v>
      </c>
      <c r="J5" t="str">
        <f>IF(G5&lt;$C5, "fail to reject Ho. Non-stationary" &amp; $C5, "reject Ho. Stationary at " &amp; $C5)</f>
        <v>fail to reject Ho. Non-stationary0.05</v>
      </c>
      <c r="K5" t="str">
        <f>IF(H5&lt;$C5,"reject Ho. Stationary at " &amp; $C5, "fail to reject Ho. Non-stationary at " &amp;$C5)</f>
        <v>fail to reject Ho. Non-stationary at 0.05</v>
      </c>
      <c r="O5" s="5">
        <v>1</v>
      </c>
      <c r="P5" t="s">
        <v>108</v>
      </c>
      <c r="Q5">
        <v>0.05</v>
      </c>
      <c r="R5" t="s">
        <v>403</v>
      </c>
      <c r="S5" t="s">
        <v>899</v>
      </c>
      <c r="T5">
        <v>5.5356000000000002E-2</v>
      </c>
      <c r="U5">
        <v>8.3617999999999998E-2</v>
      </c>
    </row>
    <row r="6" spans="1:21" hidden="1">
      <c r="A6" s="5">
        <v>2</v>
      </c>
      <c r="B6" t="s">
        <v>108</v>
      </c>
      <c r="C6">
        <v>0.01</v>
      </c>
      <c r="D6" t="s">
        <v>403</v>
      </c>
      <c r="E6" t="s">
        <v>899</v>
      </c>
      <c r="F6">
        <v>5.5356000000000002E-2</v>
      </c>
      <c r="G6">
        <v>1.4485E-2</v>
      </c>
      <c r="H6">
        <v>5.7466999999999997E-2</v>
      </c>
      <c r="I6" t="str">
        <f t="shared" ref="I6:I68" si="0">IF(F6&lt;$C6,"accept Ho. Stationary at " &amp; $C6, "fail to reject Ho. Non-stationary at " &amp;$C6)</f>
        <v>fail to reject Ho. Non-stationary at 0.01</v>
      </c>
      <c r="J6" t="str">
        <f t="shared" ref="J6:J68" si="1">IF(G6&lt;$C6, "fail to reject Ho. Non-stationary" &amp; $C6, "accept Ho. Stationary at " &amp; $C6)</f>
        <v>accept Ho. Stationary at 0.01</v>
      </c>
      <c r="K6" t="str">
        <f t="shared" ref="K6:K68" si="2">IF(H6&lt;$C6,"accept Ho. Stationary at " &amp; $C6, "fail to reject Ho. Non-stationary at " &amp;$C6)</f>
        <v>fail to reject Ho. Non-stationary at 0.01</v>
      </c>
      <c r="O6" s="5">
        <v>2</v>
      </c>
      <c r="P6" t="s">
        <v>108</v>
      </c>
      <c r="Q6">
        <v>0.01</v>
      </c>
      <c r="R6" t="s">
        <v>403</v>
      </c>
      <c r="S6" t="s">
        <v>441</v>
      </c>
      <c r="T6">
        <v>5.9995E-2</v>
      </c>
      <c r="U6">
        <v>1.3525000000000001E-2</v>
      </c>
    </row>
    <row r="7" spans="1:21" hidden="1">
      <c r="A7" s="5">
        <v>3</v>
      </c>
      <c r="B7" t="s">
        <v>108</v>
      </c>
      <c r="C7">
        <v>0.05</v>
      </c>
      <c r="D7" t="s">
        <v>403</v>
      </c>
      <c r="E7" t="s">
        <v>899</v>
      </c>
      <c r="F7" s="7">
        <v>5.5356000000000002E-2</v>
      </c>
      <c r="G7">
        <v>1.4485E-2</v>
      </c>
      <c r="H7" s="7">
        <v>5.7466999999999997E-2</v>
      </c>
      <c r="I7" t="str">
        <f>IF(F7&lt;$C7,"reject Ho. Stationary at " &amp; $C7, "fail to reject Ho. Non-stationary at " &amp;$C7)</f>
        <v>fail to reject Ho. Non-stationary at 0.05</v>
      </c>
      <c r="J7" t="str">
        <f>IF(G7&lt;$C7, "fail to reject Ho. Non-stationary" &amp; $C7, "reject Ho. Stationary at " &amp; $C7)</f>
        <v>fail to reject Ho. Non-stationary0.05</v>
      </c>
      <c r="K7" t="str">
        <f>IF(H7&lt;$C7,"reject Ho. Stationary at " &amp; $C7, "fail to reject Ho. Non-stationary at " &amp;$C7)</f>
        <v>fail to reject Ho. Non-stationary at 0.05</v>
      </c>
      <c r="O7" s="5">
        <v>3</v>
      </c>
      <c r="P7" t="s">
        <v>108</v>
      </c>
      <c r="Q7">
        <v>0.05</v>
      </c>
      <c r="R7" t="s">
        <v>403</v>
      </c>
      <c r="S7" t="s">
        <v>441</v>
      </c>
      <c r="T7">
        <v>5.9995E-2</v>
      </c>
      <c r="U7">
        <v>1.3525000000000001E-2</v>
      </c>
    </row>
    <row r="8" spans="1:21" hidden="1">
      <c r="A8" s="5">
        <v>4</v>
      </c>
      <c r="B8" t="s">
        <v>109</v>
      </c>
      <c r="C8">
        <v>0.01</v>
      </c>
      <c r="D8" t="s">
        <v>403</v>
      </c>
      <c r="E8" t="s">
        <v>441</v>
      </c>
      <c r="F8" s="7">
        <v>0.10553800000000001</v>
      </c>
      <c r="G8" s="7">
        <v>2.22E-4</v>
      </c>
      <c r="H8" s="7">
        <v>0.102163</v>
      </c>
      <c r="I8" t="str">
        <f t="shared" si="0"/>
        <v>fail to reject Ho. Non-stationary at 0.01</v>
      </c>
      <c r="J8" t="str">
        <f t="shared" si="1"/>
        <v>fail to reject Ho. Non-stationary0.01</v>
      </c>
      <c r="K8" t="str">
        <f t="shared" si="2"/>
        <v>fail to reject Ho. Non-stationary at 0.01</v>
      </c>
      <c r="O8" s="5">
        <v>4</v>
      </c>
      <c r="P8" t="s">
        <v>109</v>
      </c>
      <c r="Q8">
        <v>0.01</v>
      </c>
      <c r="R8" t="s">
        <v>403</v>
      </c>
      <c r="S8" t="s">
        <v>899</v>
      </c>
      <c r="T8">
        <v>0.101705</v>
      </c>
      <c r="U8">
        <v>5.1888999999999998E-2</v>
      </c>
    </row>
    <row r="9" spans="1:21" hidden="1">
      <c r="A9" s="5">
        <v>5</v>
      </c>
      <c r="B9" t="s">
        <v>109</v>
      </c>
      <c r="C9">
        <v>0.05</v>
      </c>
      <c r="D9" t="s">
        <v>403</v>
      </c>
      <c r="E9" t="s">
        <v>441</v>
      </c>
      <c r="F9" s="7">
        <v>0.10553800000000001</v>
      </c>
      <c r="G9" s="7">
        <v>2.22E-4</v>
      </c>
      <c r="H9" s="7">
        <v>0.102163</v>
      </c>
      <c r="I9" t="str">
        <f>IF(F9&lt;$C9,"reject Ho. Stationary at " &amp; $C9, "fail to reject Ho. Non-stationary at " &amp;$C9)</f>
        <v>fail to reject Ho. Non-stationary at 0.05</v>
      </c>
      <c r="J9" t="str">
        <f>IF(G9&lt;$C9, "fail to reject Ho. Non-stationary" &amp; $C9, "reject Ho. Stationary at " &amp; $C9)</f>
        <v>fail to reject Ho. Non-stationary0.05</v>
      </c>
      <c r="K9" t="str">
        <f>IF(H9&lt;$C9,"reject Ho. Stationary at " &amp; $C9, "fail to reject Ho. Non-stationary at " &amp;$C9)</f>
        <v>fail to reject Ho. Non-stationary at 0.05</v>
      </c>
      <c r="O9" s="5">
        <v>5</v>
      </c>
      <c r="P9" t="s">
        <v>109</v>
      </c>
      <c r="Q9">
        <v>0.05</v>
      </c>
      <c r="R9" t="s">
        <v>403</v>
      </c>
      <c r="S9" t="s">
        <v>899</v>
      </c>
      <c r="T9">
        <v>0.101705</v>
      </c>
      <c r="U9">
        <v>5.1888999999999998E-2</v>
      </c>
    </row>
    <row r="10" spans="1:21" hidden="1">
      <c r="A10" s="5">
        <v>6</v>
      </c>
      <c r="B10" t="s">
        <v>109</v>
      </c>
      <c r="C10">
        <v>0.01</v>
      </c>
      <c r="D10" t="s">
        <v>403</v>
      </c>
      <c r="E10" t="s">
        <v>899</v>
      </c>
      <c r="F10">
        <v>0.101705</v>
      </c>
      <c r="G10">
        <v>1.0668E-2</v>
      </c>
      <c r="H10">
        <v>0.104933</v>
      </c>
      <c r="I10" t="str">
        <f t="shared" si="0"/>
        <v>fail to reject Ho. Non-stationary at 0.01</v>
      </c>
      <c r="J10" t="str">
        <f t="shared" si="1"/>
        <v>accept Ho. Stationary at 0.01</v>
      </c>
      <c r="K10" t="str">
        <f t="shared" si="2"/>
        <v>fail to reject Ho. Non-stationary at 0.01</v>
      </c>
      <c r="O10" s="5">
        <v>6</v>
      </c>
      <c r="P10" t="s">
        <v>109</v>
      </c>
      <c r="Q10">
        <v>0.01</v>
      </c>
      <c r="R10" t="s">
        <v>403</v>
      </c>
      <c r="S10" t="s">
        <v>441</v>
      </c>
      <c r="T10">
        <v>0.10553800000000001</v>
      </c>
      <c r="U10">
        <v>0.01</v>
      </c>
    </row>
    <row r="11" spans="1:21" hidden="1">
      <c r="A11" s="5">
        <v>7</v>
      </c>
      <c r="B11" t="s">
        <v>109</v>
      </c>
      <c r="C11">
        <v>0.05</v>
      </c>
      <c r="D11" t="s">
        <v>403</v>
      </c>
      <c r="E11" t="s">
        <v>899</v>
      </c>
      <c r="F11" s="7">
        <v>0.101705</v>
      </c>
      <c r="G11">
        <v>1.0668E-2</v>
      </c>
      <c r="H11" s="7">
        <v>0.104933</v>
      </c>
      <c r="I11" t="str">
        <f>IF(F11&lt;$C11,"reject Ho. Stationary at " &amp; $C11, "fail to reject Ho. Non-stationary at " &amp;$C11)</f>
        <v>fail to reject Ho. Non-stationary at 0.05</v>
      </c>
      <c r="J11" t="str">
        <f>IF(G11&lt;$C11, "fail to reject Ho. Non-stationary" &amp; $C11, "reject Ho. Stationary at " &amp; $C11)</f>
        <v>fail to reject Ho. Non-stationary0.05</v>
      </c>
      <c r="K11" t="str">
        <f>IF(H11&lt;$C11,"reject Ho. Stationary at " &amp; $C11, "fail to reject Ho. Non-stationary at " &amp;$C11)</f>
        <v>fail to reject Ho. Non-stationary at 0.05</v>
      </c>
      <c r="O11" s="5">
        <v>7</v>
      </c>
      <c r="P11" t="s">
        <v>109</v>
      </c>
      <c r="Q11">
        <v>0.05</v>
      </c>
      <c r="R11" t="s">
        <v>403</v>
      </c>
      <c r="S11" t="s">
        <v>441</v>
      </c>
      <c r="T11">
        <v>0.10553800000000001</v>
      </c>
      <c r="U11">
        <v>0.01</v>
      </c>
    </row>
    <row r="12" spans="1:21" hidden="1">
      <c r="A12" s="5">
        <v>8</v>
      </c>
      <c r="B12" t="s">
        <v>110</v>
      </c>
      <c r="C12">
        <v>0.01</v>
      </c>
      <c r="D12" t="s">
        <v>403</v>
      </c>
      <c r="E12" t="s">
        <v>441</v>
      </c>
      <c r="F12" s="7">
        <v>7.8785999999999995E-2</v>
      </c>
      <c r="G12" s="7">
        <v>1.6200000000000001E-4</v>
      </c>
      <c r="H12" s="7">
        <v>6.9175E-2</v>
      </c>
      <c r="I12" t="str">
        <f t="shared" si="0"/>
        <v>fail to reject Ho. Non-stationary at 0.01</v>
      </c>
      <c r="J12" t="str">
        <f t="shared" si="1"/>
        <v>fail to reject Ho. Non-stationary0.01</v>
      </c>
      <c r="K12" t="str">
        <f t="shared" si="2"/>
        <v>fail to reject Ho. Non-stationary at 0.01</v>
      </c>
      <c r="O12" s="5">
        <v>8</v>
      </c>
      <c r="P12" t="s">
        <v>110</v>
      </c>
      <c r="Q12">
        <v>0.01</v>
      </c>
      <c r="R12" t="s">
        <v>403</v>
      </c>
      <c r="S12" t="s">
        <v>899</v>
      </c>
      <c r="T12">
        <v>8.3414000000000002E-2</v>
      </c>
      <c r="U12">
        <v>4.3494999999999999E-2</v>
      </c>
    </row>
    <row r="13" spans="1:21" hidden="1">
      <c r="A13" s="5">
        <v>9</v>
      </c>
      <c r="B13" t="s">
        <v>110</v>
      </c>
      <c r="C13">
        <v>0.05</v>
      </c>
      <c r="D13" t="s">
        <v>403</v>
      </c>
      <c r="E13" t="s">
        <v>441</v>
      </c>
      <c r="F13" s="7">
        <v>7.8785999999999995E-2</v>
      </c>
      <c r="G13" s="7">
        <v>1.6200000000000001E-4</v>
      </c>
      <c r="H13" s="7">
        <v>6.9175E-2</v>
      </c>
      <c r="I13" t="str">
        <f>IF(F13&lt;$C13,"reject Ho. Stationary at " &amp; $C13, "fail to reject Ho. Non-stationary at " &amp;$C13)</f>
        <v>fail to reject Ho. Non-stationary at 0.05</v>
      </c>
      <c r="J13" t="str">
        <f>IF(G13&lt;$C13, "fail to reject Ho. Non-stationary" &amp; $C13, "reject Ho. Stationary at " &amp; $C13)</f>
        <v>fail to reject Ho. Non-stationary0.05</v>
      </c>
      <c r="K13" t="str">
        <f>IF(H13&lt;$C13,"reject Ho. Stationary at " &amp; $C13, "fail to reject Ho. Non-stationary at " &amp;$C13)</f>
        <v>fail to reject Ho. Non-stationary at 0.05</v>
      </c>
      <c r="O13" s="5">
        <v>9</v>
      </c>
      <c r="P13" t="s">
        <v>110</v>
      </c>
      <c r="Q13">
        <v>0.05</v>
      </c>
      <c r="R13" t="s">
        <v>403</v>
      </c>
      <c r="S13" t="s">
        <v>899</v>
      </c>
      <c r="T13">
        <v>8.3414000000000002E-2</v>
      </c>
      <c r="U13">
        <v>4.3494999999999999E-2</v>
      </c>
    </row>
    <row r="14" spans="1:21" hidden="1">
      <c r="A14" s="5">
        <v>10</v>
      </c>
      <c r="B14" t="s">
        <v>110</v>
      </c>
      <c r="C14">
        <v>0.01</v>
      </c>
      <c r="D14" t="s">
        <v>403</v>
      </c>
      <c r="E14" t="s">
        <v>899</v>
      </c>
      <c r="F14">
        <v>8.3414000000000002E-2</v>
      </c>
      <c r="G14">
        <v>7.9609999999999993E-3</v>
      </c>
      <c r="H14">
        <v>8.4607000000000002E-2</v>
      </c>
      <c r="I14" t="str">
        <f t="shared" si="0"/>
        <v>fail to reject Ho. Non-stationary at 0.01</v>
      </c>
      <c r="J14" t="str">
        <f t="shared" si="1"/>
        <v>fail to reject Ho. Non-stationary0.01</v>
      </c>
      <c r="K14" t="str">
        <f t="shared" si="2"/>
        <v>fail to reject Ho. Non-stationary at 0.01</v>
      </c>
      <c r="O14" s="5">
        <v>10</v>
      </c>
      <c r="P14" t="s">
        <v>110</v>
      </c>
      <c r="Q14">
        <v>0.01</v>
      </c>
      <c r="R14" t="s">
        <v>403</v>
      </c>
      <c r="S14" t="s">
        <v>441</v>
      </c>
      <c r="T14">
        <v>7.8785999999999995E-2</v>
      </c>
      <c r="U14">
        <v>0.01</v>
      </c>
    </row>
    <row r="15" spans="1:21" hidden="1">
      <c r="A15" s="5">
        <v>11</v>
      </c>
      <c r="B15" t="s">
        <v>110</v>
      </c>
      <c r="C15">
        <v>0.05</v>
      </c>
      <c r="D15" t="s">
        <v>403</v>
      </c>
      <c r="E15" t="s">
        <v>899</v>
      </c>
      <c r="F15" s="7">
        <v>8.3414000000000002E-2</v>
      </c>
      <c r="G15">
        <v>7.9609999999999993E-3</v>
      </c>
      <c r="H15" s="7">
        <v>8.4607000000000002E-2</v>
      </c>
      <c r="I15" t="str">
        <f>IF(F15&lt;$C15,"reject Ho. Stationary at " &amp; $C15, "fail to reject Ho. Non-stationary at " &amp;$C15)</f>
        <v>fail to reject Ho. Non-stationary at 0.05</v>
      </c>
      <c r="J15" t="str">
        <f>IF(G15&lt;$C15, "fail to reject Ho. Non-stationary" &amp; $C15, "reject Ho. Stationary at " &amp; $C15)</f>
        <v>fail to reject Ho. Non-stationary0.05</v>
      </c>
      <c r="K15" t="str">
        <f>IF(H15&lt;$C15,"reject Ho. Stationary at " &amp; $C15, "fail to reject Ho. Non-stationary at " &amp;$C15)</f>
        <v>fail to reject Ho. Non-stationary at 0.05</v>
      </c>
      <c r="O15" s="5">
        <v>11</v>
      </c>
      <c r="P15" t="s">
        <v>110</v>
      </c>
      <c r="Q15">
        <v>0.05</v>
      </c>
      <c r="R15" t="s">
        <v>403</v>
      </c>
      <c r="S15" t="s">
        <v>441</v>
      </c>
      <c r="T15">
        <v>7.8785999999999995E-2</v>
      </c>
      <c r="U15">
        <v>0.01</v>
      </c>
    </row>
    <row r="16" spans="1:21" hidden="1">
      <c r="A16" s="5">
        <v>12</v>
      </c>
      <c r="B16" t="s">
        <v>111</v>
      </c>
      <c r="C16">
        <v>0.01</v>
      </c>
      <c r="D16" t="s">
        <v>403</v>
      </c>
      <c r="E16" t="s">
        <v>441</v>
      </c>
      <c r="F16" s="7">
        <v>5.0100000000000003E-4</v>
      </c>
      <c r="G16" s="7">
        <v>2.5099999999999998E-4</v>
      </c>
      <c r="H16" s="7">
        <v>2.467E-3</v>
      </c>
      <c r="I16" t="str">
        <f t="shared" si="0"/>
        <v>accept Ho. Stationary at 0.01</v>
      </c>
      <c r="J16" t="str">
        <f t="shared" si="1"/>
        <v>fail to reject Ho. Non-stationary0.01</v>
      </c>
      <c r="K16" t="str">
        <f t="shared" si="2"/>
        <v>accept Ho. Stationary at 0.01</v>
      </c>
      <c r="O16" s="5">
        <v>12</v>
      </c>
      <c r="P16" t="s">
        <v>111</v>
      </c>
      <c r="Q16">
        <v>0.01</v>
      </c>
      <c r="R16" t="s">
        <v>403</v>
      </c>
      <c r="S16" t="s">
        <v>899</v>
      </c>
      <c r="T16">
        <v>1.5250000000000001E-3</v>
      </c>
      <c r="U16">
        <v>6.5825999999999996E-2</v>
      </c>
    </row>
    <row r="17" spans="1:21" hidden="1">
      <c r="A17" s="5">
        <v>13</v>
      </c>
      <c r="B17" t="s">
        <v>111</v>
      </c>
      <c r="C17">
        <v>0.05</v>
      </c>
      <c r="D17" t="s">
        <v>403</v>
      </c>
      <c r="E17" t="s">
        <v>441</v>
      </c>
      <c r="F17" s="7">
        <v>5.0100000000000003E-4</v>
      </c>
      <c r="G17" s="7">
        <v>2.5099999999999998E-4</v>
      </c>
      <c r="H17" s="7">
        <v>2.467E-3</v>
      </c>
      <c r="I17" t="str">
        <f>IF(F17&lt;$C17,"reject Ho. Stationary at " &amp; $C17, "fail to reject Ho. Non-stationary at " &amp;$C17)</f>
        <v>reject Ho. Stationary at 0.05</v>
      </c>
      <c r="J17" t="str">
        <f>IF(G17&lt;$C17, "fail to reject Ho. Non-stationary" &amp; $C17, "reject Ho. Stationary at " &amp; $C17)</f>
        <v>fail to reject Ho. Non-stationary0.05</v>
      </c>
      <c r="K17" t="str">
        <f>IF(H17&lt;$C17,"reject Ho. Stationary at " &amp; $C17, "fail to reject Ho. Non-stationary at " &amp;$C17)</f>
        <v>reject Ho. Stationary at 0.05</v>
      </c>
      <c r="O17" s="5">
        <v>13</v>
      </c>
      <c r="P17" t="s">
        <v>111</v>
      </c>
      <c r="Q17">
        <v>0.05</v>
      </c>
      <c r="R17" t="s">
        <v>403</v>
      </c>
      <c r="S17" t="s">
        <v>899</v>
      </c>
      <c r="T17">
        <v>1.5250000000000001E-3</v>
      </c>
      <c r="U17">
        <v>6.5825999999999996E-2</v>
      </c>
    </row>
    <row r="18" spans="1:21" hidden="1">
      <c r="A18" s="5">
        <v>14</v>
      </c>
      <c r="B18" t="s">
        <v>111</v>
      </c>
      <c r="C18">
        <v>0.01</v>
      </c>
      <c r="D18" t="s">
        <v>403</v>
      </c>
      <c r="E18" t="s">
        <v>899</v>
      </c>
      <c r="F18">
        <v>1.5250000000000001E-3</v>
      </c>
      <c r="G18">
        <v>1.7073999999999999E-2</v>
      </c>
      <c r="H18">
        <v>2.2829999999999999E-3</v>
      </c>
      <c r="I18" t="str">
        <f t="shared" si="0"/>
        <v>accept Ho. Stationary at 0.01</v>
      </c>
      <c r="J18" t="str">
        <f t="shared" si="1"/>
        <v>accept Ho. Stationary at 0.01</v>
      </c>
      <c r="K18" t="str">
        <f t="shared" si="2"/>
        <v>accept Ho. Stationary at 0.01</v>
      </c>
      <c r="O18" s="5">
        <v>14</v>
      </c>
      <c r="P18" t="s">
        <v>111</v>
      </c>
      <c r="Q18">
        <v>0.01</v>
      </c>
      <c r="R18" t="s">
        <v>403</v>
      </c>
      <c r="S18" t="s">
        <v>441</v>
      </c>
      <c r="T18">
        <v>5.0100000000000003E-4</v>
      </c>
      <c r="U18">
        <v>0.01</v>
      </c>
    </row>
    <row r="19" spans="1:21" hidden="1">
      <c r="A19" s="5">
        <v>15</v>
      </c>
      <c r="B19" t="s">
        <v>111</v>
      </c>
      <c r="C19">
        <v>0.05</v>
      </c>
      <c r="D19" t="s">
        <v>403</v>
      </c>
      <c r="E19" t="s">
        <v>899</v>
      </c>
      <c r="F19" s="7">
        <v>1.5250000000000001E-3</v>
      </c>
      <c r="G19">
        <v>1.7073999999999999E-2</v>
      </c>
      <c r="H19" s="7">
        <v>2.2829999999999999E-3</v>
      </c>
      <c r="I19" t="str">
        <f>IF(F19&lt;$C19,"reject Ho. Stationary at " &amp; $C19, "fail to reject Ho. Non-stationary at " &amp;$C19)</f>
        <v>reject Ho. Stationary at 0.05</v>
      </c>
      <c r="J19" t="str">
        <f>IF(G19&lt;$C19, "fail to reject Ho. Non-stationary" &amp; $C19, "reject Ho. Stationary at " &amp; $C19)</f>
        <v>fail to reject Ho. Non-stationary0.05</v>
      </c>
      <c r="K19" t="str">
        <f>IF(H19&lt;$C19,"reject Ho. Stationary at " &amp; $C19, "fail to reject Ho. Non-stationary at " &amp;$C19)</f>
        <v>reject Ho. Stationary at 0.05</v>
      </c>
      <c r="O19" s="5">
        <v>15</v>
      </c>
      <c r="P19" t="s">
        <v>111</v>
      </c>
      <c r="Q19">
        <v>0.05</v>
      </c>
      <c r="R19" t="s">
        <v>403</v>
      </c>
      <c r="S19" t="s">
        <v>441</v>
      </c>
      <c r="T19">
        <v>5.0100000000000003E-4</v>
      </c>
      <c r="U19">
        <v>0.01</v>
      </c>
    </row>
    <row r="20" spans="1:21" hidden="1">
      <c r="A20" s="5">
        <v>16</v>
      </c>
      <c r="B20" t="s">
        <v>113</v>
      </c>
      <c r="C20">
        <v>0.01</v>
      </c>
      <c r="D20" t="s">
        <v>403</v>
      </c>
      <c r="E20" t="s">
        <v>441</v>
      </c>
      <c r="F20" s="7">
        <v>3.8176000000000002E-2</v>
      </c>
      <c r="G20" s="7">
        <v>5.3300000000000005E-4</v>
      </c>
      <c r="H20" s="7">
        <v>3.7220999999999997E-2</v>
      </c>
      <c r="I20" t="str">
        <f t="shared" si="0"/>
        <v>fail to reject Ho. Non-stationary at 0.01</v>
      </c>
      <c r="J20" t="str">
        <f t="shared" si="1"/>
        <v>fail to reject Ho. Non-stationary0.01</v>
      </c>
      <c r="K20" t="str">
        <f t="shared" si="2"/>
        <v>fail to reject Ho. Non-stationary at 0.01</v>
      </c>
      <c r="O20" s="5">
        <v>16</v>
      </c>
      <c r="P20" t="s">
        <v>113</v>
      </c>
      <c r="Q20">
        <v>0.01</v>
      </c>
      <c r="R20" t="s">
        <v>403</v>
      </c>
      <c r="S20" t="s">
        <v>899</v>
      </c>
      <c r="T20">
        <v>0.58440800000000004</v>
      </c>
      <c r="U20">
        <v>9.9654999999999994E-2</v>
      </c>
    </row>
    <row r="21" spans="1:21" hidden="1">
      <c r="A21" s="5">
        <v>17</v>
      </c>
      <c r="B21" t="s">
        <v>113</v>
      </c>
      <c r="C21">
        <v>0.05</v>
      </c>
      <c r="D21" t="s">
        <v>403</v>
      </c>
      <c r="E21" t="s">
        <v>441</v>
      </c>
      <c r="F21" s="7">
        <v>3.8176000000000002E-2</v>
      </c>
      <c r="G21" s="7">
        <v>5.3300000000000005E-4</v>
      </c>
      <c r="H21" s="7">
        <v>3.7220999999999997E-2</v>
      </c>
      <c r="I21" t="str">
        <f>IF(F21&lt;$C21,"reject Ho. Stationary at " &amp; $C21, "fail to reject Ho. Non-stationary at " &amp;$C21)</f>
        <v>reject Ho. Stationary at 0.05</v>
      </c>
      <c r="J21" t="str">
        <f>IF(G21&lt;$C21, "fail to reject Ho. Non-stationary" &amp; $C21, "reject Ho. Stationary at " &amp; $C21)</f>
        <v>fail to reject Ho. Non-stationary0.05</v>
      </c>
      <c r="K21" t="str">
        <f>IF(H21&lt;$C21,"reject Ho. Stationary at " &amp; $C21, "fail to reject Ho. Non-stationary at " &amp;$C21)</f>
        <v>reject Ho. Stationary at 0.05</v>
      </c>
      <c r="O21" s="5">
        <v>17</v>
      </c>
      <c r="P21" t="s">
        <v>113</v>
      </c>
      <c r="Q21">
        <v>0.05</v>
      </c>
      <c r="R21" t="s">
        <v>403</v>
      </c>
      <c r="S21" t="s">
        <v>899</v>
      </c>
      <c r="T21">
        <v>0.58440800000000004</v>
      </c>
      <c r="U21">
        <v>9.9654999999999994E-2</v>
      </c>
    </row>
    <row r="22" spans="1:21" hidden="1">
      <c r="A22" s="5">
        <v>18</v>
      </c>
      <c r="B22" t="s">
        <v>113</v>
      </c>
      <c r="C22">
        <v>0.01</v>
      </c>
      <c r="D22" t="s">
        <v>403</v>
      </c>
      <c r="E22" t="s">
        <v>899</v>
      </c>
      <c r="F22">
        <v>0.58440800000000004</v>
      </c>
      <c r="G22">
        <v>2.0393999999999999E-2</v>
      </c>
      <c r="H22">
        <v>2.4910000000000002E-2</v>
      </c>
      <c r="I22" t="str">
        <f t="shared" si="0"/>
        <v>fail to reject Ho. Non-stationary at 0.01</v>
      </c>
      <c r="J22" t="str">
        <f t="shared" si="1"/>
        <v>accept Ho. Stationary at 0.01</v>
      </c>
      <c r="K22" t="str">
        <f t="shared" si="2"/>
        <v>fail to reject Ho. Non-stationary at 0.01</v>
      </c>
      <c r="O22" s="5">
        <v>18</v>
      </c>
      <c r="P22" t="s">
        <v>113</v>
      </c>
      <c r="Q22">
        <v>0.01</v>
      </c>
      <c r="R22" t="s">
        <v>403</v>
      </c>
      <c r="S22" t="s">
        <v>441</v>
      </c>
      <c r="T22">
        <v>3.8176000000000002E-2</v>
      </c>
      <c r="U22">
        <v>0.01</v>
      </c>
    </row>
    <row r="23" spans="1:21" hidden="1">
      <c r="A23" s="5">
        <v>19</v>
      </c>
      <c r="B23" t="s">
        <v>113</v>
      </c>
      <c r="C23">
        <v>0.05</v>
      </c>
      <c r="D23" t="s">
        <v>403</v>
      </c>
      <c r="E23" t="s">
        <v>899</v>
      </c>
      <c r="F23" s="7">
        <v>0.58440800000000004</v>
      </c>
      <c r="G23">
        <v>2.0393999999999999E-2</v>
      </c>
      <c r="H23" s="7">
        <v>2.4910000000000002E-2</v>
      </c>
      <c r="I23" t="str">
        <f>IF(F23&lt;$C23,"reject Ho. Stationary at " &amp; $C23, "fail to reject Ho. Non-stationary at " &amp;$C23)</f>
        <v>fail to reject Ho. Non-stationary at 0.05</v>
      </c>
      <c r="J23" t="str">
        <f>IF(G23&lt;$C23, "fail to reject Ho. Non-stationary" &amp; $C23, "reject Ho. Stationary at " &amp; $C23)</f>
        <v>fail to reject Ho. Non-stationary0.05</v>
      </c>
      <c r="K23" t="str">
        <f>IF(H23&lt;$C23,"reject Ho. Stationary at " &amp; $C23, "fail to reject Ho. Non-stationary at " &amp;$C23)</f>
        <v>reject Ho. Stationary at 0.05</v>
      </c>
      <c r="O23" s="5">
        <v>19</v>
      </c>
      <c r="P23" t="s">
        <v>113</v>
      </c>
      <c r="Q23">
        <v>0.05</v>
      </c>
      <c r="R23" t="s">
        <v>403</v>
      </c>
      <c r="S23" t="s">
        <v>441</v>
      </c>
      <c r="T23">
        <v>3.8176000000000002E-2</v>
      </c>
      <c r="U23">
        <v>0.01</v>
      </c>
    </row>
    <row r="24" spans="1:21" hidden="1">
      <c r="A24" s="5">
        <v>20</v>
      </c>
      <c r="B24" t="s">
        <v>114</v>
      </c>
      <c r="C24">
        <v>0.01</v>
      </c>
      <c r="D24" t="s">
        <v>403</v>
      </c>
      <c r="E24" t="s">
        <v>441</v>
      </c>
      <c r="F24" s="7">
        <v>4.9194000000000002E-2</v>
      </c>
      <c r="G24" s="7">
        <v>1.1900000000000001E-4</v>
      </c>
      <c r="H24" s="7">
        <v>5.0411999999999998E-2</v>
      </c>
      <c r="I24" t="str">
        <f t="shared" si="0"/>
        <v>fail to reject Ho. Non-stationary at 0.01</v>
      </c>
      <c r="J24" t="str">
        <f t="shared" si="1"/>
        <v>fail to reject Ho. Non-stationary0.01</v>
      </c>
      <c r="K24" t="str">
        <f t="shared" si="2"/>
        <v>fail to reject Ho. Non-stationary at 0.01</v>
      </c>
      <c r="O24" s="5">
        <v>20</v>
      </c>
      <c r="P24" t="s">
        <v>114</v>
      </c>
      <c r="Q24">
        <v>0.01</v>
      </c>
      <c r="R24" t="s">
        <v>403</v>
      </c>
      <c r="S24" t="s">
        <v>899</v>
      </c>
      <c r="T24">
        <v>3.8078000000000001E-2</v>
      </c>
      <c r="U24">
        <v>7.1938000000000002E-2</v>
      </c>
    </row>
    <row r="25" spans="1:21" hidden="1">
      <c r="A25" s="5">
        <v>21</v>
      </c>
      <c r="B25" t="s">
        <v>114</v>
      </c>
      <c r="C25">
        <v>0.05</v>
      </c>
      <c r="D25" t="s">
        <v>403</v>
      </c>
      <c r="E25" t="s">
        <v>441</v>
      </c>
      <c r="F25" s="7">
        <v>4.9194000000000002E-2</v>
      </c>
      <c r="G25" s="7">
        <v>1.1900000000000001E-4</v>
      </c>
      <c r="H25" s="7">
        <v>5.0411999999999998E-2</v>
      </c>
      <c r="I25" t="str">
        <f>IF(F25&lt;$C25,"reject Ho. Stationary at " &amp; $C25, "fail to reject Ho. Non-stationary at " &amp;$C25)</f>
        <v>reject Ho. Stationary at 0.05</v>
      </c>
      <c r="J25" t="str">
        <f>IF(G25&lt;$C25, "fail to reject Ho. Non-stationary" &amp; $C25, "reject Ho. Stationary at " &amp; $C25)</f>
        <v>fail to reject Ho. Non-stationary0.05</v>
      </c>
      <c r="K25" t="str">
        <f>IF(H25&lt;$C25,"reject Ho. Stationary at " &amp; $C25, "fail to reject Ho. Non-stationary at " &amp;$C25)</f>
        <v>fail to reject Ho. Non-stationary at 0.05</v>
      </c>
      <c r="O25" s="5">
        <v>21</v>
      </c>
      <c r="P25" t="s">
        <v>114</v>
      </c>
      <c r="Q25">
        <v>0.05</v>
      </c>
      <c r="R25" t="s">
        <v>403</v>
      </c>
      <c r="S25" t="s">
        <v>899</v>
      </c>
      <c r="T25">
        <v>3.8078000000000001E-2</v>
      </c>
      <c r="U25">
        <v>7.1938000000000002E-2</v>
      </c>
    </row>
    <row r="26" spans="1:21" hidden="1">
      <c r="A26" s="5">
        <v>22</v>
      </c>
      <c r="B26" t="s">
        <v>114</v>
      </c>
      <c r="C26">
        <v>0.01</v>
      </c>
      <c r="D26" t="s">
        <v>403</v>
      </c>
      <c r="E26" t="s">
        <v>899</v>
      </c>
      <c r="F26">
        <v>3.8078000000000001E-2</v>
      </c>
      <c r="G26">
        <v>1.8419999999999999E-2</v>
      </c>
      <c r="H26">
        <v>3.8407999999999998E-2</v>
      </c>
      <c r="I26" t="str">
        <f t="shared" si="0"/>
        <v>fail to reject Ho. Non-stationary at 0.01</v>
      </c>
      <c r="J26" t="str">
        <f t="shared" si="1"/>
        <v>accept Ho. Stationary at 0.01</v>
      </c>
      <c r="K26" t="str">
        <f t="shared" si="2"/>
        <v>fail to reject Ho. Non-stationary at 0.01</v>
      </c>
      <c r="O26" s="5">
        <v>22</v>
      </c>
      <c r="P26" t="s">
        <v>114</v>
      </c>
      <c r="Q26">
        <v>0.01</v>
      </c>
      <c r="R26" t="s">
        <v>403</v>
      </c>
      <c r="S26" t="s">
        <v>441</v>
      </c>
      <c r="T26">
        <v>4.9194000000000002E-2</v>
      </c>
      <c r="U26">
        <v>0.01</v>
      </c>
    </row>
    <row r="27" spans="1:21" hidden="1">
      <c r="A27" s="5">
        <v>23</v>
      </c>
      <c r="B27" t="s">
        <v>114</v>
      </c>
      <c r="C27">
        <v>0.05</v>
      </c>
      <c r="D27" t="s">
        <v>403</v>
      </c>
      <c r="E27" t="s">
        <v>899</v>
      </c>
      <c r="F27" s="7">
        <v>3.8078000000000001E-2</v>
      </c>
      <c r="G27">
        <v>1.8419999999999999E-2</v>
      </c>
      <c r="H27" s="7">
        <v>3.8407999999999998E-2</v>
      </c>
      <c r="I27" t="str">
        <f>IF(F27&lt;$C27,"reject Ho. Stationary at " &amp; $C27, "fail to reject Ho. Non-stationary at " &amp;$C27)</f>
        <v>reject Ho. Stationary at 0.05</v>
      </c>
      <c r="J27" t="str">
        <f>IF(G27&lt;$C27, "fail to reject Ho. Non-stationary" &amp; $C27, "reject Ho. Stationary at " &amp; $C27)</f>
        <v>fail to reject Ho. Non-stationary0.05</v>
      </c>
      <c r="K27" t="str">
        <f>IF(H27&lt;$C27,"reject Ho. Stationary at " &amp; $C27, "fail to reject Ho. Non-stationary at " &amp;$C27)</f>
        <v>reject Ho. Stationary at 0.05</v>
      </c>
      <c r="O27" s="5">
        <v>23</v>
      </c>
      <c r="P27" t="s">
        <v>114</v>
      </c>
      <c r="Q27">
        <v>0.05</v>
      </c>
      <c r="R27" t="s">
        <v>403</v>
      </c>
      <c r="S27" t="s">
        <v>441</v>
      </c>
      <c r="T27">
        <v>4.9194000000000002E-2</v>
      </c>
      <c r="U27">
        <v>0.01</v>
      </c>
    </row>
    <row r="28" spans="1:21" hidden="1">
      <c r="A28" s="5">
        <v>24</v>
      </c>
      <c r="B28" t="s">
        <v>115</v>
      </c>
      <c r="C28">
        <v>0.01</v>
      </c>
      <c r="D28" t="s">
        <v>403</v>
      </c>
      <c r="E28" t="s">
        <v>441</v>
      </c>
      <c r="F28" s="7">
        <v>3.4726E-2</v>
      </c>
      <c r="G28" s="7">
        <v>1E-4</v>
      </c>
      <c r="H28" s="7">
        <v>3.0358E-2</v>
      </c>
      <c r="I28" t="str">
        <f t="shared" si="0"/>
        <v>fail to reject Ho. Non-stationary at 0.01</v>
      </c>
      <c r="J28" t="str">
        <f t="shared" si="1"/>
        <v>fail to reject Ho. Non-stationary0.01</v>
      </c>
      <c r="K28" t="str">
        <f t="shared" si="2"/>
        <v>fail to reject Ho. Non-stationary at 0.01</v>
      </c>
      <c r="O28" s="5">
        <v>24</v>
      </c>
      <c r="P28" t="s">
        <v>115</v>
      </c>
      <c r="Q28">
        <v>0.01</v>
      </c>
      <c r="R28" t="s">
        <v>403</v>
      </c>
      <c r="S28" t="s">
        <v>899</v>
      </c>
      <c r="T28">
        <v>3.4075000000000001E-2</v>
      </c>
      <c r="U28">
        <v>4.9579999999999999E-2</v>
      </c>
    </row>
    <row r="29" spans="1:21" hidden="1">
      <c r="A29" s="5">
        <v>25</v>
      </c>
      <c r="B29" t="s">
        <v>115</v>
      </c>
      <c r="C29">
        <v>0.05</v>
      </c>
      <c r="D29" t="s">
        <v>403</v>
      </c>
      <c r="E29" t="s">
        <v>441</v>
      </c>
      <c r="F29" s="7">
        <v>3.4726E-2</v>
      </c>
      <c r="G29" s="7">
        <v>1E-4</v>
      </c>
      <c r="H29" s="7">
        <v>3.0358E-2</v>
      </c>
      <c r="I29" t="str">
        <f>IF(F29&lt;$C29,"reject Ho. Stationary at " &amp; $C29, "fail to reject Ho. Non-stationary at " &amp;$C29)</f>
        <v>reject Ho. Stationary at 0.05</v>
      </c>
      <c r="J29" t="str">
        <f>IF(G29&lt;$C29, "fail to reject Ho. Non-stationary" &amp; $C29, "reject Ho. Stationary at " &amp; $C29)</f>
        <v>fail to reject Ho. Non-stationary0.05</v>
      </c>
      <c r="K29" t="str">
        <f>IF(H29&lt;$C29,"reject Ho. Stationary at " &amp; $C29, "fail to reject Ho. Non-stationary at " &amp;$C29)</f>
        <v>reject Ho. Stationary at 0.05</v>
      </c>
      <c r="O29" s="5">
        <v>25</v>
      </c>
      <c r="P29" t="s">
        <v>115</v>
      </c>
      <c r="Q29">
        <v>0.05</v>
      </c>
      <c r="R29" t="s">
        <v>403</v>
      </c>
      <c r="S29" t="s">
        <v>899</v>
      </c>
      <c r="T29">
        <v>3.4075000000000001E-2</v>
      </c>
      <c r="U29">
        <v>4.9579999999999999E-2</v>
      </c>
    </row>
    <row r="30" spans="1:21" hidden="1">
      <c r="A30" s="5">
        <v>26</v>
      </c>
      <c r="B30" t="s">
        <v>115</v>
      </c>
      <c r="C30">
        <v>0.01</v>
      </c>
      <c r="D30" t="s">
        <v>403</v>
      </c>
      <c r="E30" t="s">
        <v>899</v>
      </c>
      <c r="F30">
        <v>3.4075000000000001E-2</v>
      </c>
      <c r="G30">
        <v>1.2430999999999999E-2</v>
      </c>
      <c r="H30">
        <v>2.9569000000000002E-2</v>
      </c>
      <c r="I30" t="str">
        <f t="shared" si="0"/>
        <v>fail to reject Ho. Non-stationary at 0.01</v>
      </c>
      <c r="J30" t="str">
        <f t="shared" si="1"/>
        <v>accept Ho. Stationary at 0.01</v>
      </c>
      <c r="K30" t="str">
        <f t="shared" si="2"/>
        <v>fail to reject Ho. Non-stationary at 0.01</v>
      </c>
      <c r="O30" s="5">
        <v>26</v>
      </c>
      <c r="P30" t="s">
        <v>115</v>
      </c>
      <c r="Q30">
        <v>0.01</v>
      </c>
      <c r="R30" t="s">
        <v>403</v>
      </c>
      <c r="S30" t="s">
        <v>441</v>
      </c>
      <c r="T30">
        <v>3.4726E-2</v>
      </c>
      <c r="U30">
        <v>0.01</v>
      </c>
    </row>
    <row r="31" spans="1:21" hidden="1">
      <c r="A31" s="5">
        <v>27</v>
      </c>
      <c r="B31" t="s">
        <v>115</v>
      </c>
      <c r="C31">
        <v>0.05</v>
      </c>
      <c r="D31" t="s">
        <v>403</v>
      </c>
      <c r="E31" t="s">
        <v>899</v>
      </c>
      <c r="F31" s="7">
        <v>3.4075000000000001E-2</v>
      </c>
      <c r="G31">
        <v>1.2430999999999999E-2</v>
      </c>
      <c r="H31" s="7">
        <v>2.9569000000000002E-2</v>
      </c>
      <c r="I31" t="str">
        <f>IF(F31&lt;$C31,"reject Ho. Stationary at " &amp; $C31, "fail to reject Ho. Non-stationary at " &amp;$C31)</f>
        <v>reject Ho. Stationary at 0.05</v>
      </c>
      <c r="J31" t="str">
        <f>IF(G31&lt;$C31, "fail to reject Ho. Non-stationary" &amp; $C31, "reject Ho. Stationary at " &amp; $C31)</f>
        <v>fail to reject Ho. Non-stationary0.05</v>
      </c>
      <c r="K31" t="str">
        <f>IF(H31&lt;$C31,"reject Ho. Stationary at " &amp; $C31, "fail to reject Ho. Non-stationary at " &amp;$C31)</f>
        <v>reject Ho. Stationary at 0.05</v>
      </c>
      <c r="O31" s="5">
        <v>27</v>
      </c>
      <c r="P31" t="s">
        <v>115</v>
      </c>
      <c r="Q31">
        <v>0.05</v>
      </c>
      <c r="R31" t="s">
        <v>403</v>
      </c>
      <c r="S31" t="s">
        <v>441</v>
      </c>
      <c r="T31">
        <v>3.4726E-2</v>
      </c>
      <c r="U31">
        <v>0.01</v>
      </c>
    </row>
    <row r="32" spans="1:21" hidden="1">
      <c r="A32" s="5">
        <v>28</v>
      </c>
      <c r="B32" t="s">
        <v>116</v>
      </c>
      <c r="C32">
        <v>0.01</v>
      </c>
      <c r="D32" t="s">
        <v>403</v>
      </c>
      <c r="E32" t="s">
        <v>441</v>
      </c>
      <c r="F32" s="7">
        <v>9.7E-5</v>
      </c>
      <c r="G32" s="7">
        <v>1.66E-4</v>
      </c>
      <c r="H32" s="7">
        <v>1.1199999999999999E-3</v>
      </c>
      <c r="I32" t="str">
        <f t="shared" si="0"/>
        <v>accept Ho. Stationary at 0.01</v>
      </c>
      <c r="J32" t="str">
        <f t="shared" si="1"/>
        <v>fail to reject Ho. Non-stationary0.01</v>
      </c>
      <c r="K32" t="str">
        <f t="shared" si="2"/>
        <v>accept Ho. Stationary at 0.01</v>
      </c>
      <c r="O32" s="5">
        <v>28</v>
      </c>
      <c r="P32" t="s">
        <v>116</v>
      </c>
      <c r="Q32">
        <v>0.01</v>
      </c>
      <c r="R32" t="s">
        <v>403</v>
      </c>
      <c r="S32" t="s">
        <v>899</v>
      </c>
      <c r="T32">
        <v>2.5000000000000001E-4</v>
      </c>
      <c r="U32">
        <v>8.1901000000000002E-2</v>
      </c>
    </row>
    <row r="33" spans="1:21" hidden="1">
      <c r="A33" s="5">
        <v>29</v>
      </c>
      <c r="B33" t="s">
        <v>116</v>
      </c>
      <c r="C33">
        <v>0.05</v>
      </c>
      <c r="D33" t="s">
        <v>403</v>
      </c>
      <c r="E33" t="s">
        <v>441</v>
      </c>
      <c r="F33" s="7">
        <v>9.7E-5</v>
      </c>
      <c r="G33" s="7">
        <v>1.66E-4</v>
      </c>
      <c r="H33" s="7">
        <v>1.1199999999999999E-3</v>
      </c>
      <c r="I33" t="str">
        <f>IF(F33&lt;$C33,"reject Ho. Stationary at " &amp; $C33, "fail to reject Ho. Non-stationary at " &amp;$C33)</f>
        <v>reject Ho. Stationary at 0.05</v>
      </c>
      <c r="J33" t="str">
        <f>IF(G33&lt;$C33, "fail to reject Ho. Non-stationary" &amp; $C33, "reject Ho. Stationary at " &amp; $C33)</f>
        <v>fail to reject Ho. Non-stationary0.05</v>
      </c>
      <c r="K33" t="str">
        <f>IF(H33&lt;$C33,"reject Ho. Stationary at " &amp; $C33, "fail to reject Ho. Non-stationary at " &amp;$C33)</f>
        <v>reject Ho. Stationary at 0.05</v>
      </c>
      <c r="O33" s="5">
        <v>29</v>
      </c>
      <c r="P33" t="s">
        <v>116</v>
      </c>
      <c r="Q33">
        <v>0.05</v>
      </c>
      <c r="R33" t="s">
        <v>403</v>
      </c>
      <c r="S33" t="s">
        <v>899</v>
      </c>
      <c r="T33">
        <v>2.5000000000000001E-4</v>
      </c>
      <c r="U33">
        <v>8.1901000000000002E-2</v>
      </c>
    </row>
    <row r="34" spans="1:21" hidden="1">
      <c r="A34" s="5">
        <v>30</v>
      </c>
      <c r="B34" t="s">
        <v>116</v>
      </c>
      <c r="C34">
        <v>0.01</v>
      </c>
      <c r="D34" t="s">
        <v>403</v>
      </c>
      <c r="E34" t="s">
        <v>899</v>
      </c>
      <c r="F34">
        <v>2.5000000000000001E-4</v>
      </c>
      <c r="G34">
        <v>2.5953E-2</v>
      </c>
      <c r="H34">
        <v>4.0700000000000003E-4</v>
      </c>
      <c r="I34" t="str">
        <f t="shared" si="0"/>
        <v>accept Ho. Stationary at 0.01</v>
      </c>
      <c r="J34" t="str">
        <f t="shared" si="1"/>
        <v>accept Ho. Stationary at 0.01</v>
      </c>
      <c r="K34" t="str">
        <f t="shared" si="2"/>
        <v>accept Ho. Stationary at 0.01</v>
      </c>
      <c r="O34" s="5">
        <v>30</v>
      </c>
      <c r="P34" t="s">
        <v>116</v>
      </c>
      <c r="Q34">
        <v>0.01</v>
      </c>
      <c r="R34" t="s">
        <v>403</v>
      </c>
      <c r="S34" t="s">
        <v>441</v>
      </c>
      <c r="T34">
        <v>9.7E-5</v>
      </c>
      <c r="U34">
        <v>0.01</v>
      </c>
    </row>
    <row r="35" spans="1:21" hidden="1">
      <c r="A35" s="5">
        <v>31</v>
      </c>
      <c r="B35" t="s">
        <v>116</v>
      </c>
      <c r="C35">
        <v>0.05</v>
      </c>
      <c r="D35" t="s">
        <v>403</v>
      </c>
      <c r="E35" t="s">
        <v>899</v>
      </c>
      <c r="F35" s="7">
        <v>2.5000000000000001E-4</v>
      </c>
      <c r="G35">
        <v>2.5953E-2</v>
      </c>
      <c r="H35" s="7">
        <v>4.0700000000000003E-4</v>
      </c>
      <c r="I35" t="str">
        <f>IF(F35&lt;$C35,"reject Ho. Stationary at " &amp; $C35, "fail to reject Ho. Non-stationary at " &amp;$C35)</f>
        <v>reject Ho. Stationary at 0.05</v>
      </c>
      <c r="J35" t="str">
        <f>IF(G35&lt;$C35, "fail to reject Ho. Non-stationary" &amp; $C35, "reject Ho. Stationary at " &amp; $C35)</f>
        <v>fail to reject Ho. Non-stationary0.05</v>
      </c>
      <c r="K35" t="str">
        <f>IF(H35&lt;$C35,"reject Ho. Stationary at " &amp; $C35, "fail to reject Ho. Non-stationary at " &amp;$C35)</f>
        <v>reject Ho. Stationary at 0.05</v>
      </c>
      <c r="O35" s="5">
        <v>31</v>
      </c>
      <c r="P35" t="s">
        <v>116</v>
      </c>
      <c r="Q35">
        <v>0.05</v>
      </c>
      <c r="R35" t="s">
        <v>403</v>
      </c>
      <c r="S35" t="s">
        <v>441</v>
      </c>
      <c r="T35">
        <v>9.7E-5</v>
      </c>
      <c r="U35">
        <v>0.01</v>
      </c>
    </row>
    <row r="36" spans="1:21" hidden="1">
      <c r="A36" s="5">
        <v>32</v>
      </c>
      <c r="B36" t="s">
        <v>118</v>
      </c>
      <c r="C36">
        <v>0.01</v>
      </c>
      <c r="D36" t="s">
        <v>403</v>
      </c>
      <c r="E36" t="s">
        <v>441</v>
      </c>
      <c r="F36" s="7">
        <v>0</v>
      </c>
      <c r="G36" s="7">
        <v>3.7820000000000002E-3</v>
      </c>
      <c r="H36" s="7">
        <v>0</v>
      </c>
      <c r="I36" t="str">
        <f t="shared" si="0"/>
        <v>accept Ho. Stationary at 0.01</v>
      </c>
      <c r="J36" t="str">
        <f t="shared" si="1"/>
        <v>fail to reject Ho. Non-stationary0.01</v>
      </c>
      <c r="K36" t="str">
        <f t="shared" si="2"/>
        <v>accept Ho. Stationary at 0.01</v>
      </c>
      <c r="O36" s="5">
        <v>32</v>
      </c>
      <c r="P36" t="s">
        <v>118</v>
      </c>
      <c r="Q36">
        <v>0.01</v>
      </c>
      <c r="R36" t="s">
        <v>403</v>
      </c>
      <c r="S36" t="s">
        <v>899</v>
      </c>
      <c r="T36">
        <v>3.9999999999999998E-6</v>
      </c>
      <c r="U36">
        <v>0.1</v>
      </c>
    </row>
    <row r="37" spans="1:21" hidden="1">
      <c r="A37" s="5">
        <v>33</v>
      </c>
      <c r="B37" t="s">
        <v>118</v>
      </c>
      <c r="C37">
        <v>0.05</v>
      </c>
      <c r="D37" t="s">
        <v>403</v>
      </c>
      <c r="E37" t="s">
        <v>441</v>
      </c>
      <c r="F37" s="7">
        <v>0</v>
      </c>
      <c r="G37" s="7">
        <v>3.7820000000000002E-3</v>
      </c>
      <c r="H37" s="7">
        <v>0</v>
      </c>
      <c r="I37" t="str">
        <f>IF(F37&lt;$C37,"reject Ho. Stationary at " &amp; $C37, "fail to reject Ho. Non-stationary at " &amp;$C37)</f>
        <v>reject Ho. Stationary at 0.05</v>
      </c>
      <c r="J37" t="str">
        <f>IF(G37&lt;$C37, "fail to reject Ho. Non-stationary" &amp; $C37, "reject Ho. Stationary at " &amp; $C37)</f>
        <v>fail to reject Ho. Non-stationary0.05</v>
      </c>
      <c r="K37" t="str">
        <f>IF(H37&lt;$C37,"reject Ho. Stationary at " &amp; $C37, "fail to reject Ho. Non-stationary at " &amp;$C37)</f>
        <v>reject Ho. Stationary at 0.05</v>
      </c>
      <c r="O37" s="5">
        <v>33</v>
      </c>
      <c r="P37" t="s">
        <v>118</v>
      </c>
      <c r="Q37">
        <v>0.05</v>
      </c>
      <c r="R37" t="s">
        <v>403</v>
      </c>
      <c r="S37" t="s">
        <v>899</v>
      </c>
      <c r="T37">
        <v>3.9999999999999998E-6</v>
      </c>
      <c r="U37">
        <v>0.1</v>
      </c>
    </row>
    <row r="38" spans="1:21" hidden="1">
      <c r="A38" s="5">
        <v>34</v>
      </c>
      <c r="B38" t="s">
        <v>118</v>
      </c>
      <c r="C38">
        <v>0.01</v>
      </c>
      <c r="D38" t="s">
        <v>403</v>
      </c>
      <c r="E38" t="s">
        <v>899</v>
      </c>
      <c r="F38">
        <v>3.9999999999999998E-6</v>
      </c>
      <c r="G38">
        <v>7.7450000000000005E-2</v>
      </c>
      <c r="H38">
        <v>0</v>
      </c>
      <c r="I38" t="str">
        <f t="shared" si="0"/>
        <v>accept Ho. Stationary at 0.01</v>
      </c>
      <c r="J38" t="str">
        <f t="shared" si="1"/>
        <v>accept Ho. Stationary at 0.01</v>
      </c>
      <c r="K38" t="str">
        <f t="shared" si="2"/>
        <v>accept Ho. Stationary at 0.01</v>
      </c>
      <c r="O38" s="5">
        <v>34</v>
      </c>
      <c r="P38" t="s">
        <v>118</v>
      </c>
      <c r="Q38">
        <v>0.01</v>
      </c>
      <c r="R38" t="s">
        <v>403</v>
      </c>
      <c r="S38" t="s">
        <v>441</v>
      </c>
      <c r="T38">
        <v>0</v>
      </c>
      <c r="U38">
        <v>2.1904E-2</v>
      </c>
    </row>
    <row r="39" spans="1:21" hidden="1">
      <c r="A39" s="5">
        <v>35</v>
      </c>
      <c r="B39" t="s">
        <v>118</v>
      </c>
      <c r="C39">
        <v>0.05</v>
      </c>
      <c r="D39" t="s">
        <v>403</v>
      </c>
      <c r="E39" t="s">
        <v>899</v>
      </c>
      <c r="F39" s="7">
        <v>3.9999999999999998E-6</v>
      </c>
      <c r="G39">
        <v>7.7450000000000005E-2</v>
      </c>
      <c r="H39" s="7">
        <v>0</v>
      </c>
      <c r="I39" t="str">
        <f>IF(F39&lt;$C39,"reject Ho. Stationary at " &amp; $C39, "fail to reject Ho. Non-stationary at " &amp;$C39)</f>
        <v>reject Ho. Stationary at 0.05</v>
      </c>
      <c r="J39" t="str">
        <f>IF(G39&lt;$C39, "fail to reject Ho. Non-stationary" &amp; $C39, "reject Ho. Stationary at " &amp; $C39)</f>
        <v>reject Ho. Stationary at 0.05</v>
      </c>
      <c r="K39" t="str">
        <f>IF(H39&lt;$C39,"reject Ho. Stationary at " &amp; $C39, "fail to reject Ho. Non-stationary at " &amp;$C39)</f>
        <v>reject Ho. Stationary at 0.05</v>
      </c>
      <c r="O39" s="5">
        <v>35</v>
      </c>
      <c r="P39" t="s">
        <v>118</v>
      </c>
      <c r="Q39">
        <v>0.05</v>
      </c>
      <c r="R39" t="s">
        <v>403</v>
      </c>
      <c r="S39" t="s">
        <v>441</v>
      </c>
      <c r="T39">
        <v>0</v>
      </c>
      <c r="U39">
        <v>2.1904E-2</v>
      </c>
    </row>
    <row r="40" spans="1:21" hidden="1">
      <c r="A40" s="5">
        <v>36</v>
      </c>
      <c r="B40" t="s">
        <v>119</v>
      </c>
      <c r="C40">
        <v>0.01</v>
      </c>
      <c r="D40" t="s">
        <v>403</v>
      </c>
      <c r="E40" t="s">
        <v>441</v>
      </c>
      <c r="F40" s="7">
        <v>2.9E-4</v>
      </c>
      <c r="G40" s="7">
        <v>1.176E-3</v>
      </c>
      <c r="H40" s="7">
        <v>2.5700000000000001E-4</v>
      </c>
      <c r="I40" t="str">
        <f t="shared" si="0"/>
        <v>accept Ho. Stationary at 0.01</v>
      </c>
      <c r="J40" t="str">
        <f t="shared" si="1"/>
        <v>fail to reject Ho. Non-stationary0.01</v>
      </c>
      <c r="K40" t="str">
        <f t="shared" si="2"/>
        <v>accept Ho. Stationary at 0.01</v>
      </c>
      <c r="O40" s="5">
        <v>36</v>
      </c>
      <c r="P40" t="s">
        <v>119</v>
      </c>
      <c r="Q40">
        <v>0.01</v>
      </c>
      <c r="R40" t="s">
        <v>403</v>
      </c>
      <c r="S40" t="s">
        <v>899</v>
      </c>
      <c r="T40">
        <v>5.0590000000000001E-3</v>
      </c>
      <c r="U40">
        <v>8.2708000000000004E-2</v>
      </c>
    </row>
    <row r="41" spans="1:21" hidden="1">
      <c r="A41" s="5">
        <v>37</v>
      </c>
      <c r="B41" t="s">
        <v>119</v>
      </c>
      <c r="C41">
        <v>0.05</v>
      </c>
      <c r="D41" t="s">
        <v>403</v>
      </c>
      <c r="E41" t="s">
        <v>441</v>
      </c>
      <c r="F41" s="7">
        <v>2.9E-4</v>
      </c>
      <c r="G41" s="7">
        <v>1.176E-3</v>
      </c>
      <c r="H41" s="7">
        <v>2.5700000000000001E-4</v>
      </c>
      <c r="I41" t="str">
        <f>IF(F41&lt;$C41,"reject Ho. Stationary at " &amp; $C41, "fail to reject Ho. Non-stationary at " &amp;$C41)</f>
        <v>reject Ho. Stationary at 0.05</v>
      </c>
      <c r="J41" t="str">
        <f>IF(G41&lt;$C41, "fail to reject Ho. Non-stationary" &amp; $C41, "reject Ho. Stationary at " &amp; $C41)</f>
        <v>fail to reject Ho. Non-stationary0.05</v>
      </c>
      <c r="K41" t="str">
        <f>IF(H41&lt;$C41,"reject Ho. Stationary at " &amp; $C41, "fail to reject Ho. Non-stationary at " &amp;$C41)</f>
        <v>reject Ho. Stationary at 0.05</v>
      </c>
      <c r="O41" s="5">
        <v>37</v>
      </c>
      <c r="P41" t="s">
        <v>119</v>
      </c>
      <c r="Q41">
        <v>0.05</v>
      </c>
      <c r="R41" t="s">
        <v>403</v>
      </c>
      <c r="S41" t="s">
        <v>899</v>
      </c>
      <c r="T41">
        <v>5.0590000000000001E-3</v>
      </c>
      <c r="U41">
        <v>8.2708000000000004E-2</v>
      </c>
    </row>
    <row r="42" spans="1:21" hidden="1">
      <c r="A42" s="5">
        <v>38</v>
      </c>
      <c r="B42" t="s">
        <v>119</v>
      </c>
      <c r="C42">
        <v>0.01</v>
      </c>
      <c r="D42" t="s">
        <v>403</v>
      </c>
      <c r="E42" t="s">
        <v>899</v>
      </c>
      <c r="F42">
        <v>5.0590000000000001E-3</v>
      </c>
      <c r="G42">
        <v>4.8644E-2</v>
      </c>
      <c r="H42">
        <v>4.8399999999999997E-3</v>
      </c>
      <c r="I42" t="str">
        <f t="shared" si="0"/>
        <v>accept Ho. Stationary at 0.01</v>
      </c>
      <c r="J42" t="str">
        <f t="shared" si="1"/>
        <v>accept Ho. Stationary at 0.01</v>
      </c>
      <c r="K42" t="str">
        <f t="shared" si="2"/>
        <v>accept Ho. Stationary at 0.01</v>
      </c>
      <c r="O42" s="5">
        <v>38</v>
      </c>
      <c r="P42" t="s">
        <v>119</v>
      </c>
      <c r="Q42">
        <v>0.01</v>
      </c>
      <c r="R42" t="s">
        <v>403</v>
      </c>
      <c r="S42" t="s">
        <v>441</v>
      </c>
      <c r="T42">
        <v>2.9E-4</v>
      </c>
      <c r="U42">
        <v>0.01</v>
      </c>
    </row>
    <row r="43" spans="1:21" hidden="1">
      <c r="A43" s="5">
        <v>39</v>
      </c>
      <c r="B43" t="s">
        <v>119</v>
      </c>
      <c r="C43">
        <v>0.05</v>
      </c>
      <c r="D43" t="s">
        <v>403</v>
      </c>
      <c r="E43" t="s">
        <v>899</v>
      </c>
      <c r="F43" s="7">
        <v>5.0590000000000001E-3</v>
      </c>
      <c r="G43">
        <v>4.8644E-2</v>
      </c>
      <c r="H43" s="7">
        <v>4.8399999999999997E-3</v>
      </c>
      <c r="I43" t="str">
        <f>IF(F43&lt;$C43,"reject Ho. Stationary at " &amp; $C43, "fail to reject Ho. Non-stationary at " &amp;$C43)</f>
        <v>reject Ho. Stationary at 0.05</v>
      </c>
      <c r="J43" t="str">
        <f>IF(G43&lt;$C43, "fail to reject Ho. Non-stationary" &amp; $C43, "reject Ho. Stationary at " &amp; $C43)</f>
        <v>fail to reject Ho. Non-stationary0.05</v>
      </c>
      <c r="K43" t="str">
        <f>IF(H43&lt;$C43,"reject Ho. Stationary at " &amp; $C43, "fail to reject Ho. Non-stationary at " &amp;$C43)</f>
        <v>reject Ho. Stationary at 0.05</v>
      </c>
      <c r="O43" s="5">
        <v>39</v>
      </c>
      <c r="P43" t="s">
        <v>119</v>
      </c>
      <c r="Q43">
        <v>0.05</v>
      </c>
      <c r="R43" t="s">
        <v>403</v>
      </c>
      <c r="S43" t="s">
        <v>441</v>
      </c>
      <c r="T43">
        <v>2.9E-4</v>
      </c>
      <c r="U43">
        <v>0.01</v>
      </c>
    </row>
    <row r="44" spans="1:21" hidden="1">
      <c r="A44" s="5">
        <v>40</v>
      </c>
      <c r="B44" t="s">
        <v>120</v>
      </c>
      <c r="C44">
        <v>0.01</v>
      </c>
      <c r="D44" t="s">
        <v>403</v>
      </c>
      <c r="E44" t="s">
        <v>441</v>
      </c>
      <c r="F44" s="7">
        <v>8.34E-4</v>
      </c>
      <c r="G44" s="7">
        <v>4.2099999999999999E-4</v>
      </c>
      <c r="H44" s="7">
        <v>5.5900000000000004E-4</v>
      </c>
      <c r="I44" t="str">
        <f t="shared" si="0"/>
        <v>accept Ho. Stationary at 0.01</v>
      </c>
      <c r="J44" t="str">
        <f t="shared" si="1"/>
        <v>fail to reject Ho. Non-stationary0.01</v>
      </c>
      <c r="K44" t="str">
        <f t="shared" si="2"/>
        <v>accept Ho. Stationary at 0.01</v>
      </c>
      <c r="O44" s="5">
        <v>40</v>
      </c>
      <c r="P44" t="s">
        <v>120</v>
      </c>
      <c r="Q44">
        <v>0.01</v>
      </c>
      <c r="R44" t="s">
        <v>403</v>
      </c>
      <c r="S44" t="s">
        <v>899</v>
      </c>
      <c r="T44">
        <v>8.6639999999999998E-3</v>
      </c>
      <c r="U44">
        <v>5.4044000000000002E-2</v>
      </c>
    </row>
    <row r="45" spans="1:21" hidden="1">
      <c r="A45" s="5">
        <v>41</v>
      </c>
      <c r="B45" t="s">
        <v>120</v>
      </c>
      <c r="C45">
        <v>0.05</v>
      </c>
      <c r="D45" t="s">
        <v>403</v>
      </c>
      <c r="E45" t="s">
        <v>441</v>
      </c>
      <c r="F45" s="7">
        <v>8.34E-4</v>
      </c>
      <c r="G45" s="7">
        <v>4.2099999999999999E-4</v>
      </c>
      <c r="H45" s="7">
        <v>5.5900000000000004E-4</v>
      </c>
      <c r="I45" t="str">
        <f>IF(F45&lt;$C45,"reject Ho. Stationary at " &amp; $C45, "fail to reject Ho. Non-stationary at " &amp;$C45)</f>
        <v>reject Ho. Stationary at 0.05</v>
      </c>
      <c r="J45" t="str">
        <f>IF(G45&lt;$C45, "fail to reject Ho. Non-stationary" &amp; $C45, "reject Ho. Stationary at " &amp; $C45)</f>
        <v>fail to reject Ho. Non-stationary0.05</v>
      </c>
      <c r="K45" t="str">
        <f>IF(H45&lt;$C45,"reject Ho. Stationary at " &amp; $C45, "fail to reject Ho. Non-stationary at " &amp;$C45)</f>
        <v>reject Ho. Stationary at 0.05</v>
      </c>
      <c r="O45" s="5">
        <v>41</v>
      </c>
      <c r="P45" t="s">
        <v>120</v>
      </c>
      <c r="Q45">
        <v>0.05</v>
      </c>
      <c r="R45" t="s">
        <v>403</v>
      </c>
      <c r="S45" t="s">
        <v>899</v>
      </c>
      <c r="T45">
        <v>8.6639999999999998E-3</v>
      </c>
      <c r="U45">
        <v>5.4044000000000002E-2</v>
      </c>
    </row>
    <row r="46" spans="1:21" hidden="1">
      <c r="A46" s="5">
        <v>42</v>
      </c>
      <c r="B46" t="s">
        <v>120</v>
      </c>
      <c r="C46">
        <v>0.01</v>
      </c>
      <c r="D46" t="s">
        <v>403</v>
      </c>
      <c r="E46" t="s">
        <v>899</v>
      </c>
      <c r="F46">
        <v>8.6639999999999998E-3</v>
      </c>
      <c r="G46">
        <v>2.8303999999999999E-2</v>
      </c>
      <c r="H46">
        <v>7.3600000000000002E-3</v>
      </c>
      <c r="I46" t="str">
        <f t="shared" si="0"/>
        <v>accept Ho. Stationary at 0.01</v>
      </c>
      <c r="J46" t="str">
        <f t="shared" si="1"/>
        <v>accept Ho. Stationary at 0.01</v>
      </c>
      <c r="K46" t="str">
        <f t="shared" si="2"/>
        <v>accept Ho. Stationary at 0.01</v>
      </c>
      <c r="O46" s="5">
        <v>42</v>
      </c>
      <c r="P46" t="s">
        <v>120</v>
      </c>
      <c r="Q46">
        <v>0.01</v>
      </c>
      <c r="R46" t="s">
        <v>403</v>
      </c>
      <c r="S46" t="s">
        <v>441</v>
      </c>
      <c r="T46">
        <v>8.34E-4</v>
      </c>
      <c r="U46">
        <v>0.01</v>
      </c>
    </row>
    <row r="47" spans="1:21" hidden="1">
      <c r="A47" s="5">
        <v>43</v>
      </c>
      <c r="B47" t="s">
        <v>120</v>
      </c>
      <c r="C47">
        <v>0.05</v>
      </c>
      <c r="D47" t="s">
        <v>403</v>
      </c>
      <c r="E47" t="s">
        <v>899</v>
      </c>
      <c r="F47" s="7">
        <v>8.6639999999999998E-3</v>
      </c>
      <c r="G47">
        <v>2.8303999999999999E-2</v>
      </c>
      <c r="H47" s="7">
        <v>7.3600000000000002E-3</v>
      </c>
      <c r="I47" t="str">
        <f>IF(F47&lt;$C47,"reject Ho. Stationary at " &amp; $C47, "fail to reject Ho. Non-stationary at " &amp;$C47)</f>
        <v>reject Ho. Stationary at 0.05</v>
      </c>
      <c r="J47" t="str">
        <f>IF(G47&lt;$C47, "fail to reject Ho. Non-stationary" &amp; $C47, "reject Ho. Stationary at " &amp; $C47)</f>
        <v>fail to reject Ho. Non-stationary0.05</v>
      </c>
      <c r="K47" t="str">
        <f>IF(H47&lt;$C47,"reject Ho. Stationary at " &amp; $C47, "fail to reject Ho. Non-stationary at " &amp;$C47)</f>
        <v>reject Ho. Stationary at 0.05</v>
      </c>
      <c r="O47" s="5">
        <v>43</v>
      </c>
      <c r="P47" t="s">
        <v>120</v>
      </c>
      <c r="Q47">
        <v>0.05</v>
      </c>
      <c r="R47" t="s">
        <v>403</v>
      </c>
      <c r="S47" t="s">
        <v>441</v>
      </c>
      <c r="T47">
        <v>8.34E-4</v>
      </c>
      <c r="U47">
        <v>0.01</v>
      </c>
    </row>
    <row r="48" spans="1:21" hidden="1">
      <c r="A48" s="5">
        <v>44</v>
      </c>
      <c r="B48" t="s">
        <v>121</v>
      </c>
      <c r="C48">
        <v>0.01</v>
      </c>
      <c r="D48" t="s">
        <v>403</v>
      </c>
      <c r="E48" t="s">
        <v>441</v>
      </c>
      <c r="F48" s="7">
        <v>3.0000000000000001E-6</v>
      </c>
      <c r="G48" s="7">
        <v>9.0799999999999995E-4</v>
      </c>
      <c r="H48" s="7">
        <v>2.1999999999999999E-5</v>
      </c>
      <c r="I48" t="str">
        <f t="shared" si="0"/>
        <v>accept Ho. Stationary at 0.01</v>
      </c>
      <c r="J48" t="str">
        <f t="shared" si="1"/>
        <v>fail to reject Ho. Non-stationary0.01</v>
      </c>
      <c r="K48" t="str">
        <f t="shared" si="2"/>
        <v>accept Ho. Stationary at 0.01</v>
      </c>
      <c r="O48" s="5">
        <v>44</v>
      </c>
      <c r="P48" t="s">
        <v>121</v>
      </c>
      <c r="Q48">
        <v>0.01</v>
      </c>
      <c r="R48" t="s">
        <v>403</v>
      </c>
      <c r="S48" t="s">
        <v>899</v>
      </c>
      <c r="T48">
        <v>2.14E-4</v>
      </c>
      <c r="U48">
        <v>0.1</v>
      </c>
    </row>
    <row r="49" spans="1:21" hidden="1">
      <c r="A49" s="5">
        <v>45</v>
      </c>
      <c r="B49" t="s">
        <v>121</v>
      </c>
      <c r="C49">
        <v>0.05</v>
      </c>
      <c r="D49" t="s">
        <v>403</v>
      </c>
      <c r="E49" t="s">
        <v>441</v>
      </c>
      <c r="F49" s="7">
        <v>3.0000000000000001E-6</v>
      </c>
      <c r="G49" s="7">
        <v>9.0799999999999995E-4</v>
      </c>
      <c r="H49" s="7">
        <v>2.1999999999999999E-5</v>
      </c>
      <c r="I49" t="str">
        <f>IF(F49&lt;$C49,"reject Ho. Stationary at " &amp; $C49, "fail to reject Ho. Non-stationary at " &amp;$C49)</f>
        <v>reject Ho. Stationary at 0.05</v>
      </c>
      <c r="J49" t="str">
        <f>IF(G49&lt;$C49, "fail to reject Ho. Non-stationary" &amp; $C49, "reject Ho. Stationary at " &amp; $C49)</f>
        <v>fail to reject Ho. Non-stationary0.05</v>
      </c>
      <c r="K49" t="str">
        <f>IF(H49&lt;$C49,"reject Ho. Stationary at " &amp; $C49, "fail to reject Ho. Non-stationary at " &amp;$C49)</f>
        <v>reject Ho. Stationary at 0.05</v>
      </c>
      <c r="O49" s="5">
        <v>45</v>
      </c>
      <c r="P49" t="s">
        <v>121</v>
      </c>
      <c r="Q49">
        <v>0.05</v>
      </c>
      <c r="R49" t="s">
        <v>403</v>
      </c>
      <c r="S49" t="s">
        <v>899</v>
      </c>
      <c r="T49">
        <v>2.14E-4</v>
      </c>
      <c r="U49">
        <v>0.1</v>
      </c>
    </row>
    <row r="50" spans="1:21" hidden="1">
      <c r="A50" s="5">
        <v>46</v>
      </c>
      <c r="B50" t="s">
        <v>121</v>
      </c>
      <c r="C50">
        <v>0.01</v>
      </c>
      <c r="D50" t="s">
        <v>403</v>
      </c>
      <c r="E50" t="s">
        <v>899</v>
      </c>
      <c r="F50">
        <v>2.14E-4</v>
      </c>
      <c r="G50">
        <v>7.8578999999999996E-2</v>
      </c>
      <c r="H50">
        <v>3.4099999999999999E-4</v>
      </c>
      <c r="I50" t="str">
        <f t="shared" si="0"/>
        <v>accept Ho. Stationary at 0.01</v>
      </c>
      <c r="J50" t="str">
        <f t="shared" si="1"/>
        <v>accept Ho. Stationary at 0.01</v>
      </c>
      <c r="K50" t="str">
        <f t="shared" si="2"/>
        <v>accept Ho. Stationary at 0.01</v>
      </c>
      <c r="O50" s="5">
        <v>46</v>
      </c>
      <c r="P50" t="s">
        <v>121</v>
      </c>
      <c r="Q50">
        <v>0.01</v>
      </c>
      <c r="R50" t="s">
        <v>403</v>
      </c>
      <c r="S50" t="s">
        <v>441</v>
      </c>
      <c r="T50">
        <v>3.0000000000000001E-6</v>
      </c>
      <c r="U50">
        <v>0.01</v>
      </c>
    </row>
    <row r="51" spans="1:21" hidden="1">
      <c r="A51" s="5">
        <v>47</v>
      </c>
      <c r="B51" t="s">
        <v>121</v>
      </c>
      <c r="C51">
        <v>0.05</v>
      </c>
      <c r="D51" t="s">
        <v>403</v>
      </c>
      <c r="E51" t="s">
        <v>899</v>
      </c>
      <c r="F51" s="7">
        <v>2.14E-4</v>
      </c>
      <c r="G51">
        <v>7.8578999999999996E-2</v>
      </c>
      <c r="H51" s="7">
        <v>3.4099999999999999E-4</v>
      </c>
      <c r="I51" t="str">
        <f>IF(F51&lt;$C51,"reject Ho. Stationary at " &amp; $C51, "fail to reject Ho. Non-stationary at " &amp;$C51)</f>
        <v>reject Ho. Stationary at 0.05</v>
      </c>
      <c r="J51" t="str">
        <f>IF(G51&lt;$C51, "fail to reject Ho. Non-stationary" &amp; $C51, "reject Ho. Stationary at " &amp; $C51)</f>
        <v>reject Ho. Stationary at 0.05</v>
      </c>
      <c r="K51" t="str">
        <f>IF(H51&lt;$C51,"reject Ho. Stationary at " &amp; $C51, "fail to reject Ho. Non-stationary at " &amp;$C51)</f>
        <v>reject Ho. Stationary at 0.05</v>
      </c>
      <c r="O51" s="5">
        <v>47</v>
      </c>
      <c r="P51" t="s">
        <v>121</v>
      </c>
      <c r="Q51">
        <v>0.05</v>
      </c>
      <c r="R51" t="s">
        <v>403</v>
      </c>
      <c r="S51" t="s">
        <v>441</v>
      </c>
      <c r="T51">
        <v>3.0000000000000001E-6</v>
      </c>
      <c r="U51">
        <v>0.01</v>
      </c>
    </row>
    <row r="52" spans="1:21" hidden="1">
      <c r="A52" s="5">
        <v>48</v>
      </c>
      <c r="B52" t="s">
        <v>743</v>
      </c>
      <c r="C52">
        <v>0.01</v>
      </c>
      <c r="D52" t="s">
        <v>403</v>
      </c>
      <c r="E52" t="s">
        <v>441</v>
      </c>
      <c r="F52" s="7">
        <v>7.1356000000000003E-2</v>
      </c>
      <c r="G52" s="7">
        <v>1.0870000000000001E-3</v>
      </c>
      <c r="H52" s="7">
        <v>7.4666999999999997E-2</v>
      </c>
      <c r="I52" t="str">
        <f t="shared" si="0"/>
        <v>fail to reject Ho. Non-stationary at 0.01</v>
      </c>
      <c r="J52" t="str">
        <f t="shared" si="1"/>
        <v>fail to reject Ho. Non-stationary0.01</v>
      </c>
      <c r="K52" t="str">
        <f t="shared" si="2"/>
        <v>fail to reject Ho. Non-stationary at 0.01</v>
      </c>
      <c r="O52" s="5">
        <v>48</v>
      </c>
      <c r="P52" t="s">
        <v>743</v>
      </c>
      <c r="Q52">
        <v>0.01</v>
      </c>
      <c r="R52" t="s">
        <v>403</v>
      </c>
      <c r="S52" t="s">
        <v>899</v>
      </c>
      <c r="T52">
        <v>6.6722000000000004E-2</v>
      </c>
      <c r="U52">
        <v>8.3975999999999995E-2</v>
      </c>
    </row>
    <row r="53" spans="1:21" hidden="1">
      <c r="A53" s="5">
        <v>49</v>
      </c>
      <c r="B53" t="s">
        <v>743</v>
      </c>
      <c r="C53">
        <v>0.05</v>
      </c>
      <c r="D53" t="s">
        <v>403</v>
      </c>
      <c r="E53" t="s">
        <v>441</v>
      </c>
      <c r="F53" s="7">
        <v>7.1356000000000003E-2</v>
      </c>
      <c r="G53" s="7">
        <v>1.0870000000000001E-3</v>
      </c>
      <c r="H53" s="7">
        <v>7.4666999999999997E-2</v>
      </c>
      <c r="I53" t="str">
        <f>IF(F53&lt;$C53,"reject Ho. Stationary at " &amp; $C53, "fail to reject Ho. Non-stationary at " &amp;$C53)</f>
        <v>fail to reject Ho. Non-stationary at 0.05</v>
      </c>
      <c r="J53" t="str">
        <f>IF(G53&lt;$C53, "fail to reject Ho. Non-stationary" &amp; $C53, "reject Ho. Stationary at " &amp; $C53)</f>
        <v>fail to reject Ho. Non-stationary0.05</v>
      </c>
      <c r="K53" t="str">
        <f>IF(H53&lt;$C53,"reject Ho. Stationary at " &amp; $C53, "fail to reject Ho. Non-stationary at " &amp;$C53)</f>
        <v>fail to reject Ho. Non-stationary at 0.05</v>
      </c>
      <c r="O53" s="5">
        <v>49</v>
      </c>
      <c r="P53" t="s">
        <v>743</v>
      </c>
      <c r="Q53">
        <v>0.05</v>
      </c>
      <c r="R53" t="s">
        <v>403</v>
      </c>
      <c r="S53" t="s">
        <v>899</v>
      </c>
      <c r="T53">
        <v>6.6722000000000004E-2</v>
      </c>
      <c r="U53">
        <v>8.3975999999999995E-2</v>
      </c>
    </row>
    <row r="54" spans="1:21" hidden="1">
      <c r="A54" s="5">
        <v>50</v>
      </c>
      <c r="B54" t="s">
        <v>743</v>
      </c>
      <c r="C54">
        <v>0.01</v>
      </c>
      <c r="D54" t="s">
        <v>403</v>
      </c>
      <c r="E54" t="s">
        <v>899</v>
      </c>
      <c r="F54">
        <v>6.6722000000000004E-2</v>
      </c>
      <c r="G54">
        <v>1.4518E-2</v>
      </c>
      <c r="H54">
        <v>6.7891000000000007E-2</v>
      </c>
      <c r="I54" t="str">
        <f t="shared" si="0"/>
        <v>fail to reject Ho. Non-stationary at 0.01</v>
      </c>
      <c r="J54" t="str">
        <f t="shared" si="1"/>
        <v>accept Ho. Stationary at 0.01</v>
      </c>
      <c r="K54" t="str">
        <f t="shared" si="2"/>
        <v>fail to reject Ho. Non-stationary at 0.01</v>
      </c>
      <c r="O54" s="5">
        <v>50</v>
      </c>
      <c r="P54" t="s">
        <v>743</v>
      </c>
      <c r="Q54">
        <v>0.01</v>
      </c>
      <c r="R54" t="s">
        <v>403</v>
      </c>
      <c r="S54" t="s">
        <v>441</v>
      </c>
      <c r="T54">
        <v>7.1356000000000003E-2</v>
      </c>
      <c r="U54">
        <v>1.3513000000000001E-2</v>
      </c>
    </row>
    <row r="55" spans="1:21" hidden="1">
      <c r="A55" s="5">
        <v>51</v>
      </c>
      <c r="B55" t="s">
        <v>743</v>
      </c>
      <c r="C55">
        <v>0.05</v>
      </c>
      <c r="D55" t="s">
        <v>403</v>
      </c>
      <c r="E55" t="s">
        <v>899</v>
      </c>
      <c r="F55" s="7">
        <v>6.6722000000000004E-2</v>
      </c>
      <c r="G55">
        <v>1.4518E-2</v>
      </c>
      <c r="H55" s="7">
        <v>6.7891000000000007E-2</v>
      </c>
      <c r="I55" t="str">
        <f>IF(F55&lt;$C55,"reject Ho. Stationary at " &amp; $C55, "fail to reject Ho. Non-stationary at " &amp;$C55)</f>
        <v>fail to reject Ho. Non-stationary at 0.05</v>
      </c>
      <c r="J55" t="str">
        <f>IF(G55&lt;$C55, "fail to reject Ho. Non-stationary" &amp; $C55, "reject Ho. Stationary at " &amp; $C55)</f>
        <v>fail to reject Ho. Non-stationary0.05</v>
      </c>
      <c r="K55" t="str">
        <f>IF(H55&lt;$C55,"reject Ho. Stationary at " &amp; $C55, "fail to reject Ho. Non-stationary at " &amp;$C55)</f>
        <v>fail to reject Ho. Non-stationary at 0.05</v>
      </c>
      <c r="O55" s="5">
        <v>51</v>
      </c>
      <c r="P55" t="s">
        <v>743</v>
      </c>
      <c r="Q55">
        <v>0.05</v>
      </c>
      <c r="R55" t="s">
        <v>403</v>
      </c>
      <c r="S55" t="s">
        <v>441</v>
      </c>
      <c r="T55">
        <v>7.1356000000000003E-2</v>
      </c>
      <c r="U55">
        <v>1.3513000000000001E-2</v>
      </c>
    </row>
    <row r="56" spans="1:21" hidden="1">
      <c r="A56" s="5">
        <v>52</v>
      </c>
      <c r="B56" t="s">
        <v>744</v>
      </c>
      <c r="C56">
        <v>0.01</v>
      </c>
      <c r="D56" t="s">
        <v>403</v>
      </c>
      <c r="E56" t="s">
        <v>441</v>
      </c>
      <c r="F56" s="7">
        <v>0.124269</v>
      </c>
      <c r="G56" s="7">
        <v>2.1599999999999999E-4</v>
      </c>
      <c r="H56" s="7">
        <v>0.12148</v>
      </c>
      <c r="I56" t="str">
        <f t="shared" si="0"/>
        <v>fail to reject Ho. Non-stationary at 0.01</v>
      </c>
      <c r="J56" t="str">
        <f t="shared" si="1"/>
        <v>fail to reject Ho. Non-stationary0.01</v>
      </c>
      <c r="K56" t="str">
        <f t="shared" si="2"/>
        <v>fail to reject Ho. Non-stationary at 0.01</v>
      </c>
      <c r="O56" s="5">
        <v>52</v>
      </c>
      <c r="P56" t="s">
        <v>744</v>
      </c>
      <c r="Q56">
        <v>0.01</v>
      </c>
      <c r="R56" t="s">
        <v>403</v>
      </c>
      <c r="S56" t="s">
        <v>899</v>
      </c>
      <c r="T56">
        <v>0.113318</v>
      </c>
      <c r="U56">
        <v>5.4115000000000003E-2</v>
      </c>
    </row>
    <row r="57" spans="1:21" hidden="1">
      <c r="A57" s="5">
        <v>53</v>
      </c>
      <c r="B57" t="s">
        <v>744</v>
      </c>
      <c r="C57">
        <v>0.05</v>
      </c>
      <c r="D57" t="s">
        <v>403</v>
      </c>
      <c r="E57" t="s">
        <v>441</v>
      </c>
      <c r="F57" s="7">
        <v>0.124269</v>
      </c>
      <c r="G57" s="7">
        <v>2.1599999999999999E-4</v>
      </c>
      <c r="H57" s="7">
        <v>0.12148</v>
      </c>
      <c r="I57" t="str">
        <f>IF(F57&lt;$C57,"reject Ho. Stationary at " &amp; $C57, "fail to reject Ho. Non-stationary at " &amp;$C57)</f>
        <v>fail to reject Ho. Non-stationary at 0.05</v>
      </c>
      <c r="J57" t="str">
        <f>IF(G57&lt;$C57, "fail to reject Ho. Non-stationary" &amp; $C57, "reject Ho. Stationary at " &amp; $C57)</f>
        <v>fail to reject Ho. Non-stationary0.05</v>
      </c>
      <c r="K57" t="str">
        <f>IF(H57&lt;$C57,"reject Ho. Stationary at " &amp; $C57, "fail to reject Ho. Non-stationary at " &amp;$C57)</f>
        <v>fail to reject Ho. Non-stationary at 0.05</v>
      </c>
      <c r="O57" s="5">
        <v>53</v>
      </c>
      <c r="P57" t="s">
        <v>744</v>
      </c>
      <c r="Q57">
        <v>0.05</v>
      </c>
      <c r="R57" t="s">
        <v>403</v>
      </c>
      <c r="S57" t="s">
        <v>899</v>
      </c>
      <c r="T57">
        <v>0.113318</v>
      </c>
      <c r="U57">
        <v>5.4115000000000003E-2</v>
      </c>
    </row>
    <row r="58" spans="1:21" hidden="1">
      <c r="A58" s="5">
        <v>54</v>
      </c>
      <c r="B58" t="s">
        <v>744</v>
      </c>
      <c r="C58">
        <v>0.01</v>
      </c>
      <c r="D58" t="s">
        <v>403</v>
      </c>
      <c r="E58" t="s">
        <v>899</v>
      </c>
      <c r="F58">
        <v>0.113318</v>
      </c>
      <c r="G58">
        <v>1.1112E-2</v>
      </c>
      <c r="H58">
        <v>0.11627</v>
      </c>
      <c r="I58" t="str">
        <f t="shared" si="0"/>
        <v>fail to reject Ho. Non-stationary at 0.01</v>
      </c>
      <c r="J58" t="str">
        <f t="shared" si="1"/>
        <v>accept Ho. Stationary at 0.01</v>
      </c>
      <c r="K58" t="str">
        <f t="shared" si="2"/>
        <v>fail to reject Ho. Non-stationary at 0.01</v>
      </c>
      <c r="O58" s="5">
        <v>54</v>
      </c>
      <c r="P58" t="s">
        <v>744</v>
      </c>
      <c r="Q58">
        <v>0.01</v>
      </c>
      <c r="R58" t="s">
        <v>403</v>
      </c>
      <c r="S58" t="s">
        <v>441</v>
      </c>
      <c r="T58">
        <v>0.124269</v>
      </c>
      <c r="U58">
        <v>0.01</v>
      </c>
    </row>
    <row r="59" spans="1:21" hidden="1">
      <c r="A59" s="5">
        <v>55</v>
      </c>
      <c r="B59" t="s">
        <v>744</v>
      </c>
      <c r="C59">
        <v>0.05</v>
      </c>
      <c r="D59" t="s">
        <v>403</v>
      </c>
      <c r="E59" t="s">
        <v>899</v>
      </c>
      <c r="F59" s="7">
        <v>0.113318</v>
      </c>
      <c r="G59">
        <v>1.1112E-2</v>
      </c>
      <c r="H59" s="7">
        <v>0.11627</v>
      </c>
      <c r="I59" t="str">
        <f>IF(F59&lt;$C59,"reject Ho. Stationary at " &amp; $C59, "fail to reject Ho. Non-stationary at " &amp;$C59)</f>
        <v>fail to reject Ho. Non-stationary at 0.05</v>
      </c>
      <c r="J59" t="str">
        <f>IF(G59&lt;$C59, "fail to reject Ho. Non-stationary" &amp; $C59, "reject Ho. Stationary at " &amp; $C59)</f>
        <v>fail to reject Ho. Non-stationary0.05</v>
      </c>
      <c r="K59" t="str">
        <f>IF(H59&lt;$C59,"reject Ho. Stationary at " &amp; $C59, "fail to reject Ho. Non-stationary at " &amp;$C59)</f>
        <v>fail to reject Ho. Non-stationary at 0.05</v>
      </c>
      <c r="O59" s="5">
        <v>55</v>
      </c>
      <c r="P59" t="s">
        <v>744</v>
      </c>
      <c r="Q59">
        <v>0.05</v>
      </c>
      <c r="R59" t="s">
        <v>403</v>
      </c>
      <c r="S59" t="s">
        <v>441</v>
      </c>
      <c r="T59">
        <v>0.124269</v>
      </c>
      <c r="U59">
        <v>0.01</v>
      </c>
    </row>
    <row r="60" spans="1:21" hidden="1">
      <c r="A60" s="5">
        <v>56</v>
      </c>
      <c r="B60" t="s">
        <v>745</v>
      </c>
      <c r="C60">
        <v>0.01</v>
      </c>
      <c r="D60" t="s">
        <v>403</v>
      </c>
      <c r="E60" t="s">
        <v>441</v>
      </c>
      <c r="F60" s="7">
        <v>9.6806000000000003E-2</v>
      </c>
      <c r="G60" s="7">
        <v>1.56E-4</v>
      </c>
      <c r="H60" s="7">
        <v>8.7623999999999994E-2</v>
      </c>
      <c r="I60" t="str">
        <f t="shared" si="0"/>
        <v>fail to reject Ho. Non-stationary at 0.01</v>
      </c>
      <c r="J60" t="str">
        <f t="shared" si="1"/>
        <v>fail to reject Ho. Non-stationary0.01</v>
      </c>
      <c r="K60" t="str">
        <f t="shared" si="2"/>
        <v>fail to reject Ho. Non-stationary at 0.01</v>
      </c>
      <c r="O60" s="5">
        <v>56</v>
      </c>
      <c r="P60" t="s">
        <v>745</v>
      </c>
      <c r="Q60">
        <v>0.01</v>
      </c>
      <c r="R60" t="s">
        <v>403</v>
      </c>
      <c r="S60" t="s">
        <v>899</v>
      </c>
      <c r="T60">
        <v>9.3525999999999998E-2</v>
      </c>
      <c r="U60">
        <v>4.4731E-2</v>
      </c>
    </row>
    <row r="61" spans="1:21" hidden="1">
      <c r="A61" s="5">
        <v>57</v>
      </c>
      <c r="B61" t="s">
        <v>745</v>
      </c>
      <c r="C61">
        <v>0.05</v>
      </c>
      <c r="D61" t="s">
        <v>403</v>
      </c>
      <c r="E61" t="s">
        <v>441</v>
      </c>
      <c r="F61" s="7">
        <v>9.6806000000000003E-2</v>
      </c>
      <c r="G61" s="7">
        <v>1.56E-4</v>
      </c>
      <c r="H61" s="7">
        <v>8.7623999999999994E-2</v>
      </c>
      <c r="I61" t="str">
        <f>IF(F61&lt;$C61,"reject Ho. Stationary at " &amp; $C61, "fail to reject Ho. Non-stationary at " &amp;$C61)</f>
        <v>fail to reject Ho. Non-stationary at 0.05</v>
      </c>
      <c r="J61" t="str">
        <f>IF(G61&lt;$C61, "fail to reject Ho. Non-stationary" &amp; $C61, "reject Ho. Stationary at " &amp; $C61)</f>
        <v>fail to reject Ho. Non-stationary0.05</v>
      </c>
      <c r="K61" t="str">
        <f>IF(H61&lt;$C61,"reject Ho. Stationary at " &amp; $C61, "fail to reject Ho. Non-stationary at " &amp;$C61)</f>
        <v>fail to reject Ho. Non-stationary at 0.05</v>
      </c>
      <c r="O61" s="5">
        <v>57</v>
      </c>
      <c r="P61" t="s">
        <v>745</v>
      </c>
      <c r="Q61">
        <v>0.05</v>
      </c>
      <c r="R61" t="s">
        <v>403</v>
      </c>
      <c r="S61" t="s">
        <v>899</v>
      </c>
      <c r="T61">
        <v>9.3525999999999998E-2</v>
      </c>
      <c r="U61">
        <v>4.4731E-2</v>
      </c>
    </row>
    <row r="62" spans="1:21" hidden="1">
      <c r="A62" s="5">
        <v>58</v>
      </c>
      <c r="B62" t="s">
        <v>745</v>
      </c>
      <c r="C62">
        <v>0.01</v>
      </c>
      <c r="D62" t="s">
        <v>403</v>
      </c>
      <c r="E62" t="s">
        <v>899</v>
      </c>
      <c r="F62">
        <v>9.3525999999999998E-2</v>
      </c>
      <c r="G62">
        <v>8.3219999999999995E-3</v>
      </c>
      <c r="H62">
        <v>9.6651000000000001E-2</v>
      </c>
      <c r="I62" t="str">
        <f t="shared" si="0"/>
        <v>fail to reject Ho. Non-stationary at 0.01</v>
      </c>
      <c r="J62" t="str">
        <f t="shared" si="1"/>
        <v>fail to reject Ho. Non-stationary0.01</v>
      </c>
      <c r="K62" t="str">
        <f t="shared" si="2"/>
        <v>fail to reject Ho. Non-stationary at 0.01</v>
      </c>
      <c r="O62" s="5">
        <v>58</v>
      </c>
      <c r="P62" t="s">
        <v>745</v>
      </c>
      <c r="Q62">
        <v>0.01</v>
      </c>
      <c r="R62" t="s">
        <v>403</v>
      </c>
      <c r="S62" t="s">
        <v>441</v>
      </c>
      <c r="T62">
        <v>9.6806000000000003E-2</v>
      </c>
      <c r="U62">
        <v>0.01</v>
      </c>
    </row>
    <row r="63" spans="1:21" hidden="1">
      <c r="A63" s="5">
        <v>59</v>
      </c>
      <c r="B63" t="s">
        <v>745</v>
      </c>
      <c r="C63">
        <v>0.05</v>
      </c>
      <c r="D63" t="s">
        <v>403</v>
      </c>
      <c r="E63" t="s">
        <v>899</v>
      </c>
      <c r="F63" s="7">
        <v>9.3525999999999998E-2</v>
      </c>
      <c r="G63">
        <v>8.3219999999999995E-3</v>
      </c>
      <c r="H63" s="7">
        <v>9.6651000000000001E-2</v>
      </c>
      <c r="I63" t="str">
        <f>IF(F63&lt;$C63,"reject Ho. Stationary at " &amp; $C63, "fail to reject Ho. Non-stationary at " &amp;$C63)</f>
        <v>fail to reject Ho. Non-stationary at 0.05</v>
      </c>
      <c r="J63" t="str">
        <f>IF(G63&lt;$C63, "fail to reject Ho. Non-stationary" &amp; $C63, "reject Ho. Stationary at " &amp; $C63)</f>
        <v>fail to reject Ho. Non-stationary0.05</v>
      </c>
      <c r="K63" t="str">
        <f>IF(H63&lt;$C63,"reject Ho. Stationary at " &amp; $C63, "fail to reject Ho. Non-stationary at " &amp;$C63)</f>
        <v>fail to reject Ho. Non-stationary at 0.05</v>
      </c>
      <c r="O63" s="5">
        <v>59</v>
      </c>
      <c r="P63" t="s">
        <v>745</v>
      </c>
      <c r="Q63">
        <v>0.05</v>
      </c>
      <c r="R63" t="s">
        <v>403</v>
      </c>
      <c r="S63" t="s">
        <v>441</v>
      </c>
      <c r="T63">
        <v>9.6806000000000003E-2</v>
      </c>
      <c r="U63">
        <v>0.01</v>
      </c>
    </row>
    <row r="64" spans="1:21" hidden="1">
      <c r="A64" s="5">
        <v>60</v>
      </c>
      <c r="B64" t="s">
        <v>746</v>
      </c>
      <c r="C64">
        <v>0.01</v>
      </c>
      <c r="D64" t="s">
        <v>403</v>
      </c>
      <c r="E64" t="s">
        <v>441</v>
      </c>
      <c r="F64" s="7">
        <v>9.77E-4</v>
      </c>
      <c r="G64" s="7">
        <v>2.34E-4</v>
      </c>
      <c r="H64" s="7">
        <v>4.1320000000000003E-3</v>
      </c>
      <c r="I64" t="str">
        <f t="shared" si="0"/>
        <v>accept Ho. Stationary at 0.01</v>
      </c>
      <c r="J64" t="str">
        <f t="shared" si="1"/>
        <v>fail to reject Ho. Non-stationary0.01</v>
      </c>
      <c r="K64" t="str">
        <f t="shared" si="2"/>
        <v>accept Ho. Stationary at 0.01</v>
      </c>
      <c r="O64" s="5">
        <v>60</v>
      </c>
      <c r="P64" t="s">
        <v>746</v>
      </c>
      <c r="Q64">
        <v>0.01</v>
      </c>
      <c r="R64" t="s">
        <v>403</v>
      </c>
      <c r="S64" t="s">
        <v>899</v>
      </c>
      <c r="T64">
        <v>2.3830000000000001E-3</v>
      </c>
      <c r="U64">
        <v>6.8289000000000002E-2</v>
      </c>
    </row>
    <row r="65" spans="1:21" hidden="1">
      <c r="A65" s="5">
        <v>61</v>
      </c>
      <c r="B65" t="s">
        <v>746</v>
      </c>
      <c r="C65">
        <v>0.05</v>
      </c>
      <c r="D65" t="s">
        <v>403</v>
      </c>
      <c r="E65" t="s">
        <v>441</v>
      </c>
      <c r="F65" s="7">
        <v>9.77E-4</v>
      </c>
      <c r="G65" s="7">
        <v>2.34E-4</v>
      </c>
      <c r="H65" s="7">
        <v>4.1320000000000003E-3</v>
      </c>
      <c r="I65" t="str">
        <f>IF(F65&lt;$C65,"reject Ho. Stationary at " &amp; $C65, "fail to reject Ho. Non-stationary at " &amp;$C65)</f>
        <v>reject Ho. Stationary at 0.05</v>
      </c>
      <c r="J65" t="str">
        <f>IF(G65&lt;$C65, "fail to reject Ho. Non-stationary" &amp; $C65, "reject Ho. Stationary at " &amp; $C65)</f>
        <v>fail to reject Ho. Non-stationary0.05</v>
      </c>
      <c r="K65" t="str">
        <f>IF(H65&lt;$C65,"reject Ho. Stationary at " &amp; $C65, "fail to reject Ho. Non-stationary at " &amp;$C65)</f>
        <v>reject Ho. Stationary at 0.05</v>
      </c>
      <c r="O65" s="5">
        <v>61</v>
      </c>
      <c r="P65" t="s">
        <v>746</v>
      </c>
      <c r="Q65">
        <v>0.05</v>
      </c>
      <c r="R65" t="s">
        <v>403</v>
      </c>
      <c r="S65" t="s">
        <v>899</v>
      </c>
      <c r="T65">
        <v>2.3830000000000001E-3</v>
      </c>
      <c r="U65">
        <v>6.8289000000000002E-2</v>
      </c>
    </row>
    <row r="66" spans="1:21" hidden="1">
      <c r="A66" s="5">
        <v>62</v>
      </c>
      <c r="B66" t="s">
        <v>746</v>
      </c>
      <c r="C66">
        <v>0.01</v>
      </c>
      <c r="D66" t="s">
        <v>403</v>
      </c>
      <c r="E66" t="s">
        <v>899</v>
      </c>
      <c r="F66">
        <v>2.3830000000000001E-3</v>
      </c>
      <c r="G66">
        <v>1.7580999999999999E-2</v>
      </c>
      <c r="H66">
        <v>3.5590000000000001E-3</v>
      </c>
      <c r="I66" t="str">
        <f t="shared" si="0"/>
        <v>accept Ho. Stationary at 0.01</v>
      </c>
      <c r="J66" t="str">
        <f t="shared" si="1"/>
        <v>accept Ho. Stationary at 0.01</v>
      </c>
      <c r="K66" t="str">
        <f t="shared" si="2"/>
        <v>accept Ho. Stationary at 0.01</v>
      </c>
      <c r="O66" s="5">
        <v>62</v>
      </c>
      <c r="P66" t="s">
        <v>746</v>
      </c>
      <c r="Q66">
        <v>0.01</v>
      </c>
      <c r="R66" t="s">
        <v>403</v>
      </c>
      <c r="S66" t="s">
        <v>441</v>
      </c>
      <c r="T66">
        <v>9.77E-4</v>
      </c>
      <c r="U66">
        <v>0.01</v>
      </c>
    </row>
    <row r="67" spans="1:21" hidden="1">
      <c r="A67" s="5">
        <v>63</v>
      </c>
      <c r="B67" t="s">
        <v>746</v>
      </c>
      <c r="C67">
        <v>0.05</v>
      </c>
      <c r="D67" t="s">
        <v>403</v>
      </c>
      <c r="E67" t="s">
        <v>899</v>
      </c>
      <c r="F67" s="7">
        <v>2.3830000000000001E-3</v>
      </c>
      <c r="G67">
        <v>1.7580999999999999E-2</v>
      </c>
      <c r="H67" s="7">
        <v>3.5590000000000001E-3</v>
      </c>
      <c r="I67" t="str">
        <f>IF(F67&lt;$C67,"reject Ho. Stationary at " &amp; $C67, "fail to reject Ho. Non-stationary at " &amp;$C67)</f>
        <v>reject Ho. Stationary at 0.05</v>
      </c>
      <c r="J67" t="str">
        <f>IF(G67&lt;$C67, "fail to reject Ho. Non-stationary" &amp; $C67, "reject Ho. Stationary at " &amp; $C67)</f>
        <v>fail to reject Ho. Non-stationary0.05</v>
      </c>
      <c r="K67" t="str">
        <f>IF(H67&lt;$C67,"reject Ho. Stationary at " &amp; $C67, "fail to reject Ho. Non-stationary at " &amp;$C67)</f>
        <v>reject Ho. Stationary at 0.05</v>
      </c>
      <c r="O67" s="5">
        <v>63</v>
      </c>
      <c r="P67" t="s">
        <v>746</v>
      </c>
      <c r="Q67">
        <v>0.05</v>
      </c>
      <c r="R67" t="s">
        <v>403</v>
      </c>
      <c r="S67" t="s">
        <v>441</v>
      </c>
      <c r="T67">
        <v>9.77E-4</v>
      </c>
      <c r="U67">
        <v>0.01</v>
      </c>
    </row>
    <row r="68" spans="1:21" hidden="1">
      <c r="A68" s="5">
        <v>64</v>
      </c>
      <c r="B68" t="s">
        <v>747</v>
      </c>
      <c r="C68">
        <v>0.01</v>
      </c>
      <c r="D68" t="s">
        <v>403</v>
      </c>
      <c r="E68" t="s">
        <v>441</v>
      </c>
      <c r="F68" s="7">
        <v>5.076E-2</v>
      </c>
      <c r="G68" s="7">
        <v>5.2700000000000002E-4</v>
      </c>
      <c r="H68" s="7">
        <v>5.0111000000000003E-2</v>
      </c>
      <c r="I68" t="str">
        <f t="shared" si="0"/>
        <v>fail to reject Ho. Non-stationary at 0.01</v>
      </c>
      <c r="J68" t="str">
        <f t="shared" si="1"/>
        <v>fail to reject Ho. Non-stationary0.01</v>
      </c>
      <c r="K68" t="str">
        <f t="shared" si="2"/>
        <v>fail to reject Ho. Non-stationary at 0.01</v>
      </c>
      <c r="O68" s="5">
        <v>64</v>
      </c>
      <c r="P68" t="s">
        <v>747</v>
      </c>
      <c r="Q68">
        <v>0.01</v>
      </c>
      <c r="R68" t="s">
        <v>403</v>
      </c>
      <c r="S68" t="s">
        <v>899</v>
      </c>
      <c r="T68">
        <v>0.59076099999999998</v>
      </c>
      <c r="U68">
        <v>9.9483000000000002E-2</v>
      </c>
    </row>
    <row r="69" spans="1:21" hidden="1">
      <c r="A69" s="5">
        <v>65</v>
      </c>
      <c r="B69" t="s">
        <v>747</v>
      </c>
      <c r="C69">
        <v>0.05</v>
      </c>
      <c r="D69" t="s">
        <v>403</v>
      </c>
      <c r="E69" t="s">
        <v>441</v>
      </c>
      <c r="F69" s="7">
        <v>5.076E-2</v>
      </c>
      <c r="G69" s="7">
        <v>5.2700000000000002E-4</v>
      </c>
      <c r="H69" s="7">
        <v>5.0111000000000003E-2</v>
      </c>
      <c r="I69" t="str">
        <f>IF(F69&lt;$C69,"reject Ho. Stationary at " &amp; $C69, "fail to reject Ho. Non-stationary at " &amp;$C69)</f>
        <v>fail to reject Ho. Non-stationary at 0.05</v>
      </c>
      <c r="J69" t="str">
        <f>IF(G69&lt;$C69, "fail to reject Ho. Non-stationary" &amp; $C69, "reject Ho. Stationary at " &amp; $C69)</f>
        <v>fail to reject Ho. Non-stationary0.05</v>
      </c>
      <c r="K69" t="str">
        <f>IF(H69&lt;$C69,"reject Ho. Stationary at " &amp; $C69, "fail to reject Ho. Non-stationary at " &amp;$C69)</f>
        <v>fail to reject Ho. Non-stationary at 0.05</v>
      </c>
      <c r="O69" s="5">
        <v>65</v>
      </c>
      <c r="P69" t="s">
        <v>747</v>
      </c>
      <c r="Q69">
        <v>0.05</v>
      </c>
      <c r="R69" t="s">
        <v>403</v>
      </c>
      <c r="S69" t="s">
        <v>899</v>
      </c>
      <c r="T69">
        <v>0.59076099999999998</v>
      </c>
      <c r="U69">
        <v>9.9483000000000002E-2</v>
      </c>
    </row>
    <row r="70" spans="1:21" hidden="1">
      <c r="A70" s="5">
        <v>66</v>
      </c>
      <c r="B70" t="s">
        <v>747</v>
      </c>
      <c r="C70">
        <v>0.01</v>
      </c>
      <c r="D70" t="s">
        <v>403</v>
      </c>
      <c r="E70" t="s">
        <v>899</v>
      </c>
      <c r="F70">
        <v>0.59076099999999998</v>
      </c>
      <c r="G70">
        <v>2.0042999999999998E-2</v>
      </c>
      <c r="H70">
        <v>3.3968999999999999E-2</v>
      </c>
      <c r="I70" t="str">
        <f t="shared" ref="I70:I132" si="3">IF(F70&lt;$C70,"accept Ho. Stationary at " &amp; $C70, "fail to reject Ho. Non-stationary at " &amp;$C70)</f>
        <v>fail to reject Ho. Non-stationary at 0.01</v>
      </c>
      <c r="J70" t="str">
        <f t="shared" ref="J70:J132" si="4">IF(G70&lt;$C70, "fail to reject Ho. Non-stationary" &amp; $C70, "accept Ho. Stationary at " &amp; $C70)</f>
        <v>accept Ho. Stationary at 0.01</v>
      </c>
      <c r="K70" t="str">
        <f t="shared" ref="K70:K132" si="5">IF(H70&lt;$C70,"accept Ho. Stationary at " &amp; $C70, "fail to reject Ho. Non-stationary at " &amp;$C70)</f>
        <v>fail to reject Ho. Non-stationary at 0.01</v>
      </c>
      <c r="O70" s="5">
        <v>66</v>
      </c>
      <c r="P70" t="s">
        <v>747</v>
      </c>
      <c r="Q70">
        <v>0.01</v>
      </c>
      <c r="R70" t="s">
        <v>403</v>
      </c>
      <c r="S70" t="s">
        <v>441</v>
      </c>
      <c r="T70">
        <v>5.076E-2</v>
      </c>
      <c r="U70">
        <v>0.01</v>
      </c>
    </row>
    <row r="71" spans="1:21" hidden="1">
      <c r="A71" s="5">
        <v>67</v>
      </c>
      <c r="B71" t="s">
        <v>747</v>
      </c>
      <c r="C71">
        <v>0.05</v>
      </c>
      <c r="D71" t="s">
        <v>403</v>
      </c>
      <c r="E71" t="s">
        <v>899</v>
      </c>
      <c r="F71" s="7">
        <v>0.59076099999999998</v>
      </c>
      <c r="G71">
        <v>2.0042999999999998E-2</v>
      </c>
      <c r="H71" s="7">
        <v>3.3968999999999999E-2</v>
      </c>
      <c r="I71" t="str">
        <f>IF(F71&lt;$C71,"reject Ho. Stationary at " &amp; $C71, "fail to reject Ho. Non-stationary at " &amp;$C71)</f>
        <v>fail to reject Ho. Non-stationary at 0.05</v>
      </c>
      <c r="J71" t="str">
        <f>IF(G71&lt;$C71, "fail to reject Ho. Non-stationary" &amp; $C71, "reject Ho. Stationary at " &amp; $C71)</f>
        <v>fail to reject Ho. Non-stationary0.05</v>
      </c>
      <c r="K71" t="str">
        <f>IF(H71&lt;$C71,"reject Ho. Stationary at " &amp; $C71, "fail to reject Ho. Non-stationary at " &amp;$C71)</f>
        <v>reject Ho. Stationary at 0.05</v>
      </c>
      <c r="O71" s="5">
        <v>67</v>
      </c>
      <c r="P71" t="s">
        <v>747</v>
      </c>
      <c r="Q71">
        <v>0.05</v>
      </c>
      <c r="R71" t="s">
        <v>403</v>
      </c>
      <c r="S71" t="s">
        <v>441</v>
      </c>
      <c r="T71">
        <v>5.076E-2</v>
      </c>
      <c r="U71">
        <v>0.01</v>
      </c>
    </row>
    <row r="72" spans="1:21" hidden="1">
      <c r="A72" s="5">
        <v>68</v>
      </c>
      <c r="B72" t="s">
        <v>748</v>
      </c>
      <c r="C72">
        <v>0.01</v>
      </c>
      <c r="D72" t="s">
        <v>403</v>
      </c>
      <c r="E72" t="s">
        <v>441</v>
      </c>
      <c r="F72" s="7">
        <v>6.7038E-2</v>
      </c>
      <c r="G72" s="7">
        <v>1.13E-4</v>
      </c>
      <c r="H72" s="7">
        <v>6.8737000000000006E-2</v>
      </c>
      <c r="I72" t="str">
        <f t="shared" si="3"/>
        <v>fail to reject Ho. Non-stationary at 0.01</v>
      </c>
      <c r="J72" t="str">
        <f t="shared" si="4"/>
        <v>fail to reject Ho. Non-stationary0.01</v>
      </c>
      <c r="K72" t="str">
        <f t="shared" si="5"/>
        <v>fail to reject Ho. Non-stationary at 0.01</v>
      </c>
      <c r="O72" s="5">
        <v>68</v>
      </c>
      <c r="P72" t="s">
        <v>748</v>
      </c>
      <c r="Q72">
        <v>0.01</v>
      </c>
      <c r="R72" t="s">
        <v>403</v>
      </c>
      <c r="S72" t="s">
        <v>899</v>
      </c>
      <c r="T72">
        <v>4.6993E-2</v>
      </c>
      <c r="U72">
        <v>7.6178999999999997E-2</v>
      </c>
    </row>
    <row r="73" spans="1:21" hidden="1">
      <c r="A73" s="5">
        <v>69</v>
      </c>
      <c r="B73" t="s">
        <v>748</v>
      </c>
      <c r="C73">
        <v>0.05</v>
      </c>
      <c r="D73" t="s">
        <v>403</v>
      </c>
      <c r="E73" t="s">
        <v>441</v>
      </c>
      <c r="F73" s="7">
        <v>6.7038E-2</v>
      </c>
      <c r="G73" s="7">
        <v>1.13E-4</v>
      </c>
      <c r="H73" s="7">
        <v>6.8737000000000006E-2</v>
      </c>
      <c r="I73" t="str">
        <f>IF(F73&lt;$C73,"reject Ho. Stationary at " &amp; $C73, "fail to reject Ho. Non-stationary at " &amp;$C73)</f>
        <v>fail to reject Ho. Non-stationary at 0.05</v>
      </c>
      <c r="J73" t="str">
        <f>IF(G73&lt;$C73, "fail to reject Ho. Non-stationary" &amp; $C73, "reject Ho. Stationary at " &amp; $C73)</f>
        <v>fail to reject Ho. Non-stationary0.05</v>
      </c>
      <c r="K73" t="str">
        <f>IF(H73&lt;$C73,"reject Ho. Stationary at " &amp; $C73, "fail to reject Ho. Non-stationary at " &amp;$C73)</f>
        <v>fail to reject Ho. Non-stationary at 0.05</v>
      </c>
      <c r="O73" s="5">
        <v>69</v>
      </c>
      <c r="P73" t="s">
        <v>748</v>
      </c>
      <c r="Q73">
        <v>0.05</v>
      </c>
      <c r="R73" t="s">
        <v>403</v>
      </c>
      <c r="S73" t="s">
        <v>899</v>
      </c>
      <c r="T73">
        <v>4.6993E-2</v>
      </c>
      <c r="U73">
        <v>7.6178999999999997E-2</v>
      </c>
    </row>
    <row r="74" spans="1:21" hidden="1">
      <c r="A74" s="5">
        <v>70</v>
      </c>
      <c r="B74" t="s">
        <v>748</v>
      </c>
      <c r="C74">
        <v>0.01</v>
      </c>
      <c r="D74" t="s">
        <v>403</v>
      </c>
      <c r="E74" t="s">
        <v>899</v>
      </c>
      <c r="F74">
        <v>4.6993E-2</v>
      </c>
      <c r="G74">
        <v>1.9522999999999999E-2</v>
      </c>
      <c r="H74">
        <v>4.7620000000000003E-2</v>
      </c>
      <c r="I74" t="str">
        <f t="shared" si="3"/>
        <v>fail to reject Ho. Non-stationary at 0.01</v>
      </c>
      <c r="J74" t="str">
        <f t="shared" si="4"/>
        <v>accept Ho. Stationary at 0.01</v>
      </c>
      <c r="K74" t="str">
        <f t="shared" si="5"/>
        <v>fail to reject Ho. Non-stationary at 0.01</v>
      </c>
      <c r="O74" s="5">
        <v>70</v>
      </c>
      <c r="P74" t="s">
        <v>748</v>
      </c>
      <c r="Q74">
        <v>0.01</v>
      </c>
      <c r="R74" t="s">
        <v>403</v>
      </c>
      <c r="S74" t="s">
        <v>441</v>
      </c>
      <c r="T74">
        <v>6.7038E-2</v>
      </c>
      <c r="U74">
        <v>0.01</v>
      </c>
    </row>
    <row r="75" spans="1:21" hidden="1">
      <c r="A75" s="5">
        <v>71</v>
      </c>
      <c r="B75" t="s">
        <v>748</v>
      </c>
      <c r="C75">
        <v>0.05</v>
      </c>
      <c r="D75" t="s">
        <v>403</v>
      </c>
      <c r="E75" t="s">
        <v>899</v>
      </c>
      <c r="F75" s="7">
        <v>4.6993E-2</v>
      </c>
      <c r="G75">
        <v>1.9522999999999999E-2</v>
      </c>
      <c r="H75" s="7">
        <v>4.7620000000000003E-2</v>
      </c>
      <c r="I75" t="str">
        <f>IF(F75&lt;$C75,"reject Ho. Stationary at " &amp; $C75, "fail to reject Ho. Non-stationary at " &amp;$C75)</f>
        <v>reject Ho. Stationary at 0.05</v>
      </c>
      <c r="J75" t="str">
        <f>IF(G75&lt;$C75, "fail to reject Ho. Non-stationary" &amp; $C75, "reject Ho. Stationary at " &amp; $C75)</f>
        <v>fail to reject Ho. Non-stationary0.05</v>
      </c>
      <c r="K75" t="str">
        <f>IF(H75&lt;$C75,"reject Ho. Stationary at " &amp; $C75, "fail to reject Ho. Non-stationary at " &amp;$C75)</f>
        <v>reject Ho. Stationary at 0.05</v>
      </c>
      <c r="O75" s="5">
        <v>71</v>
      </c>
      <c r="P75" t="s">
        <v>748</v>
      </c>
      <c r="Q75">
        <v>0.05</v>
      </c>
      <c r="R75" t="s">
        <v>403</v>
      </c>
      <c r="S75" t="s">
        <v>441</v>
      </c>
      <c r="T75">
        <v>6.7038E-2</v>
      </c>
      <c r="U75">
        <v>0.01</v>
      </c>
    </row>
    <row r="76" spans="1:21" hidden="1">
      <c r="A76" s="5">
        <v>72</v>
      </c>
      <c r="B76" t="s">
        <v>749</v>
      </c>
      <c r="C76">
        <v>0.01</v>
      </c>
      <c r="D76" t="s">
        <v>403</v>
      </c>
      <c r="E76" t="s">
        <v>441</v>
      </c>
      <c r="F76" s="7">
        <v>5.1118999999999998E-2</v>
      </c>
      <c r="G76" s="7">
        <v>1E-4</v>
      </c>
      <c r="H76" s="7">
        <v>4.6261999999999998E-2</v>
      </c>
      <c r="I76" t="str">
        <f t="shared" si="3"/>
        <v>fail to reject Ho. Non-stationary at 0.01</v>
      </c>
      <c r="J76" t="str">
        <f t="shared" si="4"/>
        <v>fail to reject Ho. Non-stationary0.01</v>
      </c>
      <c r="K76" t="str">
        <f t="shared" si="5"/>
        <v>fail to reject Ho. Non-stationary at 0.01</v>
      </c>
      <c r="O76" s="5">
        <v>72</v>
      </c>
      <c r="P76" t="s">
        <v>749</v>
      </c>
      <c r="Q76">
        <v>0.01</v>
      </c>
      <c r="R76" t="s">
        <v>403</v>
      </c>
      <c r="S76" t="s">
        <v>899</v>
      </c>
      <c r="T76">
        <v>4.1770000000000002E-2</v>
      </c>
      <c r="U76">
        <v>5.4586999999999997E-2</v>
      </c>
    </row>
    <row r="77" spans="1:21" hidden="1">
      <c r="A77" s="5">
        <v>73</v>
      </c>
      <c r="B77" t="s">
        <v>749</v>
      </c>
      <c r="C77">
        <v>0.05</v>
      </c>
      <c r="D77" t="s">
        <v>403</v>
      </c>
      <c r="E77" t="s">
        <v>441</v>
      </c>
      <c r="F77" s="7">
        <v>5.1118999999999998E-2</v>
      </c>
      <c r="G77" s="7">
        <v>1E-4</v>
      </c>
      <c r="H77" s="7">
        <v>4.6261999999999998E-2</v>
      </c>
      <c r="I77" t="str">
        <f>IF(F77&lt;$C77,"reject Ho. Stationary at " &amp; $C77, "fail to reject Ho. Non-stationary at " &amp;$C77)</f>
        <v>fail to reject Ho. Non-stationary at 0.05</v>
      </c>
      <c r="J77" t="str">
        <f>IF(G77&lt;$C77, "fail to reject Ho. Non-stationary" &amp; $C77, "reject Ho. Stationary at " &amp; $C77)</f>
        <v>fail to reject Ho. Non-stationary0.05</v>
      </c>
      <c r="K77" t="str">
        <f>IF(H77&lt;$C77,"reject Ho. Stationary at " &amp; $C77, "fail to reject Ho. Non-stationary at " &amp;$C77)</f>
        <v>reject Ho. Stationary at 0.05</v>
      </c>
      <c r="O77" s="5">
        <v>73</v>
      </c>
      <c r="P77" t="s">
        <v>749</v>
      </c>
      <c r="Q77">
        <v>0.05</v>
      </c>
      <c r="R77" t="s">
        <v>403</v>
      </c>
      <c r="S77" t="s">
        <v>899</v>
      </c>
      <c r="T77">
        <v>4.1770000000000002E-2</v>
      </c>
      <c r="U77">
        <v>5.4586999999999997E-2</v>
      </c>
    </row>
    <row r="78" spans="1:21" hidden="1">
      <c r="A78" s="5">
        <v>74</v>
      </c>
      <c r="B78" t="s">
        <v>749</v>
      </c>
      <c r="C78">
        <v>0.01</v>
      </c>
      <c r="D78" t="s">
        <v>403</v>
      </c>
      <c r="E78" t="s">
        <v>899</v>
      </c>
      <c r="F78">
        <v>4.1770000000000002E-2</v>
      </c>
      <c r="G78">
        <v>1.3483999999999999E-2</v>
      </c>
      <c r="H78">
        <v>3.925E-2</v>
      </c>
      <c r="I78" t="str">
        <f t="shared" si="3"/>
        <v>fail to reject Ho. Non-stationary at 0.01</v>
      </c>
      <c r="J78" t="str">
        <f t="shared" si="4"/>
        <v>accept Ho. Stationary at 0.01</v>
      </c>
      <c r="K78" t="str">
        <f t="shared" si="5"/>
        <v>fail to reject Ho. Non-stationary at 0.01</v>
      </c>
      <c r="O78" s="5">
        <v>74</v>
      </c>
      <c r="P78" t="s">
        <v>749</v>
      </c>
      <c r="Q78">
        <v>0.01</v>
      </c>
      <c r="R78" t="s">
        <v>403</v>
      </c>
      <c r="S78" t="s">
        <v>441</v>
      </c>
      <c r="T78">
        <v>5.1118999999999998E-2</v>
      </c>
      <c r="U78">
        <v>0.01</v>
      </c>
    </row>
    <row r="79" spans="1:21" hidden="1">
      <c r="A79" s="5">
        <v>75</v>
      </c>
      <c r="B79" t="s">
        <v>749</v>
      </c>
      <c r="C79">
        <v>0.05</v>
      </c>
      <c r="D79" t="s">
        <v>403</v>
      </c>
      <c r="E79" t="s">
        <v>899</v>
      </c>
      <c r="F79" s="7">
        <v>4.1770000000000002E-2</v>
      </c>
      <c r="G79">
        <v>1.3483999999999999E-2</v>
      </c>
      <c r="H79" s="7">
        <v>3.925E-2</v>
      </c>
      <c r="I79" t="str">
        <f>IF(F79&lt;$C79,"reject Ho. Stationary at " &amp; $C79, "fail to reject Ho. Non-stationary at " &amp;$C79)</f>
        <v>reject Ho. Stationary at 0.05</v>
      </c>
      <c r="J79" t="str">
        <f>IF(G79&lt;$C79, "fail to reject Ho. Non-stationary" &amp; $C79, "reject Ho. Stationary at " &amp; $C79)</f>
        <v>fail to reject Ho. Non-stationary0.05</v>
      </c>
      <c r="K79" t="str">
        <f>IF(H79&lt;$C79,"reject Ho. Stationary at " &amp; $C79, "fail to reject Ho. Non-stationary at " &amp;$C79)</f>
        <v>reject Ho. Stationary at 0.05</v>
      </c>
      <c r="O79" s="5">
        <v>75</v>
      </c>
      <c r="P79" t="s">
        <v>749</v>
      </c>
      <c r="Q79">
        <v>0.05</v>
      </c>
      <c r="R79" t="s">
        <v>403</v>
      </c>
      <c r="S79" t="s">
        <v>441</v>
      </c>
      <c r="T79">
        <v>5.1118999999999998E-2</v>
      </c>
      <c r="U79">
        <v>0.01</v>
      </c>
    </row>
    <row r="80" spans="1:21" hidden="1">
      <c r="A80" s="5">
        <v>76</v>
      </c>
      <c r="B80" t="s">
        <v>750</v>
      </c>
      <c r="C80">
        <v>0.01</v>
      </c>
      <c r="D80" t="s">
        <v>403</v>
      </c>
      <c r="E80" t="s">
        <v>441</v>
      </c>
      <c r="F80" s="7">
        <v>3.2699999999999998E-4</v>
      </c>
      <c r="G80" s="7">
        <v>1.4999999999999999E-4</v>
      </c>
      <c r="H80" s="7">
        <v>2.6020000000000001E-3</v>
      </c>
      <c r="I80" t="str">
        <f t="shared" si="3"/>
        <v>accept Ho. Stationary at 0.01</v>
      </c>
      <c r="J80" t="str">
        <f t="shared" si="4"/>
        <v>fail to reject Ho. Non-stationary0.01</v>
      </c>
      <c r="K80" t="str">
        <f t="shared" si="5"/>
        <v>accept Ho. Stationary at 0.01</v>
      </c>
      <c r="O80" s="5">
        <v>76</v>
      </c>
      <c r="P80" t="s">
        <v>750</v>
      </c>
      <c r="Q80">
        <v>0.01</v>
      </c>
      <c r="R80" t="s">
        <v>403</v>
      </c>
      <c r="S80" t="s">
        <v>899</v>
      </c>
      <c r="T80">
        <v>5.8900000000000001E-4</v>
      </c>
      <c r="U80">
        <v>8.6823999999999998E-2</v>
      </c>
    </row>
    <row r="81" spans="1:21" hidden="1">
      <c r="A81" s="5">
        <v>77</v>
      </c>
      <c r="B81" t="s">
        <v>750</v>
      </c>
      <c r="C81">
        <v>0.05</v>
      </c>
      <c r="D81" t="s">
        <v>403</v>
      </c>
      <c r="E81" t="s">
        <v>441</v>
      </c>
      <c r="F81" s="7">
        <v>3.2699999999999998E-4</v>
      </c>
      <c r="G81" s="7">
        <v>1.4999999999999999E-4</v>
      </c>
      <c r="H81" s="7">
        <v>2.6020000000000001E-3</v>
      </c>
      <c r="I81" t="str">
        <f>IF(F81&lt;$C81,"reject Ho. Stationary at " &amp; $C81, "fail to reject Ho. Non-stationary at " &amp;$C81)</f>
        <v>reject Ho. Stationary at 0.05</v>
      </c>
      <c r="J81" t="str">
        <f>IF(G81&lt;$C81, "fail to reject Ho. Non-stationary" &amp; $C81, "reject Ho. Stationary at " &amp; $C81)</f>
        <v>fail to reject Ho. Non-stationary0.05</v>
      </c>
      <c r="K81" t="str">
        <f>IF(H81&lt;$C81,"reject Ho. Stationary at " &amp; $C81, "fail to reject Ho. Non-stationary at " &amp;$C81)</f>
        <v>reject Ho. Stationary at 0.05</v>
      </c>
      <c r="O81" s="5">
        <v>77</v>
      </c>
      <c r="P81" t="s">
        <v>750</v>
      </c>
      <c r="Q81">
        <v>0.05</v>
      </c>
      <c r="R81" t="s">
        <v>403</v>
      </c>
      <c r="S81" t="s">
        <v>899</v>
      </c>
      <c r="T81">
        <v>5.8900000000000001E-4</v>
      </c>
      <c r="U81">
        <v>8.6823999999999998E-2</v>
      </c>
    </row>
    <row r="82" spans="1:21" hidden="1">
      <c r="A82" s="5">
        <v>78</v>
      </c>
      <c r="B82" t="s">
        <v>750</v>
      </c>
      <c r="C82">
        <v>0.01</v>
      </c>
      <c r="D82" t="s">
        <v>403</v>
      </c>
      <c r="E82" t="s">
        <v>899</v>
      </c>
      <c r="F82">
        <v>5.8900000000000001E-4</v>
      </c>
      <c r="G82">
        <v>2.7626000000000001E-2</v>
      </c>
      <c r="H82">
        <v>9.8499999999999998E-4</v>
      </c>
      <c r="I82" t="str">
        <f t="shared" si="3"/>
        <v>accept Ho. Stationary at 0.01</v>
      </c>
      <c r="J82" t="str">
        <f t="shared" si="4"/>
        <v>accept Ho. Stationary at 0.01</v>
      </c>
      <c r="K82" t="str">
        <f t="shared" si="5"/>
        <v>accept Ho. Stationary at 0.01</v>
      </c>
      <c r="O82" s="5">
        <v>78</v>
      </c>
      <c r="P82" t="s">
        <v>750</v>
      </c>
      <c r="Q82">
        <v>0.01</v>
      </c>
      <c r="R82" t="s">
        <v>403</v>
      </c>
      <c r="S82" t="s">
        <v>441</v>
      </c>
      <c r="T82">
        <v>3.2699999999999998E-4</v>
      </c>
      <c r="U82">
        <v>0.01</v>
      </c>
    </row>
    <row r="83" spans="1:21" hidden="1">
      <c r="A83" s="5">
        <v>79</v>
      </c>
      <c r="B83" t="s">
        <v>750</v>
      </c>
      <c r="C83">
        <v>0.05</v>
      </c>
      <c r="D83" t="s">
        <v>403</v>
      </c>
      <c r="E83" t="s">
        <v>899</v>
      </c>
      <c r="F83" s="7">
        <v>5.8900000000000001E-4</v>
      </c>
      <c r="G83">
        <v>2.7626000000000001E-2</v>
      </c>
      <c r="H83" s="7">
        <v>9.8499999999999998E-4</v>
      </c>
      <c r="I83" t="str">
        <f>IF(F83&lt;$C83,"reject Ho. Stationary at " &amp; $C83, "fail to reject Ho. Non-stationary at " &amp;$C83)</f>
        <v>reject Ho. Stationary at 0.05</v>
      </c>
      <c r="J83" t="str">
        <f>IF(G83&lt;$C83, "fail to reject Ho. Non-stationary" &amp; $C83, "reject Ho. Stationary at " &amp; $C83)</f>
        <v>fail to reject Ho. Non-stationary0.05</v>
      </c>
      <c r="K83" t="str">
        <f>IF(H83&lt;$C83,"reject Ho. Stationary at " &amp; $C83, "fail to reject Ho. Non-stationary at " &amp;$C83)</f>
        <v>reject Ho. Stationary at 0.05</v>
      </c>
      <c r="O83" s="5">
        <v>79</v>
      </c>
      <c r="P83" t="s">
        <v>750</v>
      </c>
      <c r="Q83">
        <v>0.05</v>
      </c>
      <c r="R83" t="s">
        <v>403</v>
      </c>
      <c r="S83" t="s">
        <v>441</v>
      </c>
      <c r="T83">
        <v>3.2699999999999998E-4</v>
      </c>
      <c r="U83">
        <v>0.01</v>
      </c>
    </row>
    <row r="84" spans="1:21" hidden="1">
      <c r="A84" s="5">
        <v>80</v>
      </c>
      <c r="B84" t="s">
        <v>751</v>
      </c>
      <c r="C84">
        <v>0.01</v>
      </c>
      <c r="D84" t="s">
        <v>403</v>
      </c>
      <c r="E84" t="s">
        <v>441</v>
      </c>
      <c r="F84" s="7">
        <v>0</v>
      </c>
      <c r="G84" s="7">
        <v>3.2629999999999998E-3</v>
      </c>
      <c r="H84" s="7">
        <v>0</v>
      </c>
      <c r="I84" t="str">
        <f t="shared" si="3"/>
        <v>accept Ho. Stationary at 0.01</v>
      </c>
      <c r="J84" t="str">
        <f t="shared" si="4"/>
        <v>fail to reject Ho. Non-stationary0.01</v>
      </c>
      <c r="K84" t="str">
        <f t="shared" si="5"/>
        <v>accept Ho. Stationary at 0.01</v>
      </c>
      <c r="O84" s="5">
        <v>80</v>
      </c>
      <c r="P84" t="s">
        <v>751</v>
      </c>
      <c r="Q84">
        <v>0.01</v>
      </c>
      <c r="R84" t="s">
        <v>403</v>
      </c>
      <c r="S84" t="s">
        <v>899</v>
      </c>
      <c r="T84">
        <v>7.9999999999999996E-6</v>
      </c>
      <c r="U84">
        <v>0.1</v>
      </c>
    </row>
    <row r="85" spans="1:21" hidden="1">
      <c r="A85" s="5">
        <v>81</v>
      </c>
      <c r="B85" t="s">
        <v>751</v>
      </c>
      <c r="C85">
        <v>0.05</v>
      </c>
      <c r="D85" t="s">
        <v>403</v>
      </c>
      <c r="E85" t="s">
        <v>441</v>
      </c>
      <c r="F85" s="7">
        <v>0</v>
      </c>
      <c r="G85" s="7">
        <v>3.2629999999999998E-3</v>
      </c>
      <c r="H85" s="7">
        <v>0</v>
      </c>
      <c r="I85" t="str">
        <f>IF(F85&lt;$C85,"reject Ho. Stationary at " &amp; $C85, "fail to reject Ho. Non-stationary at " &amp;$C85)</f>
        <v>reject Ho. Stationary at 0.05</v>
      </c>
      <c r="J85" t="str">
        <f>IF(G85&lt;$C85, "fail to reject Ho. Non-stationary" &amp; $C85, "reject Ho. Stationary at " &amp; $C85)</f>
        <v>fail to reject Ho. Non-stationary0.05</v>
      </c>
      <c r="K85" t="str">
        <f>IF(H85&lt;$C85,"reject Ho. Stationary at " &amp; $C85, "fail to reject Ho. Non-stationary at " &amp;$C85)</f>
        <v>reject Ho. Stationary at 0.05</v>
      </c>
      <c r="O85" s="5">
        <v>81</v>
      </c>
      <c r="P85" t="s">
        <v>751</v>
      </c>
      <c r="Q85">
        <v>0.05</v>
      </c>
      <c r="R85" t="s">
        <v>403</v>
      </c>
      <c r="S85" t="s">
        <v>899</v>
      </c>
      <c r="T85">
        <v>7.9999999999999996E-6</v>
      </c>
      <c r="U85">
        <v>0.1</v>
      </c>
    </row>
    <row r="86" spans="1:21" hidden="1">
      <c r="A86" s="5">
        <v>82</v>
      </c>
      <c r="B86" t="s">
        <v>751</v>
      </c>
      <c r="C86">
        <v>0.01</v>
      </c>
      <c r="D86" t="s">
        <v>403</v>
      </c>
      <c r="E86" t="s">
        <v>899</v>
      </c>
      <c r="F86">
        <v>7.9999999999999996E-6</v>
      </c>
      <c r="G86">
        <v>8.3555000000000004E-2</v>
      </c>
      <c r="H86">
        <v>1.9999999999999999E-6</v>
      </c>
      <c r="I86" t="str">
        <f t="shared" si="3"/>
        <v>accept Ho. Stationary at 0.01</v>
      </c>
      <c r="J86" t="str">
        <f t="shared" si="4"/>
        <v>accept Ho. Stationary at 0.01</v>
      </c>
      <c r="K86" t="str">
        <f t="shared" si="5"/>
        <v>accept Ho. Stationary at 0.01</v>
      </c>
      <c r="O86" s="5">
        <v>82</v>
      </c>
      <c r="P86" t="s">
        <v>751</v>
      </c>
      <c r="Q86">
        <v>0.01</v>
      </c>
      <c r="R86" t="s">
        <v>403</v>
      </c>
      <c r="S86" t="s">
        <v>441</v>
      </c>
      <c r="T86">
        <v>0</v>
      </c>
      <c r="U86">
        <v>2.1187999999999999E-2</v>
      </c>
    </row>
    <row r="87" spans="1:21" hidden="1">
      <c r="A87" s="5">
        <v>83</v>
      </c>
      <c r="B87" t="s">
        <v>751</v>
      </c>
      <c r="C87">
        <v>0.05</v>
      </c>
      <c r="D87" t="s">
        <v>403</v>
      </c>
      <c r="E87" t="s">
        <v>899</v>
      </c>
      <c r="F87" s="7">
        <v>7.9999999999999996E-6</v>
      </c>
      <c r="G87">
        <v>8.3555000000000004E-2</v>
      </c>
      <c r="H87" s="7">
        <v>1.9999999999999999E-6</v>
      </c>
      <c r="I87" t="str">
        <f>IF(F87&lt;$C87,"reject Ho. Stationary at " &amp; $C87, "fail to reject Ho. Non-stationary at " &amp;$C87)</f>
        <v>reject Ho. Stationary at 0.05</v>
      </c>
      <c r="J87" t="str">
        <f>IF(G87&lt;$C87, "fail to reject Ho. Non-stationary" &amp; $C87, "reject Ho. Stationary at " &amp; $C87)</f>
        <v>reject Ho. Stationary at 0.05</v>
      </c>
      <c r="K87" t="str">
        <f>IF(H87&lt;$C87,"reject Ho. Stationary at " &amp; $C87, "fail to reject Ho. Non-stationary at " &amp;$C87)</f>
        <v>reject Ho. Stationary at 0.05</v>
      </c>
      <c r="O87" s="5">
        <v>83</v>
      </c>
      <c r="P87" t="s">
        <v>751</v>
      </c>
      <c r="Q87">
        <v>0.05</v>
      </c>
      <c r="R87" t="s">
        <v>403</v>
      </c>
      <c r="S87" t="s">
        <v>441</v>
      </c>
      <c r="T87">
        <v>0</v>
      </c>
      <c r="U87">
        <v>2.1187999999999999E-2</v>
      </c>
    </row>
    <row r="88" spans="1:21" hidden="1">
      <c r="A88" s="5">
        <v>84</v>
      </c>
      <c r="B88" t="s">
        <v>752</v>
      </c>
      <c r="C88">
        <v>0.01</v>
      </c>
      <c r="D88" t="s">
        <v>403</v>
      </c>
      <c r="E88" t="s">
        <v>441</v>
      </c>
      <c r="F88" s="7">
        <v>5.3200000000000003E-4</v>
      </c>
      <c r="G88" s="7">
        <v>9.6100000000000005E-4</v>
      </c>
      <c r="H88" s="7">
        <v>5.31E-4</v>
      </c>
      <c r="I88" t="str">
        <f t="shared" si="3"/>
        <v>accept Ho. Stationary at 0.01</v>
      </c>
      <c r="J88" t="str">
        <f t="shared" si="4"/>
        <v>fail to reject Ho. Non-stationary0.01</v>
      </c>
      <c r="K88" t="str">
        <f t="shared" si="5"/>
        <v>accept Ho. Stationary at 0.01</v>
      </c>
      <c r="O88" s="5">
        <v>84</v>
      </c>
      <c r="P88" t="s">
        <v>752</v>
      </c>
      <c r="Q88">
        <v>0.01</v>
      </c>
      <c r="R88" t="s">
        <v>403</v>
      </c>
      <c r="S88" t="s">
        <v>899</v>
      </c>
      <c r="T88">
        <v>7.6030000000000004E-3</v>
      </c>
      <c r="U88">
        <v>8.8466000000000003E-2</v>
      </c>
    </row>
    <row r="89" spans="1:21" hidden="1">
      <c r="A89" s="5">
        <v>85</v>
      </c>
      <c r="B89" t="s">
        <v>752</v>
      </c>
      <c r="C89">
        <v>0.05</v>
      </c>
      <c r="D89" t="s">
        <v>403</v>
      </c>
      <c r="E89" t="s">
        <v>441</v>
      </c>
      <c r="F89" s="7">
        <v>5.3200000000000003E-4</v>
      </c>
      <c r="G89" s="7">
        <v>9.6100000000000005E-4</v>
      </c>
      <c r="H89" s="7">
        <v>5.31E-4</v>
      </c>
      <c r="I89" t="str">
        <f>IF(F89&lt;$C89,"reject Ho. Stationary at " &amp; $C89, "fail to reject Ho. Non-stationary at " &amp;$C89)</f>
        <v>reject Ho. Stationary at 0.05</v>
      </c>
      <c r="J89" t="str">
        <f>IF(G89&lt;$C89, "fail to reject Ho. Non-stationary" &amp; $C89, "reject Ho. Stationary at " &amp; $C89)</f>
        <v>fail to reject Ho. Non-stationary0.05</v>
      </c>
      <c r="K89" t="str">
        <f>IF(H89&lt;$C89,"reject Ho. Stationary at " &amp; $C89, "fail to reject Ho. Non-stationary at " &amp;$C89)</f>
        <v>reject Ho. Stationary at 0.05</v>
      </c>
      <c r="O89" s="5">
        <v>85</v>
      </c>
      <c r="P89" t="s">
        <v>752</v>
      </c>
      <c r="Q89">
        <v>0.05</v>
      </c>
      <c r="R89" t="s">
        <v>403</v>
      </c>
      <c r="S89" t="s">
        <v>899</v>
      </c>
      <c r="T89">
        <v>7.6030000000000004E-3</v>
      </c>
      <c r="U89">
        <v>8.8466000000000003E-2</v>
      </c>
    </row>
    <row r="90" spans="1:21" hidden="1">
      <c r="A90" s="5">
        <v>86</v>
      </c>
      <c r="B90" t="s">
        <v>752</v>
      </c>
      <c r="C90">
        <v>0.01</v>
      </c>
      <c r="D90" t="s">
        <v>403</v>
      </c>
      <c r="E90" t="s">
        <v>899</v>
      </c>
      <c r="F90">
        <v>7.6030000000000004E-3</v>
      </c>
      <c r="G90">
        <v>5.0867999999999997E-2</v>
      </c>
      <c r="H90">
        <v>7.5969999999999996E-3</v>
      </c>
      <c r="I90" t="str">
        <f t="shared" si="3"/>
        <v>accept Ho. Stationary at 0.01</v>
      </c>
      <c r="J90" t="str">
        <f t="shared" si="4"/>
        <v>accept Ho. Stationary at 0.01</v>
      </c>
      <c r="K90" t="str">
        <f t="shared" si="5"/>
        <v>accept Ho. Stationary at 0.01</v>
      </c>
      <c r="O90" s="5">
        <v>86</v>
      </c>
      <c r="P90" t="s">
        <v>752</v>
      </c>
      <c r="Q90">
        <v>0.01</v>
      </c>
      <c r="R90" t="s">
        <v>403</v>
      </c>
      <c r="S90" t="s">
        <v>441</v>
      </c>
      <c r="T90">
        <v>5.3200000000000003E-4</v>
      </c>
      <c r="U90">
        <v>0.01</v>
      </c>
    </row>
    <row r="91" spans="1:21" hidden="1">
      <c r="A91" s="5">
        <v>87</v>
      </c>
      <c r="B91" t="s">
        <v>752</v>
      </c>
      <c r="C91">
        <v>0.05</v>
      </c>
      <c r="D91" t="s">
        <v>403</v>
      </c>
      <c r="E91" t="s">
        <v>899</v>
      </c>
      <c r="F91" s="7">
        <v>7.6030000000000004E-3</v>
      </c>
      <c r="G91">
        <v>5.0867999999999997E-2</v>
      </c>
      <c r="H91" s="7">
        <v>7.5969999999999996E-3</v>
      </c>
      <c r="I91" t="str">
        <f>IF(F91&lt;$C91,"reject Ho. Stationary at " &amp; $C91, "fail to reject Ho. Non-stationary at " &amp;$C91)</f>
        <v>reject Ho. Stationary at 0.05</v>
      </c>
      <c r="J91" t="str">
        <f>IF(G91&lt;$C91, "fail to reject Ho. Non-stationary" &amp; $C91, "reject Ho. Stationary at " &amp; $C91)</f>
        <v>reject Ho. Stationary at 0.05</v>
      </c>
      <c r="K91" t="str">
        <f>IF(H91&lt;$C91,"reject Ho. Stationary at " &amp; $C91, "fail to reject Ho. Non-stationary at " &amp;$C91)</f>
        <v>reject Ho. Stationary at 0.05</v>
      </c>
      <c r="O91" s="5">
        <v>87</v>
      </c>
      <c r="P91" t="s">
        <v>752</v>
      </c>
      <c r="Q91">
        <v>0.05</v>
      </c>
      <c r="R91" t="s">
        <v>403</v>
      </c>
      <c r="S91" t="s">
        <v>441</v>
      </c>
      <c r="T91">
        <v>5.3200000000000003E-4</v>
      </c>
      <c r="U91">
        <v>0.01</v>
      </c>
    </row>
    <row r="92" spans="1:21" hidden="1">
      <c r="A92" s="5">
        <v>88</v>
      </c>
      <c r="B92" t="s">
        <v>753</v>
      </c>
      <c r="C92">
        <v>0.01</v>
      </c>
      <c r="D92" t="s">
        <v>403</v>
      </c>
      <c r="E92" t="s">
        <v>441</v>
      </c>
      <c r="F92" s="7">
        <v>1.652E-3</v>
      </c>
      <c r="G92" s="7">
        <v>3.28E-4</v>
      </c>
      <c r="H92" s="7">
        <v>1.3669999999999999E-3</v>
      </c>
      <c r="I92" t="str">
        <f t="shared" si="3"/>
        <v>accept Ho. Stationary at 0.01</v>
      </c>
      <c r="J92" t="str">
        <f t="shared" si="4"/>
        <v>fail to reject Ho. Non-stationary0.01</v>
      </c>
      <c r="K92" t="str">
        <f t="shared" si="5"/>
        <v>accept Ho. Stationary at 0.01</v>
      </c>
      <c r="O92" s="5">
        <v>88</v>
      </c>
      <c r="P92" t="s">
        <v>753</v>
      </c>
      <c r="Q92">
        <v>0.01</v>
      </c>
      <c r="R92" t="s">
        <v>403</v>
      </c>
      <c r="S92" t="s">
        <v>899</v>
      </c>
      <c r="T92">
        <v>1.2739E-2</v>
      </c>
      <c r="U92">
        <v>6.1768999999999998E-2</v>
      </c>
    </row>
    <row r="93" spans="1:21" hidden="1">
      <c r="A93" s="5">
        <v>89</v>
      </c>
      <c r="B93" t="s">
        <v>753</v>
      </c>
      <c r="C93">
        <v>0.05</v>
      </c>
      <c r="D93" t="s">
        <v>403</v>
      </c>
      <c r="E93" t="s">
        <v>441</v>
      </c>
      <c r="F93" s="7">
        <v>1.652E-3</v>
      </c>
      <c r="G93" s="7">
        <v>3.28E-4</v>
      </c>
      <c r="H93" s="7">
        <v>1.3669999999999999E-3</v>
      </c>
      <c r="I93" t="str">
        <f>IF(F93&lt;$C93,"reject Ho. Stationary at " &amp; $C93, "fail to reject Ho. Non-stationary at " &amp;$C93)</f>
        <v>reject Ho. Stationary at 0.05</v>
      </c>
      <c r="J93" t="str">
        <f>IF(G93&lt;$C93, "fail to reject Ho. Non-stationary" &amp; $C93, "reject Ho. Stationary at " &amp; $C93)</f>
        <v>fail to reject Ho. Non-stationary0.05</v>
      </c>
      <c r="K93" t="str">
        <f>IF(H93&lt;$C93,"reject Ho. Stationary at " &amp; $C93, "fail to reject Ho. Non-stationary at " &amp;$C93)</f>
        <v>reject Ho. Stationary at 0.05</v>
      </c>
      <c r="O93" s="5">
        <v>89</v>
      </c>
      <c r="P93" t="s">
        <v>753</v>
      </c>
      <c r="Q93">
        <v>0.05</v>
      </c>
      <c r="R93" t="s">
        <v>403</v>
      </c>
      <c r="S93" t="s">
        <v>899</v>
      </c>
      <c r="T93">
        <v>1.2739E-2</v>
      </c>
      <c r="U93">
        <v>6.1768999999999998E-2</v>
      </c>
    </row>
    <row r="94" spans="1:21" hidden="1">
      <c r="A94" s="5">
        <v>90</v>
      </c>
      <c r="B94" t="s">
        <v>753</v>
      </c>
      <c r="C94">
        <v>0.01</v>
      </c>
      <c r="D94" t="s">
        <v>403</v>
      </c>
      <c r="E94" t="s">
        <v>899</v>
      </c>
      <c r="F94">
        <v>1.2739E-2</v>
      </c>
      <c r="G94">
        <v>3.0372E-2</v>
      </c>
      <c r="H94">
        <v>1.2285000000000001E-2</v>
      </c>
      <c r="I94" t="str">
        <f t="shared" si="3"/>
        <v>fail to reject Ho. Non-stationary at 0.01</v>
      </c>
      <c r="J94" t="str">
        <f t="shared" si="4"/>
        <v>accept Ho. Stationary at 0.01</v>
      </c>
      <c r="K94" t="str">
        <f t="shared" si="5"/>
        <v>fail to reject Ho. Non-stationary at 0.01</v>
      </c>
      <c r="O94" s="5">
        <v>90</v>
      </c>
      <c r="P94" t="s">
        <v>753</v>
      </c>
      <c r="Q94">
        <v>0.01</v>
      </c>
      <c r="R94" t="s">
        <v>403</v>
      </c>
      <c r="S94" t="s">
        <v>441</v>
      </c>
      <c r="T94">
        <v>1.652E-3</v>
      </c>
      <c r="U94">
        <v>0.01</v>
      </c>
    </row>
    <row r="95" spans="1:21" hidden="1">
      <c r="A95" s="5">
        <v>91</v>
      </c>
      <c r="B95" t="s">
        <v>753</v>
      </c>
      <c r="C95">
        <v>0.05</v>
      </c>
      <c r="D95" t="s">
        <v>403</v>
      </c>
      <c r="E95" t="s">
        <v>899</v>
      </c>
      <c r="F95" s="7">
        <v>1.2739E-2</v>
      </c>
      <c r="G95">
        <v>3.0372E-2</v>
      </c>
      <c r="H95" s="7">
        <v>1.2285000000000001E-2</v>
      </c>
      <c r="I95" t="str">
        <f>IF(F95&lt;$C95,"reject Ho. Stationary at " &amp; $C95, "fail to reject Ho. Non-stationary at " &amp;$C95)</f>
        <v>reject Ho. Stationary at 0.05</v>
      </c>
      <c r="J95" t="str">
        <f>IF(G95&lt;$C95, "fail to reject Ho. Non-stationary" &amp; $C95, "reject Ho. Stationary at " &amp; $C95)</f>
        <v>fail to reject Ho. Non-stationary0.05</v>
      </c>
      <c r="K95" t="str">
        <f>IF(H95&lt;$C95,"reject Ho. Stationary at " &amp; $C95, "fail to reject Ho. Non-stationary at " &amp;$C95)</f>
        <v>reject Ho. Stationary at 0.05</v>
      </c>
      <c r="O95" s="5">
        <v>91</v>
      </c>
      <c r="P95" t="s">
        <v>753</v>
      </c>
      <c r="Q95">
        <v>0.05</v>
      </c>
      <c r="R95" t="s">
        <v>403</v>
      </c>
      <c r="S95" t="s">
        <v>441</v>
      </c>
      <c r="T95">
        <v>1.652E-3</v>
      </c>
      <c r="U95">
        <v>0.01</v>
      </c>
    </row>
    <row r="96" spans="1:21" hidden="1">
      <c r="A96" s="5">
        <v>92</v>
      </c>
      <c r="B96" t="s">
        <v>754</v>
      </c>
      <c r="C96">
        <v>0.01</v>
      </c>
      <c r="D96" t="s">
        <v>403</v>
      </c>
      <c r="E96" t="s">
        <v>441</v>
      </c>
      <c r="F96" s="7">
        <v>3.1999999999999999E-5</v>
      </c>
      <c r="G96" s="7">
        <v>6.5399999999999996E-4</v>
      </c>
      <c r="H96" s="7">
        <v>1.75E-4</v>
      </c>
      <c r="I96" t="str">
        <f t="shared" si="3"/>
        <v>accept Ho. Stationary at 0.01</v>
      </c>
      <c r="J96" t="str">
        <f t="shared" si="4"/>
        <v>fail to reject Ho. Non-stationary0.01</v>
      </c>
      <c r="K96" t="str">
        <f t="shared" si="5"/>
        <v>accept Ho. Stationary at 0.01</v>
      </c>
      <c r="O96" s="5">
        <v>92</v>
      </c>
      <c r="P96" t="s">
        <v>754</v>
      </c>
      <c r="Q96">
        <v>0.01</v>
      </c>
      <c r="R96" t="s">
        <v>403</v>
      </c>
      <c r="S96" t="s">
        <v>899</v>
      </c>
      <c r="T96">
        <v>1.0089999999999999E-3</v>
      </c>
      <c r="U96">
        <v>0.1</v>
      </c>
    </row>
    <row r="97" spans="1:21" hidden="1">
      <c r="A97" s="5">
        <v>93</v>
      </c>
      <c r="B97" t="s">
        <v>754</v>
      </c>
      <c r="C97">
        <v>0.05</v>
      </c>
      <c r="D97" t="s">
        <v>403</v>
      </c>
      <c r="E97" t="s">
        <v>441</v>
      </c>
      <c r="F97" s="7">
        <v>3.1999999999999999E-5</v>
      </c>
      <c r="G97" s="7">
        <v>6.5399999999999996E-4</v>
      </c>
      <c r="H97" s="7">
        <v>1.75E-4</v>
      </c>
      <c r="I97" t="str">
        <f>IF(F97&lt;$C97,"reject Ho. Stationary at " &amp; $C97, "fail to reject Ho. Non-stationary at " &amp;$C97)</f>
        <v>reject Ho. Stationary at 0.05</v>
      </c>
      <c r="J97" t="str">
        <f>IF(G97&lt;$C97, "fail to reject Ho. Non-stationary" &amp; $C97, "reject Ho. Stationary at " &amp; $C97)</f>
        <v>fail to reject Ho. Non-stationary0.05</v>
      </c>
      <c r="K97" t="str">
        <f>IF(H97&lt;$C97,"reject Ho. Stationary at " &amp; $C97, "fail to reject Ho. Non-stationary at " &amp;$C97)</f>
        <v>reject Ho. Stationary at 0.05</v>
      </c>
      <c r="O97" s="5">
        <v>93</v>
      </c>
      <c r="P97" t="s">
        <v>754</v>
      </c>
      <c r="Q97">
        <v>0.05</v>
      </c>
      <c r="R97" t="s">
        <v>403</v>
      </c>
      <c r="S97" t="s">
        <v>899</v>
      </c>
      <c r="T97">
        <v>1.0089999999999999E-3</v>
      </c>
      <c r="U97">
        <v>0.1</v>
      </c>
    </row>
    <row r="98" spans="1:21" hidden="1">
      <c r="A98" s="5">
        <v>94</v>
      </c>
      <c r="B98" t="s">
        <v>754</v>
      </c>
      <c r="C98">
        <v>0.01</v>
      </c>
      <c r="D98" t="s">
        <v>403</v>
      </c>
      <c r="E98" t="s">
        <v>899</v>
      </c>
      <c r="F98">
        <v>1.0089999999999999E-3</v>
      </c>
      <c r="G98">
        <v>0.100008</v>
      </c>
      <c r="H98">
        <v>1.575E-3</v>
      </c>
      <c r="I98" t="str">
        <f t="shared" si="3"/>
        <v>accept Ho. Stationary at 0.01</v>
      </c>
      <c r="J98" t="str">
        <f t="shared" si="4"/>
        <v>accept Ho. Stationary at 0.01</v>
      </c>
      <c r="K98" t="str">
        <f t="shared" si="5"/>
        <v>accept Ho. Stationary at 0.01</v>
      </c>
      <c r="O98" s="5">
        <v>94</v>
      </c>
      <c r="P98" t="s">
        <v>754</v>
      </c>
      <c r="Q98">
        <v>0.01</v>
      </c>
      <c r="R98" t="s">
        <v>403</v>
      </c>
      <c r="S98" t="s">
        <v>441</v>
      </c>
      <c r="T98">
        <v>3.1999999999999999E-5</v>
      </c>
      <c r="U98">
        <v>0.01</v>
      </c>
    </row>
    <row r="99" spans="1:21" hidden="1">
      <c r="A99" s="5">
        <v>95</v>
      </c>
      <c r="B99" t="s">
        <v>754</v>
      </c>
      <c r="C99">
        <v>0.05</v>
      </c>
      <c r="D99" t="s">
        <v>403</v>
      </c>
      <c r="E99" t="s">
        <v>899</v>
      </c>
      <c r="F99" s="7">
        <v>1.0089999999999999E-3</v>
      </c>
      <c r="G99">
        <v>0.100008</v>
      </c>
      <c r="H99" s="7">
        <v>1.575E-3</v>
      </c>
      <c r="I99" t="str">
        <f>IF(F99&lt;$C99,"reject Ho. Stationary at " &amp; $C99, "fail to reject Ho. Non-stationary at " &amp;$C99)</f>
        <v>reject Ho. Stationary at 0.05</v>
      </c>
      <c r="J99" t="str">
        <f>IF(G99&lt;$C99, "fail to reject Ho. Non-stationary" &amp; $C99, "reject Ho. Stationary at " &amp; $C99)</f>
        <v>reject Ho. Stationary at 0.05</v>
      </c>
      <c r="K99" t="str">
        <f>IF(H99&lt;$C99,"reject Ho. Stationary at " &amp; $C99, "fail to reject Ho. Non-stationary at " &amp;$C99)</f>
        <v>reject Ho. Stationary at 0.05</v>
      </c>
      <c r="O99" s="5">
        <v>95</v>
      </c>
      <c r="P99" t="s">
        <v>754</v>
      </c>
      <c r="Q99">
        <v>0.05</v>
      </c>
      <c r="R99" t="s">
        <v>403</v>
      </c>
      <c r="S99" t="s">
        <v>441</v>
      </c>
      <c r="T99">
        <v>3.1999999999999999E-5</v>
      </c>
      <c r="U99">
        <v>0.01</v>
      </c>
    </row>
    <row r="100" spans="1:21" hidden="1">
      <c r="A100" s="5">
        <v>96</v>
      </c>
      <c r="B100" t="s">
        <v>710</v>
      </c>
      <c r="C100">
        <v>0.01</v>
      </c>
      <c r="D100" t="s">
        <v>403</v>
      </c>
      <c r="E100" t="s">
        <v>441</v>
      </c>
      <c r="F100" s="7">
        <v>0</v>
      </c>
      <c r="G100" s="7">
        <v>0.22969200000000001</v>
      </c>
      <c r="H100" s="7">
        <v>0</v>
      </c>
      <c r="I100" t="str">
        <f t="shared" si="3"/>
        <v>accept Ho. Stationary at 0.01</v>
      </c>
      <c r="J100" t="str">
        <f t="shared" si="4"/>
        <v>accept Ho. Stationary at 0.01</v>
      </c>
      <c r="K100" t="str">
        <f t="shared" si="5"/>
        <v>accept Ho. Stationary at 0.01</v>
      </c>
      <c r="O100" s="5">
        <v>96</v>
      </c>
      <c r="P100" t="s">
        <v>710</v>
      </c>
      <c r="Q100">
        <v>0.01</v>
      </c>
      <c r="R100" t="s">
        <v>403</v>
      </c>
      <c r="S100" t="s">
        <v>899</v>
      </c>
      <c r="T100">
        <v>0</v>
      </c>
      <c r="U100">
        <v>4.8235E-2</v>
      </c>
    </row>
    <row r="101" spans="1:21" hidden="1">
      <c r="A101" s="5">
        <v>97</v>
      </c>
      <c r="B101" t="s">
        <v>710</v>
      </c>
      <c r="C101">
        <v>0.05</v>
      </c>
      <c r="D101" t="s">
        <v>403</v>
      </c>
      <c r="E101" t="s">
        <v>441</v>
      </c>
      <c r="F101" s="7">
        <v>0</v>
      </c>
      <c r="G101" s="7">
        <v>0.22969200000000001</v>
      </c>
      <c r="H101" s="7">
        <v>0</v>
      </c>
      <c r="I101" t="str">
        <f>IF(F101&lt;$C101,"reject Ho. Stationary at " &amp; $C101, "fail to reject Ho. Non-stationary at " &amp;$C101)</f>
        <v>reject Ho. Stationary at 0.05</v>
      </c>
      <c r="J101" t="str">
        <f>IF(G101&lt;$C101, "fail to reject Ho. Non-stationary" &amp; $C101, "reject Ho. Stationary at " &amp; $C101)</f>
        <v>reject Ho. Stationary at 0.05</v>
      </c>
      <c r="K101" t="str">
        <f>IF(H101&lt;$C101,"reject Ho. Stationary at " &amp; $C101, "fail to reject Ho. Non-stationary at " &amp;$C101)</f>
        <v>reject Ho. Stationary at 0.05</v>
      </c>
      <c r="O101" s="5">
        <v>97</v>
      </c>
      <c r="P101" t="s">
        <v>710</v>
      </c>
      <c r="Q101">
        <v>0.05</v>
      </c>
      <c r="R101" t="s">
        <v>403</v>
      </c>
      <c r="S101" t="s">
        <v>899</v>
      </c>
      <c r="T101">
        <v>0</v>
      </c>
      <c r="U101">
        <v>4.8235E-2</v>
      </c>
    </row>
    <row r="102" spans="1:21">
      <c r="A102" s="5">
        <v>98</v>
      </c>
      <c r="B102" t="s">
        <v>710</v>
      </c>
      <c r="C102">
        <v>0.01</v>
      </c>
      <c r="D102" t="s">
        <v>403</v>
      </c>
      <c r="E102" t="s">
        <v>899</v>
      </c>
      <c r="F102">
        <v>0</v>
      </c>
      <c r="G102">
        <v>6.1858000000000003E-2</v>
      </c>
      <c r="H102">
        <v>0</v>
      </c>
      <c r="I102" t="str">
        <f t="shared" si="3"/>
        <v>accept Ho. Stationary at 0.01</v>
      </c>
      <c r="J102" t="str">
        <f t="shared" si="4"/>
        <v>accept Ho. Stationary at 0.01</v>
      </c>
      <c r="K102" t="str">
        <f t="shared" si="5"/>
        <v>accept Ho. Stationary at 0.01</v>
      </c>
      <c r="O102" s="5">
        <v>98</v>
      </c>
      <c r="P102" t="s">
        <v>710</v>
      </c>
      <c r="Q102">
        <v>0.01</v>
      </c>
      <c r="R102" t="s">
        <v>403</v>
      </c>
      <c r="S102" t="s">
        <v>441</v>
      </c>
      <c r="T102">
        <v>0</v>
      </c>
      <c r="U102">
        <v>0.1</v>
      </c>
    </row>
    <row r="103" spans="1:21" hidden="1">
      <c r="A103" s="5">
        <v>99</v>
      </c>
      <c r="B103" t="s">
        <v>710</v>
      </c>
      <c r="C103">
        <v>0.05</v>
      </c>
      <c r="D103" t="s">
        <v>403</v>
      </c>
      <c r="E103" t="s">
        <v>899</v>
      </c>
      <c r="F103" s="7">
        <v>0</v>
      </c>
      <c r="G103">
        <v>6.1858000000000003E-2</v>
      </c>
      <c r="H103" s="7">
        <v>0</v>
      </c>
      <c r="I103" t="str">
        <f>IF(F103&lt;$C103,"reject Ho. Stationary at " &amp; $C103, "fail to reject Ho. Non-stationary at " &amp;$C103)</f>
        <v>reject Ho. Stationary at 0.05</v>
      </c>
      <c r="J103" t="str">
        <f>IF(G103&lt;$C103, "fail to reject Ho. Non-stationary" &amp; $C103, "reject Ho. Stationary at " &amp; $C103)</f>
        <v>reject Ho. Stationary at 0.05</v>
      </c>
      <c r="K103" t="str">
        <f>IF(H103&lt;$C103,"reject Ho. Stationary at " &amp; $C103, "fail to reject Ho. Non-stationary at " &amp;$C103)</f>
        <v>reject Ho. Stationary at 0.05</v>
      </c>
      <c r="O103" s="5">
        <v>99</v>
      </c>
      <c r="P103" t="s">
        <v>710</v>
      </c>
      <c r="Q103">
        <v>0.05</v>
      </c>
      <c r="R103" t="s">
        <v>403</v>
      </c>
      <c r="S103" t="s">
        <v>441</v>
      </c>
      <c r="T103">
        <v>0</v>
      </c>
      <c r="U103">
        <v>0.1</v>
      </c>
    </row>
    <row r="104" spans="1:21" hidden="1">
      <c r="A104" s="5">
        <v>100</v>
      </c>
      <c r="B104" t="s">
        <v>698</v>
      </c>
      <c r="C104">
        <v>0.01</v>
      </c>
      <c r="D104" t="s">
        <v>403</v>
      </c>
      <c r="E104" t="s">
        <v>441</v>
      </c>
      <c r="F104" s="7">
        <v>0</v>
      </c>
      <c r="G104" s="7">
        <v>0.22969200000000001</v>
      </c>
      <c r="H104" s="7">
        <v>0</v>
      </c>
      <c r="I104" t="str">
        <f t="shared" si="3"/>
        <v>accept Ho. Stationary at 0.01</v>
      </c>
      <c r="J104" t="str">
        <f t="shared" si="4"/>
        <v>accept Ho. Stationary at 0.01</v>
      </c>
      <c r="K104" t="str">
        <f t="shared" si="5"/>
        <v>accept Ho. Stationary at 0.01</v>
      </c>
      <c r="O104" s="5">
        <v>100</v>
      </c>
      <c r="P104" t="s">
        <v>698</v>
      </c>
      <c r="Q104">
        <v>0.01</v>
      </c>
      <c r="R104" t="s">
        <v>403</v>
      </c>
      <c r="S104" t="s">
        <v>899</v>
      </c>
      <c r="T104">
        <v>0</v>
      </c>
      <c r="U104">
        <v>4.8235E-2</v>
      </c>
    </row>
    <row r="105" spans="1:21" hidden="1">
      <c r="A105" s="5">
        <v>101</v>
      </c>
      <c r="B105" t="s">
        <v>698</v>
      </c>
      <c r="C105">
        <v>0.05</v>
      </c>
      <c r="D105" t="s">
        <v>403</v>
      </c>
      <c r="E105" t="s">
        <v>441</v>
      </c>
      <c r="F105" s="7">
        <v>0</v>
      </c>
      <c r="G105" s="7">
        <v>0.22969200000000001</v>
      </c>
      <c r="H105" s="7">
        <v>0</v>
      </c>
      <c r="I105" t="str">
        <f>IF(F105&lt;$C105,"reject Ho. Stationary at " &amp; $C105, "fail to reject Ho. Non-stationary at " &amp;$C105)</f>
        <v>reject Ho. Stationary at 0.05</v>
      </c>
      <c r="J105" t="str">
        <f>IF(G105&lt;$C105, "fail to reject Ho. Non-stationary" &amp; $C105, "reject Ho. Stationary at " &amp; $C105)</f>
        <v>reject Ho. Stationary at 0.05</v>
      </c>
      <c r="K105" t="str">
        <f>IF(H105&lt;$C105,"reject Ho. Stationary at " &amp; $C105, "fail to reject Ho. Non-stationary at " &amp;$C105)</f>
        <v>reject Ho. Stationary at 0.05</v>
      </c>
      <c r="O105" s="5">
        <v>101</v>
      </c>
      <c r="P105" t="s">
        <v>698</v>
      </c>
      <c r="Q105">
        <v>0.05</v>
      </c>
      <c r="R105" t="s">
        <v>403</v>
      </c>
      <c r="S105" t="s">
        <v>899</v>
      </c>
      <c r="T105">
        <v>0</v>
      </c>
      <c r="U105">
        <v>4.8235E-2</v>
      </c>
    </row>
    <row r="106" spans="1:21">
      <c r="A106" s="5">
        <v>102</v>
      </c>
      <c r="B106" t="s">
        <v>698</v>
      </c>
      <c r="C106">
        <v>0.01</v>
      </c>
      <c r="D106" t="s">
        <v>403</v>
      </c>
      <c r="E106" t="s">
        <v>899</v>
      </c>
      <c r="F106">
        <v>0</v>
      </c>
      <c r="G106">
        <v>6.1858000000000003E-2</v>
      </c>
      <c r="H106">
        <v>0</v>
      </c>
      <c r="I106" t="str">
        <f t="shared" si="3"/>
        <v>accept Ho. Stationary at 0.01</v>
      </c>
      <c r="J106" t="str">
        <f t="shared" si="4"/>
        <v>accept Ho. Stationary at 0.01</v>
      </c>
      <c r="K106" t="str">
        <f t="shared" si="5"/>
        <v>accept Ho. Stationary at 0.01</v>
      </c>
      <c r="O106" s="5">
        <v>102</v>
      </c>
      <c r="P106" t="s">
        <v>698</v>
      </c>
      <c r="Q106">
        <v>0.01</v>
      </c>
      <c r="R106" t="s">
        <v>403</v>
      </c>
      <c r="S106" t="s">
        <v>441</v>
      </c>
      <c r="T106">
        <v>0</v>
      </c>
      <c r="U106">
        <v>0.1</v>
      </c>
    </row>
    <row r="107" spans="1:21" hidden="1">
      <c r="A107" s="5">
        <v>103</v>
      </c>
      <c r="B107" t="s">
        <v>698</v>
      </c>
      <c r="C107">
        <v>0.05</v>
      </c>
      <c r="D107" t="s">
        <v>403</v>
      </c>
      <c r="E107" t="s">
        <v>899</v>
      </c>
      <c r="F107" s="7">
        <v>0</v>
      </c>
      <c r="G107">
        <v>6.1858000000000003E-2</v>
      </c>
      <c r="H107" s="7">
        <v>0</v>
      </c>
      <c r="I107" t="str">
        <f>IF(F107&lt;$C107,"reject Ho. Stationary at " &amp; $C107, "fail to reject Ho. Non-stationary at " &amp;$C107)</f>
        <v>reject Ho. Stationary at 0.05</v>
      </c>
      <c r="J107" t="str">
        <f>IF(G107&lt;$C107, "fail to reject Ho. Non-stationary" &amp; $C107, "reject Ho. Stationary at " &amp; $C107)</f>
        <v>reject Ho. Stationary at 0.05</v>
      </c>
      <c r="K107" t="str">
        <f>IF(H107&lt;$C107,"reject Ho. Stationary at " &amp; $C107, "fail to reject Ho. Non-stationary at " &amp;$C107)</f>
        <v>reject Ho. Stationary at 0.05</v>
      </c>
      <c r="O107" s="5">
        <v>103</v>
      </c>
      <c r="P107" t="s">
        <v>698</v>
      </c>
      <c r="Q107">
        <v>0.05</v>
      </c>
      <c r="R107" t="s">
        <v>403</v>
      </c>
      <c r="S107" t="s">
        <v>441</v>
      </c>
      <c r="T107">
        <v>0</v>
      </c>
      <c r="U107">
        <v>0.1</v>
      </c>
    </row>
    <row r="108" spans="1:21" hidden="1">
      <c r="A108" s="5">
        <v>104</v>
      </c>
      <c r="B108" t="s">
        <v>711</v>
      </c>
      <c r="C108">
        <v>0.01</v>
      </c>
      <c r="D108" t="s">
        <v>403</v>
      </c>
      <c r="E108" t="s">
        <v>441</v>
      </c>
      <c r="F108" s="7">
        <v>0</v>
      </c>
      <c r="G108" s="7">
        <v>9.8007999999999998E-2</v>
      </c>
      <c r="H108" s="7">
        <v>0</v>
      </c>
      <c r="I108" t="str">
        <f t="shared" si="3"/>
        <v>accept Ho. Stationary at 0.01</v>
      </c>
      <c r="J108" t="str">
        <f t="shared" si="4"/>
        <v>accept Ho. Stationary at 0.01</v>
      </c>
      <c r="K108" t="str">
        <f t="shared" si="5"/>
        <v>accept Ho. Stationary at 0.01</v>
      </c>
      <c r="O108" s="5">
        <v>104</v>
      </c>
      <c r="P108" t="s">
        <v>711</v>
      </c>
      <c r="Q108">
        <v>0.01</v>
      </c>
      <c r="R108" t="s">
        <v>403</v>
      </c>
      <c r="S108" t="s">
        <v>899</v>
      </c>
      <c r="T108">
        <v>0</v>
      </c>
      <c r="U108">
        <v>3.0925999999999999E-2</v>
      </c>
    </row>
    <row r="109" spans="1:21" hidden="1">
      <c r="A109" s="5">
        <v>105</v>
      </c>
      <c r="B109" t="s">
        <v>711</v>
      </c>
      <c r="C109">
        <v>0.05</v>
      </c>
      <c r="D109" t="s">
        <v>403</v>
      </c>
      <c r="E109" t="s">
        <v>441</v>
      </c>
      <c r="F109" s="7">
        <v>0</v>
      </c>
      <c r="G109" s="7">
        <v>9.8007999999999998E-2</v>
      </c>
      <c r="H109" s="7">
        <v>0</v>
      </c>
      <c r="I109" t="str">
        <f>IF(F109&lt;$C109,"reject Ho. Stationary at " &amp; $C109, "fail to reject Ho. Non-stationary at " &amp;$C109)</f>
        <v>reject Ho. Stationary at 0.05</v>
      </c>
      <c r="J109" t="str">
        <f>IF(G109&lt;$C109, "fail to reject Ho. Non-stationary" &amp; $C109, "reject Ho. Stationary at " &amp; $C109)</f>
        <v>reject Ho. Stationary at 0.05</v>
      </c>
      <c r="K109" t="str">
        <f>IF(H109&lt;$C109,"reject Ho. Stationary at " &amp; $C109, "fail to reject Ho. Non-stationary at " &amp;$C109)</f>
        <v>reject Ho. Stationary at 0.05</v>
      </c>
      <c r="O109" s="5">
        <v>105</v>
      </c>
      <c r="P109" t="s">
        <v>711</v>
      </c>
      <c r="Q109">
        <v>0.05</v>
      </c>
      <c r="R109" t="s">
        <v>403</v>
      </c>
      <c r="S109" t="s">
        <v>899</v>
      </c>
      <c r="T109">
        <v>0</v>
      </c>
      <c r="U109">
        <v>3.0925999999999999E-2</v>
      </c>
    </row>
    <row r="110" spans="1:21">
      <c r="A110" s="5">
        <v>106</v>
      </c>
      <c r="B110" t="s">
        <v>711</v>
      </c>
      <c r="C110">
        <v>0.01</v>
      </c>
      <c r="D110" t="s">
        <v>403</v>
      </c>
      <c r="E110" t="s">
        <v>899</v>
      </c>
      <c r="F110">
        <v>0</v>
      </c>
      <c r="G110">
        <v>2.4735E-2</v>
      </c>
      <c r="H110">
        <v>0</v>
      </c>
      <c r="I110" t="str">
        <f t="shared" si="3"/>
        <v>accept Ho. Stationary at 0.01</v>
      </c>
      <c r="J110" t="str">
        <f t="shared" si="4"/>
        <v>accept Ho. Stationary at 0.01</v>
      </c>
      <c r="K110" t="str">
        <f t="shared" si="5"/>
        <v>accept Ho. Stationary at 0.01</v>
      </c>
      <c r="O110" s="5">
        <v>106</v>
      </c>
      <c r="P110" t="s">
        <v>711</v>
      </c>
      <c r="Q110">
        <v>0.01</v>
      </c>
      <c r="R110" t="s">
        <v>403</v>
      </c>
      <c r="S110" t="s">
        <v>441</v>
      </c>
      <c r="T110">
        <v>0</v>
      </c>
      <c r="U110">
        <v>0.1</v>
      </c>
    </row>
    <row r="111" spans="1:21" hidden="1">
      <c r="A111" s="5">
        <v>107</v>
      </c>
      <c r="B111" t="s">
        <v>711</v>
      </c>
      <c r="C111">
        <v>0.05</v>
      </c>
      <c r="D111" t="s">
        <v>403</v>
      </c>
      <c r="E111" t="s">
        <v>899</v>
      </c>
      <c r="F111" s="7">
        <v>0</v>
      </c>
      <c r="G111">
        <v>2.4735E-2</v>
      </c>
      <c r="H111" s="7">
        <v>0</v>
      </c>
      <c r="I111" t="str">
        <f>IF(F111&lt;$C111,"reject Ho. Stationary at " &amp; $C111, "fail to reject Ho. Non-stationary at " &amp;$C111)</f>
        <v>reject Ho. Stationary at 0.05</v>
      </c>
      <c r="J111" t="str">
        <f>IF(G111&lt;$C111, "fail to reject Ho. Non-stationary" &amp; $C111, "reject Ho. Stationary at " &amp; $C111)</f>
        <v>fail to reject Ho. Non-stationary0.05</v>
      </c>
      <c r="K111" t="str">
        <f>IF(H111&lt;$C111,"reject Ho. Stationary at " &amp; $C111, "fail to reject Ho. Non-stationary at " &amp;$C111)</f>
        <v>reject Ho. Stationary at 0.05</v>
      </c>
      <c r="O111" s="5">
        <v>107</v>
      </c>
      <c r="P111" t="s">
        <v>711</v>
      </c>
      <c r="Q111">
        <v>0.05</v>
      </c>
      <c r="R111" t="s">
        <v>403</v>
      </c>
      <c r="S111" t="s">
        <v>441</v>
      </c>
      <c r="T111">
        <v>0</v>
      </c>
      <c r="U111">
        <v>0.1</v>
      </c>
    </row>
    <row r="112" spans="1:21" hidden="1">
      <c r="A112" s="5">
        <v>108</v>
      </c>
      <c r="B112" t="s">
        <v>712</v>
      </c>
      <c r="C112">
        <v>0.01</v>
      </c>
      <c r="D112" t="s">
        <v>403</v>
      </c>
      <c r="E112" t="s">
        <v>441</v>
      </c>
      <c r="F112" s="7">
        <v>5.5000000000000002E-5</v>
      </c>
      <c r="G112" s="7">
        <v>5.9942000000000002E-2</v>
      </c>
      <c r="H112" s="7">
        <v>0</v>
      </c>
      <c r="I112" t="str">
        <f t="shared" si="3"/>
        <v>accept Ho. Stationary at 0.01</v>
      </c>
      <c r="J112" t="str">
        <f t="shared" si="4"/>
        <v>accept Ho. Stationary at 0.01</v>
      </c>
      <c r="K112" t="str">
        <f t="shared" si="5"/>
        <v>accept Ho. Stationary at 0.01</v>
      </c>
      <c r="O112" s="5">
        <v>108</v>
      </c>
      <c r="P112" t="s">
        <v>712</v>
      </c>
      <c r="Q112">
        <v>0.01</v>
      </c>
      <c r="R112" t="s">
        <v>403</v>
      </c>
      <c r="S112" t="s">
        <v>899</v>
      </c>
      <c r="T112">
        <v>3.19E-4</v>
      </c>
      <c r="U112">
        <v>3.3265999999999997E-2</v>
      </c>
    </row>
    <row r="113" spans="1:21" hidden="1">
      <c r="A113" s="5">
        <v>109</v>
      </c>
      <c r="B113" t="s">
        <v>712</v>
      </c>
      <c r="C113">
        <v>0.05</v>
      </c>
      <c r="D113" t="s">
        <v>403</v>
      </c>
      <c r="E113" t="s">
        <v>441</v>
      </c>
      <c r="F113" s="7">
        <v>5.5000000000000002E-5</v>
      </c>
      <c r="G113" s="7">
        <v>5.9942000000000002E-2</v>
      </c>
      <c r="H113" s="7">
        <v>0</v>
      </c>
      <c r="I113" t="str">
        <f>IF(F113&lt;$C113,"reject Ho. Stationary at " &amp; $C113, "fail to reject Ho. Non-stationary at " &amp;$C113)</f>
        <v>reject Ho. Stationary at 0.05</v>
      </c>
      <c r="J113" t="str">
        <f>IF(G113&lt;$C113, "fail to reject Ho. Non-stationary" &amp; $C113, "reject Ho. Stationary at " &amp; $C113)</f>
        <v>reject Ho. Stationary at 0.05</v>
      </c>
      <c r="K113" t="str">
        <f>IF(H113&lt;$C113,"reject Ho. Stationary at " &amp; $C113, "fail to reject Ho. Non-stationary at " &amp;$C113)</f>
        <v>reject Ho. Stationary at 0.05</v>
      </c>
      <c r="O113" s="5">
        <v>109</v>
      </c>
      <c r="P113" t="s">
        <v>712</v>
      </c>
      <c r="Q113">
        <v>0.05</v>
      </c>
      <c r="R113" t="s">
        <v>403</v>
      </c>
      <c r="S113" t="s">
        <v>899</v>
      </c>
      <c r="T113">
        <v>3.19E-4</v>
      </c>
      <c r="U113">
        <v>3.3265999999999997E-2</v>
      </c>
    </row>
    <row r="114" spans="1:21">
      <c r="A114" s="5">
        <v>110</v>
      </c>
      <c r="B114" t="s">
        <v>712</v>
      </c>
      <c r="C114">
        <v>0.01</v>
      </c>
      <c r="D114" t="s">
        <v>403</v>
      </c>
      <c r="E114" t="s">
        <v>899</v>
      </c>
      <c r="F114">
        <v>3.19E-4</v>
      </c>
      <c r="G114">
        <v>1.1554E-2</v>
      </c>
      <c r="H114">
        <v>0</v>
      </c>
      <c r="I114" t="str">
        <f t="shared" si="3"/>
        <v>accept Ho. Stationary at 0.01</v>
      </c>
      <c r="J114" t="str">
        <f t="shared" si="4"/>
        <v>accept Ho. Stationary at 0.01</v>
      </c>
      <c r="K114" t="str">
        <f t="shared" si="5"/>
        <v>accept Ho. Stationary at 0.01</v>
      </c>
      <c r="O114" s="5">
        <v>110</v>
      </c>
      <c r="P114" t="s">
        <v>712</v>
      </c>
      <c r="Q114">
        <v>0.01</v>
      </c>
      <c r="R114" t="s">
        <v>403</v>
      </c>
      <c r="S114" t="s">
        <v>441</v>
      </c>
      <c r="T114">
        <v>5.5000000000000002E-5</v>
      </c>
      <c r="U114">
        <v>0.1</v>
      </c>
    </row>
    <row r="115" spans="1:21" hidden="1">
      <c r="A115" s="5">
        <v>111</v>
      </c>
      <c r="B115" t="s">
        <v>712</v>
      </c>
      <c r="C115">
        <v>0.05</v>
      </c>
      <c r="D115" t="s">
        <v>403</v>
      </c>
      <c r="E115" t="s">
        <v>899</v>
      </c>
      <c r="F115" s="7">
        <v>3.19E-4</v>
      </c>
      <c r="G115">
        <v>1.1554E-2</v>
      </c>
      <c r="H115" s="7">
        <v>0</v>
      </c>
      <c r="I115" t="str">
        <f>IF(F115&lt;$C115,"reject Ho. Stationary at " &amp; $C115, "fail to reject Ho. Non-stationary at " &amp;$C115)</f>
        <v>reject Ho. Stationary at 0.05</v>
      </c>
      <c r="J115" t="str">
        <f>IF(G115&lt;$C115, "fail to reject Ho. Non-stationary" &amp; $C115, "reject Ho. Stationary at " &amp; $C115)</f>
        <v>fail to reject Ho. Non-stationary0.05</v>
      </c>
      <c r="K115" t="str">
        <f>IF(H115&lt;$C115,"reject Ho. Stationary at " &amp; $C115, "fail to reject Ho. Non-stationary at " &amp;$C115)</f>
        <v>reject Ho. Stationary at 0.05</v>
      </c>
      <c r="O115" s="5">
        <v>111</v>
      </c>
      <c r="P115" t="s">
        <v>712</v>
      </c>
      <c r="Q115">
        <v>0.05</v>
      </c>
      <c r="R115" t="s">
        <v>403</v>
      </c>
      <c r="S115" t="s">
        <v>441</v>
      </c>
      <c r="T115">
        <v>5.5000000000000002E-5</v>
      </c>
      <c r="U115">
        <v>0.1</v>
      </c>
    </row>
    <row r="116" spans="1:21" hidden="1">
      <c r="A116" s="5">
        <v>112</v>
      </c>
      <c r="B116" t="s">
        <v>735</v>
      </c>
      <c r="C116">
        <v>0.01</v>
      </c>
      <c r="D116" t="s">
        <v>403</v>
      </c>
      <c r="E116" t="s">
        <v>441</v>
      </c>
      <c r="F116" s="7">
        <v>0</v>
      </c>
      <c r="G116" s="7">
        <v>0.22376699999999999</v>
      </c>
      <c r="H116" s="7">
        <v>0</v>
      </c>
      <c r="I116" t="str">
        <f t="shared" si="3"/>
        <v>accept Ho. Stationary at 0.01</v>
      </c>
      <c r="J116" t="str">
        <f t="shared" si="4"/>
        <v>accept Ho. Stationary at 0.01</v>
      </c>
      <c r="K116" t="str">
        <f t="shared" si="5"/>
        <v>accept Ho. Stationary at 0.01</v>
      </c>
      <c r="O116" s="5">
        <v>112</v>
      </c>
      <c r="P116" t="s">
        <v>735</v>
      </c>
      <c r="Q116">
        <v>0.01</v>
      </c>
      <c r="R116" t="s">
        <v>403</v>
      </c>
      <c r="S116" t="s">
        <v>899</v>
      </c>
      <c r="T116">
        <v>0</v>
      </c>
      <c r="U116">
        <v>7.8253000000000003E-2</v>
      </c>
    </row>
    <row r="117" spans="1:21" hidden="1">
      <c r="A117" s="5">
        <v>113</v>
      </c>
      <c r="B117" t="s">
        <v>735</v>
      </c>
      <c r="C117">
        <v>0.05</v>
      </c>
      <c r="D117" t="s">
        <v>403</v>
      </c>
      <c r="E117" t="s">
        <v>441</v>
      </c>
      <c r="F117" s="7">
        <v>0</v>
      </c>
      <c r="G117" s="7">
        <v>0.22376699999999999</v>
      </c>
      <c r="H117" s="7">
        <v>0</v>
      </c>
      <c r="I117" t="str">
        <f>IF(F117&lt;$C117,"reject Ho. Stationary at " &amp; $C117, "fail to reject Ho. Non-stationary at " &amp;$C117)</f>
        <v>reject Ho. Stationary at 0.05</v>
      </c>
      <c r="J117" t="str">
        <f>IF(G117&lt;$C117, "fail to reject Ho. Non-stationary" &amp; $C117, "reject Ho. Stationary at " &amp; $C117)</f>
        <v>reject Ho. Stationary at 0.05</v>
      </c>
      <c r="K117" t="str">
        <f>IF(H117&lt;$C117,"reject Ho. Stationary at " &amp; $C117, "fail to reject Ho. Non-stationary at " &amp;$C117)</f>
        <v>reject Ho. Stationary at 0.05</v>
      </c>
      <c r="O117" s="5">
        <v>113</v>
      </c>
      <c r="P117" t="s">
        <v>735</v>
      </c>
      <c r="Q117">
        <v>0.05</v>
      </c>
      <c r="R117" t="s">
        <v>403</v>
      </c>
      <c r="S117" t="s">
        <v>899</v>
      </c>
      <c r="T117">
        <v>0</v>
      </c>
      <c r="U117">
        <v>7.8253000000000003E-2</v>
      </c>
    </row>
    <row r="118" spans="1:21">
      <c r="A118" s="5">
        <v>114</v>
      </c>
      <c r="B118" t="s">
        <v>735</v>
      </c>
      <c r="C118">
        <v>0.01</v>
      </c>
      <c r="D118" t="s">
        <v>403</v>
      </c>
      <c r="E118" t="s">
        <v>899</v>
      </c>
      <c r="F118">
        <v>0</v>
      </c>
      <c r="G118">
        <v>9.3653E-2</v>
      </c>
      <c r="H118">
        <v>0</v>
      </c>
      <c r="I118" t="str">
        <f t="shared" si="3"/>
        <v>accept Ho. Stationary at 0.01</v>
      </c>
      <c r="J118" t="str">
        <f t="shared" si="4"/>
        <v>accept Ho. Stationary at 0.01</v>
      </c>
      <c r="K118" t="str">
        <f t="shared" si="5"/>
        <v>accept Ho. Stationary at 0.01</v>
      </c>
      <c r="O118" s="5">
        <v>114</v>
      </c>
      <c r="P118" t="s">
        <v>735</v>
      </c>
      <c r="Q118">
        <v>0.01</v>
      </c>
      <c r="R118" t="s">
        <v>403</v>
      </c>
      <c r="S118" t="s">
        <v>441</v>
      </c>
      <c r="T118">
        <v>0</v>
      </c>
      <c r="U118">
        <v>0.1</v>
      </c>
    </row>
    <row r="119" spans="1:21" hidden="1">
      <c r="A119" s="5">
        <v>115</v>
      </c>
      <c r="B119" t="s">
        <v>735</v>
      </c>
      <c r="C119">
        <v>0.05</v>
      </c>
      <c r="D119" t="s">
        <v>403</v>
      </c>
      <c r="E119" t="s">
        <v>899</v>
      </c>
      <c r="F119" s="7">
        <v>0</v>
      </c>
      <c r="G119">
        <v>9.3653E-2</v>
      </c>
      <c r="H119" s="7">
        <v>0</v>
      </c>
      <c r="I119" t="str">
        <f>IF(F119&lt;$C119,"reject Ho. Stationary at " &amp; $C119, "fail to reject Ho. Non-stationary at " &amp;$C119)</f>
        <v>reject Ho. Stationary at 0.05</v>
      </c>
      <c r="J119" t="str">
        <f>IF(G119&lt;$C119, "fail to reject Ho. Non-stationary" &amp; $C119, "reject Ho. Stationary at " &amp; $C119)</f>
        <v>reject Ho. Stationary at 0.05</v>
      </c>
      <c r="K119" t="str">
        <f>IF(H119&lt;$C119,"reject Ho. Stationary at " &amp; $C119, "fail to reject Ho. Non-stationary at " &amp;$C119)</f>
        <v>reject Ho. Stationary at 0.05</v>
      </c>
      <c r="O119" s="5">
        <v>115</v>
      </c>
      <c r="P119" t="s">
        <v>735</v>
      </c>
      <c r="Q119">
        <v>0.05</v>
      </c>
      <c r="R119" t="s">
        <v>403</v>
      </c>
      <c r="S119" t="s">
        <v>441</v>
      </c>
      <c r="T119">
        <v>0</v>
      </c>
      <c r="U119">
        <v>0.1</v>
      </c>
    </row>
    <row r="120" spans="1:21" hidden="1">
      <c r="A120" s="5">
        <v>116</v>
      </c>
      <c r="B120" t="s">
        <v>736</v>
      </c>
      <c r="C120">
        <v>0.01</v>
      </c>
      <c r="D120" t="s">
        <v>403</v>
      </c>
      <c r="E120" t="s">
        <v>441</v>
      </c>
      <c r="F120" s="7">
        <v>0</v>
      </c>
      <c r="G120" s="7">
        <v>0.22376699999999999</v>
      </c>
      <c r="H120" s="7">
        <v>0</v>
      </c>
      <c r="I120" t="str">
        <f t="shared" si="3"/>
        <v>accept Ho. Stationary at 0.01</v>
      </c>
      <c r="J120" t="str">
        <f t="shared" si="4"/>
        <v>accept Ho. Stationary at 0.01</v>
      </c>
      <c r="K120" t="str">
        <f t="shared" si="5"/>
        <v>accept Ho. Stationary at 0.01</v>
      </c>
      <c r="O120" s="5">
        <v>116</v>
      </c>
      <c r="P120" t="s">
        <v>736</v>
      </c>
      <c r="Q120">
        <v>0.01</v>
      </c>
      <c r="R120" t="s">
        <v>403</v>
      </c>
      <c r="S120" t="s">
        <v>899</v>
      </c>
      <c r="T120">
        <v>0</v>
      </c>
      <c r="U120">
        <v>7.8253000000000003E-2</v>
      </c>
    </row>
    <row r="121" spans="1:21" hidden="1">
      <c r="A121" s="5">
        <v>117</v>
      </c>
      <c r="B121" t="s">
        <v>736</v>
      </c>
      <c r="C121">
        <v>0.05</v>
      </c>
      <c r="D121" t="s">
        <v>403</v>
      </c>
      <c r="E121" t="s">
        <v>441</v>
      </c>
      <c r="F121" s="7">
        <v>0</v>
      </c>
      <c r="G121" s="7">
        <v>0.22376699999999999</v>
      </c>
      <c r="H121" s="7">
        <v>0</v>
      </c>
      <c r="I121" t="str">
        <f>IF(F121&lt;$C121,"reject Ho. Stationary at " &amp; $C121, "fail to reject Ho. Non-stationary at " &amp;$C121)</f>
        <v>reject Ho. Stationary at 0.05</v>
      </c>
      <c r="J121" t="str">
        <f>IF(G121&lt;$C121, "fail to reject Ho. Non-stationary" &amp; $C121, "reject Ho. Stationary at " &amp; $C121)</f>
        <v>reject Ho. Stationary at 0.05</v>
      </c>
      <c r="K121" t="str">
        <f>IF(H121&lt;$C121,"reject Ho. Stationary at " &amp; $C121, "fail to reject Ho. Non-stationary at " &amp;$C121)</f>
        <v>reject Ho. Stationary at 0.05</v>
      </c>
      <c r="O121" s="5">
        <v>117</v>
      </c>
      <c r="P121" t="s">
        <v>736</v>
      </c>
      <c r="Q121">
        <v>0.05</v>
      </c>
      <c r="R121" t="s">
        <v>403</v>
      </c>
      <c r="S121" t="s">
        <v>899</v>
      </c>
      <c r="T121">
        <v>0</v>
      </c>
      <c r="U121">
        <v>7.8253000000000003E-2</v>
      </c>
    </row>
    <row r="122" spans="1:21">
      <c r="A122" s="5">
        <v>118</v>
      </c>
      <c r="B122" t="s">
        <v>736</v>
      </c>
      <c r="C122">
        <v>0.01</v>
      </c>
      <c r="D122" t="s">
        <v>403</v>
      </c>
      <c r="E122" t="s">
        <v>899</v>
      </c>
      <c r="F122">
        <v>0</v>
      </c>
      <c r="G122">
        <v>9.3653E-2</v>
      </c>
      <c r="H122">
        <v>0</v>
      </c>
      <c r="I122" t="str">
        <f t="shared" si="3"/>
        <v>accept Ho. Stationary at 0.01</v>
      </c>
      <c r="J122" t="str">
        <f t="shared" si="4"/>
        <v>accept Ho. Stationary at 0.01</v>
      </c>
      <c r="K122" t="str">
        <f t="shared" si="5"/>
        <v>accept Ho. Stationary at 0.01</v>
      </c>
      <c r="O122" s="5">
        <v>118</v>
      </c>
      <c r="P122" t="s">
        <v>736</v>
      </c>
      <c r="Q122">
        <v>0.01</v>
      </c>
      <c r="R122" t="s">
        <v>403</v>
      </c>
      <c r="S122" t="s">
        <v>441</v>
      </c>
      <c r="T122">
        <v>0</v>
      </c>
      <c r="U122">
        <v>0.1</v>
      </c>
    </row>
    <row r="123" spans="1:21" hidden="1">
      <c r="A123" s="5">
        <v>119</v>
      </c>
      <c r="B123" t="s">
        <v>736</v>
      </c>
      <c r="C123">
        <v>0.05</v>
      </c>
      <c r="D123" t="s">
        <v>403</v>
      </c>
      <c r="E123" t="s">
        <v>899</v>
      </c>
      <c r="F123" s="7">
        <v>0</v>
      </c>
      <c r="G123">
        <v>9.3653E-2</v>
      </c>
      <c r="H123" s="7">
        <v>0</v>
      </c>
      <c r="I123" t="str">
        <f>IF(F123&lt;$C123,"reject Ho. Stationary at " &amp; $C123, "fail to reject Ho. Non-stationary at " &amp;$C123)</f>
        <v>reject Ho. Stationary at 0.05</v>
      </c>
      <c r="J123" t="str">
        <f>IF(G123&lt;$C123, "fail to reject Ho. Non-stationary" &amp; $C123, "reject Ho. Stationary at " &amp; $C123)</f>
        <v>reject Ho. Stationary at 0.05</v>
      </c>
      <c r="K123" t="str">
        <f>IF(H123&lt;$C123,"reject Ho. Stationary at " &amp; $C123, "fail to reject Ho. Non-stationary at " &amp;$C123)</f>
        <v>reject Ho. Stationary at 0.05</v>
      </c>
      <c r="O123" s="5">
        <v>119</v>
      </c>
      <c r="P123" t="s">
        <v>736</v>
      </c>
      <c r="Q123">
        <v>0.05</v>
      </c>
      <c r="R123" t="s">
        <v>403</v>
      </c>
      <c r="S123" t="s">
        <v>441</v>
      </c>
      <c r="T123">
        <v>0</v>
      </c>
      <c r="U123">
        <v>0.1</v>
      </c>
    </row>
    <row r="124" spans="1:21" hidden="1">
      <c r="A124" s="5">
        <v>120</v>
      </c>
      <c r="B124" t="s">
        <v>737</v>
      </c>
      <c r="C124">
        <v>0.01</v>
      </c>
      <c r="D124" t="s">
        <v>403</v>
      </c>
      <c r="E124" t="s">
        <v>441</v>
      </c>
      <c r="F124" s="7">
        <v>0</v>
      </c>
      <c r="G124" s="7">
        <v>7.1159E-2</v>
      </c>
      <c r="H124" s="7">
        <v>0</v>
      </c>
      <c r="I124" t="str">
        <f t="shared" si="3"/>
        <v>accept Ho. Stationary at 0.01</v>
      </c>
      <c r="J124" t="str">
        <f t="shared" si="4"/>
        <v>accept Ho. Stationary at 0.01</v>
      </c>
      <c r="K124" t="str">
        <f t="shared" si="5"/>
        <v>accept Ho. Stationary at 0.01</v>
      </c>
      <c r="O124" s="5">
        <v>120</v>
      </c>
      <c r="P124" t="s">
        <v>737</v>
      </c>
      <c r="Q124">
        <v>0.01</v>
      </c>
      <c r="R124" t="s">
        <v>403</v>
      </c>
      <c r="S124" t="s">
        <v>899</v>
      </c>
      <c r="T124">
        <v>0</v>
      </c>
      <c r="U124">
        <v>4.1785000000000003E-2</v>
      </c>
    </row>
    <row r="125" spans="1:21" hidden="1">
      <c r="A125" s="5">
        <v>121</v>
      </c>
      <c r="B125" t="s">
        <v>737</v>
      </c>
      <c r="C125">
        <v>0.05</v>
      </c>
      <c r="D125" t="s">
        <v>403</v>
      </c>
      <c r="E125" t="s">
        <v>441</v>
      </c>
      <c r="F125" s="7">
        <v>0</v>
      </c>
      <c r="G125" s="7">
        <v>7.1159E-2</v>
      </c>
      <c r="H125" s="7">
        <v>0</v>
      </c>
      <c r="I125" t="str">
        <f>IF(F125&lt;$C125,"reject Ho. Stationary at " &amp; $C125, "fail to reject Ho. Non-stationary at " &amp;$C125)</f>
        <v>reject Ho. Stationary at 0.05</v>
      </c>
      <c r="J125" t="str">
        <f>IF(G125&lt;$C125, "fail to reject Ho. Non-stationary" &amp; $C125, "reject Ho. Stationary at " &amp; $C125)</f>
        <v>reject Ho. Stationary at 0.05</v>
      </c>
      <c r="K125" t="str">
        <f>IF(H125&lt;$C125,"reject Ho. Stationary at " &amp; $C125, "fail to reject Ho. Non-stationary at " &amp;$C125)</f>
        <v>reject Ho. Stationary at 0.05</v>
      </c>
      <c r="O125" s="5">
        <v>121</v>
      </c>
      <c r="P125" t="s">
        <v>737</v>
      </c>
      <c r="Q125">
        <v>0.05</v>
      </c>
      <c r="R125" t="s">
        <v>403</v>
      </c>
      <c r="S125" t="s">
        <v>899</v>
      </c>
      <c r="T125">
        <v>0</v>
      </c>
      <c r="U125">
        <v>4.1785000000000003E-2</v>
      </c>
    </row>
    <row r="126" spans="1:21">
      <c r="A126" s="5">
        <v>122</v>
      </c>
      <c r="B126" t="s">
        <v>737</v>
      </c>
      <c r="C126">
        <v>0.01</v>
      </c>
      <c r="D126" t="s">
        <v>403</v>
      </c>
      <c r="E126" t="s">
        <v>899</v>
      </c>
      <c r="F126">
        <v>0</v>
      </c>
      <c r="G126">
        <v>2.8174999999999999E-2</v>
      </c>
      <c r="H126">
        <v>0</v>
      </c>
      <c r="I126" t="str">
        <f t="shared" si="3"/>
        <v>accept Ho. Stationary at 0.01</v>
      </c>
      <c r="J126" t="str">
        <f t="shared" si="4"/>
        <v>accept Ho. Stationary at 0.01</v>
      </c>
      <c r="K126" t="str">
        <f t="shared" si="5"/>
        <v>accept Ho. Stationary at 0.01</v>
      </c>
      <c r="O126" s="5">
        <v>122</v>
      </c>
      <c r="P126" t="s">
        <v>737</v>
      </c>
      <c r="Q126">
        <v>0.01</v>
      </c>
      <c r="R126" t="s">
        <v>403</v>
      </c>
      <c r="S126" t="s">
        <v>441</v>
      </c>
      <c r="T126">
        <v>0</v>
      </c>
      <c r="U126">
        <v>0.1</v>
      </c>
    </row>
    <row r="127" spans="1:21" hidden="1">
      <c r="A127" s="5">
        <v>123</v>
      </c>
      <c r="B127" t="s">
        <v>737</v>
      </c>
      <c r="C127">
        <v>0.05</v>
      </c>
      <c r="D127" t="s">
        <v>403</v>
      </c>
      <c r="E127" t="s">
        <v>899</v>
      </c>
      <c r="F127" s="7">
        <v>0</v>
      </c>
      <c r="G127">
        <v>2.8174999999999999E-2</v>
      </c>
      <c r="H127" s="7">
        <v>0</v>
      </c>
      <c r="I127" t="str">
        <f>IF(F127&lt;$C127,"reject Ho. Stationary at " &amp; $C127, "fail to reject Ho. Non-stationary at " &amp;$C127)</f>
        <v>reject Ho. Stationary at 0.05</v>
      </c>
      <c r="J127" t="str">
        <f>IF(G127&lt;$C127, "fail to reject Ho. Non-stationary" &amp; $C127, "reject Ho. Stationary at " &amp; $C127)</f>
        <v>fail to reject Ho. Non-stationary0.05</v>
      </c>
      <c r="K127" t="str">
        <f>IF(H127&lt;$C127,"reject Ho. Stationary at " &amp; $C127, "fail to reject Ho. Non-stationary at " &amp;$C127)</f>
        <v>reject Ho. Stationary at 0.05</v>
      </c>
      <c r="O127" s="5">
        <v>123</v>
      </c>
      <c r="P127" t="s">
        <v>737</v>
      </c>
      <c r="Q127">
        <v>0.05</v>
      </c>
      <c r="R127" t="s">
        <v>403</v>
      </c>
      <c r="S127" t="s">
        <v>441</v>
      </c>
      <c r="T127">
        <v>0</v>
      </c>
      <c r="U127">
        <v>0.1</v>
      </c>
    </row>
    <row r="128" spans="1:21" hidden="1">
      <c r="A128" s="5">
        <v>124</v>
      </c>
      <c r="B128" t="s">
        <v>738</v>
      </c>
      <c r="C128">
        <v>0.01</v>
      </c>
      <c r="D128" t="s">
        <v>403</v>
      </c>
      <c r="E128" t="s">
        <v>441</v>
      </c>
      <c r="F128" s="7">
        <v>0</v>
      </c>
      <c r="G128" s="7">
        <v>4.8009000000000003E-2</v>
      </c>
      <c r="H128" s="7">
        <v>0</v>
      </c>
      <c r="I128" t="str">
        <f t="shared" si="3"/>
        <v>accept Ho. Stationary at 0.01</v>
      </c>
      <c r="J128" t="str">
        <f t="shared" si="4"/>
        <v>accept Ho. Stationary at 0.01</v>
      </c>
      <c r="K128" t="str">
        <f t="shared" si="5"/>
        <v>accept Ho. Stationary at 0.01</v>
      </c>
      <c r="O128" s="5">
        <v>124</v>
      </c>
      <c r="P128" t="s">
        <v>738</v>
      </c>
      <c r="Q128">
        <v>0.01</v>
      </c>
      <c r="R128" t="s">
        <v>403</v>
      </c>
      <c r="S128" t="s">
        <v>899</v>
      </c>
      <c r="T128">
        <v>0</v>
      </c>
      <c r="U128">
        <v>4.0707E-2</v>
      </c>
    </row>
    <row r="129" spans="1:21" hidden="1">
      <c r="A129" s="5">
        <v>125</v>
      </c>
      <c r="B129" t="s">
        <v>738</v>
      </c>
      <c r="C129">
        <v>0.05</v>
      </c>
      <c r="D129" t="s">
        <v>403</v>
      </c>
      <c r="E129" t="s">
        <v>441</v>
      </c>
      <c r="F129" s="7">
        <v>0</v>
      </c>
      <c r="G129" s="7">
        <v>4.8009000000000003E-2</v>
      </c>
      <c r="H129" s="7">
        <v>0</v>
      </c>
      <c r="I129" t="str">
        <f>IF(F129&lt;$C129,"reject Ho. Stationary at " &amp; $C129, "fail to reject Ho. Non-stationary at " &amp;$C129)</f>
        <v>reject Ho. Stationary at 0.05</v>
      </c>
      <c r="J129" t="str">
        <f>IF(G129&lt;$C129, "fail to reject Ho. Non-stationary" &amp; $C129, "reject Ho. Stationary at " &amp; $C129)</f>
        <v>fail to reject Ho. Non-stationary0.05</v>
      </c>
      <c r="K129" t="str">
        <f>IF(H129&lt;$C129,"reject Ho. Stationary at " &amp; $C129, "fail to reject Ho. Non-stationary at " &amp;$C129)</f>
        <v>reject Ho. Stationary at 0.05</v>
      </c>
      <c r="O129" s="5">
        <v>125</v>
      </c>
      <c r="P129" t="s">
        <v>738</v>
      </c>
      <c r="Q129">
        <v>0.05</v>
      </c>
      <c r="R129" t="s">
        <v>403</v>
      </c>
      <c r="S129" t="s">
        <v>899</v>
      </c>
      <c r="T129">
        <v>0</v>
      </c>
      <c r="U129">
        <v>4.0707E-2</v>
      </c>
    </row>
    <row r="130" spans="1:21">
      <c r="A130" s="5">
        <v>126</v>
      </c>
      <c r="B130" t="s">
        <v>738</v>
      </c>
      <c r="C130">
        <v>0.01</v>
      </c>
      <c r="D130" t="s">
        <v>403</v>
      </c>
      <c r="E130" t="s">
        <v>899</v>
      </c>
      <c r="F130">
        <v>0</v>
      </c>
      <c r="G130">
        <v>9.0519999999999993E-3</v>
      </c>
      <c r="H130">
        <v>0</v>
      </c>
      <c r="I130" t="str">
        <f t="shared" si="3"/>
        <v>accept Ho. Stationary at 0.01</v>
      </c>
      <c r="J130" t="str">
        <f t="shared" si="4"/>
        <v>fail to reject Ho. Non-stationary0.01</v>
      </c>
      <c r="K130" t="str">
        <f t="shared" si="5"/>
        <v>accept Ho. Stationary at 0.01</v>
      </c>
      <c r="O130" s="5">
        <v>126</v>
      </c>
      <c r="P130" t="s">
        <v>738</v>
      </c>
      <c r="Q130">
        <v>0.01</v>
      </c>
      <c r="R130" t="s">
        <v>403</v>
      </c>
      <c r="S130" t="s">
        <v>441</v>
      </c>
      <c r="T130">
        <v>0</v>
      </c>
      <c r="U130">
        <v>0.1</v>
      </c>
    </row>
    <row r="131" spans="1:21" hidden="1">
      <c r="A131" s="5">
        <v>127</v>
      </c>
      <c r="B131" t="s">
        <v>738</v>
      </c>
      <c r="C131">
        <v>0.05</v>
      </c>
      <c r="D131" t="s">
        <v>403</v>
      </c>
      <c r="E131" t="s">
        <v>899</v>
      </c>
      <c r="F131" s="7">
        <v>0</v>
      </c>
      <c r="G131">
        <v>9.0519999999999993E-3</v>
      </c>
      <c r="H131" s="7">
        <v>0</v>
      </c>
      <c r="I131" t="str">
        <f>IF(F131&lt;$C131,"reject Ho. Stationary at " &amp; $C131, "fail to reject Ho. Non-stationary at " &amp;$C131)</f>
        <v>reject Ho. Stationary at 0.05</v>
      </c>
      <c r="J131" t="str">
        <f>IF(G131&lt;$C131, "fail to reject Ho. Non-stationary" &amp; $C131, "reject Ho. Stationary at " &amp; $C131)</f>
        <v>fail to reject Ho. Non-stationary0.05</v>
      </c>
      <c r="K131" t="str">
        <f>IF(H131&lt;$C131,"reject Ho. Stationary at " &amp; $C131, "fail to reject Ho. Non-stationary at " &amp;$C131)</f>
        <v>reject Ho. Stationary at 0.05</v>
      </c>
      <c r="O131" s="5">
        <v>127</v>
      </c>
      <c r="P131" t="s">
        <v>738</v>
      </c>
      <c r="Q131">
        <v>0.05</v>
      </c>
      <c r="R131" t="s">
        <v>403</v>
      </c>
      <c r="S131" t="s">
        <v>441</v>
      </c>
      <c r="T131">
        <v>0</v>
      </c>
      <c r="U131">
        <v>0.1</v>
      </c>
    </row>
    <row r="132" spans="1:21" hidden="1">
      <c r="A132" s="5">
        <v>128</v>
      </c>
      <c r="B132" t="s">
        <v>739</v>
      </c>
      <c r="C132">
        <v>0.01</v>
      </c>
      <c r="D132" t="s">
        <v>403</v>
      </c>
      <c r="E132" t="s">
        <v>441</v>
      </c>
      <c r="F132" s="7">
        <v>0</v>
      </c>
      <c r="G132" s="7">
        <v>0.1027</v>
      </c>
      <c r="H132" s="7">
        <v>0</v>
      </c>
      <c r="I132" t="str">
        <f t="shared" si="3"/>
        <v>accept Ho. Stationary at 0.01</v>
      </c>
      <c r="J132" t="str">
        <f t="shared" si="4"/>
        <v>accept Ho. Stationary at 0.01</v>
      </c>
      <c r="K132" t="str">
        <f t="shared" si="5"/>
        <v>accept Ho. Stationary at 0.01</v>
      </c>
      <c r="O132" s="5">
        <v>128</v>
      </c>
      <c r="P132" t="s">
        <v>739</v>
      </c>
      <c r="Q132">
        <v>0.01</v>
      </c>
      <c r="R132" t="s">
        <v>403</v>
      </c>
      <c r="S132" t="s">
        <v>899</v>
      </c>
      <c r="T132">
        <v>0</v>
      </c>
      <c r="U132">
        <v>0.1</v>
      </c>
    </row>
    <row r="133" spans="1:21" hidden="1">
      <c r="A133" s="5">
        <v>129</v>
      </c>
      <c r="B133" t="s">
        <v>739</v>
      </c>
      <c r="C133">
        <v>0.05</v>
      </c>
      <c r="D133" t="s">
        <v>403</v>
      </c>
      <c r="E133" t="s">
        <v>441</v>
      </c>
      <c r="F133" s="7">
        <v>0</v>
      </c>
      <c r="G133" s="7">
        <v>0.1027</v>
      </c>
      <c r="H133" s="7">
        <v>0</v>
      </c>
      <c r="I133" t="str">
        <f>IF(F133&lt;$C133,"reject Ho. Stationary at " &amp; $C133, "fail to reject Ho. Non-stationary at " &amp;$C133)</f>
        <v>reject Ho. Stationary at 0.05</v>
      </c>
      <c r="J133" t="str">
        <f>IF(G133&lt;$C133, "fail to reject Ho. Non-stationary" &amp; $C133, "reject Ho. Stationary at " &amp; $C133)</f>
        <v>reject Ho. Stationary at 0.05</v>
      </c>
      <c r="K133" t="str">
        <f>IF(H133&lt;$C133,"reject Ho. Stationary at " &amp; $C133, "fail to reject Ho. Non-stationary at " &amp;$C133)</f>
        <v>reject Ho. Stationary at 0.05</v>
      </c>
      <c r="O133" s="5">
        <v>129</v>
      </c>
      <c r="P133" t="s">
        <v>739</v>
      </c>
      <c r="Q133">
        <v>0.05</v>
      </c>
      <c r="R133" t="s">
        <v>403</v>
      </c>
      <c r="S133" t="s">
        <v>899</v>
      </c>
      <c r="T133">
        <v>0</v>
      </c>
      <c r="U133">
        <v>0.1</v>
      </c>
    </row>
    <row r="134" spans="1:21">
      <c r="A134" s="5">
        <v>130</v>
      </c>
      <c r="B134" t="s">
        <v>739</v>
      </c>
      <c r="C134">
        <v>0.01</v>
      </c>
      <c r="D134" t="s">
        <v>403</v>
      </c>
      <c r="E134" t="s">
        <v>899</v>
      </c>
      <c r="F134">
        <v>0</v>
      </c>
      <c r="G134">
        <v>0.151973</v>
      </c>
      <c r="H134">
        <v>0</v>
      </c>
      <c r="I134" t="str">
        <f t="shared" ref="I134:I194" si="6">IF(F134&lt;$C134,"accept Ho. Stationary at " &amp; $C134, "fail to reject Ho. Non-stationary at " &amp;$C134)</f>
        <v>accept Ho. Stationary at 0.01</v>
      </c>
      <c r="J134" t="str">
        <f t="shared" ref="J134:J194" si="7">IF(G134&lt;$C134, "fail to reject Ho. Non-stationary" &amp; $C134, "accept Ho. Stationary at " &amp; $C134)</f>
        <v>accept Ho. Stationary at 0.01</v>
      </c>
      <c r="K134" t="str">
        <f t="shared" ref="K134:K194" si="8">IF(H134&lt;$C134,"accept Ho. Stationary at " &amp; $C134, "fail to reject Ho. Non-stationary at " &amp;$C134)</f>
        <v>accept Ho. Stationary at 0.01</v>
      </c>
      <c r="O134" s="5">
        <v>130</v>
      </c>
      <c r="P134" t="s">
        <v>739</v>
      </c>
      <c r="Q134">
        <v>0.01</v>
      </c>
      <c r="R134" t="s">
        <v>403</v>
      </c>
      <c r="S134" t="s">
        <v>441</v>
      </c>
      <c r="T134">
        <v>0</v>
      </c>
      <c r="U134">
        <v>0.1</v>
      </c>
    </row>
    <row r="135" spans="1:21" hidden="1">
      <c r="A135" s="5">
        <v>131</v>
      </c>
      <c r="B135" t="s">
        <v>739</v>
      </c>
      <c r="C135">
        <v>0.05</v>
      </c>
      <c r="D135" t="s">
        <v>403</v>
      </c>
      <c r="E135" t="s">
        <v>899</v>
      </c>
      <c r="F135" s="7">
        <v>0</v>
      </c>
      <c r="G135">
        <v>0.151973</v>
      </c>
      <c r="H135" s="7">
        <v>0</v>
      </c>
      <c r="I135" t="str">
        <f>IF(F135&lt;$C135,"reject Ho. Stationary at " &amp; $C135, "fail to reject Ho. Non-stationary at " &amp;$C135)</f>
        <v>reject Ho. Stationary at 0.05</v>
      </c>
      <c r="J135" t="str">
        <f>IF(G135&lt;$C135, "fail to reject Ho. Non-stationary" &amp; $C135, "reject Ho. Stationary at " &amp; $C135)</f>
        <v>reject Ho. Stationary at 0.05</v>
      </c>
      <c r="K135" t="str">
        <f>IF(H135&lt;$C135,"reject Ho. Stationary at " &amp; $C135, "fail to reject Ho. Non-stationary at " &amp;$C135)</f>
        <v>reject Ho. Stationary at 0.05</v>
      </c>
      <c r="O135" s="5">
        <v>131</v>
      </c>
      <c r="P135" t="s">
        <v>739</v>
      </c>
      <c r="Q135">
        <v>0.05</v>
      </c>
      <c r="R135" t="s">
        <v>403</v>
      </c>
      <c r="S135" t="s">
        <v>441</v>
      </c>
      <c r="T135">
        <v>0</v>
      </c>
      <c r="U135">
        <v>0.1</v>
      </c>
    </row>
    <row r="136" spans="1:21" hidden="1">
      <c r="A136" s="5">
        <v>132</v>
      </c>
      <c r="B136" t="s">
        <v>740</v>
      </c>
      <c r="C136">
        <v>0.01</v>
      </c>
      <c r="D136" t="s">
        <v>403</v>
      </c>
      <c r="E136" t="s">
        <v>441</v>
      </c>
      <c r="F136" s="7">
        <v>0</v>
      </c>
      <c r="G136" s="7">
        <v>0.1027</v>
      </c>
      <c r="H136" s="7">
        <v>0</v>
      </c>
      <c r="I136" t="str">
        <f t="shared" si="6"/>
        <v>accept Ho. Stationary at 0.01</v>
      </c>
      <c r="J136" t="str">
        <f t="shared" si="7"/>
        <v>accept Ho. Stationary at 0.01</v>
      </c>
      <c r="K136" t="str">
        <f t="shared" si="8"/>
        <v>accept Ho. Stationary at 0.01</v>
      </c>
      <c r="O136" s="5">
        <v>132</v>
      </c>
      <c r="P136" t="s">
        <v>740</v>
      </c>
      <c r="Q136">
        <v>0.01</v>
      </c>
      <c r="R136" t="s">
        <v>403</v>
      </c>
      <c r="S136" t="s">
        <v>899</v>
      </c>
      <c r="T136">
        <v>0</v>
      </c>
      <c r="U136">
        <v>0.1</v>
      </c>
    </row>
    <row r="137" spans="1:21" hidden="1">
      <c r="A137" s="5">
        <v>133</v>
      </c>
      <c r="B137" t="s">
        <v>740</v>
      </c>
      <c r="C137">
        <v>0.05</v>
      </c>
      <c r="D137" t="s">
        <v>403</v>
      </c>
      <c r="E137" t="s">
        <v>441</v>
      </c>
      <c r="F137" s="7">
        <v>0</v>
      </c>
      <c r="G137" s="7">
        <v>0.1027</v>
      </c>
      <c r="H137" s="7">
        <v>0</v>
      </c>
      <c r="I137" t="str">
        <f>IF(F137&lt;$C137,"reject Ho. Stationary at " &amp; $C137, "fail to reject Ho. Non-stationary at " &amp;$C137)</f>
        <v>reject Ho. Stationary at 0.05</v>
      </c>
      <c r="J137" t="str">
        <f>IF(G137&lt;$C137, "fail to reject Ho. Non-stationary" &amp; $C137, "reject Ho. Stationary at " &amp; $C137)</f>
        <v>reject Ho. Stationary at 0.05</v>
      </c>
      <c r="K137" t="str">
        <f>IF(H137&lt;$C137,"reject Ho. Stationary at " &amp; $C137, "fail to reject Ho. Non-stationary at " &amp;$C137)</f>
        <v>reject Ho. Stationary at 0.05</v>
      </c>
      <c r="O137" s="5">
        <v>133</v>
      </c>
      <c r="P137" t="s">
        <v>740</v>
      </c>
      <c r="Q137">
        <v>0.05</v>
      </c>
      <c r="R137" t="s">
        <v>403</v>
      </c>
      <c r="S137" t="s">
        <v>899</v>
      </c>
      <c r="T137">
        <v>0</v>
      </c>
      <c r="U137">
        <v>0.1</v>
      </c>
    </row>
    <row r="138" spans="1:21">
      <c r="A138" s="5">
        <v>134</v>
      </c>
      <c r="B138" t="s">
        <v>740</v>
      </c>
      <c r="C138">
        <v>0.01</v>
      </c>
      <c r="D138" t="s">
        <v>403</v>
      </c>
      <c r="E138" t="s">
        <v>899</v>
      </c>
      <c r="F138">
        <v>0</v>
      </c>
      <c r="G138">
        <v>0.151973</v>
      </c>
      <c r="H138">
        <v>0</v>
      </c>
      <c r="I138" t="str">
        <f t="shared" si="6"/>
        <v>accept Ho. Stationary at 0.01</v>
      </c>
      <c r="J138" t="str">
        <f t="shared" si="7"/>
        <v>accept Ho. Stationary at 0.01</v>
      </c>
      <c r="K138" t="str">
        <f t="shared" si="8"/>
        <v>accept Ho. Stationary at 0.01</v>
      </c>
      <c r="O138" s="5">
        <v>134</v>
      </c>
      <c r="P138" t="s">
        <v>740</v>
      </c>
      <c r="Q138">
        <v>0.01</v>
      </c>
      <c r="R138" t="s">
        <v>403</v>
      </c>
      <c r="S138" t="s">
        <v>441</v>
      </c>
      <c r="T138">
        <v>0</v>
      </c>
      <c r="U138">
        <v>0.1</v>
      </c>
    </row>
    <row r="139" spans="1:21" hidden="1">
      <c r="A139" s="5">
        <v>135</v>
      </c>
      <c r="B139" t="s">
        <v>740</v>
      </c>
      <c r="C139">
        <v>0.05</v>
      </c>
      <c r="D139" t="s">
        <v>403</v>
      </c>
      <c r="E139" t="s">
        <v>899</v>
      </c>
      <c r="F139" s="7">
        <v>0</v>
      </c>
      <c r="G139">
        <v>0.151973</v>
      </c>
      <c r="H139" s="7">
        <v>0</v>
      </c>
      <c r="I139" t="str">
        <f>IF(F139&lt;$C139,"reject Ho. Stationary at " &amp; $C139, "fail to reject Ho. Non-stationary at " &amp;$C139)</f>
        <v>reject Ho. Stationary at 0.05</v>
      </c>
      <c r="J139" t="str">
        <f>IF(G139&lt;$C139, "fail to reject Ho. Non-stationary" &amp; $C139, "reject Ho. Stationary at " &amp; $C139)</f>
        <v>reject Ho. Stationary at 0.05</v>
      </c>
      <c r="K139" t="str">
        <f>IF(H139&lt;$C139,"reject Ho. Stationary at " &amp; $C139, "fail to reject Ho. Non-stationary at " &amp;$C139)</f>
        <v>reject Ho. Stationary at 0.05</v>
      </c>
      <c r="O139" s="5">
        <v>135</v>
      </c>
      <c r="P139" t="s">
        <v>740</v>
      </c>
      <c r="Q139">
        <v>0.05</v>
      </c>
      <c r="R139" t="s">
        <v>403</v>
      </c>
      <c r="S139" t="s">
        <v>441</v>
      </c>
      <c r="T139">
        <v>0</v>
      </c>
      <c r="U139">
        <v>0.1</v>
      </c>
    </row>
    <row r="140" spans="1:21" hidden="1">
      <c r="A140" s="5">
        <v>136</v>
      </c>
      <c r="B140" t="s">
        <v>741</v>
      </c>
      <c r="C140">
        <v>0.01</v>
      </c>
      <c r="D140" t="s">
        <v>403</v>
      </c>
      <c r="E140" t="s">
        <v>441</v>
      </c>
      <c r="F140" s="7">
        <v>0</v>
      </c>
      <c r="G140" s="7">
        <v>4.9801999999999999E-2</v>
      </c>
      <c r="H140" s="7">
        <v>0</v>
      </c>
      <c r="I140" t="str">
        <f t="shared" si="6"/>
        <v>accept Ho. Stationary at 0.01</v>
      </c>
      <c r="J140" t="str">
        <f t="shared" si="7"/>
        <v>accept Ho. Stationary at 0.01</v>
      </c>
      <c r="K140" t="str">
        <f t="shared" si="8"/>
        <v>accept Ho. Stationary at 0.01</v>
      </c>
      <c r="O140" s="5">
        <v>136</v>
      </c>
      <c r="P140" t="s">
        <v>741</v>
      </c>
      <c r="Q140">
        <v>0.01</v>
      </c>
      <c r="R140" t="s">
        <v>403</v>
      </c>
      <c r="S140" t="s">
        <v>899</v>
      </c>
      <c r="T140">
        <v>0</v>
      </c>
      <c r="U140">
        <v>0.1</v>
      </c>
    </row>
    <row r="141" spans="1:21" hidden="1">
      <c r="A141" s="5">
        <v>137</v>
      </c>
      <c r="B141" t="s">
        <v>741</v>
      </c>
      <c r="C141">
        <v>0.05</v>
      </c>
      <c r="D141" t="s">
        <v>403</v>
      </c>
      <c r="E141" t="s">
        <v>441</v>
      </c>
      <c r="F141" s="7">
        <v>0</v>
      </c>
      <c r="G141" s="7">
        <v>4.9801999999999999E-2</v>
      </c>
      <c r="H141" s="7">
        <v>0</v>
      </c>
      <c r="I141" t="str">
        <f>IF(F141&lt;$C141,"reject Ho. Stationary at " &amp; $C141, "fail to reject Ho. Non-stationary at " &amp;$C141)</f>
        <v>reject Ho. Stationary at 0.05</v>
      </c>
      <c r="J141" t="str">
        <f>IF(G141&lt;$C141, "fail to reject Ho. Non-stationary" &amp; $C141, "reject Ho. Stationary at " &amp; $C141)</f>
        <v>fail to reject Ho. Non-stationary0.05</v>
      </c>
      <c r="K141" t="str">
        <f>IF(H141&lt;$C141,"reject Ho. Stationary at " &amp; $C141, "fail to reject Ho. Non-stationary at " &amp;$C141)</f>
        <v>reject Ho. Stationary at 0.05</v>
      </c>
      <c r="O141" s="5">
        <v>137</v>
      </c>
      <c r="P141" t="s">
        <v>741</v>
      </c>
      <c r="Q141">
        <v>0.05</v>
      </c>
      <c r="R141" t="s">
        <v>403</v>
      </c>
      <c r="S141" t="s">
        <v>899</v>
      </c>
      <c r="T141">
        <v>0</v>
      </c>
      <c r="U141">
        <v>0.1</v>
      </c>
    </row>
    <row r="142" spans="1:21">
      <c r="A142" s="5">
        <v>138</v>
      </c>
      <c r="B142" t="s">
        <v>741</v>
      </c>
      <c r="C142">
        <v>0.01</v>
      </c>
      <c r="D142" t="s">
        <v>403</v>
      </c>
      <c r="E142" t="s">
        <v>899</v>
      </c>
      <c r="F142">
        <v>0</v>
      </c>
      <c r="G142">
        <v>7.8875000000000001E-2</v>
      </c>
      <c r="H142">
        <v>0</v>
      </c>
      <c r="I142" t="str">
        <f t="shared" si="6"/>
        <v>accept Ho. Stationary at 0.01</v>
      </c>
      <c r="J142" t="str">
        <f t="shared" si="7"/>
        <v>accept Ho. Stationary at 0.01</v>
      </c>
      <c r="K142" t="str">
        <f t="shared" si="8"/>
        <v>accept Ho. Stationary at 0.01</v>
      </c>
      <c r="O142" s="5">
        <v>138</v>
      </c>
      <c r="P142" t="s">
        <v>741</v>
      </c>
      <c r="Q142">
        <v>0.01</v>
      </c>
      <c r="R142" t="s">
        <v>403</v>
      </c>
      <c r="S142" t="s">
        <v>441</v>
      </c>
      <c r="T142">
        <v>0</v>
      </c>
      <c r="U142">
        <v>0.1</v>
      </c>
    </row>
    <row r="143" spans="1:21" hidden="1">
      <c r="A143" s="5">
        <v>139</v>
      </c>
      <c r="B143" t="s">
        <v>741</v>
      </c>
      <c r="C143">
        <v>0.05</v>
      </c>
      <c r="D143" t="s">
        <v>403</v>
      </c>
      <c r="E143" t="s">
        <v>899</v>
      </c>
      <c r="F143" s="7">
        <v>0</v>
      </c>
      <c r="G143">
        <v>7.8875000000000001E-2</v>
      </c>
      <c r="H143" s="7">
        <v>0</v>
      </c>
      <c r="I143" t="str">
        <f>IF(F143&lt;$C143,"reject Ho. Stationary at " &amp; $C143, "fail to reject Ho. Non-stationary at " &amp;$C143)</f>
        <v>reject Ho. Stationary at 0.05</v>
      </c>
      <c r="J143" t="str">
        <f>IF(G143&lt;$C143, "fail to reject Ho. Non-stationary" &amp; $C143, "reject Ho. Stationary at " &amp; $C143)</f>
        <v>reject Ho. Stationary at 0.05</v>
      </c>
      <c r="K143" t="str">
        <f>IF(H143&lt;$C143,"reject Ho. Stationary at " &amp; $C143, "fail to reject Ho. Non-stationary at " &amp;$C143)</f>
        <v>reject Ho. Stationary at 0.05</v>
      </c>
      <c r="O143" s="5">
        <v>139</v>
      </c>
      <c r="P143" t="s">
        <v>741</v>
      </c>
      <c r="Q143">
        <v>0.05</v>
      </c>
      <c r="R143" t="s">
        <v>403</v>
      </c>
      <c r="S143" t="s">
        <v>441</v>
      </c>
      <c r="T143">
        <v>0</v>
      </c>
      <c r="U143">
        <v>0.1</v>
      </c>
    </row>
    <row r="144" spans="1:21" hidden="1">
      <c r="A144" s="5">
        <v>140</v>
      </c>
      <c r="B144" t="s">
        <v>742</v>
      </c>
      <c r="C144">
        <v>0.01</v>
      </c>
      <c r="D144" t="s">
        <v>403</v>
      </c>
      <c r="E144" t="s">
        <v>441</v>
      </c>
      <c r="F144" s="7">
        <v>0</v>
      </c>
      <c r="G144" s="7">
        <v>4.2361999999999997E-2</v>
      </c>
      <c r="H144" s="7">
        <v>0</v>
      </c>
      <c r="I144" t="str">
        <f t="shared" si="6"/>
        <v>accept Ho. Stationary at 0.01</v>
      </c>
      <c r="J144" t="str">
        <f t="shared" si="7"/>
        <v>accept Ho. Stationary at 0.01</v>
      </c>
      <c r="K144" t="str">
        <f t="shared" si="8"/>
        <v>accept Ho. Stationary at 0.01</v>
      </c>
      <c r="O144" s="5">
        <v>140</v>
      </c>
      <c r="P144" t="s">
        <v>742</v>
      </c>
      <c r="Q144">
        <v>0.01</v>
      </c>
      <c r="R144" t="s">
        <v>403</v>
      </c>
      <c r="S144" t="s">
        <v>899</v>
      </c>
      <c r="T144">
        <v>0</v>
      </c>
      <c r="U144">
        <v>9.8618999999999998E-2</v>
      </c>
    </row>
    <row r="145" spans="1:21" hidden="1">
      <c r="A145" s="5">
        <v>141</v>
      </c>
      <c r="B145" t="s">
        <v>742</v>
      </c>
      <c r="C145">
        <v>0.05</v>
      </c>
      <c r="D145" t="s">
        <v>403</v>
      </c>
      <c r="E145" t="s">
        <v>441</v>
      </c>
      <c r="F145" s="7">
        <v>0</v>
      </c>
      <c r="G145" s="7">
        <v>4.2361999999999997E-2</v>
      </c>
      <c r="H145" s="7">
        <v>0</v>
      </c>
      <c r="I145" t="str">
        <f>IF(F145&lt;$C145,"reject Ho. Stationary at " &amp; $C145, "fail to reject Ho. Non-stationary at " &amp;$C145)</f>
        <v>reject Ho. Stationary at 0.05</v>
      </c>
      <c r="J145" t="str">
        <f>IF(G145&lt;$C145, "fail to reject Ho. Non-stationary" &amp; $C145, "reject Ho. Stationary at " &amp; $C145)</f>
        <v>fail to reject Ho. Non-stationary0.05</v>
      </c>
      <c r="K145" t="str">
        <f>IF(H145&lt;$C145,"reject Ho. Stationary at " &amp; $C145, "fail to reject Ho. Non-stationary at " &amp;$C145)</f>
        <v>reject Ho. Stationary at 0.05</v>
      </c>
      <c r="O145" s="5">
        <v>141</v>
      </c>
      <c r="P145" t="s">
        <v>742</v>
      </c>
      <c r="Q145">
        <v>0.05</v>
      </c>
      <c r="R145" t="s">
        <v>403</v>
      </c>
      <c r="S145" t="s">
        <v>899</v>
      </c>
      <c r="T145">
        <v>0</v>
      </c>
      <c r="U145">
        <v>9.8618999999999998E-2</v>
      </c>
    </row>
    <row r="146" spans="1:21">
      <c r="A146" s="5">
        <v>142</v>
      </c>
      <c r="B146" t="s">
        <v>742</v>
      </c>
      <c r="C146">
        <v>0.01</v>
      </c>
      <c r="D146" t="s">
        <v>403</v>
      </c>
      <c r="E146" t="s">
        <v>899</v>
      </c>
      <c r="F146">
        <v>0</v>
      </c>
      <c r="G146">
        <v>3.0241000000000001E-2</v>
      </c>
      <c r="H146">
        <v>0</v>
      </c>
      <c r="I146" t="str">
        <f t="shared" si="6"/>
        <v>accept Ho. Stationary at 0.01</v>
      </c>
      <c r="J146" t="str">
        <f t="shared" si="7"/>
        <v>accept Ho. Stationary at 0.01</v>
      </c>
      <c r="K146" t="str">
        <f t="shared" si="8"/>
        <v>accept Ho. Stationary at 0.01</v>
      </c>
      <c r="O146" s="5">
        <v>142</v>
      </c>
      <c r="P146" t="s">
        <v>742</v>
      </c>
      <c r="Q146">
        <v>0.01</v>
      </c>
      <c r="R146" t="s">
        <v>403</v>
      </c>
      <c r="S146" t="s">
        <v>441</v>
      </c>
      <c r="T146">
        <v>0</v>
      </c>
      <c r="U146">
        <v>0.1</v>
      </c>
    </row>
    <row r="147" spans="1:21" hidden="1">
      <c r="A147" s="5">
        <v>143</v>
      </c>
      <c r="B147" t="s">
        <v>742</v>
      </c>
      <c r="C147">
        <v>0.05</v>
      </c>
      <c r="D147" t="s">
        <v>403</v>
      </c>
      <c r="E147" t="s">
        <v>899</v>
      </c>
      <c r="F147" s="7">
        <v>0</v>
      </c>
      <c r="G147">
        <v>3.0241000000000001E-2</v>
      </c>
      <c r="H147" s="7">
        <v>0</v>
      </c>
      <c r="I147" t="str">
        <f>IF(F147&lt;$C147,"reject Ho. Stationary at " &amp; $C147, "fail to reject Ho. Non-stationary at " &amp;$C147)</f>
        <v>reject Ho. Stationary at 0.05</v>
      </c>
      <c r="J147" t="str">
        <f>IF(G147&lt;$C147, "fail to reject Ho. Non-stationary" &amp; $C147, "reject Ho. Stationary at " &amp; $C147)</f>
        <v>fail to reject Ho. Non-stationary0.05</v>
      </c>
      <c r="K147" t="str">
        <f>IF(H147&lt;$C147,"reject Ho. Stationary at " &amp; $C147, "fail to reject Ho. Non-stationary at " &amp;$C147)</f>
        <v>reject Ho. Stationary at 0.05</v>
      </c>
      <c r="O147" s="5">
        <v>143</v>
      </c>
      <c r="P147" t="s">
        <v>742</v>
      </c>
      <c r="Q147">
        <v>0.05</v>
      </c>
      <c r="R147" t="s">
        <v>403</v>
      </c>
      <c r="S147" t="s">
        <v>441</v>
      </c>
      <c r="T147">
        <v>0</v>
      </c>
      <c r="U147">
        <v>0.1</v>
      </c>
    </row>
    <row r="148" spans="1:21" hidden="1">
      <c r="A148" s="5">
        <v>144</v>
      </c>
      <c r="B148" t="s">
        <v>755</v>
      </c>
      <c r="C148">
        <v>0.01</v>
      </c>
      <c r="D148" t="s">
        <v>403</v>
      </c>
      <c r="E148" t="s">
        <v>441</v>
      </c>
      <c r="F148" s="7">
        <v>0</v>
      </c>
      <c r="G148" s="7">
        <v>0.49356299999999997</v>
      </c>
      <c r="H148" s="7">
        <v>0</v>
      </c>
      <c r="I148" t="str">
        <f t="shared" si="6"/>
        <v>accept Ho. Stationary at 0.01</v>
      </c>
      <c r="J148" t="str">
        <f t="shared" si="7"/>
        <v>accept Ho. Stationary at 0.01</v>
      </c>
      <c r="K148" t="str">
        <f t="shared" si="8"/>
        <v>accept Ho. Stationary at 0.01</v>
      </c>
      <c r="O148" s="5">
        <v>144</v>
      </c>
      <c r="P148" t="s">
        <v>755</v>
      </c>
      <c r="Q148">
        <v>0.01</v>
      </c>
      <c r="R148" t="s">
        <v>403</v>
      </c>
      <c r="S148" t="s">
        <v>899</v>
      </c>
      <c r="T148">
        <v>0</v>
      </c>
      <c r="U148">
        <v>4.9468999999999999E-2</v>
      </c>
    </row>
    <row r="149" spans="1:21" hidden="1">
      <c r="A149" s="5">
        <v>145</v>
      </c>
      <c r="B149" t="s">
        <v>755</v>
      </c>
      <c r="C149">
        <v>0.05</v>
      </c>
      <c r="D149" t="s">
        <v>403</v>
      </c>
      <c r="E149" t="s">
        <v>441</v>
      </c>
      <c r="F149" s="7">
        <v>0</v>
      </c>
      <c r="G149" s="7">
        <v>0.49356299999999997</v>
      </c>
      <c r="H149" s="7">
        <v>0</v>
      </c>
      <c r="I149" t="str">
        <f>IF(F149&lt;$C149,"reject Ho. Stationary at " &amp; $C149, "fail to reject Ho. Non-stationary at " &amp;$C149)</f>
        <v>reject Ho. Stationary at 0.05</v>
      </c>
      <c r="J149" t="str">
        <f>IF(G149&lt;$C149, "fail to reject Ho. Non-stationary" &amp; $C149, "reject Ho. Stationary at " &amp; $C149)</f>
        <v>reject Ho. Stationary at 0.05</v>
      </c>
      <c r="K149" t="str">
        <f>IF(H149&lt;$C149,"reject Ho. Stationary at " &amp; $C149, "fail to reject Ho. Non-stationary at " &amp;$C149)</f>
        <v>reject Ho. Stationary at 0.05</v>
      </c>
      <c r="O149" s="5">
        <v>145</v>
      </c>
      <c r="P149" t="s">
        <v>755</v>
      </c>
      <c r="Q149">
        <v>0.05</v>
      </c>
      <c r="R149" t="s">
        <v>403</v>
      </c>
      <c r="S149" t="s">
        <v>899</v>
      </c>
      <c r="T149">
        <v>0</v>
      </c>
      <c r="U149">
        <v>4.9468999999999999E-2</v>
      </c>
    </row>
    <row r="150" spans="1:21">
      <c r="A150" s="5">
        <v>146</v>
      </c>
      <c r="B150" t="s">
        <v>755</v>
      </c>
      <c r="C150">
        <v>0.01</v>
      </c>
      <c r="D150" t="s">
        <v>403</v>
      </c>
      <c r="E150" t="s">
        <v>899</v>
      </c>
      <c r="F150">
        <v>0</v>
      </c>
      <c r="G150">
        <v>0.13276399999999999</v>
      </c>
      <c r="H150">
        <v>0</v>
      </c>
      <c r="I150" t="str">
        <f t="shared" si="6"/>
        <v>accept Ho. Stationary at 0.01</v>
      </c>
      <c r="J150" t="str">
        <f t="shared" si="7"/>
        <v>accept Ho. Stationary at 0.01</v>
      </c>
      <c r="K150" t="str">
        <f t="shared" si="8"/>
        <v>accept Ho. Stationary at 0.01</v>
      </c>
      <c r="O150" s="5">
        <v>146</v>
      </c>
      <c r="P150" t="s">
        <v>755</v>
      </c>
      <c r="Q150">
        <v>0.01</v>
      </c>
      <c r="R150" t="s">
        <v>403</v>
      </c>
      <c r="S150" t="s">
        <v>441</v>
      </c>
      <c r="T150">
        <v>0</v>
      </c>
      <c r="U150">
        <v>0.1</v>
      </c>
    </row>
    <row r="151" spans="1:21" hidden="1">
      <c r="A151" s="5">
        <v>147</v>
      </c>
      <c r="B151" t="s">
        <v>755</v>
      </c>
      <c r="C151">
        <v>0.05</v>
      </c>
      <c r="D151" t="s">
        <v>403</v>
      </c>
      <c r="E151" t="s">
        <v>899</v>
      </c>
      <c r="F151" s="7">
        <v>0</v>
      </c>
      <c r="G151">
        <v>0.13276399999999999</v>
      </c>
      <c r="H151" s="7">
        <v>0</v>
      </c>
      <c r="I151" t="str">
        <f>IF(F151&lt;$C151,"reject Ho. Stationary at " &amp; $C151, "fail to reject Ho. Non-stationary at " &amp;$C151)</f>
        <v>reject Ho. Stationary at 0.05</v>
      </c>
      <c r="J151" t="str">
        <f>IF(G151&lt;$C151, "fail to reject Ho. Non-stationary" &amp; $C151, "reject Ho. Stationary at " &amp; $C151)</f>
        <v>reject Ho. Stationary at 0.05</v>
      </c>
      <c r="K151" t="str">
        <f>IF(H151&lt;$C151,"reject Ho. Stationary at " &amp; $C151, "fail to reject Ho. Non-stationary at " &amp;$C151)</f>
        <v>reject Ho. Stationary at 0.05</v>
      </c>
      <c r="O151" s="5">
        <v>147</v>
      </c>
      <c r="P151" t="s">
        <v>755</v>
      </c>
      <c r="Q151">
        <v>0.05</v>
      </c>
      <c r="R151" t="s">
        <v>403</v>
      </c>
      <c r="S151" t="s">
        <v>441</v>
      </c>
      <c r="T151">
        <v>0</v>
      </c>
      <c r="U151">
        <v>0.1</v>
      </c>
    </row>
    <row r="152" spans="1:21" hidden="1">
      <c r="A152" s="5">
        <v>148</v>
      </c>
      <c r="B152" t="s">
        <v>756</v>
      </c>
      <c r="C152">
        <v>0.01</v>
      </c>
      <c r="D152" t="s">
        <v>403</v>
      </c>
      <c r="E152" t="s">
        <v>441</v>
      </c>
      <c r="F152" s="7">
        <v>0</v>
      </c>
      <c r="G152" s="7">
        <v>0.241786</v>
      </c>
      <c r="H152" s="7">
        <v>0</v>
      </c>
      <c r="I152" t="str">
        <f t="shared" si="6"/>
        <v>accept Ho. Stationary at 0.01</v>
      </c>
      <c r="J152" t="str">
        <f t="shared" si="7"/>
        <v>accept Ho. Stationary at 0.01</v>
      </c>
      <c r="K152" t="str">
        <f t="shared" si="8"/>
        <v>accept Ho. Stationary at 0.01</v>
      </c>
      <c r="O152" s="5">
        <v>148</v>
      </c>
      <c r="P152" t="s">
        <v>756</v>
      </c>
      <c r="Q152">
        <v>0.01</v>
      </c>
      <c r="R152" t="s">
        <v>403</v>
      </c>
      <c r="S152" t="s">
        <v>899</v>
      </c>
      <c r="T152">
        <v>0</v>
      </c>
      <c r="U152">
        <v>4.8343999999999998E-2</v>
      </c>
    </row>
    <row r="153" spans="1:21" hidden="1">
      <c r="A153" s="5">
        <v>149</v>
      </c>
      <c r="B153" t="s">
        <v>756</v>
      </c>
      <c r="C153">
        <v>0.05</v>
      </c>
      <c r="D153" t="s">
        <v>403</v>
      </c>
      <c r="E153" t="s">
        <v>441</v>
      </c>
      <c r="F153" s="7">
        <v>0</v>
      </c>
      <c r="G153" s="7">
        <v>0.241786</v>
      </c>
      <c r="H153" s="7">
        <v>0</v>
      </c>
      <c r="I153" t="str">
        <f>IF(F153&lt;$C153,"reject Ho. Stationary at " &amp; $C153, "fail to reject Ho. Non-stationary at " &amp;$C153)</f>
        <v>reject Ho. Stationary at 0.05</v>
      </c>
      <c r="J153" t="str">
        <f>IF(G153&lt;$C153, "fail to reject Ho. Non-stationary" &amp; $C153, "reject Ho. Stationary at " &amp; $C153)</f>
        <v>reject Ho. Stationary at 0.05</v>
      </c>
      <c r="K153" t="str">
        <f>IF(H153&lt;$C153,"reject Ho. Stationary at " &amp; $C153, "fail to reject Ho. Non-stationary at " &amp;$C153)</f>
        <v>reject Ho. Stationary at 0.05</v>
      </c>
      <c r="O153" s="5">
        <v>149</v>
      </c>
      <c r="P153" t="s">
        <v>756</v>
      </c>
      <c r="Q153">
        <v>0.05</v>
      </c>
      <c r="R153" t="s">
        <v>403</v>
      </c>
      <c r="S153" t="s">
        <v>899</v>
      </c>
      <c r="T153">
        <v>0</v>
      </c>
      <c r="U153">
        <v>4.8343999999999998E-2</v>
      </c>
    </row>
    <row r="154" spans="1:21">
      <c r="A154" s="5">
        <v>150</v>
      </c>
      <c r="B154" t="s">
        <v>756</v>
      </c>
      <c r="C154">
        <v>0.01</v>
      </c>
      <c r="D154" t="s">
        <v>403</v>
      </c>
      <c r="E154" t="s">
        <v>899</v>
      </c>
      <c r="F154">
        <v>0</v>
      </c>
      <c r="G154">
        <v>6.2164999999999998E-2</v>
      </c>
      <c r="H154">
        <v>0</v>
      </c>
      <c r="I154" t="str">
        <f t="shared" si="6"/>
        <v>accept Ho. Stationary at 0.01</v>
      </c>
      <c r="J154" t="str">
        <f t="shared" si="7"/>
        <v>accept Ho. Stationary at 0.01</v>
      </c>
      <c r="K154" t="str">
        <f t="shared" si="8"/>
        <v>accept Ho. Stationary at 0.01</v>
      </c>
      <c r="O154" s="5">
        <v>150</v>
      </c>
      <c r="P154" t="s">
        <v>756</v>
      </c>
      <c r="Q154">
        <v>0.01</v>
      </c>
      <c r="R154" t="s">
        <v>403</v>
      </c>
      <c r="S154" t="s">
        <v>441</v>
      </c>
      <c r="T154">
        <v>0</v>
      </c>
      <c r="U154">
        <v>0.1</v>
      </c>
    </row>
    <row r="155" spans="1:21" hidden="1">
      <c r="A155" s="5">
        <v>151</v>
      </c>
      <c r="B155" t="s">
        <v>756</v>
      </c>
      <c r="C155">
        <v>0.05</v>
      </c>
      <c r="D155" t="s">
        <v>403</v>
      </c>
      <c r="E155" t="s">
        <v>899</v>
      </c>
      <c r="F155" s="7">
        <v>0</v>
      </c>
      <c r="G155">
        <v>6.2164999999999998E-2</v>
      </c>
      <c r="H155" s="7">
        <v>0</v>
      </c>
      <c r="I155" t="str">
        <f>IF(F155&lt;$C155,"reject Ho. Stationary at " &amp; $C155, "fail to reject Ho. Non-stationary at " &amp;$C155)</f>
        <v>reject Ho. Stationary at 0.05</v>
      </c>
      <c r="J155" t="str">
        <f>IF(G155&lt;$C155, "fail to reject Ho. Non-stationary" &amp; $C155, "reject Ho. Stationary at " &amp; $C155)</f>
        <v>reject Ho. Stationary at 0.05</v>
      </c>
      <c r="K155" t="str">
        <f>IF(H155&lt;$C155,"reject Ho. Stationary at " &amp; $C155, "fail to reject Ho. Non-stationary at " &amp;$C155)</f>
        <v>reject Ho. Stationary at 0.05</v>
      </c>
      <c r="O155" s="5">
        <v>151</v>
      </c>
      <c r="P155" t="s">
        <v>756</v>
      </c>
      <c r="Q155">
        <v>0.05</v>
      </c>
      <c r="R155" t="s">
        <v>403</v>
      </c>
      <c r="S155" t="s">
        <v>441</v>
      </c>
      <c r="T155">
        <v>0</v>
      </c>
      <c r="U155">
        <v>0.1</v>
      </c>
    </row>
    <row r="156" spans="1:21" hidden="1">
      <c r="A156" s="5">
        <v>152</v>
      </c>
      <c r="B156" t="s">
        <v>757</v>
      </c>
      <c r="C156">
        <v>0.01</v>
      </c>
      <c r="D156" t="s">
        <v>403</v>
      </c>
      <c r="E156" t="s">
        <v>441</v>
      </c>
      <c r="F156" s="7">
        <v>0</v>
      </c>
      <c r="G156" s="7">
        <v>0.10842400000000001</v>
      </c>
      <c r="H156" s="7">
        <v>0</v>
      </c>
      <c r="I156" t="str">
        <f t="shared" si="6"/>
        <v>accept Ho. Stationary at 0.01</v>
      </c>
      <c r="J156" t="str">
        <f t="shared" si="7"/>
        <v>accept Ho. Stationary at 0.01</v>
      </c>
      <c r="K156" t="str">
        <f t="shared" si="8"/>
        <v>accept Ho. Stationary at 0.01</v>
      </c>
      <c r="O156" s="5">
        <v>152</v>
      </c>
      <c r="P156" t="s">
        <v>757</v>
      </c>
      <c r="Q156">
        <v>0.01</v>
      </c>
      <c r="R156" t="s">
        <v>403</v>
      </c>
      <c r="S156" t="s">
        <v>899</v>
      </c>
      <c r="T156">
        <v>0</v>
      </c>
      <c r="U156">
        <v>3.1077E-2</v>
      </c>
    </row>
    <row r="157" spans="1:21" hidden="1">
      <c r="A157" s="5">
        <v>153</v>
      </c>
      <c r="B157" t="s">
        <v>757</v>
      </c>
      <c r="C157">
        <v>0.05</v>
      </c>
      <c r="D157" t="s">
        <v>403</v>
      </c>
      <c r="E157" t="s">
        <v>441</v>
      </c>
      <c r="F157" s="7">
        <v>0</v>
      </c>
      <c r="G157" s="7">
        <v>0.10842400000000001</v>
      </c>
      <c r="H157" s="7">
        <v>0</v>
      </c>
      <c r="I157" t="str">
        <f>IF(F157&lt;$C157,"reject Ho. Stationary at " &amp; $C157, "fail to reject Ho. Non-stationary at " &amp;$C157)</f>
        <v>reject Ho. Stationary at 0.05</v>
      </c>
      <c r="J157" t="str">
        <f>IF(G157&lt;$C157, "fail to reject Ho. Non-stationary" &amp; $C157, "reject Ho. Stationary at " &amp; $C157)</f>
        <v>reject Ho. Stationary at 0.05</v>
      </c>
      <c r="K157" t="str">
        <f>IF(H157&lt;$C157,"reject Ho. Stationary at " &amp; $C157, "fail to reject Ho. Non-stationary at " &amp;$C157)</f>
        <v>reject Ho. Stationary at 0.05</v>
      </c>
      <c r="O157" s="5">
        <v>153</v>
      </c>
      <c r="P157" t="s">
        <v>757</v>
      </c>
      <c r="Q157">
        <v>0.05</v>
      </c>
      <c r="R157" t="s">
        <v>403</v>
      </c>
      <c r="S157" t="s">
        <v>899</v>
      </c>
      <c r="T157">
        <v>0</v>
      </c>
      <c r="U157">
        <v>3.1077E-2</v>
      </c>
    </row>
    <row r="158" spans="1:21">
      <c r="A158" s="5">
        <v>154</v>
      </c>
      <c r="B158" t="s">
        <v>757</v>
      </c>
      <c r="C158">
        <v>0.01</v>
      </c>
      <c r="D158" t="s">
        <v>403</v>
      </c>
      <c r="E158" t="s">
        <v>899</v>
      </c>
      <c r="F158">
        <v>0</v>
      </c>
      <c r="G158">
        <v>2.5884000000000001E-2</v>
      </c>
      <c r="H158">
        <v>0</v>
      </c>
      <c r="I158" t="str">
        <f t="shared" si="6"/>
        <v>accept Ho. Stationary at 0.01</v>
      </c>
      <c r="J158" t="str">
        <f t="shared" si="7"/>
        <v>accept Ho. Stationary at 0.01</v>
      </c>
      <c r="K158" t="str">
        <f t="shared" si="8"/>
        <v>accept Ho. Stationary at 0.01</v>
      </c>
      <c r="O158" s="5">
        <v>154</v>
      </c>
      <c r="P158" t="s">
        <v>757</v>
      </c>
      <c r="Q158">
        <v>0.01</v>
      </c>
      <c r="R158" t="s">
        <v>403</v>
      </c>
      <c r="S158" t="s">
        <v>441</v>
      </c>
      <c r="T158">
        <v>0</v>
      </c>
      <c r="U158">
        <v>0.1</v>
      </c>
    </row>
    <row r="159" spans="1:21" hidden="1">
      <c r="A159" s="5">
        <v>155</v>
      </c>
      <c r="B159" t="s">
        <v>757</v>
      </c>
      <c r="C159">
        <v>0.05</v>
      </c>
      <c r="D159" t="s">
        <v>403</v>
      </c>
      <c r="E159" t="s">
        <v>899</v>
      </c>
      <c r="F159" s="7">
        <v>0</v>
      </c>
      <c r="G159">
        <v>2.5884000000000001E-2</v>
      </c>
      <c r="H159" s="7">
        <v>0</v>
      </c>
      <c r="I159" t="str">
        <f>IF(F159&lt;$C159,"reject Ho. Stationary at " &amp; $C159, "fail to reject Ho. Non-stationary at " &amp;$C159)</f>
        <v>reject Ho. Stationary at 0.05</v>
      </c>
      <c r="J159" t="str">
        <f>IF(G159&lt;$C159, "fail to reject Ho. Non-stationary" &amp; $C159, "reject Ho. Stationary at " &amp; $C159)</f>
        <v>fail to reject Ho. Non-stationary0.05</v>
      </c>
      <c r="K159" t="str">
        <f>IF(H159&lt;$C159,"reject Ho. Stationary at " &amp; $C159, "fail to reject Ho. Non-stationary at " &amp;$C159)</f>
        <v>reject Ho. Stationary at 0.05</v>
      </c>
      <c r="O159" s="5">
        <v>155</v>
      </c>
      <c r="P159" t="s">
        <v>757</v>
      </c>
      <c r="Q159">
        <v>0.05</v>
      </c>
      <c r="R159" t="s">
        <v>403</v>
      </c>
      <c r="S159" t="s">
        <v>441</v>
      </c>
      <c r="T159">
        <v>0</v>
      </c>
      <c r="U159">
        <v>0.1</v>
      </c>
    </row>
    <row r="160" spans="1:21" hidden="1">
      <c r="A160" s="5">
        <v>156</v>
      </c>
      <c r="B160" t="s">
        <v>758</v>
      </c>
      <c r="C160">
        <v>0.01</v>
      </c>
      <c r="D160" t="s">
        <v>403</v>
      </c>
      <c r="E160" t="s">
        <v>441</v>
      </c>
      <c r="F160" s="7">
        <v>5.0000000000000002E-5</v>
      </c>
      <c r="G160" s="7">
        <v>6.6059999999999994E-2</v>
      </c>
      <c r="H160" s="7">
        <v>0</v>
      </c>
      <c r="I160" t="str">
        <f t="shared" si="6"/>
        <v>accept Ho. Stationary at 0.01</v>
      </c>
      <c r="J160" t="str">
        <f t="shared" si="7"/>
        <v>accept Ho. Stationary at 0.01</v>
      </c>
      <c r="K160" t="str">
        <f t="shared" si="8"/>
        <v>accept Ho. Stationary at 0.01</v>
      </c>
      <c r="O160" s="5">
        <v>156</v>
      </c>
      <c r="P160" t="s">
        <v>758</v>
      </c>
      <c r="Q160">
        <v>0.01</v>
      </c>
      <c r="R160" t="s">
        <v>403</v>
      </c>
      <c r="S160" t="s">
        <v>899</v>
      </c>
      <c r="T160">
        <v>2.92E-4</v>
      </c>
      <c r="U160">
        <v>3.3348999999999997E-2</v>
      </c>
    </row>
    <row r="161" spans="1:21" hidden="1">
      <c r="A161" s="5">
        <v>157</v>
      </c>
      <c r="B161" t="s">
        <v>758</v>
      </c>
      <c r="C161">
        <v>0.05</v>
      </c>
      <c r="D161" t="s">
        <v>403</v>
      </c>
      <c r="E161" t="s">
        <v>441</v>
      </c>
      <c r="F161" s="7">
        <v>5.0000000000000002E-5</v>
      </c>
      <c r="G161" s="7">
        <v>6.6059999999999994E-2</v>
      </c>
      <c r="H161" s="7">
        <v>0</v>
      </c>
      <c r="I161" t="str">
        <f>IF(F161&lt;$C161,"reject Ho. Stationary at " &amp; $C161, "fail to reject Ho. Non-stationary at " &amp;$C161)</f>
        <v>reject Ho. Stationary at 0.05</v>
      </c>
      <c r="J161" t="str">
        <f>IF(G161&lt;$C161, "fail to reject Ho. Non-stationary" &amp; $C161, "reject Ho. Stationary at " &amp; $C161)</f>
        <v>reject Ho. Stationary at 0.05</v>
      </c>
      <c r="K161" t="str">
        <f>IF(H161&lt;$C161,"reject Ho. Stationary at " &amp; $C161, "fail to reject Ho. Non-stationary at " &amp;$C161)</f>
        <v>reject Ho. Stationary at 0.05</v>
      </c>
      <c r="O161" s="5">
        <v>157</v>
      </c>
      <c r="P161" t="s">
        <v>758</v>
      </c>
      <c r="Q161">
        <v>0.05</v>
      </c>
      <c r="R161" t="s">
        <v>403</v>
      </c>
      <c r="S161" t="s">
        <v>899</v>
      </c>
      <c r="T161">
        <v>2.92E-4</v>
      </c>
      <c r="U161">
        <v>3.3348999999999997E-2</v>
      </c>
    </row>
    <row r="162" spans="1:21">
      <c r="A162" s="5">
        <v>158</v>
      </c>
      <c r="B162" t="s">
        <v>758</v>
      </c>
      <c r="C162">
        <v>0.01</v>
      </c>
      <c r="D162" t="s">
        <v>403</v>
      </c>
      <c r="E162" t="s">
        <v>899</v>
      </c>
      <c r="F162">
        <v>2.92E-4</v>
      </c>
      <c r="G162">
        <v>1.2296E-2</v>
      </c>
      <c r="H162">
        <v>0</v>
      </c>
      <c r="I162" t="str">
        <f t="shared" si="6"/>
        <v>accept Ho. Stationary at 0.01</v>
      </c>
      <c r="J162" t="str">
        <f t="shared" si="7"/>
        <v>accept Ho. Stationary at 0.01</v>
      </c>
      <c r="K162" t="str">
        <f t="shared" si="8"/>
        <v>accept Ho. Stationary at 0.01</v>
      </c>
      <c r="O162" s="5">
        <v>158</v>
      </c>
      <c r="P162" t="s">
        <v>758</v>
      </c>
      <c r="Q162">
        <v>0.01</v>
      </c>
      <c r="R162" t="s">
        <v>403</v>
      </c>
      <c r="S162" t="s">
        <v>441</v>
      </c>
      <c r="T162">
        <v>5.0000000000000002E-5</v>
      </c>
      <c r="U162">
        <v>0.1</v>
      </c>
    </row>
    <row r="163" spans="1:21" hidden="1">
      <c r="A163" s="5">
        <v>159</v>
      </c>
      <c r="B163" t="s">
        <v>758</v>
      </c>
      <c r="C163">
        <v>0.05</v>
      </c>
      <c r="D163" t="s">
        <v>403</v>
      </c>
      <c r="E163" t="s">
        <v>899</v>
      </c>
      <c r="F163" s="7">
        <v>2.92E-4</v>
      </c>
      <c r="G163">
        <v>1.2296E-2</v>
      </c>
      <c r="H163" s="7">
        <v>0</v>
      </c>
      <c r="I163" t="str">
        <f>IF(F163&lt;$C163,"reject Ho. Stationary at " &amp; $C163, "fail to reject Ho. Non-stationary at " &amp;$C163)</f>
        <v>reject Ho. Stationary at 0.05</v>
      </c>
      <c r="J163" t="str">
        <f>IF(G163&lt;$C163, "fail to reject Ho. Non-stationary" &amp; $C163, "reject Ho. Stationary at " &amp; $C163)</f>
        <v>fail to reject Ho. Non-stationary0.05</v>
      </c>
      <c r="K163" t="str">
        <f>IF(H163&lt;$C163,"reject Ho. Stationary at " &amp; $C163, "fail to reject Ho. Non-stationary at " &amp;$C163)</f>
        <v>reject Ho. Stationary at 0.05</v>
      </c>
      <c r="O163" s="5">
        <v>159</v>
      </c>
      <c r="P163" t="s">
        <v>758</v>
      </c>
      <c r="Q163">
        <v>0.05</v>
      </c>
      <c r="R163" t="s">
        <v>403</v>
      </c>
      <c r="S163" t="s">
        <v>441</v>
      </c>
      <c r="T163">
        <v>5.0000000000000002E-5</v>
      </c>
      <c r="U163">
        <v>0.1</v>
      </c>
    </row>
    <row r="164" spans="1:21" hidden="1">
      <c r="A164" s="5">
        <v>160</v>
      </c>
      <c r="B164" t="s">
        <v>759</v>
      </c>
      <c r="C164">
        <v>0.01</v>
      </c>
      <c r="D164" t="s">
        <v>403</v>
      </c>
      <c r="E164" t="s">
        <v>441</v>
      </c>
      <c r="F164" s="7">
        <v>0</v>
      </c>
      <c r="G164" s="7">
        <v>0.48984499999999997</v>
      </c>
      <c r="H164" s="7">
        <v>0</v>
      </c>
      <c r="I164" t="str">
        <f t="shared" si="6"/>
        <v>accept Ho. Stationary at 0.01</v>
      </c>
      <c r="J164" t="str">
        <f t="shared" si="7"/>
        <v>accept Ho. Stationary at 0.01</v>
      </c>
      <c r="K164" t="str">
        <f t="shared" si="8"/>
        <v>accept Ho. Stationary at 0.01</v>
      </c>
      <c r="O164" s="5">
        <v>160</v>
      </c>
      <c r="P164" t="s">
        <v>759</v>
      </c>
      <c r="Q164">
        <v>0.01</v>
      </c>
      <c r="R164" t="s">
        <v>403</v>
      </c>
      <c r="S164" t="s">
        <v>899</v>
      </c>
      <c r="T164">
        <v>0</v>
      </c>
      <c r="U164">
        <v>8.6032999999999998E-2</v>
      </c>
    </row>
    <row r="165" spans="1:21" hidden="1">
      <c r="A165" s="5">
        <v>161</v>
      </c>
      <c r="B165" t="s">
        <v>759</v>
      </c>
      <c r="C165">
        <v>0.05</v>
      </c>
      <c r="D165" t="s">
        <v>403</v>
      </c>
      <c r="E165" t="s">
        <v>441</v>
      </c>
      <c r="F165" s="7">
        <v>0</v>
      </c>
      <c r="G165" s="7">
        <v>0.48984499999999997</v>
      </c>
      <c r="H165" s="7">
        <v>0</v>
      </c>
      <c r="I165" t="str">
        <f>IF(F165&lt;$C165,"reject Ho. Stationary at " &amp; $C165, "fail to reject Ho. Non-stationary at " &amp;$C165)</f>
        <v>reject Ho. Stationary at 0.05</v>
      </c>
      <c r="J165" t="str">
        <f>IF(G165&lt;$C165, "fail to reject Ho. Non-stationary" &amp; $C165, "reject Ho. Stationary at " &amp; $C165)</f>
        <v>reject Ho. Stationary at 0.05</v>
      </c>
      <c r="K165" t="str">
        <f>IF(H165&lt;$C165,"reject Ho. Stationary at " &amp; $C165, "fail to reject Ho. Non-stationary at " &amp;$C165)</f>
        <v>reject Ho. Stationary at 0.05</v>
      </c>
      <c r="O165" s="5">
        <v>161</v>
      </c>
      <c r="P165" t="s">
        <v>759</v>
      </c>
      <c r="Q165">
        <v>0.05</v>
      </c>
      <c r="R165" t="s">
        <v>403</v>
      </c>
      <c r="S165" t="s">
        <v>899</v>
      </c>
      <c r="T165">
        <v>0</v>
      </c>
      <c r="U165">
        <v>8.6032999999999998E-2</v>
      </c>
    </row>
    <row r="166" spans="1:21">
      <c r="A166" s="5">
        <v>162</v>
      </c>
      <c r="B166" t="s">
        <v>759</v>
      </c>
      <c r="C166">
        <v>0.01</v>
      </c>
      <c r="D166" t="s">
        <v>403</v>
      </c>
      <c r="E166" t="s">
        <v>899</v>
      </c>
      <c r="F166">
        <v>0</v>
      </c>
      <c r="G166">
        <v>0.18224199999999999</v>
      </c>
      <c r="H166">
        <v>0</v>
      </c>
      <c r="I166" t="str">
        <f t="shared" si="6"/>
        <v>accept Ho. Stationary at 0.01</v>
      </c>
      <c r="J166" t="str">
        <f t="shared" si="7"/>
        <v>accept Ho. Stationary at 0.01</v>
      </c>
      <c r="K166" t="str">
        <f t="shared" si="8"/>
        <v>accept Ho. Stationary at 0.01</v>
      </c>
      <c r="O166" s="5">
        <v>162</v>
      </c>
      <c r="P166" t="s">
        <v>759</v>
      </c>
      <c r="Q166">
        <v>0.01</v>
      </c>
      <c r="R166" t="s">
        <v>403</v>
      </c>
      <c r="S166" t="s">
        <v>441</v>
      </c>
      <c r="T166">
        <v>0</v>
      </c>
      <c r="U166">
        <v>0.1</v>
      </c>
    </row>
    <row r="167" spans="1:21" hidden="1">
      <c r="A167" s="5">
        <v>163</v>
      </c>
      <c r="B167" t="s">
        <v>759</v>
      </c>
      <c r="C167">
        <v>0.05</v>
      </c>
      <c r="D167" t="s">
        <v>403</v>
      </c>
      <c r="E167" t="s">
        <v>899</v>
      </c>
      <c r="F167" s="7">
        <v>0</v>
      </c>
      <c r="G167">
        <v>0.18224199999999999</v>
      </c>
      <c r="H167" s="7">
        <v>0</v>
      </c>
      <c r="I167" t="str">
        <f>IF(F167&lt;$C167,"reject Ho. Stationary at " &amp; $C167, "fail to reject Ho. Non-stationary at " &amp;$C167)</f>
        <v>reject Ho. Stationary at 0.05</v>
      </c>
      <c r="J167" t="str">
        <f>IF(G167&lt;$C167, "fail to reject Ho. Non-stationary" &amp; $C167, "reject Ho. Stationary at " &amp; $C167)</f>
        <v>reject Ho. Stationary at 0.05</v>
      </c>
      <c r="K167" t="str">
        <f>IF(H167&lt;$C167,"reject Ho. Stationary at " &amp; $C167, "fail to reject Ho. Non-stationary at " &amp;$C167)</f>
        <v>reject Ho. Stationary at 0.05</v>
      </c>
      <c r="O167" s="5">
        <v>163</v>
      </c>
      <c r="P167" t="s">
        <v>759</v>
      </c>
      <c r="Q167">
        <v>0.05</v>
      </c>
      <c r="R167" t="s">
        <v>403</v>
      </c>
      <c r="S167" t="s">
        <v>441</v>
      </c>
      <c r="T167">
        <v>0</v>
      </c>
      <c r="U167">
        <v>0.1</v>
      </c>
    </row>
    <row r="168" spans="1:21" hidden="1">
      <c r="A168" s="5">
        <v>164</v>
      </c>
      <c r="B168" t="s">
        <v>760</v>
      </c>
      <c r="C168">
        <v>0.01</v>
      </c>
      <c r="D168" t="s">
        <v>403</v>
      </c>
      <c r="E168" t="s">
        <v>441</v>
      </c>
      <c r="F168" s="7">
        <v>0</v>
      </c>
      <c r="G168" s="7">
        <v>0.245477</v>
      </c>
      <c r="H168" s="7">
        <v>0</v>
      </c>
      <c r="I168" t="str">
        <f t="shared" si="6"/>
        <v>accept Ho. Stationary at 0.01</v>
      </c>
      <c r="J168" t="str">
        <f t="shared" si="7"/>
        <v>accept Ho. Stationary at 0.01</v>
      </c>
      <c r="K168" t="str">
        <f t="shared" si="8"/>
        <v>accept Ho. Stationary at 0.01</v>
      </c>
      <c r="O168" s="5">
        <v>164</v>
      </c>
      <c r="P168" t="s">
        <v>760</v>
      </c>
      <c r="Q168">
        <v>0.01</v>
      </c>
      <c r="R168" t="s">
        <v>403</v>
      </c>
      <c r="S168" t="s">
        <v>899</v>
      </c>
      <c r="T168">
        <v>0</v>
      </c>
      <c r="U168">
        <v>8.0064999999999997E-2</v>
      </c>
    </row>
    <row r="169" spans="1:21" hidden="1">
      <c r="A169" s="5">
        <v>165</v>
      </c>
      <c r="B169" t="s">
        <v>760</v>
      </c>
      <c r="C169">
        <v>0.05</v>
      </c>
      <c r="D169" t="s">
        <v>403</v>
      </c>
      <c r="E169" t="s">
        <v>441</v>
      </c>
      <c r="F169" s="7">
        <v>0</v>
      </c>
      <c r="G169" s="7">
        <v>0.245477</v>
      </c>
      <c r="H169" s="7">
        <v>0</v>
      </c>
      <c r="I169" t="str">
        <f>IF(F169&lt;$C169,"reject Ho. Stationary at " &amp; $C169, "fail to reject Ho. Non-stationary at " &amp;$C169)</f>
        <v>reject Ho. Stationary at 0.05</v>
      </c>
      <c r="J169" t="str">
        <f>IF(G169&lt;$C169, "fail to reject Ho. Non-stationary" &amp; $C169, "reject Ho. Stationary at " &amp; $C169)</f>
        <v>reject Ho. Stationary at 0.05</v>
      </c>
      <c r="K169" t="str">
        <f>IF(H169&lt;$C169,"reject Ho. Stationary at " &amp; $C169, "fail to reject Ho. Non-stationary at " &amp;$C169)</f>
        <v>reject Ho. Stationary at 0.05</v>
      </c>
      <c r="O169" s="5">
        <v>165</v>
      </c>
      <c r="P169" t="s">
        <v>760</v>
      </c>
      <c r="Q169">
        <v>0.05</v>
      </c>
      <c r="R169" t="s">
        <v>403</v>
      </c>
      <c r="S169" t="s">
        <v>899</v>
      </c>
      <c r="T169">
        <v>0</v>
      </c>
      <c r="U169">
        <v>8.0064999999999997E-2</v>
      </c>
    </row>
    <row r="170" spans="1:21">
      <c r="A170" s="5">
        <v>166</v>
      </c>
      <c r="B170" t="s">
        <v>760</v>
      </c>
      <c r="C170">
        <v>0.01</v>
      </c>
      <c r="D170" t="s">
        <v>403</v>
      </c>
      <c r="E170" t="s">
        <v>899</v>
      </c>
      <c r="F170">
        <v>0</v>
      </c>
      <c r="G170">
        <v>9.8161999999999999E-2</v>
      </c>
      <c r="H170">
        <v>0</v>
      </c>
      <c r="I170" t="str">
        <f t="shared" si="6"/>
        <v>accept Ho. Stationary at 0.01</v>
      </c>
      <c r="J170" t="str">
        <f t="shared" si="7"/>
        <v>accept Ho. Stationary at 0.01</v>
      </c>
      <c r="K170" t="str">
        <f t="shared" si="8"/>
        <v>accept Ho. Stationary at 0.01</v>
      </c>
      <c r="O170" s="5">
        <v>166</v>
      </c>
      <c r="P170" t="s">
        <v>760</v>
      </c>
      <c r="Q170">
        <v>0.01</v>
      </c>
      <c r="R170" t="s">
        <v>403</v>
      </c>
      <c r="S170" t="s">
        <v>441</v>
      </c>
      <c r="T170">
        <v>0</v>
      </c>
      <c r="U170">
        <v>0.1</v>
      </c>
    </row>
    <row r="171" spans="1:21" hidden="1">
      <c r="A171" s="5">
        <v>167</v>
      </c>
      <c r="B171" t="s">
        <v>760</v>
      </c>
      <c r="C171">
        <v>0.05</v>
      </c>
      <c r="D171" t="s">
        <v>403</v>
      </c>
      <c r="E171" t="s">
        <v>899</v>
      </c>
      <c r="F171" s="7">
        <v>0</v>
      </c>
      <c r="G171">
        <v>9.8161999999999999E-2</v>
      </c>
      <c r="H171" s="7">
        <v>0</v>
      </c>
      <c r="I171" t="str">
        <f>IF(F171&lt;$C171,"reject Ho. Stationary at " &amp; $C171, "fail to reject Ho. Non-stationary at " &amp;$C171)</f>
        <v>reject Ho. Stationary at 0.05</v>
      </c>
      <c r="J171" t="str">
        <f>IF(G171&lt;$C171, "fail to reject Ho. Non-stationary" &amp; $C171, "reject Ho. Stationary at " &amp; $C171)</f>
        <v>reject Ho. Stationary at 0.05</v>
      </c>
      <c r="K171" t="str">
        <f>IF(H171&lt;$C171,"reject Ho. Stationary at " &amp; $C171, "fail to reject Ho. Non-stationary at " &amp;$C171)</f>
        <v>reject Ho. Stationary at 0.05</v>
      </c>
      <c r="O171" s="5">
        <v>167</v>
      </c>
      <c r="P171" t="s">
        <v>760</v>
      </c>
      <c r="Q171">
        <v>0.05</v>
      </c>
      <c r="R171" t="s">
        <v>403</v>
      </c>
      <c r="S171" t="s">
        <v>441</v>
      </c>
      <c r="T171">
        <v>0</v>
      </c>
      <c r="U171">
        <v>0.1</v>
      </c>
    </row>
    <row r="172" spans="1:21" hidden="1">
      <c r="A172" s="5">
        <v>168</v>
      </c>
      <c r="B172" t="s">
        <v>761</v>
      </c>
      <c r="C172">
        <v>0.01</v>
      </c>
      <c r="D172" t="s">
        <v>403</v>
      </c>
      <c r="E172" t="s">
        <v>441</v>
      </c>
      <c r="F172" s="7">
        <v>0</v>
      </c>
      <c r="G172" s="7">
        <v>8.4749000000000005E-2</v>
      </c>
      <c r="H172" s="7">
        <v>0</v>
      </c>
      <c r="I172" t="str">
        <f t="shared" si="6"/>
        <v>accept Ho. Stationary at 0.01</v>
      </c>
      <c r="J172" t="str">
        <f t="shared" si="7"/>
        <v>accept Ho. Stationary at 0.01</v>
      </c>
      <c r="K172" t="str">
        <f t="shared" si="8"/>
        <v>accept Ho. Stationary at 0.01</v>
      </c>
      <c r="O172" s="5">
        <v>168</v>
      </c>
      <c r="P172" t="s">
        <v>761</v>
      </c>
      <c r="Q172">
        <v>0.01</v>
      </c>
      <c r="R172" t="s">
        <v>403</v>
      </c>
      <c r="S172" t="s">
        <v>899</v>
      </c>
      <c r="T172">
        <v>0</v>
      </c>
      <c r="U172">
        <v>4.2598999999999998E-2</v>
      </c>
    </row>
    <row r="173" spans="1:21" hidden="1">
      <c r="A173" s="5">
        <v>169</v>
      </c>
      <c r="B173" t="s">
        <v>761</v>
      </c>
      <c r="C173">
        <v>0.05</v>
      </c>
      <c r="D173" t="s">
        <v>403</v>
      </c>
      <c r="E173" t="s">
        <v>441</v>
      </c>
      <c r="F173" s="7">
        <v>0</v>
      </c>
      <c r="G173" s="7">
        <v>8.4749000000000005E-2</v>
      </c>
      <c r="H173" s="7">
        <v>0</v>
      </c>
      <c r="I173" t="str">
        <f>IF(F173&lt;$C173,"reject Ho. Stationary at " &amp; $C173, "fail to reject Ho. Non-stationary at " &amp;$C173)</f>
        <v>reject Ho. Stationary at 0.05</v>
      </c>
      <c r="J173" t="str">
        <f>IF(G173&lt;$C173, "fail to reject Ho. Non-stationary" &amp; $C173, "reject Ho. Stationary at " &amp; $C173)</f>
        <v>reject Ho. Stationary at 0.05</v>
      </c>
      <c r="K173" t="str">
        <f>IF(H173&lt;$C173,"reject Ho. Stationary at " &amp; $C173, "fail to reject Ho. Non-stationary at " &amp;$C173)</f>
        <v>reject Ho. Stationary at 0.05</v>
      </c>
      <c r="O173" s="5">
        <v>169</v>
      </c>
      <c r="P173" t="s">
        <v>761</v>
      </c>
      <c r="Q173">
        <v>0.05</v>
      </c>
      <c r="R173" t="s">
        <v>403</v>
      </c>
      <c r="S173" t="s">
        <v>899</v>
      </c>
      <c r="T173">
        <v>0</v>
      </c>
      <c r="U173">
        <v>4.2598999999999998E-2</v>
      </c>
    </row>
    <row r="174" spans="1:21">
      <c r="A174" s="5">
        <v>170</v>
      </c>
      <c r="B174" t="s">
        <v>761</v>
      </c>
      <c r="C174">
        <v>0.01</v>
      </c>
      <c r="D174" t="s">
        <v>403</v>
      </c>
      <c r="E174" t="s">
        <v>899</v>
      </c>
      <c r="F174">
        <v>0</v>
      </c>
      <c r="G174">
        <v>3.6655E-2</v>
      </c>
      <c r="H174">
        <v>0</v>
      </c>
      <c r="I174" t="str">
        <f t="shared" si="6"/>
        <v>accept Ho. Stationary at 0.01</v>
      </c>
      <c r="J174" t="str">
        <f t="shared" si="7"/>
        <v>accept Ho. Stationary at 0.01</v>
      </c>
      <c r="K174" t="str">
        <f t="shared" si="8"/>
        <v>accept Ho. Stationary at 0.01</v>
      </c>
      <c r="O174" s="5">
        <v>170</v>
      </c>
      <c r="P174" t="s">
        <v>761</v>
      </c>
      <c r="Q174">
        <v>0.01</v>
      </c>
      <c r="R174" t="s">
        <v>403</v>
      </c>
      <c r="S174" t="s">
        <v>441</v>
      </c>
      <c r="T174">
        <v>0</v>
      </c>
      <c r="U174">
        <v>0.1</v>
      </c>
    </row>
    <row r="175" spans="1:21" hidden="1">
      <c r="A175" s="5">
        <v>171</v>
      </c>
      <c r="B175" t="s">
        <v>761</v>
      </c>
      <c r="C175">
        <v>0.05</v>
      </c>
      <c r="D175" t="s">
        <v>403</v>
      </c>
      <c r="E175" t="s">
        <v>899</v>
      </c>
      <c r="F175" s="7">
        <v>0</v>
      </c>
      <c r="G175">
        <v>3.6655E-2</v>
      </c>
      <c r="H175" s="7">
        <v>0</v>
      </c>
      <c r="I175" t="str">
        <f>IF(F175&lt;$C175,"reject Ho. Stationary at " &amp; $C175, "fail to reject Ho. Non-stationary at " &amp;$C175)</f>
        <v>reject Ho. Stationary at 0.05</v>
      </c>
      <c r="J175" t="str">
        <f>IF(G175&lt;$C175, "fail to reject Ho. Non-stationary" &amp; $C175, "reject Ho. Stationary at " &amp; $C175)</f>
        <v>fail to reject Ho. Non-stationary0.05</v>
      </c>
      <c r="K175" t="str">
        <f>IF(H175&lt;$C175,"reject Ho. Stationary at " &amp; $C175, "fail to reject Ho. Non-stationary at " &amp;$C175)</f>
        <v>reject Ho. Stationary at 0.05</v>
      </c>
      <c r="O175" s="5">
        <v>171</v>
      </c>
      <c r="P175" t="s">
        <v>761</v>
      </c>
      <c r="Q175">
        <v>0.05</v>
      </c>
      <c r="R175" t="s">
        <v>403</v>
      </c>
      <c r="S175" t="s">
        <v>441</v>
      </c>
      <c r="T175">
        <v>0</v>
      </c>
      <c r="U175">
        <v>0.1</v>
      </c>
    </row>
    <row r="176" spans="1:21" hidden="1">
      <c r="A176" s="5">
        <v>172</v>
      </c>
      <c r="B176" t="s">
        <v>762</v>
      </c>
      <c r="C176">
        <v>0.01</v>
      </c>
      <c r="D176" t="s">
        <v>403</v>
      </c>
      <c r="E176" t="s">
        <v>441</v>
      </c>
      <c r="F176" s="7">
        <v>0</v>
      </c>
      <c r="G176" s="7">
        <v>5.5992E-2</v>
      </c>
      <c r="H176" s="7">
        <v>0</v>
      </c>
      <c r="I176" t="str">
        <f t="shared" si="6"/>
        <v>accept Ho. Stationary at 0.01</v>
      </c>
      <c r="J176" t="str">
        <f t="shared" si="7"/>
        <v>accept Ho. Stationary at 0.01</v>
      </c>
      <c r="K176" t="str">
        <f t="shared" si="8"/>
        <v>accept Ho. Stationary at 0.01</v>
      </c>
      <c r="O176" s="5">
        <v>172</v>
      </c>
      <c r="P176" t="s">
        <v>762</v>
      </c>
      <c r="Q176">
        <v>0.01</v>
      </c>
      <c r="R176" t="s">
        <v>403</v>
      </c>
      <c r="S176" t="s">
        <v>899</v>
      </c>
      <c r="T176">
        <v>0</v>
      </c>
      <c r="U176">
        <v>4.1405999999999998E-2</v>
      </c>
    </row>
    <row r="177" spans="1:21" hidden="1">
      <c r="A177" s="5">
        <v>173</v>
      </c>
      <c r="B177" t="s">
        <v>762</v>
      </c>
      <c r="C177">
        <v>0.05</v>
      </c>
      <c r="D177" t="s">
        <v>403</v>
      </c>
      <c r="E177" t="s">
        <v>441</v>
      </c>
      <c r="F177" s="7">
        <v>0</v>
      </c>
      <c r="G177" s="7">
        <v>5.5992E-2</v>
      </c>
      <c r="H177" s="7">
        <v>0</v>
      </c>
      <c r="I177" t="str">
        <f>IF(F177&lt;$C177,"reject Ho. Stationary at " &amp; $C177, "fail to reject Ho. Non-stationary at " &amp;$C177)</f>
        <v>reject Ho. Stationary at 0.05</v>
      </c>
      <c r="J177" t="str">
        <f>IF(G177&lt;$C177, "fail to reject Ho. Non-stationary" &amp; $C177, "reject Ho. Stationary at " &amp; $C177)</f>
        <v>reject Ho. Stationary at 0.05</v>
      </c>
      <c r="K177" t="str">
        <f>IF(H177&lt;$C177,"reject Ho. Stationary at " &amp; $C177, "fail to reject Ho. Non-stationary at " &amp;$C177)</f>
        <v>reject Ho. Stationary at 0.05</v>
      </c>
      <c r="O177" s="5">
        <v>173</v>
      </c>
      <c r="P177" t="s">
        <v>762</v>
      </c>
      <c r="Q177">
        <v>0.05</v>
      </c>
      <c r="R177" t="s">
        <v>403</v>
      </c>
      <c r="S177" t="s">
        <v>899</v>
      </c>
      <c r="T177">
        <v>0</v>
      </c>
      <c r="U177">
        <v>4.1405999999999998E-2</v>
      </c>
    </row>
    <row r="178" spans="1:21">
      <c r="A178" s="5">
        <v>174</v>
      </c>
      <c r="B178" t="s">
        <v>762</v>
      </c>
      <c r="C178">
        <v>0.01</v>
      </c>
      <c r="D178" t="s">
        <v>403</v>
      </c>
      <c r="E178" t="s">
        <v>899</v>
      </c>
      <c r="F178">
        <v>0</v>
      </c>
      <c r="G178">
        <v>1.0768E-2</v>
      </c>
      <c r="H178">
        <v>0</v>
      </c>
      <c r="I178" t="str">
        <f t="shared" si="6"/>
        <v>accept Ho. Stationary at 0.01</v>
      </c>
      <c r="J178" t="str">
        <f t="shared" si="7"/>
        <v>accept Ho. Stationary at 0.01</v>
      </c>
      <c r="K178" t="str">
        <f t="shared" si="8"/>
        <v>accept Ho. Stationary at 0.01</v>
      </c>
      <c r="O178" s="5">
        <v>174</v>
      </c>
      <c r="P178" t="s">
        <v>762</v>
      </c>
      <c r="Q178">
        <v>0.01</v>
      </c>
      <c r="R178" t="s">
        <v>403</v>
      </c>
      <c r="S178" t="s">
        <v>441</v>
      </c>
      <c r="T178">
        <v>0</v>
      </c>
      <c r="U178">
        <v>0.1</v>
      </c>
    </row>
    <row r="179" spans="1:21" hidden="1">
      <c r="A179" s="5">
        <v>175</v>
      </c>
      <c r="B179" t="s">
        <v>762</v>
      </c>
      <c r="C179">
        <v>0.05</v>
      </c>
      <c r="D179" t="s">
        <v>403</v>
      </c>
      <c r="E179" t="s">
        <v>899</v>
      </c>
      <c r="F179" s="7">
        <v>0</v>
      </c>
      <c r="G179">
        <v>1.0768E-2</v>
      </c>
      <c r="H179" s="7">
        <v>0</v>
      </c>
      <c r="I179" t="str">
        <f>IF(F179&lt;$C179,"reject Ho. Stationary at " &amp; $C179, "fail to reject Ho. Non-stationary at " &amp;$C179)</f>
        <v>reject Ho. Stationary at 0.05</v>
      </c>
      <c r="J179" t="str">
        <f>IF(G179&lt;$C179, "fail to reject Ho. Non-stationary" &amp; $C179, "reject Ho. Stationary at " &amp; $C179)</f>
        <v>fail to reject Ho. Non-stationary0.05</v>
      </c>
      <c r="K179" t="str">
        <f>IF(H179&lt;$C179,"reject Ho. Stationary at " &amp; $C179, "fail to reject Ho. Non-stationary at " &amp;$C179)</f>
        <v>reject Ho. Stationary at 0.05</v>
      </c>
      <c r="O179" s="5">
        <v>175</v>
      </c>
      <c r="P179" t="s">
        <v>762</v>
      </c>
      <c r="Q179">
        <v>0.05</v>
      </c>
      <c r="R179" t="s">
        <v>403</v>
      </c>
      <c r="S179" t="s">
        <v>441</v>
      </c>
      <c r="T179">
        <v>0</v>
      </c>
      <c r="U179">
        <v>0.1</v>
      </c>
    </row>
    <row r="180" spans="1:21" hidden="1">
      <c r="A180" s="5">
        <v>176</v>
      </c>
      <c r="B180" t="s">
        <v>763</v>
      </c>
      <c r="C180">
        <v>0.01</v>
      </c>
      <c r="D180" t="s">
        <v>403</v>
      </c>
      <c r="E180" t="s">
        <v>441</v>
      </c>
      <c r="F180" s="7">
        <v>0</v>
      </c>
      <c r="G180" s="7">
        <v>0.15714700000000001</v>
      </c>
      <c r="H180" s="7">
        <v>0</v>
      </c>
      <c r="I180" t="str">
        <f t="shared" si="6"/>
        <v>accept Ho. Stationary at 0.01</v>
      </c>
      <c r="J180" t="str">
        <f t="shared" si="7"/>
        <v>accept Ho. Stationary at 0.01</v>
      </c>
      <c r="K180" t="str">
        <f t="shared" si="8"/>
        <v>accept Ho. Stationary at 0.01</v>
      </c>
      <c r="O180" s="5">
        <v>176</v>
      </c>
      <c r="P180" t="s">
        <v>763</v>
      </c>
      <c r="Q180">
        <v>0.01</v>
      </c>
      <c r="R180" t="s">
        <v>403</v>
      </c>
      <c r="S180" t="s">
        <v>899</v>
      </c>
      <c r="T180">
        <v>0</v>
      </c>
      <c r="U180">
        <v>0.1</v>
      </c>
    </row>
    <row r="181" spans="1:21" hidden="1">
      <c r="A181" s="5">
        <v>177</v>
      </c>
      <c r="B181" t="s">
        <v>763</v>
      </c>
      <c r="C181">
        <v>0.05</v>
      </c>
      <c r="D181" t="s">
        <v>403</v>
      </c>
      <c r="E181" t="s">
        <v>441</v>
      </c>
      <c r="F181" s="7">
        <v>0</v>
      </c>
      <c r="G181" s="7">
        <v>0.15714700000000001</v>
      </c>
      <c r="H181" s="7">
        <v>0</v>
      </c>
      <c r="I181" t="str">
        <f>IF(F181&lt;$C181,"reject Ho. Stationary at " &amp; $C181, "fail to reject Ho. Non-stationary at " &amp;$C181)</f>
        <v>reject Ho. Stationary at 0.05</v>
      </c>
      <c r="J181" t="str">
        <f>IF(G181&lt;$C181, "fail to reject Ho. Non-stationary" &amp; $C181, "reject Ho. Stationary at " &amp; $C181)</f>
        <v>reject Ho. Stationary at 0.05</v>
      </c>
      <c r="K181" t="str">
        <f>IF(H181&lt;$C181,"reject Ho. Stationary at " &amp; $C181, "fail to reject Ho. Non-stationary at " &amp;$C181)</f>
        <v>reject Ho. Stationary at 0.05</v>
      </c>
      <c r="O181" s="5">
        <v>177</v>
      </c>
      <c r="P181" t="s">
        <v>763</v>
      </c>
      <c r="Q181">
        <v>0.05</v>
      </c>
      <c r="R181" t="s">
        <v>403</v>
      </c>
      <c r="S181" t="s">
        <v>899</v>
      </c>
      <c r="T181">
        <v>0</v>
      </c>
      <c r="U181">
        <v>0.1</v>
      </c>
    </row>
    <row r="182" spans="1:21">
      <c r="A182" s="5">
        <v>178</v>
      </c>
      <c r="B182" t="s">
        <v>763</v>
      </c>
      <c r="C182">
        <v>0.01</v>
      </c>
      <c r="D182" t="s">
        <v>403</v>
      </c>
      <c r="E182" t="s">
        <v>899</v>
      </c>
      <c r="F182">
        <v>0</v>
      </c>
      <c r="G182">
        <v>0.117932</v>
      </c>
      <c r="H182">
        <v>0</v>
      </c>
      <c r="I182" t="str">
        <f t="shared" si="6"/>
        <v>accept Ho. Stationary at 0.01</v>
      </c>
      <c r="J182" t="str">
        <f t="shared" si="7"/>
        <v>accept Ho. Stationary at 0.01</v>
      </c>
      <c r="K182" t="str">
        <f t="shared" si="8"/>
        <v>accept Ho. Stationary at 0.01</v>
      </c>
      <c r="O182" s="5">
        <v>178</v>
      </c>
      <c r="P182" t="s">
        <v>763</v>
      </c>
      <c r="Q182">
        <v>0.01</v>
      </c>
      <c r="R182" t="s">
        <v>403</v>
      </c>
      <c r="S182" t="s">
        <v>441</v>
      </c>
      <c r="T182">
        <v>0</v>
      </c>
      <c r="U182">
        <v>0.1</v>
      </c>
    </row>
    <row r="183" spans="1:21" hidden="1">
      <c r="A183" s="5">
        <v>179</v>
      </c>
      <c r="B183" t="s">
        <v>763</v>
      </c>
      <c r="C183">
        <v>0.05</v>
      </c>
      <c r="D183" t="s">
        <v>403</v>
      </c>
      <c r="E183" t="s">
        <v>899</v>
      </c>
      <c r="F183" s="7">
        <v>0</v>
      </c>
      <c r="G183">
        <v>0.117932</v>
      </c>
      <c r="H183" s="7">
        <v>0</v>
      </c>
      <c r="I183" t="str">
        <f>IF(F183&lt;$C183,"reject Ho. Stationary at " &amp; $C183, "fail to reject Ho. Non-stationary at " &amp;$C183)</f>
        <v>reject Ho. Stationary at 0.05</v>
      </c>
      <c r="J183" t="str">
        <f>IF(G183&lt;$C183, "fail to reject Ho. Non-stationary" &amp; $C183, "reject Ho. Stationary at " &amp; $C183)</f>
        <v>reject Ho. Stationary at 0.05</v>
      </c>
      <c r="K183" t="str">
        <f>IF(H183&lt;$C183,"reject Ho. Stationary at " &amp; $C183, "fail to reject Ho. Non-stationary at " &amp;$C183)</f>
        <v>reject Ho. Stationary at 0.05</v>
      </c>
      <c r="O183" s="5">
        <v>179</v>
      </c>
      <c r="P183" t="s">
        <v>763</v>
      </c>
      <c r="Q183">
        <v>0.05</v>
      </c>
      <c r="R183" t="s">
        <v>403</v>
      </c>
      <c r="S183" t="s">
        <v>441</v>
      </c>
      <c r="T183">
        <v>0</v>
      </c>
      <c r="U183">
        <v>0.1</v>
      </c>
    </row>
    <row r="184" spans="1:21" hidden="1">
      <c r="A184" s="5">
        <v>180</v>
      </c>
      <c r="B184" t="s">
        <v>764</v>
      </c>
      <c r="C184">
        <v>0.01</v>
      </c>
      <c r="D184" t="s">
        <v>403</v>
      </c>
      <c r="E184" t="s">
        <v>441</v>
      </c>
      <c r="F184" s="7">
        <v>0</v>
      </c>
      <c r="G184" s="7">
        <v>0.11273</v>
      </c>
      <c r="H184" s="7">
        <v>0</v>
      </c>
      <c r="I184" t="str">
        <f t="shared" si="6"/>
        <v>accept Ho. Stationary at 0.01</v>
      </c>
      <c r="J184" t="str">
        <f t="shared" si="7"/>
        <v>accept Ho. Stationary at 0.01</v>
      </c>
      <c r="K184" t="str">
        <f t="shared" si="8"/>
        <v>accept Ho. Stationary at 0.01</v>
      </c>
      <c r="O184" s="5">
        <v>180</v>
      </c>
      <c r="P184" t="s">
        <v>764</v>
      </c>
      <c r="Q184">
        <v>0.01</v>
      </c>
      <c r="R184" t="s">
        <v>403</v>
      </c>
      <c r="S184" t="s">
        <v>899</v>
      </c>
      <c r="T184">
        <v>0</v>
      </c>
      <c r="U184">
        <v>0.1</v>
      </c>
    </row>
    <row r="185" spans="1:21" hidden="1">
      <c r="A185" s="5">
        <v>181</v>
      </c>
      <c r="B185" t="s">
        <v>764</v>
      </c>
      <c r="C185">
        <v>0.05</v>
      </c>
      <c r="D185" t="s">
        <v>403</v>
      </c>
      <c r="E185" t="s">
        <v>441</v>
      </c>
      <c r="F185" s="7">
        <v>0</v>
      </c>
      <c r="G185" s="7">
        <v>0.11273</v>
      </c>
      <c r="H185" s="7">
        <v>0</v>
      </c>
      <c r="I185" t="str">
        <f>IF(F185&lt;$C185,"reject Ho. Stationary at " &amp; $C185, "fail to reject Ho. Non-stationary at " &amp;$C185)</f>
        <v>reject Ho. Stationary at 0.05</v>
      </c>
      <c r="J185" t="str">
        <f>IF(G185&lt;$C185, "fail to reject Ho. Non-stationary" &amp; $C185, "reject Ho. Stationary at " &amp; $C185)</f>
        <v>reject Ho. Stationary at 0.05</v>
      </c>
      <c r="K185" t="str">
        <f>IF(H185&lt;$C185,"reject Ho. Stationary at " &amp; $C185, "fail to reject Ho. Non-stationary at " &amp;$C185)</f>
        <v>reject Ho. Stationary at 0.05</v>
      </c>
      <c r="O185" s="5">
        <v>181</v>
      </c>
      <c r="P185" t="s">
        <v>764</v>
      </c>
      <c r="Q185">
        <v>0.05</v>
      </c>
      <c r="R185" t="s">
        <v>403</v>
      </c>
      <c r="S185" t="s">
        <v>899</v>
      </c>
      <c r="T185">
        <v>0</v>
      </c>
      <c r="U185">
        <v>0.1</v>
      </c>
    </row>
    <row r="186" spans="1:21">
      <c r="A186" s="5">
        <v>182</v>
      </c>
      <c r="B186" t="s">
        <v>764</v>
      </c>
      <c r="C186">
        <v>0.01</v>
      </c>
      <c r="D186" t="s">
        <v>403</v>
      </c>
      <c r="E186" t="s">
        <v>899</v>
      </c>
      <c r="F186">
        <v>0</v>
      </c>
      <c r="G186">
        <v>0.17430200000000001</v>
      </c>
      <c r="H186">
        <v>0</v>
      </c>
      <c r="I186" t="str">
        <f t="shared" si="6"/>
        <v>accept Ho. Stationary at 0.01</v>
      </c>
      <c r="J186" t="str">
        <f t="shared" si="7"/>
        <v>accept Ho. Stationary at 0.01</v>
      </c>
      <c r="K186" t="str">
        <f t="shared" si="8"/>
        <v>accept Ho. Stationary at 0.01</v>
      </c>
      <c r="O186" s="5">
        <v>182</v>
      </c>
      <c r="P186" t="s">
        <v>764</v>
      </c>
      <c r="Q186">
        <v>0.01</v>
      </c>
      <c r="R186" t="s">
        <v>403</v>
      </c>
      <c r="S186" t="s">
        <v>441</v>
      </c>
      <c r="T186">
        <v>0</v>
      </c>
      <c r="U186">
        <v>0.1</v>
      </c>
    </row>
    <row r="187" spans="1:21" hidden="1">
      <c r="A187" s="5">
        <v>183</v>
      </c>
      <c r="B187" t="s">
        <v>764</v>
      </c>
      <c r="C187">
        <v>0.05</v>
      </c>
      <c r="D187" t="s">
        <v>403</v>
      </c>
      <c r="E187" t="s">
        <v>899</v>
      </c>
      <c r="F187" s="7">
        <v>0</v>
      </c>
      <c r="G187">
        <v>0.17430200000000001</v>
      </c>
      <c r="H187" s="7">
        <v>0</v>
      </c>
      <c r="I187" t="str">
        <f>IF(F187&lt;$C187,"reject Ho. Stationary at " &amp; $C187, "fail to reject Ho. Non-stationary at " &amp;$C187)</f>
        <v>reject Ho. Stationary at 0.05</v>
      </c>
      <c r="J187" t="str">
        <f>IF(G187&lt;$C187, "fail to reject Ho. Non-stationary" &amp; $C187, "reject Ho. Stationary at " &amp; $C187)</f>
        <v>reject Ho. Stationary at 0.05</v>
      </c>
      <c r="K187" t="str">
        <f>IF(H187&lt;$C187,"reject Ho. Stationary at " &amp; $C187, "fail to reject Ho. Non-stationary at " &amp;$C187)</f>
        <v>reject Ho. Stationary at 0.05</v>
      </c>
      <c r="O187" s="5">
        <v>183</v>
      </c>
      <c r="P187" t="s">
        <v>764</v>
      </c>
      <c r="Q187">
        <v>0.05</v>
      </c>
      <c r="R187" t="s">
        <v>403</v>
      </c>
      <c r="S187" t="s">
        <v>441</v>
      </c>
      <c r="T187">
        <v>0</v>
      </c>
      <c r="U187">
        <v>0.1</v>
      </c>
    </row>
    <row r="188" spans="1:21" hidden="1">
      <c r="A188" s="5">
        <v>184</v>
      </c>
      <c r="B188" t="s">
        <v>765</v>
      </c>
      <c r="C188">
        <v>0.01</v>
      </c>
      <c r="D188" t="s">
        <v>403</v>
      </c>
      <c r="E188" t="s">
        <v>441</v>
      </c>
      <c r="F188" s="7">
        <v>0</v>
      </c>
      <c r="G188" s="7">
        <v>5.9671000000000002E-2</v>
      </c>
      <c r="H188" s="7">
        <v>0</v>
      </c>
      <c r="I188" t="str">
        <f t="shared" si="6"/>
        <v>accept Ho. Stationary at 0.01</v>
      </c>
      <c r="J188" t="str">
        <f t="shared" si="7"/>
        <v>accept Ho. Stationary at 0.01</v>
      </c>
      <c r="K188" t="str">
        <f t="shared" si="8"/>
        <v>accept Ho. Stationary at 0.01</v>
      </c>
      <c r="O188" s="5">
        <v>184</v>
      </c>
      <c r="P188" t="s">
        <v>765</v>
      </c>
      <c r="Q188">
        <v>0.01</v>
      </c>
      <c r="R188" t="s">
        <v>403</v>
      </c>
      <c r="S188" t="s">
        <v>899</v>
      </c>
      <c r="T188">
        <v>0</v>
      </c>
      <c r="U188">
        <v>0.1</v>
      </c>
    </row>
    <row r="189" spans="1:21" hidden="1">
      <c r="A189" s="5">
        <v>185</v>
      </c>
      <c r="B189" t="s">
        <v>765</v>
      </c>
      <c r="C189">
        <v>0.05</v>
      </c>
      <c r="D189" t="s">
        <v>403</v>
      </c>
      <c r="E189" t="s">
        <v>441</v>
      </c>
      <c r="F189" s="7">
        <v>0</v>
      </c>
      <c r="G189" s="7">
        <v>5.9671000000000002E-2</v>
      </c>
      <c r="H189" s="7">
        <v>0</v>
      </c>
      <c r="I189" t="str">
        <f>IF(F189&lt;$C189,"reject Ho. Stationary at " &amp; $C189, "fail to reject Ho. Non-stationary at " &amp;$C189)</f>
        <v>reject Ho. Stationary at 0.05</v>
      </c>
      <c r="J189" t="str">
        <f>IF(G189&lt;$C189, "fail to reject Ho. Non-stationary" &amp; $C189, "reject Ho. Stationary at " &amp; $C189)</f>
        <v>reject Ho. Stationary at 0.05</v>
      </c>
      <c r="K189" t="str">
        <f>IF(H189&lt;$C189,"reject Ho. Stationary at " &amp; $C189, "fail to reject Ho. Non-stationary at " &amp;$C189)</f>
        <v>reject Ho. Stationary at 0.05</v>
      </c>
      <c r="O189" s="5">
        <v>185</v>
      </c>
      <c r="P189" t="s">
        <v>765</v>
      </c>
      <c r="Q189">
        <v>0.05</v>
      </c>
      <c r="R189" t="s">
        <v>403</v>
      </c>
      <c r="S189" t="s">
        <v>899</v>
      </c>
      <c r="T189">
        <v>0</v>
      </c>
      <c r="U189">
        <v>0.1</v>
      </c>
    </row>
    <row r="190" spans="1:21">
      <c r="A190" s="5">
        <v>186</v>
      </c>
      <c r="B190" t="s">
        <v>765</v>
      </c>
      <c r="C190">
        <v>0.01</v>
      </c>
      <c r="D190" t="s">
        <v>403</v>
      </c>
      <c r="E190" t="s">
        <v>899</v>
      </c>
      <c r="F190">
        <v>0</v>
      </c>
      <c r="G190">
        <v>0.10213700000000001</v>
      </c>
      <c r="H190">
        <v>0</v>
      </c>
      <c r="I190" t="str">
        <f t="shared" si="6"/>
        <v>accept Ho. Stationary at 0.01</v>
      </c>
      <c r="J190" t="str">
        <f t="shared" si="7"/>
        <v>accept Ho. Stationary at 0.01</v>
      </c>
      <c r="K190" t="str">
        <f t="shared" si="8"/>
        <v>accept Ho. Stationary at 0.01</v>
      </c>
      <c r="O190" s="5">
        <v>186</v>
      </c>
      <c r="P190" t="s">
        <v>765</v>
      </c>
      <c r="Q190">
        <v>0.01</v>
      </c>
      <c r="R190" t="s">
        <v>403</v>
      </c>
      <c r="S190" t="s">
        <v>441</v>
      </c>
      <c r="T190">
        <v>0</v>
      </c>
      <c r="U190">
        <v>0.1</v>
      </c>
    </row>
    <row r="191" spans="1:21" hidden="1">
      <c r="A191" s="5">
        <v>187</v>
      </c>
      <c r="B191" t="s">
        <v>765</v>
      </c>
      <c r="C191">
        <v>0.05</v>
      </c>
      <c r="D191" t="s">
        <v>403</v>
      </c>
      <c r="E191" t="s">
        <v>899</v>
      </c>
      <c r="F191" s="7">
        <v>0</v>
      </c>
      <c r="G191">
        <v>0.10213700000000001</v>
      </c>
      <c r="H191" s="7">
        <v>0</v>
      </c>
      <c r="I191" t="str">
        <f>IF(F191&lt;$C191,"reject Ho. Stationary at " &amp; $C191, "fail to reject Ho. Non-stationary at " &amp;$C191)</f>
        <v>reject Ho. Stationary at 0.05</v>
      </c>
      <c r="J191" t="str">
        <f>IF(G191&lt;$C191, "fail to reject Ho. Non-stationary" &amp; $C191, "reject Ho. Stationary at " &amp; $C191)</f>
        <v>reject Ho. Stationary at 0.05</v>
      </c>
      <c r="K191" t="str">
        <f>IF(H191&lt;$C191,"reject Ho. Stationary at " &amp; $C191, "fail to reject Ho. Non-stationary at " &amp;$C191)</f>
        <v>reject Ho. Stationary at 0.05</v>
      </c>
      <c r="O191" s="5">
        <v>187</v>
      </c>
      <c r="P191" t="s">
        <v>765</v>
      </c>
      <c r="Q191">
        <v>0.05</v>
      </c>
      <c r="R191" t="s">
        <v>403</v>
      </c>
      <c r="S191" t="s">
        <v>441</v>
      </c>
      <c r="T191">
        <v>0</v>
      </c>
      <c r="U191">
        <v>0.1</v>
      </c>
    </row>
    <row r="192" spans="1:21" hidden="1">
      <c r="A192" s="5">
        <v>188</v>
      </c>
      <c r="B192" t="s">
        <v>766</v>
      </c>
      <c r="C192">
        <v>0.01</v>
      </c>
      <c r="D192" t="s">
        <v>403</v>
      </c>
      <c r="E192" t="s">
        <v>441</v>
      </c>
      <c r="F192" s="7">
        <v>0</v>
      </c>
      <c r="G192" s="7">
        <v>5.7112999999999997E-2</v>
      </c>
      <c r="H192" s="7">
        <v>0</v>
      </c>
      <c r="I192" t="str">
        <f t="shared" si="6"/>
        <v>accept Ho. Stationary at 0.01</v>
      </c>
      <c r="J192" t="str">
        <f t="shared" si="7"/>
        <v>accept Ho. Stationary at 0.01</v>
      </c>
      <c r="K192" t="str">
        <f t="shared" si="8"/>
        <v>accept Ho. Stationary at 0.01</v>
      </c>
      <c r="O192" s="5">
        <v>188</v>
      </c>
      <c r="P192" t="s">
        <v>766</v>
      </c>
      <c r="Q192">
        <v>0.01</v>
      </c>
      <c r="R192" t="s">
        <v>403</v>
      </c>
      <c r="S192" t="s">
        <v>899</v>
      </c>
      <c r="T192">
        <v>0</v>
      </c>
      <c r="U192">
        <v>0.1</v>
      </c>
    </row>
    <row r="193" spans="1:21" hidden="1">
      <c r="A193" s="5">
        <v>189</v>
      </c>
      <c r="B193" t="s">
        <v>766</v>
      </c>
      <c r="C193">
        <v>0.05</v>
      </c>
      <c r="D193" t="s">
        <v>403</v>
      </c>
      <c r="E193" t="s">
        <v>441</v>
      </c>
      <c r="F193" s="7">
        <v>0</v>
      </c>
      <c r="G193" s="7">
        <v>5.7112999999999997E-2</v>
      </c>
      <c r="H193" s="7">
        <v>0</v>
      </c>
      <c r="I193" t="str">
        <f>IF(F193&lt;$C193,"reject Ho. Stationary at " &amp; $C193, "fail to reject Ho. Non-stationary at " &amp;$C193)</f>
        <v>reject Ho. Stationary at 0.05</v>
      </c>
      <c r="J193" t="str">
        <f>IF(G193&lt;$C193, "fail to reject Ho. Non-stationary" &amp; $C193, "reject Ho. Stationary at " &amp; $C193)</f>
        <v>reject Ho. Stationary at 0.05</v>
      </c>
      <c r="K193" t="str">
        <f>IF(H193&lt;$C193,"reject Ho. Stationary at " &amp; $C193, "fail to reject Ho. Non-stationary at " &amp;$C193)</f>
        <v>reject Ho. Stationary at 0.05</v>
      </c>
      <c r="O193" s="5">
        <v>189</v>
      </c>
      <c r="P193" t="s">
        <v>766</v>
      </c>
      <c r="Q193">
        <v>0.05</v>
      </c>
      <c r="R193" t="s">
        <v>403</v>
      </c>
      <c r="S193" t="s">
        <v>899</v>
      </c>
      <c r="T193">
        <v>0</v>
      </c>
      <c r="U193">
        <v>0.1</v>
      </c>
    </row>
    <row r="194" spans="1:21">
      <c r="A194" s="5">
        <v>190</v>
      </c>
      <c r="B194" t="s">
        <v>766</v>
      </c>
      <c r="C194">
        <v>0.01</v>
      </c>
      <c r="D194" t="s">
        <v>403</v>
      </c>
      <c r="E194" t="s">
        <v>899</v>
      </c>
      <c r="F194">
        <v>0</v>
      </c>
      <c r="G194">
        <v>4.6649000000000003E-2</v>
      </c>
      <c r="H194">
        <v>0</v>
      </c>
      <c r="I194" t="str">
        <f t="shared" si="6"/>
        <v>accept Ho. Stationary at 0.01</v>
      </c>
      <c r="J194" t="str">
        <f t="shared" si="7"/>
        <v>accept Ho. Stationary at 0.01</v>
      </c>
      <c r="K194" t="str">
        <f t="shared" si="8"/>
        <v>accept Ho. Stationary at 0.01</v>
      </c>
    </row>
    <row r="195" spans="1:21" hidden="1">
      <c r="A195" s="5">
        <v>191</v>
      </c>
      <c r="B195" t="s">
        <v>766</v>
      </c>
      <c r="C195">
        <v>0.05</v>
      </c>
      <c r="D195" t="s">
        <v>403</v>
      </c>
      <c r="E195" t="s">
        <v>899</v>
      </c>
      <c r="F195" s="7">
        <v>0</v>
      </c>
      <c r="G195">
        <v>4.6649000000000003E-2</v>
      </c>
      <c r="H195" s="7">
        <v>0</v>
      </c>
      <c r="I195" t="str">
        <f>IF(F195&lt;$C195,"reject Ho. Stationary at " &amp; $C195, "fail to reject Ho. Non-stationary at " &amp;$C195)</f>
        <v>reject Ho. Stationary at 0.05</v>
      </c>
      <c r="J195" t="str">
        <f>IF(G195&lt;$C195, "fail to reject Ho. Non-stationary" &amp; $C195, "reject Ho. Stationary at " &amp; $C195)</f>
        <v>fail to reject Ho. Non-stationary0.05</v>
      </c>
      <c r="K195" t="str">
        <f>IF(H195&lt;$C195,"reject Ho. Stationary at " &amp; $C195, "fail to reject Ho. Non-stationary at " &amp;$C195)</f>
        <v>reject Ho. Stationary at 0.05</v>
      </c>
    </row>
    <row r="197" spans="1:21">
      <c r="O197" t="s">
        <v>930</v>
      </c>
      <c r="P197" t="s">
        <v>934</v>
      </c>
      <c r="Q197" t="s">
        <v>907</v>
      </c>
      <c r="R197" t="s">
        <v>905</v>
      </c>
      <c r="S197" t="s">
        <v>903</v>
      </c>
      <c r="T197" t="s">
        <v>902</v>
      </c>
      <c r="U197" t="s">
        <v>900</v>
      </c>
    </row>
    <row r="198" spans="1:21">
      <c r="O198" t="s">
        <v>942</v>
      </c>
      <c r="P198">
        <v>0.05</v>
      </c>
      <c r="Q198" t="s">
        <v>403</v>
      </c>
      <c r="R198" s="7">
        <v>0</v>
      </c>
      <c r="S198" s="7">
        <v>0</v>
      </c>
      <c r="T198" t="s">
        <v>941</v>
      </c>
      <c r="U198" t="s">
        <v>941</v>
      </c>
    </row>
    <row r="199" spans="1:21">
      <c r="O199" t="s">
        <v>943</v>
      </c>
      <c r="P199">
        <v>0.05</v>
      </c>
      <c r="Q199" t="s">
        <v>403</v>
      </c>
      <c r="R199" s="7">
        <v>0</v>
      </c>
      <c r="S199" s="7">
        <v>0</v>
      </c>
      <c r="T199" t="s">
        <v>941</v>
      </c>
      <c r="U199" t="s">
        <v>941</v>
      </c>
    </row>
    <row r="200" spans="1:21">
      <c r="O200" t="s">
        <v>944</v>
      </c>
      <c r="P200">
        <v>0.05</v>
      </c>
      <c r="Q200" t="s">
        <v>403</v>
      </c>
      <c r="R200" s="7">
        <v>0</v>
      </c>
      <c r="S200" s="7">
        <v>0</v>
      </c>
      <c r="T200" t="s">
        <v>941</v>
      </c>
      <c r="U200" t="s">
        <v>941</v>
      </c>
    </row>
    <row r="201" spans="1:21">
      <c r="O201" t="s">
        <v>945</v>
      </c>
      <c r="P201">
        <v>0.05</v>
      </c>
      <c r="Q201" t="s">
        <v>403</v>
      </c>
      <c r="R201" s="7">
        <v>3.19E-4</v>
      </c>
      <c r="S201" s="7">
        <v>0</v>
      </c>
      <c r="T201" t="s">
        <v>941</v>
      </c>
      <c r="U201" t="s">
        <v>941</v>
      </c>
    </row>
    <row r="202" spans="1:21">
      <c r="O202" t="s">
        <v>946</v>
      </c>
      <c r="P202">
        <v>0.05</v>
      </c>
      <c r="Q202" t="s">
        <v>403</v>
      </c>
      <c r="R202" s="7">
        <v>0</v>
      </c>
      <c r="S202" s="7">
        <v>0</v>
      </c>
      <c r="T202" t="s">
        <v>941</v>
      </c>
      <c r="U202" t="s">
        <v>941</v>
      </c>
    </row>
    <row r="203" spans="1:21">
      <c r="O203" t="s">
        <v>947</v>
      </c>
      <c r="P203">
        <v>0.05</v>
      </c>
      <c r="Q203" t="s">
        <v>403</v>
      </c>
      <c r="R203" s="7">
        <v>0</v>
      </c>
      <c r="S203" s="7">
        <v>0</v>
      </c>
      <c r="T203" t="s">
        <v>941</v>
      </c>
      <c r="U203" t="s">
        <v>941</v>
      </c>
    </row>
    <row r="204" spans="1:21">
      <c r="O204" t="s">
        <v>948</v>
      </c>
      <c r="P204">
        <v>0.05</v>
      </c>
      <c r="Q204" t="s">
        <v>403</v>
      </c>
      <c r="R204" s="7">
        <v>0</v>
      </c>
      <c r="S204" s="7">
        <v>0</v>
      </c>
      <c r="T204" t="s">
        <v>941</v>
      </c>
      <c r="U204" t="s">
        <v>941</v>
      </c>
    </row>
    <row r="205" spans="1:21">
      <c r="O205" t="s">
        <v>949</v>
      </c>
      <c r="P205">
        <v>0.05</v>
      </c>
      <c r="Q205" t="s">
        <v>403</v>
      </c>
      <c r="R205" s="7">
        <v>0</v>
      </c>
      <c r="S205" s="7">
        <v>0</v>
      </c>
      <c r="T205" t="s">
        <v>941</v>
      </c>
      <c r="U205" t="s">
        <v>941</v>
      </c>
    </row>
    <row r="206" spans="1:21">
      <c r="O206" t="s">
        <v>950</v>
      </c>
      <c r="P206">
        <v>0.05</v>
      </c>
      <c r="Q206" t="s">
        <v>403</v>
      </c>
      <c r="R206" s="7">
        <v>0</v>
      </c>
      <c r="S206" s="7">
        <v>0</v>
      </c>
      <c r="T206" t="s">
        <v>941</v>
      </c>
      <c r="U206" t="s">
        <v>941</v>
      </c>
    </row>
    <row r="207" spans="1:21">
      <c r="O207" t="s">
        <v>951</v>
      </c>
      <c r="P207">
        <v>0.05</v>
      </c>
      <c r="Q207" t="s">
        <v>403</v>
      </c>
      <c r="R207" s="7">
        <v>0</v>
      </c>
      <c r="S207" s="7">
        <v>0</v>
      </c>
      <c r="T207" t="s">
        <v>941</v>
      </c>
      <c r="U207" t="s">
        <v>941</v>
      </c>
    </row>
    <row r="208" spans="1:21">
      <c r="O208" t="s">
        <v>952</v>
      </c>
      <c r="P208">
        <v>0.05</v>
      </c>
      <c r="Q208" t="s">
        <v>403</v>
      </c>
      <c r="R208" s="7">
        <v>0</v>
      </c>
      <c r="S208" s="7">
        <v>0</v>
      </c>
      <c r="T208" t="s">
        <v>941</v>
      </c>
      <c r="U208" t="s">
        <v>941</v>
      </c>
    </row>
    <row r="209" spans="15:21">
      <c r="O209" t="s">
        <v>953</v>
      </c>
      <c r="P209">
        <v>0.05</v>
      </c>
      <c r="Q209" t="s">
        <v>403</v>
      </c>
      <c r="R209" s="7">
        <v>0</v>
      </c>
      <c r="S209" s="7">
        <v>0</v>
      </c>
      <c r="T209" t="s">
        <v>941</v>
      </c>
      <c r="U209" t="s">
        <v>941</v>
      </c>
    </row>
  </sheetData>
  <autoFilter ref="A3:H195" xr:uid="{AC309D7C-2A9D-5F47-9D6B-640372E48E33}">
    <filterColumn colId="1">
      <customFilters>
        <customFilter val="*-diff*"/>
      </customFilters>
    </filterColumn>
    <filterColumn colId="2">
      <filters>
        <filter val="0.01"/>
      </filters>
    </filterColumn>
    <filterColumn colId="4">
      <filters>
        <filter val="ct"/>
      </filters>
    </filterColumn>
  </autoFilter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20AC-2173-4B48-94A0-653FF4DFA854}">
  <dimension ref="A1:H35"/>
  <sheetViews>
    <sheetView workbookViewId="0">
      <selection activeCell="B3" sqref="B3:H17"/>
    </sheetView>
  </sheetViews>
  <sheetFormatPr baseColWidth="10" defaultRowHeight="16"/>
  <cols>
    <col min="2" max="2" width="11.6640625" bestFit="1" customWidth="1"/>
    <col min="3" max="3" width="0" hidden="1" customWidth="1"/>
    <col min="8" max="8" width="20.6640625" customWidth="1"/>
  </cols>
  <sheetData>
    <row r="1" spans="1:8">
      <c r="A1" t="s">
        <v>921</v>
      </c>
    </row>
    <row r="3" spans="1:8">
      <c r="A3" t="s">
        <v>172</v>
      </c>
      <c r="B3" t="s">
        <v>930</v>
      </c>
      <c r="C3" t="s">
        <v>440</v>
      </c>
      <c r="D3" s="6" t="s">
        <v>940</v>
      </c>
      <c r="E3" s="6" t="s">
        <v>403</v>
      </c>
      <c r="F3" s="6" t="s">
        <v>918</v>
      </c>
      <c r="G3" s="6" t="s">
        <v>919</v>
      </c>
      <c r="H3" s="6" t="s">
        <v>934</v>
      </c>
    </row>
    <row r="4" spans="1:8">
      <c r="A4" s="5">
        <v>1</v>
      </c>
      <c r="B4" t="s">
        <v>108</v>
      </c>
      <c r="C4" t="s">
        <v>920</v>
      </c>
      <c r="D4">
        <v>2</v>
      </c>
      <c r="E4" s="7">
        <v>4.5815780000000004</v>
      </c>
      <c r="F4" s="20">
        <v>2.6437940000000001E-11</v>
      </c>
      <c r="G4" s="7">
        <v>6.6651590000000001</v>
      </c>
      <c r="H4" s="6" t="str">
        <f>IF(F4&lt;0.05,IF(F4&lt;0.01,"* significant at 1%","** significant at 5%"), "")</f>
        <v>* significant at 1%</v>
      </c>
    </row>
    <row r="5" spans="1:8">
      <c r="A5" s="5">
        <v>1</v>
      </c>
      <c r="B5" t="s">
        <v>109</v>
      </c>
      <c r="C5" t="s">
        <v>920</v>
      </c>
      <c r="D5">
        <v>4</v>
      </c>
      <c r="E5" s="7">
        <v>-72.917370000000005</v>
      </c>
      <c r="F5" s="20">
        <v>1.313587E-3</v>
      </c>
      <c r="G5" s="7">
        <v>-3.2129949999999998</v>
      </c>
      <c r="H5" s="6" t="str">
        <f>IF(F5&lt;0.05,IF(F5&lt;0.01,"* significant at 1%","** significant at 5%"), "")</f>
        <v>* significant at 1%</v>
      </c>
    </row>
    <row r="6" spans="1:8">
      <c r="A6" s="5">
        <v>1</v>
      </c>
      <c r="B6" t="s">
        <v>110</v>
      </c>
      <c r="C6" t="s">
        <v>920</v>
      </c>
      <c r="D6">
        <v>1</v>
      </c>
      <c r="E6" s="7">
        <v>-52.609802000000002</v>
      </c>
      <c r="F6" s="20">
        <v>7.9340520000000005E-3</v>
      </c>
      <c r="G6" s="7">
        <v>2.6548630000000002</v>
      </c>
      <c r="H6" s="6" t="str">
        <f>IF(F6&lt;0.05,IF(F6&lt;0.01,"* significant at 1%","** significant at 5%"), "")</f>
        <v>* significant at 1%</v>
      </c>
    </row>
    <row r="7" spans="1:8">
      <c r="A7" s="5">
        <v>1</v>
      </c>
      <c r="B7" t="s">
        <v>111</v>
      </c>
      <c r="C7" t="s">
        <v>920</v>
      </c>
      <c r="D7">
        <v>4</v>
      </c>
      <c r="E7" s="7">
        <v>-29.841472</v>
      </c>
      <c r="F7" s="20">
        <v>2.3908229999999999E-4</v>
      </c>
      <c r="G7" s="7">
        <v>-3.6736800000000001</v>
      </c>
      <c r="H7" s="6" t="str">
        <f>IF(F7&lt;0.05,IF(F7&lt;0.01,"* significant at 1%","** significant at 5%"), "")</f>
        <v>* significant at 1%</v>
      </c>
    </row>
    <row r="8" spans="1:8">
      <c r="A8" s="5"/>
      <c r="E8" s="7"/>
      <c r="F8" s="20"/>
      <c r="G8" s="7"/>
      <c r="H8" s="6"/>
    </row>
    <row r="9" spans="1:8">
      <c r="A9" s="5">
        <v>2</v>
      </c>
      <c r="B9" t="s">
        <v>113</v>
      </c>
      <c r="C9" t="s">
        <v>920</v>
      </c>
      <c r="D9">
        <v>2</v>
      </c>
      <c r="E9" s="7">
        <v>-22.262591</v>
      </c>
      <c r="F9" s="20">
        <v>1.199283E-21</v>
      </c>
      <c r="G9" s="7">
        <v>9.558109</v>
      </c>
      <c r="H9" s="6" t="str">
        <f>IF(F9&lt;0.05,IF(F9&lt;0.01,"* significant at 1%","** significant at 5%"), "")</f>
        <v>* significant at 1%</v>
      </c>
    </row>
    <row r="10" spans="1:8">
      <c r="A10" s="5">
        <v>2</v>
      </c>
      <c r="B10" t="s">
        <v>114</v>
      </c>
      <c r="C10" t="s">
        <v>920</v>
      </c>
      <c r="D10">
        <v>1</v>
      </c>
      <c r="E10" s="7">
        <v>-106.927673</v>
      </c>
      <c r="F10" s="20">
        <v>1.000649E-2</v>
      </c>
      <c r="G10" s="7">
        <v>2.5756049999999999</v>
      </c>
      <c r="H10" s="6" t="str">
        <f>IF(F10&lt;0.05,IF(F10&lt;0.01,"* significant at 1%","** significant at 5%"), "")</f>
        <v>** significant at 5%</v>
      </c>
    </row>
    <row r="11" spans="1:8">
      <c r="A11" s="5">
        <v>2</v>
      </c>
      <c r="B11" t="s">
        <v>115</v>
      </c>
      <c r="C11" t="s">
        <v>920</v>
      </c>
      <c r="D11">
        <v>1</v>
      </c>
      <c r="E11" s="7">
        <v>-90.050668999999999</v>
      </c>
      <c r="F11" s="20">
        <v>1.556407E-6</v>
      </c>
      <c r="G11" s="7">
        <v>4.8038530000000002</v>
      </c>
      <c r="H11" s="6" t="str">
        <f>IF(F11&lt;0.05,IF(F11&lt;0.01,"* significant at 1%","** significant at 5%"), "")</f>
        <v>* significant at 1%</v>
      </c>
    </row>
    <row r="12" spans="1:8">
      <c r="A12" s="5">
        <v>2</v>
      </c>
      <c r="B12" t="s">
        <v>116</v>
      </c>
      <c r="C12" t="s">
        <v>920</v>
      </c>
      <c r="D12">
        <v>1</v>
      </c>
      <c r="E12" s="7">
        <v>-50.172418999999998</v>
      </c>
      <c r="F12" s="20">
        <v>2.6868070000000001E-11</v>
      </c>
      <c r="G12" s="7">
        <v>6.6627879999999999</v>
      </c>
      <c r="H12" s="6" t="str">
        <f>IF(F12&lt;0.05,IF(F12&lt;0.01,"* significant at 1%","** significant at 5%"), "")</f>
        <v>* significant at 1%</v>
      </c>
    </row>
    <row r="13" spans="1:8">
      <c r="A13" s="5"/>
      <c r="E13" s="7"/>
      <c r="F13" s="20"/>
      <c r="G13" s="7"/>
      <c r="H13" s="6"/>
    </row>
    <row r="14" spans="1:8">
      <c r="A14" s="5">
        <v>3</v>
      </c>
      <c r="B14" t="s">
        <v>118</v>
      </c>
      <c r="C14" t="s">
        <v>920</v>
      </c>
      <c r="D14">
        <v>4</v>
      </c>
      <c r="E14" s="7">
        <v>-53.878278000000002</v>
      </c>
      <c r="F14" s="20">
        <v>1.6469099999999999E-14</v>
      </c>
      <c r="G14" s="7">
        <v>7.6755649999999997</v>
      </c>
      <c r="H14" s="6" t="str">
        <f>IF(F14&lt;0.05,IF(F14&lt;0.01,"* significant at 1%","** significant at 5%"), "")</f>
        <v>* significant at 1%</v>
      </c>
    </row>
    <row r="15" spans="1:8">
      <c r="A15" s="5">
        <v>3</v>
      </c>
      <c r="B15" t="s">
        <v>119</v>
      </c>
      <c r="C15" t="s">
        <v>920</v>
      </c>
      <c r="D15">
        <v>1</v>
      </c>
      <c r="E15" s="7">
        <v>-69.258735000000001</v>
      </c>
      <c r="F15" s="20">
        <v>3.0144910000000001E-8</v>
      </c>
      <c r="G15" s="7">
        <v>5.5405930000000003</v>
      </c>
      <c r="H15" s="6" t="str">
        <f>IF(F15&lt;0.05,IF(F15&lt;0.01,"* significant at 1%","** significant at 5%"), "")</f>
        <v>* significant at 1%</v>
      </c>
    </row>
    <row r="16" spans="1:8">
      <c r="A16" s="5">
        <v>3</v>
      </c>
      <c r="B16" t="s">
        <v>120</v>
      </c>
      <c r="C16" t="s">
        <v>920</v>
      </c>
      <c r="D16">
        <v>1</v>
      </c>
      <c r="E16" s="7">
        <v>-42.700158000000002</v>
      </c>
      <c r="F16" s="20">
        <v>2.3620409999999999E-11</v>
      </c>
      <c r="G16" s="7">
        <v>6.6816890000000004</v>
      </c>
      <c r="H16" s="6" t="str">
        <f>IF(F16&lt;0.05,IF(F16&lt;0.01,"* significant at 1%","** significant at 5%"), "")</f>
        <v>* significant at 1%</v>
      </c>
    </row>
    <row r="17" spans="1:8">
      <c r="A17" s="5">
        <v>3</v>
      </c>
      <c r="B17" t="s">
        <v>121</v>
      </c>
      <c r="C17" t="s">
        <v>920</v>
      </c>
      <c r="D17">
        <v>1</v>
      </c>
      <c r="E17" s="7">
        <v>-5.351451</v>
      </c>
      <c r="F17" s="20">
        <v>3.0943550000000002E-15</v>
      </c>
      <c r="G17" s="7">
        <v>7.887041</v>
      </c>
      <c r="H17" s="6" t="str">
        <f>IF(F17&lt;0.05,IF(F17&lt;0.01,"* significant at 1%","** significant at 5%"), "")</f>
        <v>* significant at 1%</v>
      </c>
    </row>
    <row r="20" spans="1:8">
      <c r="A20" t="s">
        <v>172</v>
      </c>
      <c r="B20" t="s">
        <v>396</v>
      </c>
      <c r="C20" t="s">
        <v>440</v>
      </c>
      <c r="D20" t="s">
        <v>917</v>
      </c>
      <c r="E20" t="s">
        <v>403</v>
      </c>
      <c r="F20" t="s">
        <v>918</v>
      </c>
      <c r="G20" t="s">
        <v>919</v>
      </c>
    </row>
    <row r="21" spans="1:8">
      <c r="A21" s="5">
        <v>0</v>
      </c>
      <c r="B21" t="s">
        <v>108</v>
      </c>
      <c r="C21" t="s">
        <v>920</v>
      </c>
      <c r="D21">
        <v>2</v>
      </c>
      <c r="E21">
        <v>4.5815780000000004</v>
      </c>
      <c r="F21" s="18">
        <v>2.6437940000000001E-11</v>
      </c>
      <c r="G21">
        <v>6.6651590000000001</v>
      </c>
      <c r="H21" t="str">
        <f t="shared" ref="H21:H34" si="0">IF(F21&lt;0.05,IF(F21&lt;0.01,"* significant at 1%","** significant at 5%"), "")</f>
        <v>* significant at 1%</v>
      </c>
    </row>
    <row r="22" spans="1:8">
      <c r="A22" s="5">
        <v>1</v>
      </c>
      <c r="B22" t="s">
        <v>113</v>
      </c>
      <c r="C22" t="s">
        <v>920</v>
      </c>
      <c r="D22">
        <v>2</v>
      </c>
      <c r="E22">
        <v>-22.262591</v>
      </c>
      <c r="F22" s="18">
        <v>1.199283E-21</v>
      </c>
      <c r="G22">
        <v>9.558109</v>
      </c>
      <c r="H22" t="str">
        <f t="shared" si="0"/>
        <v>* significant at 1%</v>
      </c>
    </row>
    <row r="23" spans="1:8">
      <c r="A23" s="5">
        <v>2</v>
      </c>
      <c r="B23" t="s">
        <v>118</v>
      </c>
      <c r="C23" t="s">
        <v>920</v>
      </c>
      <c r="D23">
        <v>4</v>
      </c>
      <c r="E23">
        <v>-53.878278000000002</v>
      </c>
      <c r="F23" s="18">
        <v>1.6469099999999999E-14</v>
      </c>
      <c r="G23">
        <v>7.6755649999999997</v>
      </c>
      <c r="H23" t="str">
        <f t="shared" si="0"/>
        <v>* significant at 1%</v>
      </c>
    </row>
    <row r="24" spans="1:8">
      <c r="A24" s="5">
        <v>3</v>
      </c>
      <c r="B24" t="s">
        <v>109</v>
      </c>
      <c r="C24" t="s">
        <v>920</v>
      </c>
      <c r="D24">
        <v>4</v>
      </c>
      <c r="E24">
        <v>-72.917370000000005</v>
      </c>
      <c r="F24" s="18">
        <v>1.313587E-3</v>
      </c>
      <c r="G24">
        <v>-3.2129949999999998</v>
      </c>
      <c r="H24" t="str">
        <f t="shared" si="0"/>
        <v>* significant at 1%</v>
      </c>
    </row>
    <row r="25" spans="1:8">
      <c r="A25" s="5">
        <v>4</v>
      </c>
      <c r="B25" t="s">
        <v>114</v>
      </c>
      <c r="C25" t="s">
        <v>920</v>
      </c>
      <c r="D25">
        <v>1</v>
      </c>
      <c r="E25">
        <v>-106.927673</v>
      </c>
      <c r="F25" s="18">
        <v>1.000649E-2</v>
      </c>
      <c r="G25">
        <v>2.5756049999999999</v>
      </c>
      <c r="H25" t="str">
        <f t="shared" si="0"/>
        <v>** significant at 5%</v>
      </c>
    </row>
    <row r="26" spans="1:8">
      <c r="A26" s="5">
        <v>5</v>
      </c>
      <c r="B26" t="s">
        <v>119</v>
      </c>
      <c r="C26" t="s">
        <v>920</v>
      </c>
      <c r="D26">
        <v>1</v>
      </c>
      <c r="E26">
        <v>-69.258735000000001</v>
      </c>
      <c r="F26" s="18">
        <v>3.0144910000000001E-8</v>
      </c>
      <c r="G26">
        <v>5.5405930000000003</v>
      </c>
      <c r="H26" t="str">
        <f t="shared" si="0"/>
        <v>* significant at 1%</v>
      </c>
    </row>
    <row r="27" spans="1:8">
      <c r="A27" s="5">
        <v>6</v>
      </c>
      <c r="B27" t="s">
        <v>110</v>
      </c>
      <c r="C27" t="s">
        <v>920</v>
      </c>
      <c r="D27">
        <v>1</v>
      </c>
      <c r="E27">
        <v>-52.609802000000002</v>
      </c>
      <c r="F27" s="18">
        <v>7.9340520000000005E-3</v>
      </c>
      <c r="G27">
        <v>2.6548630000000002</v>
      </c>
      <c r="H27" t="str">
        <f t="shared" si="0"/>
        <v>* significant at 1%</v>
      </c>
    </row>
    <row r="28" spans="1:8">
      <c r="A28" s="5">
        <v>7</v>
      </c>
      <c r="B28" t="s">
        <v>115</v>
      </c>
      <c r="C28" t="s">
        <v>920</v>
      </c>
      <c r="D28">
        <v>1</v>
      </c>
      <c r="E28">
        <v>-90.050668999999999</v>
      </c>
      <c r="F28" s="18">
        <v>1.556407E-6</v>
      </c>
      <c r="G28">
        <v>4.8038530000000002</v>
      </c>
      <c r="H28" t="str">
        <f t="shared" si="0"/>
        <v>* significant at 1%</v>
      </c>
    </row>
    <row r="29" spans="1:8">
      <c r="A29" s="5">
        <v>8</v>
      </c>
      <c r="B29" t="s">
        <v>120</v>
      </c>
      <c r="C29" t="s">
        <v>920</v>
      </c>
      <c r="D29">
        <v>1</v>
      </c>
      <c r="E29">
        <v>-42.700158000000002</v>
      </c>
      <c r="F29" s="18">
        <v>2.3620409999999999E-11</v>
      </c>
      <c r="G29">
        <v>6.6816890000000004</v>
      </c>
      <c r="H29" t="str">
        <f t="shared" si="0"/>
        <v>* significant at 1%</v>
      </c>
    </row>
    <row r="30" spans="1:8">
      <c r="A30" s="5">
        <v>9</v>
      </c>
      <c r="B30" t="s">
        <v>111</v>
      </c>
      <c r="C30" t="s">
        <v>920</v>
      </c>
      <c r="D30">
        <v>4</v>
      </c>
      <c r="E30">
        <v>-29.841472</v>
      </c>
      <c r="F30" s="18">
        <v>2.3908229999999999E-4</v>
      </c>
      <c r="G30">
        <v>-3.6736800000000001</v>
      </c>
      <c r="H30" t="str">
        <f t="shared" si="0"/>
        <v>* significant at 1%</v>
      </c>
    </row>
    <row r="31" spans="1:8">
      <c r="A31" s="5">
        <v>10</v>
      </c>
      <c r="B31" t="s">
        <v>116</v>
      </c>
      <c r="C31" t="s">
        <v>920</v>
      </c>
      <c r="D31">
        <v>1</v>
      </c>
      <c r="E31">
        <v>-50.172418999999998</v>
      </c>
      <c r="F31" s="18">
        <v>2.6868070000000001E-11</v>
      </c>
      <c r="G31">
        <v>6.6627879999999999</v>
      </c>
      <c r="H31" t="str">
        <f t="shared" si="0"/>
        <v>* significant at 1%</v>
      </c>
    </row>
    <row r="32" spans="1:8">
      <c r="A32" s="5">
        <v>11</v>
      </c>
      <c r="B32" t="s">
        <v>121</v>
      </c>
      <c r="C32" t="s">
        <v>920</v>
      </c>
      <c r="D32">
        <v>1</v>
      </c>
      <c r="E32">
        <v>-5.351451</v>
      </c>
      <c r="F32" s="18">
        <v>3.0943550000000002E-15</v>
      </c>
      <c r="G32">
        <v>7.887041</v>
      </c>
      <c r="H32" t="str">
        <f t="shared" si="0"/>
        <v>* significant at 1%</v>
      </c>
    </row>
    <row r="33" spans="1:8">
      <c r="A33" s="5">
        <v>12</v>
      </c>
      <c r="B33" t="s">
        <v>141</v>
      </c>
      <c r="C33" t="s">
        <v>920</v>
      </c>
      <c r="D33">
        <v>3</v>
      </c>
      <c r="E33">
        <v>-338.247074</v>
      </c>
      <c r="F33" s="18">
        <v>7.3803520000000002E-4</v>
      </c>
      <c r="G33">
        <v>3.3750450000000001</v>
      </c>
      <c r="H33" t="str">
        <f t="shared" si="0"/>
        <v>* significant at 1%</v>
      </c>
    </row>
    <row r="34" spans="1:8">
      <c r="A34" s="5">
        <v>13</v>
      </c>
      <c r="B34" t="s">
        <v>142</v>
      </c>
      <c r="C34" t="s">
        <v>920</v>
      </c>
      <c r="D34">
        <v>3</v>
      </c>
      <c r="E34">
        <v>-273.431647</v>
      </c>
      <c r="F34" s="18">
        <v>4.6800750000000003E-8</v>
      </c>
      <c r="G34">
        <v>5.4630559999999999</v>
      </c>
      <c r="H34" t="str">
        <f t="shared" si="0"/>
        <v>* significant at 1%</v>
      </c>
    </row>
    <row r="35" spans="1:8">
      <c r="A35" s="5">
        <v>14</v>
      </c>
      <c r="B35" t="s">
        <v>143</v>
      </c>
      <c r="C35" t="s">
        <v>920</v>
      </c>
      <c r="D35">
        <v>1</v>
      </c>
      <c r="E35">
        <v>-29.866645999999999</v>
      </c>
      <c r="F35" s="18">
        <v>0.69041589999999997</v>
      </c>
      <c r="G35">
        <v>-0.39829100000000001</v>
      </c>
      <c r="H35" t="str">
        <f>IF(F35&lt;0.05,IF(F35&lt;0.01,"* significant at 1%","** significant at 5%"), "")</f>
        <v/>
      </c>
    </row>
  </sheetData>
  <sortState xmlns:xlrd2="http://schemas.microsoft.com/office/spreadsheetml/2017/richdata2" ref="A4:H17">
    <sortCondition ref="A4:A17"/>
  </sortState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9CD1-2A1D-DD40-A938-163F7C7C52E3}">
  <dimension ref="A1:AB154"/>
  <sheetViews>
    <sheetView topLeftCell="J1" zoomScale="80" zoomScaleNormal="80" workbookViewId="0">
      <pane ySplit="18" topLeftCell="A102" activePane="bottomLeft" state="frozen"/>
      <selection pane="bottomLeft" activeCell="AA120" sqref="AA120"/>
    </sheetView>
  </sheetViews>
  <sheetFormatPr baseColWidth="10" defaultRowHeight="16"/>
  <cols>
    <col min="2" max="2" width="20.33203125" customWidth="1"/>
    <col min="3" max="3" width="12.1640625" bestFit="1" customWidth="1"/>
    <col min="4" max="4" width="11.6640625" customWidth="1"/>
    <col min="5" max="8" width="10.83203125" customWidth="1"/>
    <col min="10" max="10" width="10.83203125" customWidth="1"/>
    <col min="11" max="11" width="12.83203125" bestFit="1" customWidth="1"/>
    <col min="12" max="12" width="12.83203125" customWidth="1"/>
    <col min="18" max="18" width="17.5" bestFit="1" customWidth="1"/>
    <col min="26" max="26" width="12.1640625" bestFit="1" customWidth="1"/>
  </cols>
  <sheetData>
    <row r="1" spans="1:16">
      <c r="B1" t="s">
        <v>417</v>
      </c>
    </row>
    <row r="2" spans="1:16">
      <c r="B2" t="s">
        <v>922</v>
      </c>
      <c r="C2" t="s">
        <v>932</v>
      </c>
      <c r="D2" s="4"/>
      <c r="M2" s="4"/>
    </row>
    <row r="3" spans="1:16">
      <c r="D3" s="4"/>
      <c r="M3" s="4"/>
    </row>
    <row r="4" spans="1:16">
      <c r="A4" t="s">
        <v>172</v>
      </c>
      <c r="B4" s="9" t="s">
        <v>930</v>
      </c>
      <c r="C4" s="6" t="s">
        <v>931</v>
      </c>
      <c r="D4" s="6" t="s">
        <v>410</v>
      </c>
      <c r="E4" s="6" t="s">
        <v>411</v>
      </c>
      <c r="F4" s="6" t="s">
        <v>412</v>
      </c>
      <c r="G4" s="9" t="s">
        <v>440</v>
      </c>
      <c r="H4" s="6" t="s">
        <v>415</v>
      </c>
      <c r="I4" s="6" t="s">
        <v>403</v>
      </c>
      <c r="J4" s="6" t="s">
        <v>416</v>
      </c>
      <c r="K4" s="6" t="s">
        <v>925</v>
      </c>
      <c r="L4" s="6" t="s">
        <v>926</v>
      </c>
      <c r="M4" s="6" t="s">
        <v>927</v>
      </c>
      <c r="N4" s="6" t="s">
        <v>928</v>
      </c>
      <c r="O4" s="6" t="s">
        <v>933</v>
      </c>
      <c r="P4" s="6" t="s">
        <v>929</v>
      </c>
    </row>
    <row r="5" spans="1:16">
      <c r="A5">
        <v>1</v>
      </c>
      <c r="B5" t="s">
        <v>108</v>
      </c>
      <c r="C5" s="6" t="str">
        <f>"(" &amp; D5 &amp; ", " &amp;F5 &amp;")"</f>
        <v>(2, 0)</v>
      </c>
      <c r="D5">
        <v>2</v>
      </c>
      <c r="E5">
        <v>1</v>
      </c>
      <c r="F5">
        <v>0</v>
      </c>
      <c r="G5" t="s">
        <v>920</v>
      </c>
      <c r="H5" s="7">
        <v>-3.9272680000000002</v>
      </c>
      <c r="I5" s="7">
        <v>4.5815780000000004</v>
      </c>
      <c r="J5" s="7">
        <v>-0.47038999999999997</v>
      </c>
      <c r="K5" s="7">
        <v>0.44751099999999999</v>
      </c>
      <c r="L5" s="7">
        <v>1.7339260000000001</v>
      </c>
      <c r="M5" s="7">
        <v>1.4385E-2</v>
      </c>
      <c r="N5" s="7">
        <v>0.119936</v>
      </c>
      <c r="O5" s="7">
        <v>-3.9805E-2</v>
      </c>
      <c r="P5" s="7">
        <v>8.0785999999999997E-2</v>
      </c>
    </row>
    <row r="6" spans="1:16">
      <c r="A6">
        <v>1</v>
      </c>
      <c r="B6" t="s">
        <v>109</v>
      </c>
      <c r="C6" s="6" t="str">
        <f t="shared" ref="C6:C18" si="0">"(" &amp; D6 &amp; ", " &amp;F6 &amp;")"</f>
        <v>(2, 2)</v>
      </c>
      <c r="D6">
        <v>2</v>
      </c>
      <c r="E6">
        <v>1</v>
      </c>
      <c r="F6">
        <v>2</v>
      </c>
      <c r="G6" t="s">
        <v>920</v>
      </c>
      <c r="H6" s="7">
        <v>-84.609548000000004</v>
      </c>
      <c r="I6" s="7">
        <v>-70.428138000000004</v>
      </c>
      <c r="J6" s="7">
        <v>-78.848084999999998</v>
      </c>
      <c r="K6" s="7">
        <v>0.58006199999999997</v>
      </c>
      <c r="L6" s="7">
        <v>1.9408339999999999</v>
      </c>
      <c r="M6" s="7">
        <v>1.2418999999999999E-2</v>
      </c>
      <c r="N6" s="7">
        <v>0.111439</v>
      </c>
      <c r="O6" s="7">
        <v>-3.2645E-2</v>
      </c>
      <c r="P6" s="7">
        <v>8.8176000000000004E-2</v>
      </c>
    </row>
    <row r="7" spans="1:16">
      <c r="A7">
        <v>1</v>
      </c>
      <c r="B7" t="s">
        <v>110</v>
      </c>
      <c r="C7" s="6" t="str">
        <f t="shared" si="0"/>
        <v>(1, 0)</v>
      </c>
      <c r="D7">
        <v>1</v>
      </c>
      <c r="E7">
        <v>1</v>
      </c>
      <c r="F7">
        <v>0</v>
      </c>
      <c r="G7" t="s">
        <v>920</v>
      </c>
      <c r="H7" s="7">
        <v>-58.282366000000003</v>
      </c>
      <c r="I7" s="7">
        <v>-52.609802000000002</v>
      </c>
      <c r="J7" s="7">
        <v>-55.977781</v>
      </c>
      <c r="K7" s="7">
        <v>0.75501300000000005</v>
      </c>
      <c r="L7" s="7">
        <v>2.100393</v>
      </c>
      <c r="M7" s="7">
        <v>1.3316E-2</v>
      </c>
      <c r="N7" s="7">
        <v>0.115394</v>
      </c>
      <c r="O7" s="7">
        <v>-3.2913999999999999E-2</v>
      </c>
      <c r="P7" s="7">
        <v>6.3060000000000005E-2</v>
      </c>
    </row>
    <row r="8" spans="1:16">
      <c r="A8">
        <v>1</v>
      </c>
      <c r="B8" t="s">
        <v>111</v>
      </c>
      <c r="C8" s="6" t="str">
        <f t="shared" si="0"/>
        <v>(4, 0)</v>
      </c>
      <c r="D8">
        <v>4</v>
      </c>
      <c r="E8">
        <v>1</v>
      </c>
      <c r="F8">
        <v>0</v>
      </c>
      <c r="G8" t="s">
        <v>920</v>
      </c>
      <c r="H8" s="7">
        <v>-44.022882000000003</v>
      </c>
      <c r="I8" s="7">
        <v>-29.841472</v>
      </c>
      <c r="J8" s="7">
        <v>-38.261420000000001</v>
      </c>
      <c r="K8" s="7">
        <v>0.71568799999999999</v>
      </c>
      <c r="L8" s="7">
        <v>2.0167730000000001</v>
      </c>
      <c r="M8" s="7">
        <v>1.4241E-2</v>
      </c>
      <c r="N8" s="7">
        <v>0.119337</v>
      </c>
      <c r="O8" s="7">
        <v>-2.0334000000000001E-2</v>
      </c>
      <c r="P8" s="7">
        <v>4.3131000000000003E-2</v>
      </c>
    </row>
    <row r="9" spans="1:16">
      <c r="C9" s="6"/>
      <c r="H9" s="7"/>
      <c r="I9" s="7"/>
      <c r="J9" s="7"/>
      <c r="K9" s="7"/>
      <c r="L9" s="7"/>
      <c r="M9" s="7"/>
      <c r="N9" s="7"/>
      <c r="O9" s="7"/>
      <c r="P9" s="7"/>
    </row>
    <row r="10" spans="1:16">
      <c r="A10">
        <v>2</v>
      </c>
      <c r="B10" t="s">
        <v>113</v>
      </c>
      <c r="C10" s="6" t="str">
        <f t="shared" si="0"/>
        <v>(2, 0)</v>
      </c>
      <c r="D10">
        <v>2</v>
      </c>
      <c r="E10">
        <v>1</v>
      </c>
      <c r="F10">
        <v>0</v>
      </c>
      <c r="G10" t="s">
        <v>920</v>
      </c>
      <c r="H10" s="7">
        <v>-30.771436000000001</v>
      </c>
      <c r="I10" s="7">
        <v>-22.262591</v>
      </c>
      <c r="J10" s="7">
        <v>-27.314558999999999</v>
      </c>
      <c r="K10" s="7">
        <v>0.93967199999999995</v>
      </c>
      <c r="L10" s="7">
        <v>1.6491009999999999</v>
      </c>
      <c r="M10" s="7">
        <v>8.1030000000000008E-3</v>
      </c>
      <c r="N10" s="7">
        <v>9.0015999999999999E-2</v>
      </c>
      <c r="O10" s="7">
        <v>-2.6349000000000001E-2</v>
      </c>
      <c r="P10" s="7">
        <v>6.6586000000000006E-2</v>
      </c>
    </row>
    <row r="11" spans="1:16">
      <c r="A11">
        <v>2</v>
      </c>
      <c r="B11" t="s">
        <v>114</v>
      </c>
      <c r="C11" s="6" t="str">
        <f t="shared" si="0"/>
        <v>(1, 0)</v>
      </c>
      <c r="D11">
        <v>1</v>
      </c>
      <c r="E11">
        <v>1</v>
      </c>
      <c r="F11">
        <v>0</v>
      </c>
      <c r="G11" t="s">
        <v>920</v>
      </c>
      <c r="H11" s="7">
        <v>-112.60023700000001</v>
      </c>
      <c r="I11" s="7">
        <v>-106.927673</v>
      </c>
      <c r="J11" s="7">
        <v>-110.295652</v>
      </c>
      <c r="K11" s="7">
        <v>0.59128000000000003</v>
      </c>
      <c r="L11" s="7">
        <v>1.8590249999999999</v>
      </c>
      <c r="M11" s="7">
        <v>6.3080000000000002E-3</v>
      </c>
      <c r="N11" s="7">
        <v>7.9421000000000005E-2</v>
      </c>
      <c r="O11" s="7">
        <v>-2.6002000000000001E-2</v>
      </c>
      <c r="P11" s="7">
        <v>7.6077000000000006E-2</v>
      </c>
    </row>
    <row r="12" spans="1:16">
      <c r="A12">
        <v>2</v>
      </c>
      <c r="B12" t="s">
        <v>115</v>
      </c>
      <c r="C12" s="6" t="str">
        <f t="shared" si="0"/>
        <v>(1, 0)</v>
      </c>
      <c r="D12">
        <v>1</v>
      </c>
      <c r="E12">
        <v>1</v>
      </c>
      <c r="F12">
        <v>0</v>
      </c>
      <c r="G12" t="s">
        <v>920</v>
      </c>
      <c r="H12" s="7">
        <v>-95.723232999999993</v>
      </c>
      <c r="I12" s="7">
        <v>-90.050668999999999</v>
      </c>
      <c r="J12" s="7">
        <v>-93.418648000000005</v>
      </c>
      <c r="K12" s="7">
        <v>0.69321299999999997</v>
      </c>
      <c r="L12" s="7">
        <v>2.0493869999999998</v>
      </c>
      <c r="M12" s="7">
        <v>6.8729999999999998E-3</v>
      </c>
      <c r="N12" s="7">
        <v>8.2901000000000002E-2</v>
      </c>
      <c r="O12" s="7">
        <v>-2.2428E-2</v>
      </c>
      <c r="P12" s="7">
        <v>5.3312999999999999E-2</v>
      </c>
    </row>
    <row r="13" spans="1:16">
      <c r="A13">
        <v>2</v>
      </c>
      <c r="B13" t="s">
        <v>116</v>
      </c>
      <c r="C13" s="6" t="str">
        <f t="shared" si="0"/>
        <v>(4, 0)</v>
      </c>
      <c r="D13">
        <v>4</v>
      </c>
      <c r="E13">
        <v>1</v>
      </c>
      <c r="F13">
        <v>0</v>
      </c>
      <c r="G13" t="s">
        <v>920</v>
      </c>
      <c r="H13" s="7">
        <v>-59.812916000000001</v>
      </c>
      <c r="I13" s="7">
        <v>-45.631506000000002</v>
      </c>
      <c r="J13" s="7">
        <v>-54.051453000000002</v>
      </c>
      <c r="K13" s="7">
        <v>0.51817899999999995</v>
      </c>
      <c r="L13" s="7">
        <v>1.9849209999999999</v>
      </c>
      <c r="M13" s="7">
        <v>1.0199E-2</v>
      </c>
      <c r="N13" s="7">
        <v>0.10099</v>
      </c>
      <c r="O13" s="7">
        <v>-1.5647000000000001E-2</v>
      </c>
      <c r="P13" s="7">
        <v>4.2070999999999997E-2</v>
      </c>
    </row>
    <row r="14" spans="1:16">
      <c r="C14" s="6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>
        <v>3</v>
      </c>
      <c r="B15" t="s">
        <v>118</v>
      </c>
      <c r="C15" s="6" t="str">
        <f t="shared" si="0"/>
        <v>(2, 1)</v>
      </c>
      <c r="D15">
        <v>2</v>
      </c>
      <c r="E15">
        <v>1</v>
      </c>
      <c r="F15">
        <v>1</v>
      </c>
      <c r="G15" t="s">
        <v>920</v>
      </c>
      <c r="H15" s="7">
        <v>-66.435238999999996</v>
      </c>
      <c r="I15" s="7">
        <v>-55.090111999999998</v>
      </c>
      <c r="J15" s="7">
        <v>-61.826070000000001</v>
      </c>
      <c r="K15" s="7">
        <v>0.52313399999999999</v>
      </c>
      <c r="L15" s="7">
        <v>1.631176</v>
      </c>
      <c r="M15" s="7">
        <v>1.0066E-2</v>
      </c>
      <c r="N15" s="7">
        <v>0.100331</v>
      </c>
      <c r="O15" s="7">
        <v>-2.2989999999999998E-3</v>
      </c>
      <c r="P15" s="7">
        <v>9.5355999999999996E-2</v>
      </c>
    </row>
    <row r="16" spans="1:16">
      <c r="A16">
        <v>3</v>
      </c>
      <c r="B16" t="s">
        <v>119</v>
      </c>
      <c r="C16" s="6" t="str">
        <f t="shared" si="0"/>
        <v>(1, 0)</v>
      </c>
      <c r="D16">
        <v>1</v>
      </c>
      <c r="E16">
        <v>1</v>
      </c>
      <c r="F16">
        <v>0</v>
      </c>
      <c r="G16" t="s">
        <v>920</v>
      </c>
      <c r="H16" s="7">
        <v>-74.931297999999998</v>
      </c>
      <c r="I16" s="7">
        <v>-69.258735000000001</v>
      </c>
      <c r="J16" s="7">
        <v>-72.626712999999995</v>
      </c>
      <c r="K16" s="7">
        <v>0.51189099999999998</v>
      </c>
      <c r="L16" s="7">
        <v>2.3478850000000002</v>
      </c>
      <c r="M16" s="7">
        <v>9.1730000000000006E-3</v>
      </c>
      <c r="N16" s="7">
        <v>9.5776E-2</v>
      </c>
      <c r="O16" s="7">
        <v>-2.7929999999999999E-3</v>
      </c>
      <c r="P16" s="7">
        <v>0.12353600000000001</v>
      </c>
    </row>
    <row r="17" spans="1:18">
      <c r="A17">
        <v>3</v>
      </c>
      <c r="B17" t="s">
        <v>120</v>
      </c>
      <c r="C17" s="6" t="str">
        <f t="shared" si="0"/>
        <v>(1, 1)</v>
      </c>
      <c r="D17">
        <v>1</v>
      </c>
      <c r="E17">
        <v>1</v>
      </c>
      <c r="F17">
        <v>1</v>
      </c>
      <c r="G17" t="s">
        <v>920</v>
      </c>
      <c r="H17" s="7">
        <v>-50.440893000000003</v>
      </c>
      <c r="I17" s="7">
        <v>-41.932048000000002</v>
      </c>
      <c r="J17" s="7">
        <v>-46.984015999999997</v>
      </c>
      <c r="K17" s="7">
        <v>0.78846799999999995</v>
      </c>
      <c r="L17" s="7">
        <v>2.651535</v>
      </c>
      <c r="M17" s="7">
        <v>1.1976000000000001E-2</v>
      </c>
      <c r="N17" s="7">
        <v>0.109433</v>
      </c>
      <c r="O17" s="7">
        <v>-2.872E-3</v>
      </c>
      <c r="P17" s="7">
        <v>8.7356000000000003E-2</v>
      </c>
    </row>
    <row r="18" spans="1:18">
      <c r="A18">
        <v>3</v>
      </c>
      <c r="B18" t="s">
        <v>121</v>
      </c>
      <c r="C18" s="6" t="str">
        <f t="shared" si="0"/>
        <v>(4, 0)</v>
      </c>
      <c r="D18">
        <v>4</v>
      </c>
      <c r="E18">
        <v>1</v>
      </c>
      <c r="F18">
        <v>0</v>
      </c>
      <c r="G18" t="s">
        <v>920</v>
      </c>
      <c r="H18" s="7">
        <v>-8.6047799999999999</v>
      </c>
      <c r="I18" s="7">
        <v>5.5766289999999996</v>
      </c>
      <c r="J18" s="7">
        <v>-2.843318</v>
      </c>
      <c r="K18" s="7">
        <v>0.92488700000000001</v>
      </c>
      <c r="L18" s="7">
        <v>2.5048279999999998</v>
      </c>
      <c r="M18" s="7">
        <v>2.2452E-2</v>
      </c>
      <c r="N18" s="7">
        <v>0.149839</v>
      </c>
      <c r="O18" s="7">
        <v>-1.8749999999999999E-3</v>
      </c>
      <c r="P18" s="7">
        <v>7.5692999999999996E-2</v>
      </c>
    </row>
    <row r="20" spans="1:18">
      <c r="B20" t="s">
        <v>923</v>
      </c>
    </row>
    <row r="22" spans="1:18">
      <c r="A22" t="s">
        <v>172</v>
      </c>
      <c r="B22" s="9" t="s">
        <v>930</v>
      </c>
      <c r="C22" s="6" t="s">
        <v>931</v>
      </c>
      <c r="D22" s="6" t="s">
        <v>410</v>
      </c>
      <c r="E22" s="6" t="s">
        <v>411</v>
      </c>
      <c r="F22" s="6" t="s">
        <v>412</v>
      </c>
      <c r="G22" s="9" t="s">
        <v>440</v>
      </c>
      <c r="H22" s="6" t="s">
        <v>415</v>
      </c>
      <c r="I22" s="6" t="s">
        <v>403</v>
      </c>
      <c r="J22" s="6" t="s">
        <v>416</v>
      </c>
      <c r="K22" s="6" t="s">
        <v>925</v>
      </c>
      <c r="L22" s="6" t="s">
        <v>926</v>
      </c>
      <c r="M22" s="6" t="s">
        <v>927</v>
      </c>
      <c r="N22" s="6" t="s">
        <v>928</v>
      </c>
      <c r="O22" s="6" t="s">
        <v>933</v>
      </c>
      <c r="P22" s="6" t="s">
        <v>929</v>
      </c>
      <c r="Q22" s="6" t="s">
        <v>918</v>
      </c>
      <c r="R22" s="6" t="s">
        <v>934</v>
      </c>
    </row>
    <row r="23" spans="1:18">
      <c r="A23">
        <v>1</v>
      </c>
      <c r="B23" t="s">
        <v>108</v>
      </c>
      <c r="C23" s="6" t="str">
        <f>"(" &amp; D23 &amp; ", " &amp;F23 &amp;")"</f>
        <v>(2, 0)</v>
      </c>
      <c r="D23">
        <v>2</v>
      </c>
      <c r="E23">
        <v>1</v>
      </c>
      <c r="F23">
        <v>0</v>
      </c>
      <c r="G23" t="s">
        <v>920</v>
      </c>
      <c r="H23">
        <v>-2.6131069999999998</v>
      </c>
      <c r="I23" s="7">
        <v>8.7320209999999996</v>
      </c>
      <c r="J23" s="7">
        <v>1.9960629999999999</v>
      </c>
      <c r="K23" s="7">
        <v>0.242787</v>
      </c>
      <c r="L23" s="7">
        <v>1.819367</v>
      </c>
      <c r="M23" s="7">
        <v>1.5740000000000001E-2</v>
      </c>
      <c r="N23" s="7">
        <v>0.12545999999999999</v>
      </c>
      <c r="O23" s="7">
        <v>-4.0126000000000002E-2</v>
      </c>
      <c r="P23" s="7">
        <v>8.3004999999999995E-2</v>
      </c>
      <c r="Q23" s="7">
        <v>0.408105</v>
      </c>
      <c r="R23" t="str">
        <f>IF(Q23&lt;0.05,IF(Q23&lt;0.01,"* significant at 1%","** significant at 5%"), "")</f>
        <v/>
      </c>
    </row>
    <row r="24" spans="1:18">
      <c r="A24">
        <v>1</v>
      </c>
      <c r="B24" t="s">
        <v>109</v>
      </c>
      <c r="C24" s="6" t="str">
        <f t="shared" ref="C24:C36" si="1">"(" &amp; D24 &amp; ", " &amp;F24 &amp;")"</f>
        <v>(2, 2)</v>
      </c>
      <c r="D24">
        <v>2</v>
      </c>
      <c r="E24">
        <v>1</v>
      </c>
      <c r="F24">
        <v>2</v>
      </c>
      <c r="G24" t="s">
        <v>920</v>
      </c>
      <c r="H24">
        <v>-83.106335000000001</v>
      </c>
      <c r="I24" s="7">
        <v>-66.088644000000002</v>
      </c>
      <c r="J24" s="7">
        <v>-76.192580000000007</v>
      </c>
      <c r="K24" s="7">
        <v>0.32810299999999998</v>
      </c>
      <c r="L24" s="7">
        <v>2.0196339999999999</v>
      </c>
      <c r="M24" s="7">
        <v>1.3070999999999999E-2</v>
      </c>
      <c r="N24" s="7">
        <v>0.114326</v>
      </c>
      <c r="O24" s="7">
        <v>-3.2482999999999998E-2</v>
      </c>
      <c r="P24" s="7">
        <v>8.9241000000000001E-2</v>
      </c>
      <c r="Q24" s="7">
        <v>0.45712000000000003</v>
      </c>
      <c r="R24" t="str">
        <f>IF(Q24&lt;0.05,IF(Q24&lt;0.01,"* significant at 1%","** significant at 5%"), "")</f>
        <v/>
      </c>
    </row>
    <row r="25" spans="1:18">
      <c r="A25">
        <v>1</v>
      </c>
      <c r="B25" t="s">
        <v>110</v>
      </c>
      <c r="C25" s="6" t="str">
        <f t="shared" si="1"/>
        <v>(1, 0)</v>
      </c>
      <c r="D25">
        <v>1</v>
      </c>
      <c r="E25">
        <v>1</v>
      </c>
      <c r="F25">
        <v>0</v>
      </c>
      <c r="G25" t="s">
        <v>920</v>
      </c>
      <c r="H25">
        <v>-59.957763</v>
      </c>
      <c r="I25" s="7">
        <v>-51.448917000000002</v>
      </c>
      <c r="J25" s="7">
        <v>-56.500884999999997</v>
      </c>
      <c r="K25" s="7">
        <v>0.11658</v>
      </c>
      <c r="L25" s="7">
        <v>2.3436620000000001</v>
      </c>
      <c r="M25" s="7">
        <v>1.5834000000000001E-2</v>
      </c>
      <c r="N25" s="7">
        <v>0.125832</v>
      </c>
      <c r="O25" s="7">
        <v>-3.3126000000000003E-2</v>
      </c>
      <c r="P25" s="7">
        <v>6.7576999999999998E-2</v>
      </c>
      <c r="Q25" s="7">
        <v>4.0805000000000001E-2</v>
      </c>
      <c r="R25" t="str">
        <f>IF(Q25&lt;0.05,IF(Q25&lt;0.01,"* significant at 1%","** significant at 5%"), "")</f>
        <v>** significant at 5%</v>
      </c>
    </row>
    <row r="26" spans="1:18">
      <c r="A26">
        <v>1</v>
      </c>
      <c r="B26" t="s">
        <v>111</v>
      </c>
      <c r="C26" s="6" t="str">
        <f t="shared" si="1"/>
        <v>(4, 0)</v>
      </c>
      <c r="D26">
        <v>4</v>
      </c>
      <c r="E26">
        <v>1</v>
      </c>
      <c r="F26">
        <v>0</v>
      </c>
      <c r="G26" t="s">
        <v>920</v>
      </c>
      <c r="H26">
        <v>-44.949233999999997</v>
      </c>
      <c r="I26" s="7">
        <v>-27.931543000000001</v>
      </c>
      <c r="J26" s="7">
        <v>-38.03548</v>
      </c>
      <c r="K26" s="7">
        <v>0.21612300000000001</v>
      </c>
      <c r="L26" s="7">
        <v>2.0569489999999999</v>
      </c>
      <c r="M26" s="7">
        <v>1.4441000000000001E-2</v>
      </c>
      <c r="N26" s="7">
        <v>0.120169</v>
      </c>
      <c r="O26" s="7">
        <v>-2.0211E-2</v>
      </c>
      <c r="P26" s="7">
        <v>4.4320999999999999E-2</v>
      </c>
      <c r="Q26" s="7">
        <v>0.128327</v>
      </c>
      <c r="R26" t="str">
        <f>IF(Q26&lt;0.05,IF(Q26&lt;0.01,"* significant at 1%","** significant at 5%"), "")</f>
        <v/>
      </c>
    </row>
    <row r="27" spans="1:18">
      <c r="C27" s="6"/>
      <c r="I27" s="7"/>
      <c r="J27" s="7"/>
      <c r="K27" s="7"/>
      <c r="L27" s="7"/>
      <c r="M27" s="7"/>
      <c r="N27" s="7"/>
      <c r="O27" s="7"/>
      <c r="P27" s="7"/>
      <c r="Q27" s="7"/>
    </row>
    <row r="28" spans="1:18">
      <c r="A28">
        <v>2</v>
      </c>
      <c r="B28" t="s">
        <v>113</v>
      </c>
      <c r="C28" s="6" t="str">
        <f t="shared" si="1"/>
        <v>(2, 0)</v>
      </c>
      <c r="D28">
        <v>2</v>
      </c>
      <c r="E28">
        <v>1</v>
      </c>
      <c r="F28">
        <v>0</v>
      </c>
      <c r="G28" t="s">
        <v>920</v>
      </c>
      <c r="H28">
        <v>-29.926147</v>
      </c>
      <c r="I28" s="7">
        <v>-18.581019000000001</v>
      </c>
      <c r="J28" s="7">
        <v>-25.316977000000001</v>
      </c>
      <c r="K28" s="7">
        <v>0.82783700000000005</v>
      </c>
      <c r="L28" s="7">
        <v>1.834967</v>
      </c>
      <c r="M28" s="7">
        <v>8.9840000000000007E-3</v>
      </c>
      <c r="N28" s="7">
        <v>9.4784999999999994E-2</v>
      </c>
      <c r="O28" s="7">
        <v>-2.6231000000000001E-2</v>
      </c>
      <c r="P28" s="7">
        <v>6.8025000000000002E-2</v>
      </c>
      <c r="Q28" s="7">
        <v>0.309251</v>
      </c>
      <c r="R28" t="str">
        <f>IF(Q28&lt;0.05,IF(Q28&lt;0.01,"* significant at 1%","** significant at 5%"), "")</f>
        <v/>
      </c>
    </row>
    <row r="29" spans="1:18">
      <c r="A29">
        <v>2</v>
      </c>
      <c r="B29" t="s">
        <v>114</v>
      </c>
      <c r="C29" s="6" t="str">
        <f t="shared" si="1"/>
        <v>(1, 0)</v>
      </c>
      <c r="D29">
        <v>1</v>
      </c>
      <c r="E29">
        <v>1</v>
      </c>
      <c r="F29">
        <v>0</v>
      </c>
      <c r="G29" t="s">
        <v>920</v>
      </c>
      <c r="H29">
        <v>-111.468053</v>
      </c>
      <c r="I29" s="7">
        <v>-102.959208</v>
      </c>
      <c r="J29" s="7">
        <v>-108.01117600000001</v>
      </c>
      <c r="K29" s="7">
        <v>0.80036099999999999</v>
      </c>
      <c r="L29" s="7">
        <v>2.0014789999999998</v>
      </c>
      <c r="M29" s="7">
        <v>6.8040000000000002E-3</v>
      </c>
      <c r="N29" s="7">
        <v>8.2487000000000005E-2</v>
      </c>
      <c r="O29" s="7">
        <v>-2.6061000000000001E-2</v>
      </c>
      <c r="P29" s="7">
        <v>8.0005000000000007E-2</v>
      </c>
      <c r="Q29" s="7">
        <v>0.32387300000000002</v>
      </c>
      <c r="R29" t="str">
        <f>IF(Q29&lt;0.05,IF(Q29&lt;0.01,"* significant at 1%","** significant at 5%"), "")</f>
        <v/>
      </c>
    </row>
    <row r="30" spans="1:18">
      <c r="A30">
        <v>2</v>
      </c>
      <c r="B30" t="s">
        <v>115</v>
      </c>
      <c r="C30" s="6" t="str">
        <f t="shared" si="1"/>
        <v>(1, 0)</v>
      </c>
      <c r="D30">
        <v>1</v>
      </c>
      <c r="E30">
        <v>1</v>
      </c>
      <c r="F30">
        <v>0</v>
      </c>
      <c r="G30" t="s">
        <v>920</v>
      </c>
      <c r="H30">
        <v>-98.901320999999996</v>
      </c>
      <c r="I30" s="7">
        <v>-90.392475000000005</v>
      </c>
      <c r="J30" s="7">
        <v>-95.444443000000007</v>
      </c>
      <c r="K30" s="7">
        <v>0.749475</v>
      </c>
      <c r="L30" s="7">
        <v>2.364716</v>
      </c>
      <c r="M30" s="7">
        <v>8.2679999999999993E-3</v>
      </c>
      <c r="N30" s="7">
        <v>9.0928999999999996E-2</v>
      </c>
      <c r="O30" s="7">
        <v>-2.2381999999999999E-2</v>
      </c>
      <c r="P30" s="7">
        <v>6.0296000000000002E-2</v>
      </c>
      <c r="Q30" s="7">
        <v>2.3706999999999999E-2</v>
      </c>
      <c r="R30" t="str">
        <f>IF(Q30&lt;0.05,IF(Q30&lt;0.01,"* significant at 1%","** significant at 5%"), "")</f>
        <v>** significant at 5%</v>
      </c>
    </row>
    <row r="31" spans="1:18">
      <c r="A31">
        <v>2</v>
      </c>
      <c r="B31" t="s">
        <v>116</v>
      </c>
      <c r="C31" s="6" t="str">
        <f t="shared" si="1"/>
        <v>(4, 0)</v>
      </c>
      <c r="D31">
        <v>4</v>
      </c>
      <c r="E31">
        <v>1</v>
      </c>
      <c r="F31">
        <v>0</v>
      </c>
      <c r="G31" t="s">
        <v>920</v>
      </c>
      <c r="H31">
        <v>-60.95326</v>
      </c>
      <c r="I31" s="7">
        <v>-43.935568000000004</v>
      </c>
      <c r="J31" s="7">
        <v>-54.039504999999998</v>
      </c>
      <c r="K31" s="7">
        <v>0.61494499999999996</v>
      </c>
      <c r="L31" s="7">
        <v>1.9449650000000001</v>
      </c>
      <c r="M31" s="7">
        <v>9.4500000000000001E-3</v>
      </c>
      <c r="N31" s="7">
        <v>9.7209000000000004E-2</v>
      </c>
      <c r="O31" s="7">
        <v>-1.5167999999999999E-2</v>
      </c>
      <c r="P31" s="7">
        <v>4.1362999999999997E-2</v>
      </c>
      <c r="Q31" s="7">
        <v>0.13439400000000001</v>
      </c>
      <c r="R31" t="str">
        <f>IF(Q31&lt;0.05,IF(Q31&lt;0.01,"* significant at 1%","** significant at 5%"), "")</f>
        <v/>
      </c>
    </row>
    <row r="32" spans="1:18">
      <c r="C32" s="6"/>
      <c r="I32" s="7"/>
      <c r="J32" s="7"/>
      <c r="K32" s="7"/>
      <c r="L32" s="7"/>
      <c r="M32" s="7"/>
      <c r="N32" s="7"/>
      <c r="O32" s="7"/>
      <c r="P32" s="7"/>
      <c r="Q32" s="7"/>
    </row>
    <row r="33" spans="1:26">
      <c r="A33">
        <v>3</v>
      </c>
      <c r="B33" t="s">
        <v>118</v>
      </c>
      <c r="C33" s="6" t="str">
        <f t="shared" si="1"/>
        <v>(2, 1)</v>
      </c>
      <c r="D33">
        <v>2</v>
      </c>
      <c r="E33">
        <v>1</v>
      </c>
      <c r="F33">
        <v>1</v>
      </c>
      <c r="G33" t="s">
        <v>920</v>
      </c>
      <c r="H33">
        <v>-84.482996999999997</v>
      </c>
      <c r="I33" s="7">
        <v>-70.301587999999995</v>
      </c>
      <c r="J33" s="7">
        <v>-78.721535000000003</v>
      </c>
      <c r="K33" s="7">
        <v>0.34653600000000001</v>
      </c>
      <c r="L33" s="7">
        <v>2.0493649999999999</v>
      </c>
      <c r="M33" s="7">
        <v>7.718E-3</v>
      </c>
      <c r="N33" s="7">
        <v>8.7850999999999999E-2</v>
      </c>
      <c r="O33" s="7">
        <v>5.9999999999999995E-4</v>
      </c>
      <c r="P33" s="7">
        <v>7.7152999999999999E-2</v>
      </c>
      <c r="Q33" s="7">
        <v>1.7100000000000001E-4</v>
      </c>
      <c r="R33" t="str">
        <f>IF(Q33&lt;0.05,IF(Q33&lt;0.01,"* significant at 1%","** significant at 5%"), "")</f>
        <v>* significant at 1%</v>
      </c>
    </row>
    <row r="34" spans="1:26">
      <c r="A34">
        <v>3</v>
      </c>
      <c r="B34" t="s">
        <v>119</v>
      </c>
      <c r="C34" s="6" t="str">
        <f t="shared" si="1"/>
        <v>(1, 0)</v>
      </c>
      <c r="D34">
        <v>1</v>
      </c>
      <c r="E34">
        <v>1</v>
      </c>
      <c r="F34">
        <v>0</v>
      </c>
      <c r="G34" t="s">
        <v>920</v>
      </c>
      <c r="H34">
        <v>-82.210054999999997</v>
      </c>
      <c r="I34" s="7">
        <v>-73.701209000000006</v>
      </c>
      <c r="J34" s="7">
        <v>-78.753178000000005</v>
      </c>
      <c r="K34" s="7">
        <v>0.46091199999999999</v>
      </c>
      <c r="L34" s="7">
        <v>2.2033860000000001</v>
      </c>
      <c r="M34" s="7">
        <v>6.7629999999999999E-3</v>
      </c>
      <c r="N34" s="7">
        <v>8.2236000000000004E-2</v>
      </c>
      <c r="O34" s="7">
        <v>-2.66E-3</v>
      </c>
      <c r="P34" s="7">
        <v>0.10098699999999999</v>
      </c>
      <c r="Q34" s="7">
        <v>3.3730000000000001E-3</v>
      </c>
      <c r="R34" t="str">
        <f>IF(Q34&lt;0.05,IF(Q34&lt;0.01,"* significant at 1%","** significant at 5%"), "")</f>
        <v>* significant at 1%</v>
      </c>
    </row>
    <row r="35" spans="1:26">
      <c r="A35">
        <v>3</v>
      </c>
      <c r="B35" t="s">
        <v>120</v>
      </c>
      <c r="C35" s="6" t="str">
        <f t="shared" si="1"/>
        <v>(1, 1)</v>
      </c>
      <c r="D35">
        <v>1</v>
      </c>
      <c r="E35">
        <v>1</v>
      </c>
      <c r="F35">
        <v>1</v>
      </c>
      <c r="G35" t="s">
        <v>920</v>
      </c>
      <c r="H35">
        <v>-62.531804999999999</v>
      </c>
      <c r="I35" s="7">
        <v>-51.186678000000001</v>
      </c>
      <c r="J35" s="7">
        <v>-57.922635999999997</v>
      </c>
      <c r="K35" s="7">
        <v>0.42105500000000001</v>
      </c>
      <c r="L35" s="7">
        <v>2.3568319999999998</v>
      </c>
      <c r="M35" s="7">
        <v>7.6340000000000002E-3</v>
      </c>
      <c r="N35" s="7">
        <v>8.7373999999999993E-2</v>
      </c>
      <c r="O35" s="7">
        <v>-3.3110000000000001E-3</v>
      </c>
      <c r="P35" s="7">
        <v>7.1041999999999994E-2</v>
      </c>
      <c r="Q35" s="7">
        <v>1.521E-3</v>
      </c>
      <c r="R35" t="str">
        <f>IF(Q35&lt;0.05,IF(Q35&lt;0.01,"* significant at 1%","** significant at 5%"), "")</f>
        <v>* significant at 1%</v>
      </c>
    </row>
    <row r="36" spans="1:26">
      <c r="A36">
        <v>3</v>
      </c>
      <c r="B36" t="s">
        <v>121</v>
      </c>
      <c r="C36" s="6" t="str">
        <f t="shared" si="1"/>
        <v>(4, 0)</v>
      </c>
      <c r="D36">
        <v>4</v>
      </c>
      <c r="E36">
        <v>1</v>
      </c>
      <c r="F36">
        <v>0</v>
      </c>
      <c r="G36" t="s">
        <v>920</v>
      </c>
      <c r="H36">
        <v>-17.978653999999999</v>
      </c>
      <c r="I36" s="7">
        <v>-0.96096199999999998</v>
      </c>
      <c r="J36" s="7">
        <v>-11.064899</v>
      </c>
      <c r="K36" s="7">
        <v>0.36419499999999999</v>
      </c>
      <c r="L36" s="7">
        <v>2.078389</v>
      </c>
      <c r="M36" s="7">
        <v>1.4086E-2</v>
      </c>
      <c r="N36" s="7">
        <v>0.118685</v>
      </c>
      <c r="O36" s="7">
        <v>-2.4350000000000001E-3</v>
      </c>
      <c r="P36" s="7">
        <v>6.2028E-2</v>
      </c>
      <c r="Q36" s="7">
        <v>7.8490000000000001E-3</v>
      </c>
      <c r="R36" t="str">
        <f>IF(Q36&lt;0.05,IF(Q36&lt;0.01,"* significant at 1%","** significant at 5%"), "")</f>
        <v>* significant at 1%</v>
      </c>
    </row>
    <row r="38" spans="1:26">
      <c r="B38" t="s">
        <v>924</v>
      </c>
    </row>
    <row r="39" spans="1:26">
      <c r="A39" t="s">
        <v>172</v>
      </c>
      <c r="B39" s="9" t="s">
        <v>930</v>
      </c>
      <c r="C39" s="6" t="s">
        <v>931</v>
      </c>
      <c r="D39" s="6" t="s">
        <v>410</v>
      </c>
      <c r="E39" s="6" t="s">
        <v>411</v>
      </c>
      <c r="F39" s="6" t="s">
        <v>412</v>
      </c>
      <c r="G39" s="9" t="s">
        <v>440</v>
      </c>
      <c r="H39" s="6" t="s">
        <v>415</v>
      </c>
      <c r="I39" s="6" t="s">
        <v>403</v>
      </c>
      <c r="J39" s="6" t="s">
        <v>416</v>
      </c>
      <c r="K39" s="6" t="s">
        <v>925</v>
      </c>
      <c r="L39" s="6" t="s">
        <v>926</v>
      </c>
      <c r="M39" s="6" t="s">
        <v>927</v>
      </c>
      <c r="N39" s="6" t="s">
        <v>928</v>
      </c>
      <c r="O39" s="6" t="s">
        <v>933</v>
      </c>
      <c r="P39" s="6" t="s">
        <v>929</v>
      </c>
      <c r="Q39" s="6" t="s">
        <v>918</v>
      </c>
      <c r="R39" s="6" t="s">
        <v>934</v>
      </c>
      <c r="S39" s="6" t="s">
        <v>403</v>
      </c>
      <c r="T39" s="6" t="s">
        <v>416</v>
      </c>
      <c r="U39" s="6" t="s">
        <v>925</v>
      </c>
      <c r="V39" s="6" t="s">
        <v>926</v>
      </c>
      <c r="W39" s="6" t="s">
        <v>927</v>
      </c>
      <c r="X39" s="6" t="s">
        <v>928</v>
      </c>
      <c r="Y39" s="6" t="s">
        <v>933</v>
      </c>
      <c r="Z39" s="6" t="s">
        <v>929</v>
      </c>
    </row>
    <row r="40" spans="1:26">
      <c r="A40">
        <v>1</v>
      </c>
      <c r="B40" t="s">
        <v>108</v>
      </c>
      <c r="C40" s="6" t="str">
        <f>"(" &amp; D40 &amp; ", " &amp;F40 &amp;")"</f>
        <v>(4, 0)</v>
      </c>
      <c r="D40">
        <v>4</v>
      </c>
      <c r="E40">
        <v>1</v>
      </c>
      <c r="F40">
        <v>0</v>
      </c>
      <c r="G40" t="s">
        <v>920</v>
      </c>
      <c r="H40">
        <v>-3.5339420000000001</v>
      </c>
      <c r="I40" s="7">
        <v>13.483750000000001</v>
      </c>
      <c r="J40" s="7">
        <v>3.379813</v>
      </c>
      <c r="K40" s="7">
        <v>7.8156000000000003E-2</v>
      </c>
      <c r="L40" s="7">
        <v>1.642476</v>
      </c>
      <c r="M40" s="7">
        <v>1.5485000000000001E-2</v>
      </c>
      <c r="N40" s="7">
        <v>0.12443899999999999</v>
      </c>
      <c r="O40" s="7">
        <v>-2.6981999999999999E-2</v>
      </c>
      <c r="P40" s="7">
        <v>7.4546000000000001E-2</v>
      </c>
      <c r="Q40" s="7">
        <v>0.37685099999999999</v>
      </c>
      <c r="R40" s="7" t="str">
        <f>IF(Q40&lt;0.05,IF(Q40&lt;0.01,"* significant at 1%","** significant at 5%"), "")</f>
        <v/>
      </c>
      <c r="S40" s="7" cm="1">
        <f t="array" ref="S40:Z53">I40:P53-I5:P18</f>
        <v>8.9021720000000002</v>
      </c>
      <c r="T40">
        <v>3.850203</v>
      </c>
      <c r="U40">
        <v>-0.36935499999999999</v>
      </c>
      <c r="V40">
        <v>-9.1450000000000031E-2</v>
      </c>
      <c r="W40">
        <v>1.1000000000000003E-3</v>
      </c>
      <c r="X40">
        <v>4.5029999999999931E-3</v>
      </c>
      <c r="Y40">
        <v>1.2823000000000001E-2</v>
      </c>
      <c r="Z40">
        <v>-6.2399999999999956E-3</v>
      </c>
    </row>
    <row r="41" spans="1:26">
      <c r="A41">
        <v>1</v>
      </c>
      <c r="B41" t="s">
        <v>109</v>
      </c>
      <c r="C41" s="6" t="str">
        <f t="shared" ref="C41:C53" si="2">"(" &amp; D41 &amp; ", " &amp;F41 &amp;")"</f>
        <v>(2, 2)</v>
      </c>
      <c r="D41">
        <v>2</v>
      </c>
      <c r="E41">
        <v>1</v>
      </c>
      <c r="F41">
        <v>2</v>
      </c>
      <c r="G41" t="s">
        <v>920</v>
      </c>
      <c r="H41">
        <v>-82.871362000000005</v>
      </c>
      <c r="I41" s="7">
        <v>-65.853669999999994</v>
      </c>
      <c r="J41" s="7">
        <v>-75.957606999999996</v>
      </c>
      <c r="K41" s="7">
        <v>0.48108200000000001</v>
      </c>
      <c r="L41" s="7">
        <v>1.937651</v>
      </c>
      <c r="M41" s="7">
        <v>1.2626999999999999E-2</v>
      </c>
      <c r="N41" s="7">
        <v>0.11237</v>
      </c>
      <c r="O41" s="7">
        <v>-3.2452000000000002E-2</v>
      </c>
      <c r="P41" s="7">
        <v>8.9776999999999996E-2</v>
      </c>
      <c r="Q41" s="7">
        <v>0.628911</v>
      </c>
      <c r="R41" s="7" t="str">
        <f>IF(Q41&lt;0.05,IF(Q41&lt;0.01,"* significant at 1%","** significant at 5%"), "")</f>
        <v/>
      </c>
      <c r="S41" s="7">
        <v>4.5744680000000102</v>
      </c>
      <c r="T41">
        <v>2.8904780000000017</v>
      </c>
      <c r="U41">
        <v>-9.8979999999999957E-2</v>
      </c>
      <c r="V41">
        <v>-3.1829999999999359E-3</v>
      </c>
      <c r="W41">
        <v>2.0799999999999985E-4</v>
      </c>
      <c r="X41">
        <v>9.3100000000000127E-4</v>
      </c>
      <c r="Y41">
        <v>1.9299999999999873E-4</v>
      </c>
      <c r="Z41">
        <v>1.6009999999999913E-3</v>
      </c>
    </row>
    <row r="42" spans="1:26">
      <c r="A42">
        <v>1</v>
      </c>
      <c r="B42" t="s">
        <v>110</v>
      </c>
      <c r="C42" s="6" t="str">
        <f t="shared" si="2"/>
        <v>(1, 0)</v>
      </c>
      <c r="D42">
        <v>1</v>
      </c>
      <c r="E42">
        <v>1</v>
      </c>
      <c r="F42">
        <v>0</v>
      </c>
      <c r="G42" t="s">
        <v>920</v>
      </c>
      <c r="H42">
        <v>-56.282839000000003</v>
      </c>
      <c r="I42" s="7">
        <v>-47.773994000000002</v>
      </c>
      <c r="J42" s="7">
        <v>-52.825961999999997</v>
      </c>
      <c r="K42" s="7">
        <v>0.75942799999999999</v>
      </c>
      <c r="L42" s="7">
        <v>2.101057</v>
      </c>
      <c r="M42" s="7">
        <v>1.3313999999999999E-2</v>
      </c>
      <c r="N42" s="7">
        <v>0.115388</v>
      </c>
      <c r="O42" s="7">
        <v>-3.2915E-2</v>
      </c>
      <c r="P42" s="7">
        <v>6.3085000000000002E-2</v>
      </c>
      <c r="Q42" s="7">
        <v>0.98527500000000001</v>
      </c>
      <c r="R42" s="7" t="str">
        <f>IF(Q42&lt;0.05,IF(Q42&lt;0.01,"* significant at 1%","** significant at 5%"), "")</f>
        <v/>
      </c>
      <c r="S42" s="7">
        <v>4.8358080000000001</v>
      </c>
      <c r="T42">
        <v>3.1518190000000033</v>
      </c>
      <c r="U42">
        <v>4.4149999999999467E-3</v>
      </c>
      <c r="V42">
        <v>6.6399999999999793E-4</v>
      </c>
      <c r="W42">
        <v>-2.0000000000002655E-6</v>
      </c>
      <c r="X42">
        <v>-5.9999999999921227E-6</v>
      </c>
      <c r="Y42">
        <v>-1.0000000000010001E-6</v>
      </c>
      <c r="Z42">
        <v>2.4999999999997247E-5</v>
      </c>
    </row>
    <row r="43" spans="1:26">
      <c r="A43">
        <v>1</v>
      </c>
      <c r="B43" t="s">
        <v>111</v>
      </c>
      <c r="C43" s="6" t="str">
        <f t="shared" si="2"/>
        <v>(4, 0)</v>
      </c>
      <c r="D43">
        <v>4</v>
      </c>
      <c r="E43">
        <v>1</v>
      </c>
      <c r="F43">
        <v>0</v>
      </c>
      <c r="G43" t="s">
        <v>920</v>
      </c>
      <c r="H43">
        <v>-42.124622000000002</v>
      </c>
      <c r="I43" s="7">
        <v>-25.106929999999998</v>
      </c>
      <c r="J43" s="7">
        <v>-35.210867</v>
      </c>
      <c r="K43" s="7">
        <v>0.60768599999999995</v>
      </c>
      <c r="L43" s="7">
        <v>1.9917910000000001</v>
      </c>
      <c r="M43" s="7">
        <v>1.4187999999999999E-2</v>
      </c>
      <c r="N43" s="7">
        <v>0.119112</v>
      </c>
      <c r="O43" s="7">
        <v>-2.0341999999999999E-2</v>
      </c>
      <c r="P43" s="7">
        <v>4.2838000000000001E-2</v>
      </c>
      <c r="Q43" s="7">
        <v>0.82976899999999998</v>
      </c>
      <c r="R43" s="7" t="str">
        <f>IF(Q43&lt;0.05,IF(Q43&lt;0.01,"* significant at 1%","** significant at 5%"), "")</f>
        <v/>
      </c>
      <c r="S43" s="7">
        <v>4.7345420000000011</v>
      </c>
      <c r="T43">
        <v>3.0505530000000007</v>
      </c>
      <c r="U43">
        <v>-0.10800200000000004</v>
      </c>
      <c r="V43">
        <v>-2.498200000000006E-2</v>
      </c>
      <c r="W43">
        <v>-5.3000000000000963E-5</v>
      </c>
      <c r="X43">
        <v>-2.2500000000000298E-4</v>
      </c>
      <c r="Y43">
        <v>-7.9999999999975924E-6</v>
      </c>
      <c r="Z43">
        <v>-2.9300000000000159E-4</v>
      </c>
    </row>
    <row r="44" spans="1:26">
      <c r="C44" s="6"/>
      <c r="I44" s="7"/>
      <c r="J44" s="7"/>
      <c r="K44" s="7"/>
      <c r="L44" s="7"/>
      <c r="M44" s="7"/>
      <c r="N44" s="7"/>
      <c r="O44" s="7"/>
      <c r="P44" s="7"/>
      <c r="Q44" s="7"/>
      <c r="R44" s="7"/>
      <c r="S44" s="7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>
        <v>2</v>
      </c>
      <c r="B45" t="s">
        <v>113</v>
      </c>
      <c r="C45" s="6" t="str">
        <f t="shared" si="2"/>
        <v>(2, 0)</v>
      </c>
      <c r="D45">
        <v>2</v>
      </c>
      <c r="E45">
        <v>1</v>
      </c>
      <c r="F45">
        <v>0</v>
      </c>
      <c r="G45" t="s">
        <v>920</v>
      </c>
      <c r="H45">
        <v>-28.805619</v>
      </c>
      <c r="I45" s="7">
        <v>-17.460491000000001</v>
      </c>
      <c r="J45" s="7">
        <v>-24.196449000000001</v>
      </c>
      <c r="K45" s="7">
        <v>0.95049099999999997</v>
      </c>
      <c r="L45" s="7">
        <v>1.6623429999999999</v>
      </c>
      <c r="M45" s="7">
        <v>8.2369999999999995E-3</v>
      </c>
      <c r="N45" s="7">
        <v>9.0756000000000003E-2</v>
      </c>
      <c r="O45" s="7">
        <v>-2.6169000000000001E-2</v>
      </c>
      <c r="P45" s="7">
        <v>6.7174999999999999E-2</v>
      </c>
      <c r="Q45" s="7">
        <v>0.90788400000000002</v>
      </c>
      <c r="R45" s="7" t="str">
        <f>IF(Q45&lt;0.05,IF(Q45&lt;0.01,"* significant at 1%","** significant at 5%"), "")</f>
        <v/>
      </c>
      <c r="S45" s="7">
        <v>4.8020999999999994</v>
      </c>
      <c r="T45">
        <v>3.1181099999999979</v>
      </c>
      <c r="U45">
        <v>1.0819000000000023E-2</v>
      </c>
      <c r="V45">
        <v>1.3241999999999976E-2</v>
      </c>
      <c r="W45">
        <v>1.339999999999987E-4</v>
      </c>
      <c r="X45">
        <v>7.4000000000000454E-4</v>
      </c>
      <c r="Y45">
        <v>1.799999999999996E-4</v>
      </c>
      <c r="Z45">
        <v>5.8899999999999231E-4</v>
      </c>
    </row>
    <row r="46" spans="1:26">
      <c r="A46">
        <v>2</v>
      </c>
      <c r="B46" t="s">
        <v>114</v>
      </c>
      <c r="C46" s="6" t="str">
        <f t="shared" si="2"/>
        <v>(1, 0)</v>
      </c>
      <c r="D46">
        <v>1</v>
      </c>
      <c r="E46">
        <v>1</v>
      </c>
      <c r="F46">
        <v>0</v>
      </c>
      <c r="G46" t="s">
        <v>920</v>
      </c>
      <c r="H46">
        <v>-110.785944</v>
      </c>
      <c r="I46" s="7">
        <v>-102.277098</v>
      </c>
      <c r="J46" s="7">
        <v>-107.329066</v>
      </c>
      <c r="K46" s="7">
        <v>0.59725200000000001</v>
      </c>
      <c r="L46" s="7">
        <v>1.8540589999999999</v>
      </c>
      <c r="M46" s="7">
        <v>6.1929999999999997E-3</v>
      </c>
      <c r="N46" s="7">
        <v>7.8696000000000002E-2</v>
      </c>
      <c r="O46" s="7">
        <v>-2.6040000000000001E-2</v>
      </c>
      <c r="P46" s="7">
        <v>7.5513999999999998E-2</v>
      </c>
      <c r="Q46" s="7">
        <v>0.66921600000000003</v>
      </c>
      <c r="R46" s="7" t="str">
        <f>IF(Q46&lt;0.05,IF(Q46&lt;0.01,"* significant at 1%","** significant at 5%"), "")</f>
        <v/>
      </c>
      <c r="S46" s="7">
        <v>4.6505750000000035</v>
      </c>
      <c r="T46">
        <v>2.9665860000000066</v>
      </c>
      <c r="U46">
        <v>5.9719999999999773E-3</v>
      </c>
      <c r="V46">
        <v>-4.9660000000000259E-3</v>
      </c>
      <c r="W46">
        <v>-1.1500000000000052E-4</v>
      </c>
      <c r="X46">
        <v>-7.2500000000000342E-4</v>
      </c>
      <c r="Y46">
        <v>-3.7999999999999839E-5</v>
      </c>
      <c r="Z46">
        <v>-5.6300000000000794E-4</v>
      </c>
    </row>
    <row r="47" spans="1:26">
      <c r="A47">
        <v>2</v>
      </c>
      <c r="B47" t="s">
        <v>115</v>
      </c>
      <c r="C47" s="6" t="str">
        <f t="shared" si="2"/>
        <v>(1, 0)</v>
      </c>
      <c r="D47">
        <v>1</v>
      </c>
      <c r="E47">
        <v>1</v>
      </c>
      <c r="F47">
        <v>0</v>
      </c>
      <c r="G47" t="s">
        <v>920</v>
      </c>
      <c r="H47">
        <v>-93.775970999999998</v>
      </c>
      <c r="I47" s="7">
        <v>-85.267124999999993</v>
      </c>
      <c r="J47" s="7">
        <v>-90.319094000000007</v>
      </c>
      <c r="K47" s="7">
        <v>0.70592900000000003</v>
      </c>
      <c r="L47" s="7">
        <v>2.0531990000000002</v>
      </c>
      <c r="M47" s="7">
        <v>6.8230000000000001E-3</v>
      </c>
      <c r="N47" s="7">
        <v>8.2600999999999994E-2</v>
      </c>
      <c r="O47" s="7">
        <v>-2.2468999999999999E-2</v>
      </c>
      <c r="P47" s="7">
        <v>5.3100000000000001E-2</v>
      </c>
      <c r="Q47" s="7">
        <v>0.840831</v>
      </c>
      <c r="R47" s="7" t="str">
        <f>IF(Q47&lt;0.05,IF(Q47&lt;0.01,"* significant at 1%","** significant at 5%"), "")</f>
        <v/>
      </c>
      <c r="S47" s="7">
        <v>4.7835440000000062</v>
      </c>
      <c r="T47">
        <v>3.0995539999999977</v>
      </c>
      <c r="U47">
        <v>1.2716000000000061E-2</v>
      </c>
      <c r="V47">
        <v>3.8120000000003706E-3</v>
      </c>
      <c r="W47">
        <v>-4.9999999999999697E-5</v>
      </c>
      <c r="X47">
        <v>-3.0000000000000859E-4</v>
      </c>
      <c r="Y47">
        <v>-4.099999999999937E-5</v>
      </c>
      <c r="Z47">
        <v>-2.1299999999999791E-4</v>
      </c>
    </row>
    <row r="48" spans="1:26">
      <c r="A48">
        <v>2</v>
      </c>
      <c r="B48" t="s">
        <v>116</v>
      </c>
      <c r="C48" s="6" t="str">
        <f t="shared" si="2"/>
        <v>(4, 0)</v>
      </c>
      <c r="D48">
        <v>4</v>
      </c>
      <c r="E48">
        <v>1</v>
      </c>
      <c r="F48">
        <v>0</v>
      </c>
      <c r="G48" t="s">
        <v>920</v>
      </c>
      <c r="H48">
        <v>-58.008194000000003</v>
      </c>
      <c r="I48" s="7">
        <v>-40.990502999999997</v>
      </c>
      <c r="J48" s="7">
        <v>-51.094439000000001</v>
      </c>
      <c r="K48" s="7">
        <v>0.63481399999999999</v>
      </c>
      <c r="L48" s="7">
        <v>2.018589</v>
      </c>
      <c r="M48" s="7">
        <v>1.0196999999999999E-2</v>
      </c>
      <c r="N48" s="7">
        <v>0.100978</v>
      </c>
      <c r="O48" s="7">
        <v>-1.5758000000000001E-2</v>
      </c>
      <c r="P48" s="7">
        <v>4.2360000000000002E-2</v>
      </c>
      <c r="Q48" s="7">
        <v>0.746946</v>
      </c>
      <c r="R48" s="7" t="str">
        <f>IF(Q48&lt;0.05,IF(Q48&lt;0.01,"* significant at 1%","** significant at 5%"), "")</f>
        <v/>
      </c>
      <c r="S48" s="7">
        <v>4.6410030000000049</v>
      </c>
      <c r="T48">
        <v>2.9570140000000009</v>
      </c>
      <c r="U48">
        <v>0.11663500000000004</v>
      </c>
      <c r="V48">
        <v>3.3668000000000031E-2</v>
      </c>
      <c r="W48">
        <v>-2.0000000000002655E-6</v>
      </c>
      <c r="X48">
        <v>-1.1999999999998123E-5</v>
      </c>
      <c r="Y48">
        <v>-1.1099999999999999E-4</v>
      </c>
      <c r="Z48">
        <v>2.8900000000000453E-4</v>
      </c>
    </row>
    <row r="49" spans="1:27">
      <c r="C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7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7">
      <c r="A50">
        <v>3</v>
      </c>
      <c r="B50" t="s">
        <v>118</v>
      </c>
      <c r="C50" s="6" t="str">
        <f t="shared" si="2"/>
        <v>(2, 1)</v>
      </c>
      <c r="D50">
        <v>2</v>
      </c>
      <c r="E50">
        <v>1</v>
      </c>
      <c r="F50">
        <v>1</v>
      </c>
      <c r="G50" t="s">
        <v>920</v>
      </c>
      <c r="H50">
        <v>-65.811544999999995</v>
      </c>
      <c r="I50" s="7">
        <v>-51.630135000000003</v>
      </c>
      <c r="J50" s="7">
        <v>-60.050082000000003</v>
      </c>
      <c r="K50" s="7">
        <v>0.44054500000000002</v>
      </c>
      <c r="L50" s="7">
        <v>1.709122</v>
      </c>
      <c r="M50" s="7">
        <v>1.0123E-2</v>
      </c>
      <c r="N50" s="7">
        <v>0.10061299999999999</v>
      </c>
      <c r="O50" s="7">
        <v>-2.5049999999999998E-3</v>
      </c>
      <c r="P50" s="7">
        <v>9.7684000000000007E-2</v>
      </c>
      <c r="Q50" s="7">
        <v>0.39797900000000003</v>
      </c>
      <c r="R50" s="7" t="str">
        <f>IF(Q50&lt;0.05,IF(Q50&lt;0.01,"* significant at 1%","** significant at 5%"), "")</f>
        <v/>
      </c>
      <c r="S50" s="7">
        <v>3.459976999999995</v>
      </c>
      <c r="T50">
        <v>1.7759879999999981</v>
      </c>
      <c r="U50">
        <v>-8.2588999999999968E-2</v>
      </c>
      <c r="V50">
        <v>7.7946000000000071E-2</v>
      </c>
      <c r="W50">
        <v>5.6999999999999759E-5</v>
      </c>
      <c r="X50">
        <v>2.8199999999999059E-4</v>
      </c>
      <c r="Y50">
        <v>-2.0600000000000002E-4</v>
      </c>
      <c r="Z50">
        <v>2.3280000000000106E-3</v>
      </c>
    </row>
    <row r="51" spans="1:27">
      <c r="A51">
        <v>3</v>
      </c>
      <c r="B51" t="s">
        <v>119</v>
      </c>
      <c r="C51" s="6" t="str">
        <f t="shared" si="2"/>
        <v>(1, 0)</v>
      </c>
      <c r="D51">
        <v>1</v>
      </c>
      <c r="E51">
        <v>1</v>
      </c>
      <c r="F51">
        <v>0</v>
      </c>
      <c r="G51" t="s">
        <v>920</v>
      </c>
      <c r="H51">
        <v>-73.327967999999998</v>
      </c>
      <c r="I51" s="7">
        <v>-64.819121999999993</v>
      </c>
      <c r="J51" s="7">
        <v>-69.871091000000007</v>
      </c>
      <c r="K51" s="7">
        <v>0.42918800000000001</v>
      </c>
      <c r="L51" s="7">
        <v>2.384636</v>
      </c>
      <c r="M51" s="7">
        <v>9.3869999999999995E-3</v>
      </c>
      <c r="N51" s="7">
        <v>9.6884999999999999E-2</v>
      </c>
      <c r="O51" s="7">
        <v>-2.9489999999999998E-3</v>
      </c>
      <c r="P51" s="7">
        <v>0.127133</v>
      </c>
      <c r="Q51" s="7">
        <v>0.66570300000000004</v>
      </c>
      <c r="R51" s="7" t="str">
        <f>IF(Q51&lt;0.05,IF(Q51&lt;0.01,"* significant at 1%","** significant at 5%"), "")</f>
        <v/>
      </c>
      <c r="S51" s="7">
        <v>4.4396130000000085</v>
      </c>
      <c r="T51">
        <v>2.7556219999999882</v>
      </c>
      <c r="U51">
        <v>-8.2702999999999971E-2</v>
      </c>
      <c r="V51">
        <v>3.6750999999999756E-2</v>
      </c>
      <c r="W51">
        <v>2.1399999999999891E-4</v>
      </c>
      <c r="X51">
        <v>1.1089999999999989E-3</v>
      </c>
      <c r="Y51">
        <v>-1.5599999999999989E-4</v>
      </c>
      <c r="Z51">
        <v>3.5969999999999891E-3</v>
      </c>
    </row>
    <row r="52" spans="1:27">
      <c r="A52">
        <v>3</v>
      </c>
      <c r="B52" t="s">
        <v>120</v>
      </c>
      <c r="C52" s="6" t="str">
        <f t="shared" si="2"/>
        <v>(1, 1)</v>
      </c>
      <c r="D52">
        <v>1</v>
      </c>
      <c r="E52">
        <v>1</v>
      </c>
      <c r="F52">
        <v>1</v>
      </c>
      <c r="G52" t="s">
        <v>920</v>
      </c>
      <c r="H52">
        <v>-48.464705000000002</v>
      </c>
      <c r="I52" s="7">
        <v>-37.119577</v>
      </c>
      <c r="J52" s="7">
        <v>-43.855535000000003</v>
      </c>
      <c r="K52" s="7">
        <v>0.79914499999999999</v>
      </c>
      <c r="L52" s="7">
        <v>2.639831</v>
      </c>
      <c r="M52" s="7">
        <v>1.1877E-2</v>
      </c>
      <c r="N52" s="7">
        <v>0.108983</v>
      </c>
      <c r="O52" s="7">
        <v>-2.8419999999999999E-3</v>
      </c>
      <c r="P52" s="7">
        <v>8.7012999999999993E-2</v>
      </c>
      <c r="Q52" s="7">
        <v>0.90744100000000005</v>
      </c>
      <c r="R52" s="7" t="str">
        <f>IF(Q52&lt;0.05,IF(Q52&lt;0.01,"* significant at 1%","** significant at 5%"), "")</f>
        <v/>
      </c>
      <c r="S52" s="7">
        <v>4.8124710000000022</v>
      </c>
      <c r="T52">
        <v>3.1284809999999936</v>
      </c>
      <c r="U52">
        <v>1.0677000000000048E-2</v>
      </c>
      <c r="V52">
        <v>-1.1703999999999937E-2</v>
      </c>
      <c r="W52">
        <v>-9.900000000000013E-5</v>
      </c>
      <c r="X52">
        <v>-4.5000000000000595E-4</v>
      </c>
      <c r="Y52">
        <v>3.0000000000000079E-5</v>
      </c>
      <c r="Z52">
        <v>-3.4300000000000996E-4</v>
      </c>
    </row>
    <row r="53" spans="1:27">
      <c r="A53">
        <v>3</v>
      </c>
      <c r="B53" t="s">
        <v>121</v>
      </c>
      <c r="C53" s="6" t="str">
        <f t="shared" si="2"/>
        <v>(4, 0)</v>
      </c>
      <c r="D53">
        <v>4</v>
      </c>
      <c r="E53">
        <v>1</v>
      </c>
      <c r="F53">
        <v>0</v>
      </c>
      <c r="G53" t="s">
        <v>920</v>
      </c>
      <c r="H53">
        <v>-6.6226089999999997</v>
      </c>
      <c r="I53" s="7">
        <v>10.395083</v>
      </c>
      <c r="J53" s="7">
        <v>0.29114600000000002</v>
      </c>
      <c r="K53" s="7">
        <v>0.91830699999999998</v>
      </c>
      <c r="L53" s="7">
        <v>2.5134880000000002</v>
      </c>
      <c r="M53" s="7">
        <v>2.2556E-2</v>
      </c>
      <c r="N53" s="7">
        <v>0.15018599999999999</v>
      </c>
      <c r="O53" s="7">
        <v>-1.908E-3</v>
      </c>
      <c r="P53" s="7">
        <v>7.6207999999999998E-2</v>
      </c>
      <c r="Q53" s="7">
        <v>0.93066499999999996</v>
      </c>
      <c r="R53" s="7" t="str">
        <f>IF(Q53&lt;0.05,IF(Q53&lt;0.01,"* significant at 1%","** significant at 5%"), "")</f>
        <v/>
      </c>
      <c r="S53" s="7">
        <v>4.818454</v>
      </c>
      <c r="T53">
        <v>3.1344639999999999</v>
      </c>
      <c r="U53">
        <v>-6.5800000000000303E-3</v>
      </c>
      <c r="V53">
        <v>8.6600000000003341E-3</v>
      </c>
      <c r="W53">
        <v>1.0399999999999993E-4</v>
      </c>
      <c r="X53">
        <v>3.4699999999998621E-4</v>
      </c>
      <c r="Y53">
        <v>-3.3000000000000043E-5</v>
      </c>
      <c r="Z53">
        <v>5.1500000000000157E-4</v>
      </c>
    </row>
    <row r="54" spans="1:27">
      <c r="Z54" s="17">
        <f>AVERAGE(Z40:Z53)</f>
        <v>9.2285714285712407E-5</v>
      </c>
    </row>
    <row r="55" spans="1:27">
      <c r="B55" t="s">
        <v>935</v>
      </c>
    </row>
    <row r="56" spans="1:27">
      <c r="A56" t="s">
        <v>172</v>
      </c>
      <c r="B56" s="9" t="s">
        <v>930</v>
      </c>
      <c r="C56" s="6" t="s">
        <v>931</v>
      </c>
      <c r="D56" s="6" t="s">
        <v>410</v>
      </c>
      <c r="E56" s="6" t="s">
        <v>411</v>
      </c>
      <c r="F56" s="6" t="s">
        <v>412</v>
      </c>
      <c r="G56" s="9" t="s">
        <v>440</v>
      </c>
      <c r="H56" s="6" t="s">
        <v>415</v>
      </c>
      <c r="I56" s="6" t="s">
        <v>403</v>
      </c>
      <c r="J56" s="6" t="s">
        <v>416</v>
      </c>
      <c r="K56" s="6" t="s">
        <v>925</v>
      </c>
      <c r="L56" s="6" t="s">
        <v>926</v>
      </c>
      <c r="M56" s="6" t="s">
        <v>927</v>
      </c>
      <c r="N56" s="6" t="s">
        <v>928</v>
      </c>
      <c r="O56" s="6" t="s">
        <v>933</v>
      </c>
      <c r="P56" s="6" t="s">
        <v>929</v>
      </c>
      <c r="Q56" s="6" t="s">
        <v>918</v>
      </c>
      <c r="R56" s="6" t="s">
        <v>934</v>
      </c>
      <c r="S56" s="6" t="s">
        <v>403</v>
      </c>
      <c r="T56" s="6" t="s">
        <v>416</v>
      </c>
      <c r="U56" s="6" t="s">
        <v>925</v>
      </c>
      <c r="V56" s="6" t="s">
        <v>926</v>
      </c>
      <c r="W56" s="6" t="s">
        <v>927</v>
      </c>
      <c r="X56" s="6" t="s">
        <v>928</v>
      </c>
      <c r="Y56" s="6" t="s">
        <v>933</v>
      </c>
      <c r="Z56" s="6" t="s">
        <v>929</v>
      </c>
      <c r="AA56" s="6" t="s">
        <v>918</v>
      </c>
    </row>
    <row r="57" spans="1:27">
      <c r="A57">
        <v>1</v>
      </c>
      <c r="B57" t="s">
        <v>108</v>
      </c>
      <c r="C57" s="6" t="str">
        <f>"(" &amp; D57 &amp; ", " &amp;F57 &amp;")"</f>
        <v>(4, 0)</v>
      </c>
      <c r="D57">
        <v>4</v>
      </c>
      <c r="E57">
        <v>1</v>
      </c>
      <c r="F57">
        <v>0</v>
      </c>
      <c r="G57" t="s">
        <v>920</v>
      </c>
      <c r="H57">
        <v>-4.5507559999999998</v>
      </c>
      <c r="I57" s="7">
        <v>12.466934999999999</v>
      </c>
      <c r="J57" s="7">
        <v>2.3629980000000002</v>
      </c>
      <c r="K57" s="7">
        <v>5.0228000000000002E-2</v>
      </c>
      <c r="L57" s="7">
        <v>1.7358800000000001</v>
      </c>
      <c r="M57" s="7">
        <v>1.5979E-2</v>
      </c>
      <c r="N57" s="7">
        <v>0.12640799999999999</v>
      </c>
      <c r="O57" s="7">
        <v>-2.2835000000000001E-2</v>
      </c>
      <c r="P57" s="7">
        <v>7.9499E-2</v>
      </c>
      <c r="Q57" s="7">
        <v>0.15806899999999999</v>
      </c>
      <c r="R57" t="str">
        <f>IF(Q57&lt;0.05,IF(Q57&lt;0.01,"* significant at 1%","** significant at 5%"), "")</f>
        <v/>
      </c>
      <c r="S57" s="7" cm="1">
        <f t="array" ref="S57:AA70">I57:Q70-$I$5:$Q$18</f>
        <v>7.8853569999999991</v>
      </c>
      <c r="T57">
        <v>2.8333880000000002</v>
      </c>
      <c r="U57">
        <v>-0.397283</v>
      </c>
      <c r="V57">
        <v>1.9540000000000113E-3</v>
      </c>
      <c r="W57">
        <v>1.5939999999999999E-3</v>
      </c>
      <c r="X57">
        <v>6.4719999999999916E-3</v>
      </c>
      <c r="Y57">
        <v>1.6969999999999999E-2</v>
      </c>
      <c r="Z57">
        <v>-1.2869999999999965E-3</v>
      </c>
      <c r="AA57">
        <v>0.15806899999999999</v>
      </c>
    </row>
    <row r="58" spans="1:27">
      <c r="A58">
        <v>1</v>
      </c>
      <c r="B58" t="s">
        <v>109</v>
      </c>
      <c r="C58" s="6" t="str">
        <f t="shared" ref="C58:C70" si="3">"(" &amp; D58 &amp; ", " &amp;F58 &amp;")"</f>
        <v>(2, 2)</v>
      </c>
      <c r="D58">
        <v>2</v>
      </c>
      <c r="E58">
        <v>1</v>
      </c>
      <c r="F58">
        <v>2</v>
      </c>
      <c r="G58" t="s">
        <v>920</v>
      </c>
      <c r="H58">
        <v>-75.555054999999996</v>
      </c>
      <c r="I58" s="7">
        <v>-58.537363999999997</v>
      </c>
      <c r="J58" s="7">
        <v>-68.641300999999999</v>
      </c>
      <c r="K58" s="7">
        <v>0.44163400000000003</v>
      </c>
      <c r="L58" s="7">
        <v>1.744227</v>
      </c>
      <c r="M58" s="7">
        <v>1.4504E-2</v>
      </c>
      <c r="N58" s="7">
        <v>0.120433</v>
      </c>
      <c r="O58" s="7">
        <v>-2.8749E-2</v>
      </c>
      <c r="P58" s="7">
        <v>9.2946000000000001E-2</v>
      </c>
      <c r="Q58" s="7">
        <v>0.82191199999999998</v>
      </c>
      <c r="R58" t="str">
        <f>IF(Q58&lt;0.05,IF(Q58&lt;0.01,"* significant at 1%","** significant at 5%"), "")</f>
        <v/>
      </c>
      <c r="S58">
        <v>11.890774000000008</v>
      </c>
      <c r="T58">
        <v>10.206783999999999</v>
      </c>
      <c r="U58">
        <v>-0.13842799999999994</v>
      </c>
      <c r="V58">
        <v>-0.19660699999999998</v>
      </c>
      <c r="W58">
        <v>2.085E-3</v>
      </c>
      <c r="X58">
        <v>8.994000000000002E-3</v>
      </c>
      <c r="Y58">
        <v>3.8960000000000002E-3</v>
      </c>
      <c r="Z58">
        <v>4.7699999999999965E-3</v>
      </c>
      <c r="AA58">
        <v>0.82191199999999998</v>
      </c>
    </row>
    <row r="59" spans="1:27">
      <c r="A59">
        <v>1</v>
      </c>
      <c r="B59" t="s">
        <v>110</v>
      </c>
      <c r="C59" s="6" t="str">
        <f t="shared" si="3"/>
        <v>(1, 0)</v>
      </c>
      <c r="D59">
        <v>1</v>
      </c>
      <c r="E59">
        <v>1</v>
      </c>
      <c r="F59">
        <v>0</v>
      </c>
      <c r="G59" t="s">
        <v>920</v>
      </c>
      <c r="H59">
        <v>-56.924903999999998</v>
      </c>
      <c r="I59" s="7">
        <v>-48.416058</v>
      </c>
      <c r="J59" s="7">
        <v>-53.468026999999999</v>
      </c>
      <c r="K59" s="7">
        <v>0.865506</v>
      </c>
      <c r="L59" s="7">
        <v>2.0857809999999999</v>
      </c>
      <c r="M59" s="7">
        <v>1.3126000000000001E-2</v>
      </c>
      <c r="N59" s="7">
        <v>0.114568</v>
      </c>
      <c r="O59" s="7">
        <v>-3.3749000000000001E-2</v>
      </c>
      <c r="P59" s="7">
        <v>6.2482000000000003E-2</v>
      </c>
      <c r="Q59" s="7">
        <v>0.469439</v>
      </c>
      <c r="R59" t="str">
        <f>IF(Q59&lt;0.05,IF(Q59&lt;0.01,"* significant at 1%","** significant at 5%"), "")</f>
        <v/>
      </c>
      <c r="S59">
        <v>4.1937440000000024</v>
      </c>
      <c r="T59">
        <v>2.5097540000000009</v>
      </c>
      <c r="U59">
        <v>0.11049299999999995</v>
      </c>
      <c r="V59">
        <v>-1.4612000000000069E-2</v>
      </c>
      <c r="W59">
        <v>-1.899999999999992E-4</v>
      </c>
      <c r="X59">
        <v>-8.2599999999999341E-4</v>
      </c>
      <c r="Y59">
        <v>-8.3500000000000241E-4</v>
      </c>
      <c r="Z59">
        <v>-5.7800000000000212E-4</v>
      </c>
      <c r="AA59">
        <v>0.469439</v>
      </c>
    </row>
    <row r="60" spans="1:27">
      <c r="A60">
        <v>1</v>
      </c>
      <c r="B60" t="s">
        <v>111</v>
      </c>
      <c r="C60" s="6" t="str">
        <f t="shared" si="3"/>
        <v>(4, 0)</v>
      </c>
      <c r="D60">
        <v>4</v>
      </c>
      <c r="E60">
        <v>1</v>
      </c>
      <c r="F60">
        <v>0</v>
      </c>
      <c r="G60" t="s">
        <v>920</v>
      </c>
      <c r="H60">
        <v>-43.095067</v>
      </c>
      <c r="I60" s="7">
        <v>-26.077376000000001</v>
      </c>
      <c r="J60" s="7">
        <v>-36.181313000000003</v>
      </c>
      <c r="K60" s="7">
        <v>0.81496400000000002</v>
      </c>
      <c r="L60" s="7">
        <v>2.0492750000000002</v>
      </c>
      <c r="M60" s="7">
        <v>1.431E-2</v>
      </c>
      <c r="N60" s="7">
        <v>0.119626</v>
      </c>
      <c r="O60" s="7">
        <v>-2.0059E-2</v>
      </c>
      <c r="P60" s="7">
        <v>4.3346000000000003E-2</v>
      </c>
      <c r="Q60" s="7">
        <v>0.31926900000000002</v>
      </c>
      <c r="R60" t="str">
        <f>IF(Q60&lt;0.05,IF(Q60&lt;0.01,"* significant at 1%","** significant at 5%"), "")</f>
        <v/>
      </c>
      <c r="S60">
        <v>3.7640959999999986</v>
      </c>
      <c r="T60">
        <v>2.0801069999999982</v>
      </c>
      <c r="U60">
        <v>9.9276000000000031E-2</v>
      </c>
      <c r="V60">
        <v>3.2502000000000031E-2</v>
      </c>
      <c r="W60">
        <v>6.8999999999999617E-5</v>
      </c>
      <c r="X60">
        <v>2.8899999999999759E-4</v>
      </c>
      <c r="Y60">
        <v>2.7500000000000094E-4</v>
      </c>
      <c r="Z60">
        <v>2.1499999999999991E-4</v>
      </c>
      <c r="AA60">
        <v>0.31926900000000002</v>
      </c>
    </row>
    <row r="61" spans="1:27">
      <c r="C61" s="6"/>
      <c r="I61" s="7"/>
      <c r="J61" s="7"/>
      <c r="K61" s="7"/>
      <c r="L61" s="7"/>
      <c r="M61" s="7"/>
      <c r="N61" s="7"/>
      <c r="O61" s="7"/>
      <c r="P61" s="7"/>
      <c r="Q61" s="7"/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>
        <v>2</v>
      </c>
      <c r="B62" t="s">
        <v>113</v>
      </c>
      <c r="C62" s="6" t="str">
        <f t="shared" si="3"/>
        <v>(2, 0)</v>
      </c>
      <c r="D62">
        <v>2</v>
      </c>
      <c r="E62">
        <v>1</v>
      </c>
      <c r="F62">
        <v>0</v>
      </c>
      <c r="G62" t="s">
        <v>920</v>
      </c>
      <c r="H62">
        <v>-33.160871999999998</v>
      </c>
      <c r="I62" s="7">
        <v>-21.815743999999999</v>
      </c>
      <c r="J62" s="7">
        <v>-28.551701999999999</v>
      </c>
      <c r="K62" s="7">
        <v>0.79432499999999995</v>
      </c>
      <c r="L62" s="7">
        <v>1.7408509999999999</v>
      </c>
      <c r="M62" s="7">
        <v>8.7119999999999993E-3</v>
      </c>
      <c r="N62" s="7">
        <v>9.3337000000000003E-2</v>
      </c>
      <c r="O62" s="7">
        <v>-2.3390999999999999E-2</v>
      </c>
      <c r="P62" s="7">
        <v>6.7391999999999994E-2</v>
      </c>
      <c r="Q62" s="7">
        <v>6.7664000000000002E-2</v>
      </c>
      <c r="R62" t="str">
        <f>IF(Q62&lt;0.05,IF(Q62&lt;0.01,"* significant at 1%","** significant at 5%"), "")</f>
        <v/>
      </c>
      <c r="S62">
        <v>0.44684700000000177</v>
      </c>
      <c r="T62">
        <v>-1.2371429999999997</v>
      </c>
      <c r="U62">
        <v>-0.145347</v>
      </c>
      <c r="V62">
        <v>9.1749999999999998E-2</v>
      </c>
      <c r="W62">
        <v>6.0899999999999843E-4</v>
      </c>
      <c r="X62">
        <v>3.3210000000000045E-3</v>
      </c>
      <c r="Y62">
        <v>2.9580000000000023E-3</v>
      </c>
      <c r="Z62">
        <v>8.0599999999998728E-4</v>
      </c>
      <c r="AA62">
        <v>6.7664000000000002E-2</v>
      </c>
    </row>
    <row r="63" spans="1:27">
      <c r="A63">
        <v>2</v>
      </c>
      <c r="B63" t="s">
        <v>114</v>
      </c>
      <c r="C63" s="6" t="str">
        <f t="shared" si="3"/>
        <v>(1, 0)</v>
      </c>
      <c r="D63">
        <v>1</v>
      </c>
      <c r="E63">
        <v>1</v>
      </c>
      <c r="F63">
        <v>0</v>
      </c>
      <c r="G63" t="s">
        <v>920</v>
      </c>
      <c r="H63">
        <v>-110.63038299999999</v>
      </c>
      <c r="I63" s="7">
        <v>-102.121537</v>
      </c>
      <c r="J63" s="7">
        <v>-107.173506</v>
      </c>
      <c r="K63" s="7">
        <v>0.59663999999999995</v>
      </c>
      <c r="L63" s="7">
        <v>1.8651059999999999</v>
      </c>
      <c r="M63" s="7">
        <v>6.326E-3</v>
      </c>
      <c r="N63" s="7">
        <v>7.9537999999999998E-2</v>
      </c>
      <c r="O63" s="7">
        <v>-2.6043E-2</v>
      </c>
      <c r="P63" s="7">
        <v>7.6333999999999999E-2</v>
      </c>
      <c r="Q63" s="7">
        <v>0.85482100000000005</v>
      </c>
      <c r="R63" t="str">
        <f>IF(Q63&lt;0.05,IF(Q63&lt;0.01,"* significant at 1%","** significant at 5%"), "")</f>
        <v/>
      </c>
      <c r="S63">
        <v>4.8061359999999951</v>
      </c>
      <c r="T63">
        <v>3.1221460000000008</v>
      </c>
      <c r="U63">
        <v>5.3599999999999204E-3</v>
      </c>
      <c r="V63">
        <v>6.0810000000000031E-3</v>
      </c>
      <c r="W63">
        <v>1.7999999999999787E-5</v>
      </c>
      <c r="X63">
        <v>1.1699999999999211E-4</v>
      </c>
      <c r="Y63">
        <v>-4.099999999999937E-5</v>
      </c>
      <c r="Z63">
        <v>2.5699999999999334E-4</v>
      </c>
      <c r="AA63">
        <v>0.85482100000000005</v>
      </c>
    </row>
    <row r="64" spans="1:27">
      <c r="A64">
        <v>2</v>
      </c>
      <c r="B64" t="s">
        <v>115</v>
      </c>
      <c r="C64" s="6" t="str">
        <f t="shared" si="3"/>
        <v>(1, 0)</v>
      </c>
      <c r="D64">
        <v>1</v>
      </c>
      <c r="E64">
        <v>1</v>
      </c>
      <c r="F64">
        <v>0</v>
      </c>
      <c r="G64" t="s">
        <v>920</v>
      </c>
      <c r="H64">
        <v>-94.143979000000002</v>
      </c>
      <c r="I64" s="7">
        <v>-85.635132999999996</v>
      </c>
      <c r="J64" s="7">
        <v>-90.687100999999998</v>
      </c>
      <c r="K64" s="7">
        <v>0.74794000000000005</v>
      </c>
      <c r="L64" s="7">
        <v>2.066004</v>
      </c>
      <c r="M64" s="7">
        <v>6.9649999999999998E-3</v>
      </c>
      <c r="N64" s="7">
        <v>8.3454E-2</v>
      </c>
      <c r="O64" s="7">
        <v>-2.2936999999999999E-2</v>
      </c>
      <c r="P64" s="7">
        <v>5.3864000000000002E-2</v>
      </c>
      <c r="Q64" s="7">
        <v>0.58159700000000003</v>
      </c>
      <c r="R64" t="str">
        <f>IF(Q64&lt;0.05,IF(Q64&lt;0.01,"* significant at 1%","** significant at 5%"), "")</f>
        <v/>
      </c>
      <c r="S64">
        <v>4.415536000000003</v>
      </c>
      <c r="T64">
        <v>2.7315470000000062</v>
      </c>
      <c r="U64">
        <v>5.4727000000000081E-2</v>
      </c>
      <c r="V64">
        <v>1.6617000000000104E-2</v>
      </c>
      <c r="W64">
        <v>9.2000000000000068E-5</v>
      </c>
      <c r="X64">
        <v>5.5299999999999794E-4</v>
      </c>
      <c r="Y64">
        <v>-5.0899999999999904E-4</v>
      </c>
      <c r="Z64">
        <v>5.5100000000000288E-4</v>
      </c>
      <c r="AA64">
        <v>0.58159700000000003</v>
      </c>
    </row>
    <row r="65" spans="1:27">
      <c r="A65">
        <v>2</v>
      </c>
      <c r="B65" t="s">
        <v>116</v>
      </c>
      <c r="C65" s="6" t="str">
        <f t="shared" si="3"/>
        <v>(4, 0)</v>
      </c>
      <c r="D65">
        <v>4</v>
      </c>
      <c r="E65">
        <v>1</v>
      </c>
      <c r="F65">
        <v>0</v>
      </c>
      <c r="G65" t="s">
        <v>920</v>
      </c>
      <c r="H65">
        <v>-58.466231999999998</v>
      </c>
      <c r="I65" s="7">
        <v>-41.448540000000001</v>
      </c>
      <c r="J65" s="7">
        <v>-51.552477000000003</v>
      </c>
      <c r="K65" s="7">
        <v>0.46250799999999997</v>
      </c>
      <c r="L65" s="7">
        <v>2.0476239999999999</v>
      </c>
      <c r="M65" s="7">
        <v>1.0481000000000001E-2</v>
      </c>
      <c r="N65" s="7">
        <v>0.10237499999999999</v>
      </c>
      <c r="O65" s="7">
        <v>-1.5816E-2</v>
      </c>
      <c r="P65" s="7">
        <v>4.2425999999999998E-2</v>
      </c>
      <c r="Q65" s="7">
        <v>0.52296900000000002</v>
      </c>
      <c r="R65" t="str">
        <f>IF(Q65&lt;0.05,IF(Q65&lt;0.01,"* significant at 1%","** significant at 5%"), "")</f>
        <v/>
      </c>
      <c r="S65">
        <v>4.1829660000000004</v>
      </c>
      <c r="T65">
        <v>2.498975999999999</v>
      </c>
      <c r="U65">
        <v>-5.5670999999999971E-2</v>
      </c>
      <c r="V65">
        <v>6.2702999999999953E-2</v>
      </c>
      <c r="W65">
        <v>2.82000000000001E-4</v>
      </c>
      <c r="X65">
        <v>1.3849999999999973E-3</v>
      </c>
      <c r="Y65">
        <v>-1.6899999999999901E-4</v>
      </c>
      <c r="Z65">
        <v>3.5500000000000115E-4</v>
      </c>
      <c r="AA65">
        <v>0.52296900000000002</v>
      </c>
    </row>
    <row r="66" spans="1:27">
      <c r="C66" s="6"/>
      <c r="I66" s="7"/>
      <c r="J66" s="7"/>
      <c r="K66" s="7"/>
      <c r="L66" s="7"/>
      <c r="M66" s="7"/>
      <c r="N66" s="7"/>
      <c r="O66" s="7"/>
      <c r="P66" s="7"/>
      <c r="Q66" s="7"/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>
        <v>3</v>
      </c>
      <c r="B67" t="s">
        <v>118</v>
      </c>
      <c r="C67" s="6" t="str">
        <f t="shared" si="3"/>
        <v>(2, 1)</v>
      </c>
      <c r="D67">
        <v>2</v>
      </c>
      <c r="E67">
        <v>1</v>
      </c>
      <c r="F67">
        <v>1</v>
      </c>
      <c r="G67" t="s">
        <v>920</v>
      </c>
      <c r="H67">
        <v>-65.032946999999993</v>
      </c>
      <c r="I67" s="7">
        <v>-50.851537999999998</v>
      </c>
      <c r="J67" s="7">
        <v>-59.271484999999998</v>
      </c>
      <c r="K67" s="7">
        <v>0.57895700000000005</v>
      </c>
      <c r="L67" s="7">
        <v>1.6004</v>
      </c>
      <c r="M67" s="7">
        <v>1.0619E-2</v>
      </c>
      <c r="N67" s="7">
        <v>0.103049</v>
      </c>
      <c r="O67" s="7">
        <v>-1.836E-3</v>
      </c>
      <c r="P67" s="7">
        <v>9.6943000000000001E-2</v>
      </c>
      <c r="Q67" s="7">
        <v>0.60564799999999996</v>
      </c>
      <c r="R67" t="str">
        <f>IF(Q67&lt;0.05,IF(Q67&lt;0.01,"* significant at 1%","** significant at 5%"), "")</f>
        <v/>
      </c>
      <c r="S67">
        <v>4.2385739999999998</v>
      </c>
      <c r="T67">
        <v>2.554585000000003</v>
      </c>
      <c r="U67">
        <v>5.5823000000000067E-2</v>
      </c>
      <c r="V67">
        <v>-3.0775999999999915E-2</v>
      </c>
      <c r="W67">
        <v>5.5299999999999967E-4</v>
      </c>
      <c r="X67">
        <v>2.7179999999999982E-3</v>
      </c>
      <c r="Y67">
        <v>4.6299999999999987E-4</v>
      </c>
      <c r="Z67">
        <v>1.5870000000000051E-3</v>
      </c>
      <c r="AA67">
        <v>0.60564799999999996</v>
      </c>
    </row>
    <row r="68" spans="1:27">
      <c r="A68">
        <v>3</v>
      </c>
      <c r="B68" t="s">
        <v>119</v>
      </c>
      <c r="C68" s="6" t="str">
        <f t="shared" si="3"/>
        <v>(1, 0)</v>
      </c>
      <c r="D68">
        <v>1</v>
      </c>
      <c r="E68">
        <v>1</v>
      </c>
      <c r="F68">
        <v>0</v>
      </c>
      <c r="G68" t="s">
        <v>920</v>
      </c>
      <c r="H68">
        <v>-73.628202999999999</v>
      </c>
      <c r="I68" s="7">
        <v>-65.119358000000005</v>
      </c>
      <c r="J68" s="7">
        <v>-70.171325999999993</v>
      </c>
      <c r="K68" s="7">
        <v>0.50913699999999995</v>
      </c>
      <c r="L68" s="7">
        <v>2.3657370000000002</v>
      </c>
      <c r="M68" s="7">
        <v>9.3500000000000007E-3</v>
      </c>
      <c r="N68" s="7">
        <v>9.6696000000000004E-2</v>
      </c>
      <c r="O68" s="7">
        <v>-3.1289999999999998E-3</v>
      </c>
      <c r="P68" s="7">
        <v>0.124949</v>
      </c>
      <c r="Q68" s="7">
        <v>0.53012499999999996</v>
      </c>
      <c r="R68" t="str">
        <f>IF(Q68&lt;0.05,IF(Q68&lt;0.01,"* significant at 1%","** significant at 5%"), "")</f>
        <v/>
      </c>
      <c r="S68">
        <v>4.1393769999999961</v>
      </c>
      <c r="T68">
        <v>2.4553870000000018</v>
      </c>
      <c r="U68">
        <v>-2.7540000000000342E-3</v>
      </c>
      <c r="V68">
        <v>1.7851999999999979E-2</v>
      </c>
      <c r="W68">
        <v>1.7700000000000007E-4</v>
      </c>
      <c r="X68">
        <v>9.2000000000000415E-4</v>
      </c>
      <c r="Y68">
        <v>-3.3599999999999993E-4</v>
      </c>
      <c r="Z68">
        <v>1.4129999999999976E-3</v>
      </c>
      <c r="AA68">
        <v>0.53012499999999996</v>
      </c>
    </row>
    <row r="69" spans="1:27">
      <c r="A69">
        <v>3</v>
      </c>
      <c r="B69" t="s">
        <v>120</v>
      </c>
      <c r="C69" s="6" t="str">
        <f t="shared" si="3"/>
        <v>(1, 1)</v>
      </c>
      <c r="D69">
        <v>1</v>
      </c>
      <c r="E69">
        <v>1</v>
      </c>
      <c r="F69">
        <v>1</v>
      </c>
      <c r="G69" t="s">
        <v>920</v>
      </c>
      <c r="H69">
        <v>-47.026667000000003</v>
      </c>
      <c r="I69" s="7">
        <v>-35.681539999999998</v>
      </c>
      <c r="J69" s="7">
        <v>-42.417498000000002</v>
      </c>
      <c r="K69" s="7">
        <v>0.65090999999999999</v>
      </c>
      <c r="L69" s="7">
        <v>2.597521</v>
      </c>
      <c r="M69" s="7">
        <v>1.2595E-2</v>
      </c>
      <c r="N69" s="7">
        <v>0.11222600000000001</v>
      </c>
      <c r="O69" s="7">
        <v>-3.852E-3</v>
      </c>
      <c r="P69" s="7">
        <v>9.2123999999999998E-2</v>
      </c>
      <c r="Q69" s="7">
        <v>0.43758200000000003</v>
      </c>
      <c r="R69" t="str">
        <f>IF(Q69&lt;0.05,IF(Q69&lt;0.01,"* significant at 1%","** significant at 5%"), "")</f>
        <v/>
      </c>
      <c r="S69">
        <v>6.2505080000000035</v>
      </c>
      <c r="T69">
        <v>4.566517999999995</v>
      </c>
      <c r="U69">
        <v>-0.13755799999999996</v>
      </c>
      <c r="V69">
        <v>-5.4014000000000006E-2</v>
      </c>
      <c r="W69">
        <v>6.1899999999999976E-4</v>
      </c>
      <c r="X69">
        <v>2.7930000000000038E-3</v>
      </c>
      <c r="Y69">
        <v>-9.7999999999999997E-4</v>
      </c>
      <c r="Z69">
        <v>4.7679999999999945E-3</v>
      </c>
      <c r="AA69">
        <v>0.43758200000000003</v>
      </c>
    </row>
    <row r="70" spans="1:27">
      <c r="A70">
        <v>3</v>
      </c>
      <c r="B70" t="s">
        <v>121</v>
      </c>
      <c r="C70" s="6" t="str">
        <f t="shared" si="3"/>
        <v>(4, 0)</v>
      </c>
      <c r="D70">
        <v>4</v>
      </c>
      <c r="E70">
        <v>1</v>
      </c>
      <c r="F70">
        <v>0</v>
      </c>
      <c r="G70" t="s">
        <v>920</v>
      </c>
      <c r="H70">
        <v>-7.5241809999999996</v>
      </c>
      <c r="I70" s="7">
        <v>9.4935109999999998</v>
      </c>
      <c r="J70" s="7">
        <v>-0.61042600000000002</v>
      </c>
      <c r="K70" s="7">
        <v>0.89596900000000002</v>
      </c>
      <c r="L70" s="7">
        <v>2.544743</v>
      </c>
      <c r="M70" s="7">
        <v>2.2823E-2</v>
      </c>
      <c r="N70" s="7">
        <v>0.15107300000000001</v>
      </c>
      <c r="O70" s="7">
        <v>-2.5479999999999999E-3</v>
      </c>
      <c r="P70" s="7">
        <v>7.7268000000000003E-2</v>
      </c>
      <c r="Q70" s="7">
        <v>0.61974600000000002</v>
      </c>
      <c r="R70" t="str">
        <f>IF(Q70&lt;0.05,IF(Q70&lt;0.01,"* significant at 1%","** significant at 5%"), "")</f>
        <v/>
      </c>
      <c r="S70">
        <v>3.9168820000000002</v>
      </c>
      <c r="T70">
        <v>2.2328920000000001</v>
      </c>
      <c r="U70">
        <v>-2.8917999999999999E-2</v>
      </c>
      <c r="V70">
        <v>3.9915000000000145E-2</v>
      </c>
      <c r="W70">
        <v>3.709999999999998E-4</v>
      </c>
      <c r="X70">
        <v>1.2340000000000129E-3</v>
      </c>
      <c r="Y70">
        <v>-6.7299999999999999E-4</v>
      </c>
      <c r="Z70">
        <v>1.5750000000000069E-3</v>
      </c>
      <c r="AA70">
        <v>0.61974600000000002</v>
      </c>
    </row>
    <row r="72" spans="1:27">
      <c r="B72" s="4"/>
      <c r="C72" s="4"/>
    </row>
    <row r="73" spans="1:27">
      <c r="B73" t="s">
        <v>936</v>
      </c>
      <c r="S73" s="19"/>
    </row>
    <row r="74" spans="1:27">
      <c r="A74" t="s">
        <v>172</v>
      </c>
      <c r="B74" s="9" t="s">
        <v>930</v>
      </c>
      <c r="C74" s="6" t="s">
        <v>931</v>
      </c>
      <c r="D74" s="6" t="s">
        <v>410</v>
      </c>
      <c r="E74" s="6" t="s">
        <v>411</v>
      </c>
      <c r="F74" s="6" t="s">
        <v>412</v>
      </c>
      <c r="G74" s="9" t="s">
        <v>440</v>
      </c>
      <c r="H74" s="6" t="s">
        <v>415</v>
      </c>
      <c r="I74" s="6" t="s">
        <v>403</v>
      </c>
      <c r="J74" s="6" t="s">
        <v>416</v>
      </c>
      <c r="K74" s="6" t="s">
        <v>925</v>
      </c>
      <c r="L74" s="6" t="s">
        <v>926</v>
      </c>
      <c r="M74" s="6" t="s">
        <v>927</v>
      </c>
      <c r="N74" s="6" t="s">
        <v>928</v>
      </c>
      <c r="O74" s="6" t="s">
        <v>933</v>
      </c>
      <c r="P74" s="6" t="s">
        <v>929</v>
      </c>
      <c r="Q74" s="6" t="s">
        <v>918</v>
      </c>
      <c r="R74" s="6" t="s">
        <v>934</v>
      </c>
      <c r="S74" s="6" t="s">
        <v>403</v>
      </c>
      <c r="T74" s="6" t="s">
        <v>416</v>
      </c>
      <c r="U74" s="6" t="s">
        <v>925</v>
      </c>
      <c r="V74" s="6" t="s">
        <v>926</v>
      </c>
      <c r="W74" s="6" t="s">
        <v>927</v>
      </c>
      <c r="X74" s="6" t="s">
        <v>928</v>
      </c>
      <c r="Y74" s="6" t="s">
        <v>933</v>
      </c>
      <c r="Z74" s="6" t="s">
        <v>929</v>
      </c>
      <c r="AA74" s="6" t="s">
        <v>918</v>
      </c>
    </row>
    <row r="75" spans="1:27">
      <c r="A75">
        <v>1</v>
      </c>
      <c r="B75" t="s">
        <v>108</v>
      </c>
      <c r="C75" s="6" t="str">
        <f>"(" &amp; D75 &amp; ", " &amp;F75 &amp;")"</f>
        <v>(2, 0)</v>
      </c>
      <c r="D75">
        <v>2</v>
      </c>
      <c r="E75">
        <v>1</v>
      </c>
      <c r="F75">
        <v>0</v>
      </c>
      <c r="G75" t="s">
        <v>920</v>
      </c>
      <c r="H75">
        <v>-1.930404</v>
      </c>
      <c r="I75" s="7">
        <v>9.4147239999999996</v>
      </c>
      <c r="J75" s="7">
        <v>2.678766</v>
      </c>
      <c r="K75" s="7">
        <v>0.43996800000000003</v>
      </c>
      <c r="L75" s="7">
        <v>1.7335119999999999</v>
      </c>
      <c r="M75" s="7">
        <v>1.4295E-2</v>
      </c>
      <c r="N75" s="7">
        <v>0.11956</v>
      </c>
      <c r="O75" s="7">
        <v>-3.9889000000000001E-2</v>
      </c>
      <c r="P75" s="7">
        <v>8.0491999999999994E-2</v>
      </c>
      <c r="Q75" s="7">
        <v>0.96173699999999995</v>
      </c>
      <c r="R75" t="str">
        <f>IF(Q75&lt;0.05,IF(Q75&lt;0.01,"* significant at 1%","** significant at 5%"), "")</f>
        <v/>
      </c>
      <c r="S75" s="7" cm="1">
        <f t="array" ref="S75:AA88">I75:Q88-$I$5:$P$18</f>
        <v>4.8331459999999993</v>
      </c>
      <c r="T75">
        <v>3.1491560000000001</v>
      </c>
      <c r="U75">
        <v>-7.5429999999999664E-3</v>
      </c>
      <c r="V75">
        <v>-4.1400000000013648E-4</v>
      </c>
      <c r="W75">
        <v>-8.9999999999999802E-5</v>
      </c>
      <c r="X75">
        <v>-3.7600000000000133E-4</v>
      </c>
      <c r="Y75">
        <v>-8.4000000000000741E-5</v>
      </c>
      <c r="Z75">
        <v>-2.9400000000000259E-4</v>
      </c>
      <c r="AA75" t="e">
        <v>#N/A</v>
      </c>
    </row>
    <row r="76" spans="1:27">
      <c r="A76">
        <v>1</v>
      </c>
      <c r="B76" t="s">
        <v>109</v>
      </c>
      <c r="C76" s="6" t="str">
        <f t="shared" ref="C76:C88" si="4">"(" &amp; D76 &amp; ", " &amp;F76 &amp;")"</f>
        <v>(2, 2)</v>
      </c>
      <c r="D76">
        <v>2</v>
      </c>
      <c r="E76">
        <v>1</v>
      </c>
      <c r="F76">
        <v>2</v>
      </c>
      <c r="G76" t="s">
        <v>920</v>
      </c>
      <c r="H76">
        <v>-85.258278000000004</v>
      </c>
      <c r="I76" s="7">
        <v>-68.240585999999993</v>
      </c>
      <c r="J76" s="7">
        <v>-78.344522999999995</v>
      </c>
      <c r="K76" s="7">
        <v>0.203378</v>
      </c>
      <c r="L76" s="7">
        <v>1.955916</v>
      </c>
      <c r="M76" s="7">
        <v>1.1017000000000001E-2</v>
      </c>
      <c r="N76" s="7">
        <v>0.10496</v>
      </c>
      <c r="O76" s="7">
        <v>-3.2583000000000001E-2</v>
      </c>
      <c r="P76" s="7">
        <v>7.7740000000000004E-2</v>
      </c>
      <c r="Q76" s="7">
        <v>7.6755000000000004E-2</v>
      </c>
      <c r="R76" t="str">
        <f>IF(Q76&lt;0.05,IF(Q76&lt;0.01,"* significant at 1%","** significant at 5%"), "")</f>
        <v/>
      </c>
      <c r="S76">
        <v>2.1875520000000108</v>
      </c>
      <c r="T76">
        <v>0.50356200000000229</v>
      </c>
      <c r="U76">
        <v>-0.37668399999999996</v>
      </c>
      <c r="V76">
        <v>1.508200000000004E-2</v>
      </c>
      <c r="W76">
        <v>-1.4019999999999987E-3</v>
      </c>
      <c r="X76">
        <v>-6.4789999999999986E-3</v>
      </c>
      <c r="Y76">
        <v>6.1999999999999555E-5</v>
      </c>
      <c r="Z76">
        <v>-1.0436000000000001E-2</v>
      </c>
      <c r="AA76" t="e">
        <v>#N/A</v>
      </c>
    </row>
    <row r="77" spans="1:27">
      <c r="A77">
        <v>1</v>
      </c>
      <c r="B77" t="s">
        <v>110</v>
      </c>
      <c r="C77" s="6" t="str">
        <f t="shared" si="4"/>
        <v>(1, 0)</v>
      </c>
      <c r="D77">
        <v>1</v>
      </c>
      <c r="E77">
        <v>1</v>
      </c>
      <c r="F77">
        <v>0</v>
      </c>
      <c r="G77" t="s">
        <v>920</v>
      </c>
      <c r="H77">
        <v>-60.263869</v>
      </c>
      <c r="I77" s="7">
        <v>-51.755023000000001</v>
      </c>
      <c r="J77" s="7">
        <v>-56.806992000000001</v>
      </c>
      <c r="K77" s="7">
        <v>0.334231</v>
      </c>
      <c r="L77" s="7">
        <v>2.0886480000000001</v>
      </c>
      <c r="M77" s="7">
        <v>1.1370999999999999E-2</v>
      </c>
      <c r="N77" s="7">
        <v>0.106637</v>
      </c>
      <c r="O77" s="7">
        <v>-3.3446999999999998E-2</v>
      </c>
      <c r="P77" s="7">
        <v>5.5099000000000002E-2</v>
      </c>
      <c r="Q77" s="7">
        <v>1.2203E-2</v>
      </c>
      <c r="R77" t="str">
        <f>IF(Q77&lt;0.05,IF(Q77&lt;0.01,"* significant at 1%","** significant at 5%"), "")</f>
        <v>** significant at 5%</v>
      </c>
      <c r="S77">
        <v>0.85477900000000062</v>
      </c>
      <c r="T77">
        <v>-0.82921100000000081</v>
      </c>
      <c r="U77">
        <v>-0.42078200000000004</v>
      </c>
      <c r="V77">
        <v>-1.1744999999999894E-2</v>
      </c>
      <c r="W77">
        <v>-1.9450000000000005E-3</v>
      </c>
      <c r="X77">
        <v>-8.7570000000000009E-3</v>
      </c>
      <c r="Y77">
        <v>-5.3299999999999875E-4</v>
      </c>
      <c r="Z77">
        <v>-7.9610000000000028E-3</v>
      </c>
      <c r="AA77" t="e">
        <v>#N/A</v>
      </c>
    </row>
    <row r="78" spans="1:27">
      <c r="A78">
        <v>1</v>
      </c>
      <c r="B78" t="s">
        <v>111</v>
      </c>
      <c r="C78" s="6" t="str">
        <f t="shared" si="4"/>
        <v>(4, 0)</v>
      </c>
      <c r="D78">
        <v>4</v>
      </c>
      <c r="E78">
        <v>1</v>
      </c>
      <c r="F78">
        <v>0</v>
      </c>
      <c r="G78" t="s">
        <v>920</v>
      </c>
      <c r="H78">
        <v>-44.982686000000001</v>
      </c>
      <c r="I78" s="7">
        <v>-27.964994000000001</v>
      </c>
      <c r="J78" s="7">
        <v>-38.068930999999999</v>
      </c>
      <c r="K78" s="7">
        <v>0.482991</v>
      </c>
      <c r="L78" s="7">
        <v>1.952715</v>
      </c>
      <c r="M78" s="7">
        <v>1.1782000000000001E-2</v>
      </c>
      <c r="N78" s="7">
        <v>0.108546</v>
      </c>
      <c r="O78" s="7">
        <v>-1.9910000000000001E-2</v>
      </c>
      <c r="P78" s="7">
        <v>4.0590000000000001E-2</v>
      </c>
      <c r="Q78" s="7">
        <v>8.4878999999999996E-2</v>
      </c>
      <c r="R78" t="str">
        <f>IF(Q78&lt;0.05,IF(Q78&lt;0.01,"* significant at 1%","** significant at 5%"), "")</f>
        <v/>
      </c>
      <c r="S78">
        <v>1.8764779999999988</v>
      </c>
      <c r="T78">
        <v>0.19248900000000191</v>
      </c>
      <c r="U78">
        <v>-0.23269699999999999</v>
      </c>
      <c r="V78">
        <v>-6.405800000000017E-2</v>
      </c>
      <c r="W78">
        <v>-2.4589999999999994E-3</v>
      </c>
      <c r="X78">
        <v>-1.0790999999999995E-2</v>
      </c>
      <c r="Y78">
        <v>4.2400000000000077E-4</v>
      </c>
      <c r="Z78">
        <v>-2.5410000000000016E-3</v>
      </c>
      <c r="AA78" t="e">
        <v>#N/A</v>
      </c>
    </row>
    <row r="79" spans="1:27">
      <c r="C79" s="6"/>
      <c r="I79" s="7"/>
      <c r="J79" s="7"/>
      <c r="K79" s="7"/>
      <c r="L79" s="7"/>
      <c r="M79" s="7"/>
      <c r="N79" s="7"/>
      <c r="O79" s="7"/>
      <c r="P79" s="7"/>
      <c r="Q79" s="7"/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e">
        <v>#N/A</v>
      </c>
    </row>
    <row r="80" spans="1:27">
      <c r="A80">
        <v>2</v>
      </c>
      <c r="B80" t="s">
        <v>113</v>
      </c>
      <c r="C80" s="6" t="str">
        <f t="shared" si="4"/>
        <v>(2, 0)</v>
      </c>
      <c r="D80">
        <v>2</v>
      </c>
      <c r="E80">
        <v>1</v>
      </c>
      <c r="F80">
        <v>0</v>
      </c>
      <c r="G80" t="s">
        <v>920</v>
      </c>
      <c r="H80">
        <v>-28.826967</v>
      </c>
      <c r="I80" s="7">
        <v>-17.481839000000001</v>
      </c>
      <c r="J80" s="7">
        <v>-24.217797000000001</v>
      </c>
      <c r="K80" s="7">
        <v>0.95030499999999996</v>
      </c>
      <c r="L80" s="7">
        <v>1.647494</v>
      </c>
      <c r="M80" s="7">
        <v>8.3280000000000003E-3</v>
      </c>
      <c r="N80" s="7">
        <v>9.1259999999999994E-2</v>
      </c>
      <c r="O80" s="7">
        <v>-2.6027000000000002E-2</v>
      </c>
      <c r="P80" s="7">
        <v>6.6553000000000001E-2</v>
      </c>
      <c r="Q80" s="7">
        <v>0.84229799999999999</v>
      </c>
      <c r="R80" t="str">
        <f>IF(Q80&lt;0.05,IF(Q80&lt;0.01,"* significant at 1%","** significant at 5%"), "")</f>
        <v/>
      </c>
      <c r="S80">
        <v>4.7807519999999997</v>
      </c>
      <c r="T80">
        <v>3.0967619999999982</v>
      </c>
      <c r="U80">
        <v>1.0633000000000004E-2</v>
      </c>
      <c r="V80">
        <v>-1.6069999999999141E-3</v>
      </c>
      <c r="W80">
        <v>2.2499999999999951E-4</v>
      </c>
      <c r="X80">
        <v>1.2439999999999951E-3</v>
      </c>
      <c r="Y80">
        <v>3.2199999999999937E-4</v>
      </c>
      <c r="Z80">
        <v>-3.3000000000005247E-5</v>
      </c>
      <c r="AA80" t="e">
        <v>#N/A</v>
      </c>
    </row>
    <row r="81" spans="1:28">
      <c r="A81">
        <v>2</v>
      </c>
      <c r="B81" t="s">
        <v>114</v>
      </c>
      <c r="C81" s="6" t="str">
        <f t="shared" si="4"/>
        <v>(1, 0)</v>
      </c>
      <c r="D81">
        <v>1</v>
      </c>
      <c r="E81">
        <v>1</v>
      </c>
      <c r="F81">
        <v>0</v>
      </c>
      <c r="G81" t="s">
        <v>920</v>
      </c>
      <c r="H81">
        <v>-113.35525699999999</v>
      </c>
      <c r="I81" s="7">
        <v>-104.846411</v>
      </c>
      <c r="J81" s="7">
        <v>-109.89838</v>
      </c>
      <c r="K81" s="7">
        <v>0.68148900000000001</v>
      </c>
      <c r="L81" s="7">
        <v>1.841885</v>
      </c>
      <c r="M81" s="7">
        <v>5.5649999999999996E-3</v>
      </c>
      <c r="N81" s="7">
        <v>7.4595999999999996E-2</v>
      </c>
      <c r="O81" s="7">
        <v>-2.6155000000000001E-2</v>
      </c>
      <c r="P81" s="7">
        <v>7.0917999999999995E-2</v>
      </c>
      <c r="Q81" s="7">
        <v>2.0281E-2</v>
      </c>
      <c r="R81" t="str">
        <f>IF(Q81&lt;0.05,IF(Q81&lt;0.01,"* significant at 1%","** significant at 5%"), "")</f>
        <v>** significant at 5%</v>
      </c>
      <c r="S81">
        <v>2.0812619999999953</v>
      </c>
      <c r="T81">
        <v>0.39727200000000096</v>
      </c>
      <c r="U81">
        <v>9.0208999999999984E-2</v>
      </c>
      <c r="V81">
        <v>-1.7139999999999933E-2</v>
      </c>
      <c r="W81">
        <v>-7.430000000000006E-4</v>
      </c>
      <c r="X81">
        <v>-4.8250000000000098E-3</v>
      </c>
      <c r="Y81">
        <v>-1.5300000000000036E-4</v>
      </c>
      <c r="Z81">
        <v>-5.1590000000000108E-3</v>
      </c>
      <c r="AA81" t="e">
        <v>#N/A</v>
      </c>
    </row>
    <row r="82" spans="1:28">
      <c r="A82">
        <v>2</v>
      </c>
      <c r="B82" t="s">
        <v>115</v>
      </c>
      <c r="C82" s="6" t="str">
        <f t="shared" si="4"/>
        <v>(1, 0)</v>
      </c>
      <c r="D82">
        <v>1</v>
      </c>
      <c r="E82">
        <v>1</v>
      </c>
      <c r="F82">
        <v>0</v>
      </c>
      <c r="G82" t="s">
        <v>920</v>
      </c>
      <c r="H82">
        <v>-97.884647000000001</v>
      </c>
      <c r="I82" s="7">
        <v>-89.375800999999996</v>
      </c>
      <c r="J82" s="7">
        <v>-94.427769999999995</v>
      </c>
      <c r="K82" s="7">
        <v>0.67255699999999996</v>
      </c>
      <c r="L82" s="7">
        <v>1.9329069999999999</v>
      </c>
      <c r="M82" s="7">
        <v>5.7250000000000001E-3</v>
      </c>
      <c r="N82" s="7">
        <v>7.5661999999999993E-2</v>
      </c>
      <c r="O82" s="7">
        <v>-2.2846000000000002E-2</v>
      </c>
      <c r="P82" s="7">
        <v>4.9977000000000001E-2</v>
      </c>
      <c r="Q82" s="7">
        <v>9.8650000000000005E-3</v>
      </c>
      <c r="R82" t="str">
        <f>IF(Q82&lt;0.05,IF(Q82&lt;0.01,"* significant at 1%","** significant at 5%"), "")</f>
        <v>* significant at 1%</v>
      </c>
      <c r="S82">
        <v>0.67486800000000358</v>
      </c>
      <c r="T82">
        <v>-1.0091219999999907</v>
      </c>
      <c r="U82">
        <v>-2.0656000000000008E-2</v>
      </c>
      <c r="V82">
        <v>-0.11647999999999992</v>
      </c>
      <c r="W82">
        <v>-1.1479999999999997E-3</v>
      </c>
      <c r="X82">
        <v>-7.2390000000000093E-3</v>
      </c>
      <c r="Y82">
        <v>-4.180000000000017E-4</v>
      </c>
      <c r="Z82">
        <v>-3.3359999999999987E-3</v>
      </c>
      <c r="AA82" t="e">
        <v>#N/A</v>
      </c>
    </row>
    <row r="83" spans="1:28">
      <c r="A83">
        <v>2</v>
      </c>
      <c r="B83" t="s">
        <v>116</v>
      </c>
      <c r="C83" s="6" t="str">
        <f t="shared" si="4"/>
        <v>(4, 0)</v>
      </c>
      <c r="D83">
        <v>4</v>
      </c>
      <c r="E83">
        <v>1</v>
      </c>
      <c r="F83">
        <v>0</v>
      </c>
      <c r="G83" t="s">
        <v>920</v>
      </c>
      <c r="H83">
        <v>-59.249974999999999</v>
      </c>
      <c r="I83" s="7">
        <v>-42.232284</v>
      </c>
      <c r="J83" s="7">
        <v>-52.336221000000002</v>
      </c>
      <c r="K83" s="7">
        <v>0.575901</v>
      </c>
      <c r="L83" s="7">
        <v>1.8774569999999999</v>
      </c>
      <c r="M83" s="7">
        <v>8.9060000000000007E-3</v>
      </c>
      <c r="N83" s="7">
        <v>9.4372999999999999E-2</v>
      </c>
      <c r="O83" s="7">
        <v>-1.5386E-2</v>
      </c>
      <c r="P83" s="7">
        <v>4.0670999999999999E-2</v>
      </c>
      <c r="Q83" s="7">
        <v>0.22649900000000001</v>
      </c>
      <c r="R83" t="str">
        <f>IF(Q83&lt;0.05,IF(Q83&lt;0.01,"* significant at 1%","** significant at 5%"), "")</f>
        <v/>
      </c>
      <c r="S83">
        <v>3.3992220000000017</v>
      </c>
      <c r="T83">
        <v>1.7152320000000003</v>
      </c>
      <c r="U83">
        <v>5.7722000000000051E-2</v>
      </c>
      <c r="V83">
        <v>-0.107464</v>
      </c>
      <c r="W83">
        <v>-1.292999999999999E-3</v>
      </c>
      <c r="X83">
        <v>-6.6169999999999979E-3</v>
      </c>
      <c r="Y83">
        <v>2.6100000000000081E-4</v>
      </c>
      <c r="Z83">
        <v>-1.3999999999999985E-3</v>
      </c>
      <c r="AA83" t="e">
        <v>#N/A</v>
      </c>
    </row>
    <row r="84" spans="1:28">
      <c r="C84" s="6"/>
      <c r="I84" s="7"/>
      <c r="J84" s="7"/>
      <c r="K84" s="7"/>
      <c r="L84" s="7"/>
      <c r="M84" s="7"/>
      <c r="N84" s="7"/>
      <c r="O84" s="7"/>
      <c r="P84" s="7"/>
      <c r="Q84" s="7"/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e">
        <v>#N/A</v>
      </c>
    </row>
    <row r="85" spans="1:28">
      <c r="A85">
        <v>3</v>
      </c>
      <c r="B85" t="s">
        <v>118</v>
      </c>
      <c r="C85" s="6" t="str">
        <f t="shared" si="4"/>
        <v>(2, 1)</v>
      </c>
      <c r="D85">
        <v>2</v>
      </c>
      <c r="E85">
        <v>1</v>
      </c>
      <c r="F85">
        <v>1</v>
      </c>
      <c r="G85" t="s">
        <v>920</v>
      </c>
      <c r="H85">
        <v>-65.866007999999994</v>
      </c>
      <c r="I85" s="7">
        <v>-51.684598000000001</v>
      </c>
      <c r="J85" s="7">
        <v>-60.104545999999999</v>
      </c>
      <c r="K85" s="7">
        <v>0.60090500000000002</v>
      </c>
      <c r="L85" s="7">
        <v>1.7168350000000001</v>
      </c>
      <c r="M85" s="7">
        <v>9.4959999999999992E-3</v>
      </c>
      <c r="N85" s="7">
        <v>9.7448000000000007E-2</v>
      </c>
      <c r="O85" s="7">
        <v>-1.7570000000000001E-3</v>
      </c>
      <c r="P85" s="7">
        <v>9.1240000000000002E-2</v>
      </c>
      <c r="Q85" s="7">
        <v>0.442805</v>
      </c>
      <c r="R85" t="str">
        <f>IF(Q85&lt;0.05,IF(Q85&lt;0.01,"* significant at 1%","** significant at 5%"), "")</f>
        <v/>
      </c>
      <c r="S85">
        <v>3.4055139999999966</v>
      </c>
      <c r="T85">
        <v>1.7215240000000023</v>
      </c>
      <c r="U85">
        <v>7.7771000000000035E-2</v>
      </c>
      <c r="V85">
        <v>8.5659000000000152E-2</v>
      </c>
      <c r="W85">
        <v>-5.7000000000000106E-4</v>
      </c>
      <c r="X85">
        <v>-2.8829999999999967E-3</v>
      </c>
      <c r="Y85">
        <v>5.4199999999999973E-4</v>
      </c>
      <c r="Z85">
        <v>-4.1159999999999947E-3</v>
      </c>
      <c r="AA85" t="e">
        <v>#N/A</v>
      </c>
    </row>
    <row r="86" spans="1:28">
      <c r="A86">
        <v>3</v>
      </c>
      <c r="B86" t="s">
        <v>119</v>
      </c>
      <c r="C86" s="6" t="str">
        <f t="shared" si="4"/>
        <v>(1, 0)</v>
      </c>
      <c r="D86">
        <v>1</v>
      </c>
      <c r="E86">
        <v>1</v>
      </c>
      <c r="F86">
        <v>0</v>
      </c>
      <c r="G86" t="s">
        <v>920</v>
      </c>
      <c r="H86">
        <v>-75.568511000000001</v>
      </c>
      <c r="I86" s="7">
        <v>-67.059664999999995</v>
      </c>
      <c r="J86" s="7">
        <v>-72.111632999999998</v>
      </c>
      <c r="K86" s="7">
        <v>0.49008400000000002</v>
      </c>
      <c r="L86" s="7">
        <v>2.4208729999999998</v>
      </c>
      <c r="M86" s="7">
        <v>9.1699999999999993E-3</v>
      </c>
      <c r="N86" s="7">
        <v>9.5762E-2</v>
      </c>
      <c r="O86" s="7">
        <v>-3.1749999999999999E-3</v>
      </c>
      <c r="P86" s="7">
        <v>0.123309</v>
      </c>
      <c r="Q86" s="7">
        <v>6.4671999999999993E-2</v>
      </c>
      <c r="R86" t="str">
        <f>IF(Q86&lt;0.05,IF(Q86&lt;0.01,"* significant at 1%","** significant at 5%"), "")</f>
        <v/>
      </c>
      <c r="S86">
        <v>2.1990700000000061</v>
      </c>
      <c r="T86">
        <v>0.51507999999999754</v>
      </c>
      <c r="U86">
        <v>-2.1806999999999965E-2</v>
      </c>
      <c r="V86">
        <v>7.2987999999999609E-2</v>
      </c>
      <c r="W86">
        <v>-3.0000000000012655E-6</v>
      </c>
      <c r="X86">
        <v>-1.4000000000000123E-5</v>
      </c>
      <c r="Y86">
        <v>-3.8199999999999996E-4</v>
      </c>
      <c r="Z86">
        <v>-2.2700000000000498E-4</v>
      </c>
      <c r="AA86" t="e">
        <v>#N/A</v>
      </c>
    </row>
    <row r="87" spans="1:28">
      <c r="A87">
        <v>3</v>
      </c>
      <c r="B87" t="s">
        <v>120</v>
      </c>
      <c r="C87" s="6" t="str">
        <f t="shared" si="4"/>
        <v>(1, 1)</v>
      </c>
      <c r="D87">
        <v>1</v>
      </c>
      <c r="E87">
        <v>1</v>
      </c>
      <c r="F87">
        <v>1</v>
      </c>
      <c r="G87" t="s">
        <v>920</v>
      </c>
      <c r="H87">
        <v>-49.892843999999997</v>
      </c>
      <c r="I87" s="7">
        <v>-38.547716000000001</v>
      </c>
      <c r="J87" s="7">
        <v>-45.283673999999998</v>
      </c>
      <c r="K87" s="7">
        <v>0.59527200000000002</v>
      </c>
      <c r="L87" s="7">
        <v>2.627866</v>
      </c>
      <c r="M87" s="7">
        <v>1.1526E-2</v>
      </c>
      <c r="N87" s="7">
        <v>0.107361</v>
      </c>
      <c r="O87" s="7">
        <v>-3.4199999999999999E-3</v>
      </c>
      <c r="P87" s="7">
        <v>8.7859999999999994E-2</v>
      </c>
      <c r="Q87" s="7">
        <v>0.197961</v>
      </c>
      <c r="R87" t="str">
        <f>IF(Q87&lt;0.05,IF(Q87&lt;0.01,"* significant at 1%","** significant at 5%"), "")</f>
        <v/>
      </c>
      <c r="S87">
        <v>3.3843320000000006</v>
      </c>
      <c r="T87">
        <v>1.7003419999999991</v>
      </c>
      <c r="U87">
        <v>-0.19319599999999992</v>
      </c>
      <c r="V87">
        <v>-2.366899999999994E-2</v>
      </c>
      <c r="W87">
        <v>-4.5000000000000075E-4</v>
      </c>
      <c r="X87">
        <v>-2.0720000000000044E-3</v>
      </c>
      <c r="Y87">
        <v>-5.4799999999999988E-4</v>
      </c>
      <c r="Z87">
        <v>5.0399999999999057E-4</v>
      </c>
      <c r="AA87" t="e">
        <v>#N/A</v>
      </c>
    </row>
    <row r="88" spans="1:28">
      <c r="A88">
        <v>3</v>
      </c>
      <c r="B88" t="s">
        <v>121</v>
      </c>
      <c r="C88" s="6" t="str">
        <f t="shared" si="4"/>
        <v>(4, 0)</v>
      </c>
      <c r="D88">
        <v>4</v>
      </c>
      <c r="E88">
        <v>1</v>
      </c>
      <c r="F88">
        <v>0</v>
      </c>
      <c r="G88" t="s">
        <v>920</v>
      </c>
      <c r="H88">
        <v>-7.4234200000000001</v>
      </c>
      <c r="I88" s="7">
        <v>9.5942720000000001</v>
      </c>
      <c r="J88" s="7">
        <v>-0.50966500000000003</v>
      </c>
      <c r="K88" s="7">
        <v>0.821048</v>
      </c>
      <c r="L88" s="7">
        <v>2.4720149999999999</v>
      </c>
      <c r="M88" s="7">
        <v>2.1783E-2</v>
      </c>
      <c r="N88" s="7">
        <v>0.14759</v>
      </c>
      <c r="O88" s="7">
        <v>-2.4940000000000001E-3</v>
      </c>
      <c r="P88" s="7">
        <v>7.6248999999999997E-2</v>
      </c>
      <c r="Q88" s="7">
        <v>0.45861800000000003</v>
      </c>
      <c r="R88" t="str">
        <f>IF(Q88&lt;0.05,IF(Q88&lt;0.01,"* significant at 1%","** significant at 5%"), "")</f>
        <v/>
      </c>
      <c r="S88">
        <v>4.0176430000000005</v>
      </c>
      <c r="T88">
        <v>2.333653</v>
      </c>
      <c r="U88">
        <v>-0.10383900000000001</v>
      </c>
      <c r="V88">
        <v>-3.2812999999999981E-2</v>
      </c>
      <c r="W88">
        <v>-6.6899999999999946E-4</v>
      </c>
      <c r="X88">
        <v>-2.249000000000001E-3</v>
      </c>
      <c r="Y88">
        <v>-6.1900000000000019E-4</v>
      </c>
      <c r="Z88">
        <v>5.5600000000000094E-4</v>
      </c>
      <c r="AA88" t="e">
        <v>#N/A</v>
      </c>
    </row>
    <row r="91" spans="1:28">
      <c r="B91" t="s">
        <v>937</v>
      </c>
      <c r="R91" s="13"/>
    </row>
    <row r="92" spans="1:28">
      <c r="A92" t="s">
        <v>172</v>
      </c>
      <c r="B92" s="9" t="s">
        <v>930</v>
      </c>
      <c r="C92" s="6" t="s">
        <v>931</v>
      </c>
      <c r="D92" s="6" t="s">
        <v>410</v>
      </c>
      <c r="E92" s="6" t="s">
        <v>411</v>
      </c>
      <c r="F92" s="6" t="s">
        <v>412</v>
      </c>
      <c r="G92" s="9" t="s">
        <v>440</v>
      </c>
      <c r="H92" s="6" t="s">
        <v>415</v>
      </c>
      <c r="I92" s="6" t="s">
        <v>403</v>
      </c>
      <c r="J92" s="6" t="s">
        <v>416</v>
      </c>
      <c r="K92" s="6" t="s">
        <v>925</v>
      </c>
      <c r="L92" s="6" t="s">
        <v>926</v>
      </c>
      <c r="M92" s="6" t="s">
        <v>927</v>
      </c>
      <c r="N92" s="6" t="s">
        <v>928</v>
      </c>
      <c r="O92" s="6" t="s">
        <v>933</v>
      </c>
      <c r="P92" s="6" t="s">
        <v>929</v>
      </c>
      <c r="Q92" s="6" t="s">
        <v>918</v>
      </c>
      <c r="R92" s="6" t="s">
        <v>934</v>
      </c>
      <c r="S92" s="6" t="s">
        <v>415</v>
      </c>
      <c r="T92" s="6" t="s">
        <v>403</v>
      </c>
      <c r="U92" s="6" t="s">
        <v>416</v>
      </c>
      <c r="V92" s="6" t="s">
        <v>925</v>
      </c>
      <c r="W92" s="6" t="s">
        <v>926</v>
      </c>
      <c r="X92" s="6" t="s">
        <v>927</v>
      </c>
      <c r="Y92" s="6" t="s">
        <v>928</v>
      </c>
      <c r="Z92" s="6" t="s">
        <v>933</v>
      </c>
      <c r="AA92" s="6" t="s">
        <v>929</v>
      </c>
    </row>
    <row r="93" spans="1:28">
      <c r="A93">
        <v>1</v>
      </c>
      <c r="B93" t="s">
        <v>108</v>
      </c>
      <c r="C93" s="6" t="str">
        <f>"(" &amp; D93 &amp; ", " &amp;F93 &amp;")"</f>
        <v>(2, 0)</v>
      </c>
      <c r="D93">
        <v>2</v>
      </c>
      <c r="E93">
        <v>1</v>
      </c>
      <c r="F93">
        <v>0</v>
      </c>
      <c r="G93" t="s">
        <v>920</v>
      </c>
      <c r="H93">
        <v>-2.6284730000000001</v>
      </c>
      <c r="I93" s="7">
        <v>8.7166549999999994</v>
      </c>
      <c r="J93" s="7">
        <v>1.9806969999999999</v>
      </c>
      <c r="K93" s="7">
        <v>0.66720900000000005</v>
      </c>
      <c r="L93" s="7">
        <v>1.7770170000000001</v>
      </c>
      <c r="M93" s="7">
        <v>1.5765999999999999E-2</v>
      </c>
      <c r="N93" s="7">
        <v>0.12556300000000001</v>
      </c>
      <c r="O93" s="7">
        <v>-4.0339E-2</v>
      </c>
      <c r="P93" s="7">
        <v>8.4580000000000002E-2</v>
      </c>
      <c r="Q93" s="7">
        <v>0.54443699999999995</v>
      </c>
      <c r="R93" t="str">
        <f>IF(Q93&lt;0.05,IF(Q93&lt;0.01,"* significant at 1%","** significant at 5%"), "")</f>
        <v/>
      </c>
      <c r="S93" s="7" cm="1">
        <f t="array" ref="S93:AB106">H93:Q106-$H$5:$P$18</f>
        <v>1.2987950000000001</v>
      </c>
      <c r="T93">
        <v>4.135076999999999</v>
      </c>
      <c r="U93">
        <v>2.4510869999999998</v>
      </c>
      <c r="V93">
        <v>0.21969800000000006</v>
      </c>
      <c r="W93">
        <v>4.309099999999999E-2</v>
      </c>
      <c r="X93">
        <v>1.3809999999999985E-3</v>
      </c>
      <c r="Y93">
        <v>5.627000000000007E-3</v>
      </c>
      <c r="Z93">
        <v>-5.3399999999999975E-4</v>
      </c>
      <c r="AA93">
        <v>3.7940000000000057E-3</v>
      </c>
      <c r="AB93" t="e">
        <v>#N/A</v>
      </c>
    </row>
    <row r="94" spans="1:28">
      <c r="A94">
        <v>1</v>
      </c>
      <c r="B94" t="s">
        <v>109</v>
      </c>
      <c r="C94" s="6" t="str">
        <f t="shared" ref="C94:C106" si="5">"(" &amp; D94 &amp; ", " &amp;F94 &amp;")"</f>
        <v>(2, 2)</v>
      </c>
      <c r="D94">
        <v>2</v>
      </c>
      <c r="E94">
        <v>1</v>
      </c>
      <c r="F94">
        <v>2</v>
      </c>
      <c r="G94" t="s">
        <v>920</v>
      </c>
      <c r="H94">
        <v>-82.664382000000003</v>
      </c>
      <c r="I94" s="7">
        <v>-65.646691000000004</v>
      </c>
      <c r="J94" s="7">
        <v>-75.750626999999994</v>
      </c>
      <c r="K94" s="7">
        <v>0.60789099999999996</v>
      </c>
      <c r="L94" s="7">
        <v>1.943864</v>
      </c>
      <c r="M94" s="7">
        <v>1.2532E-2</v>
      </c>
      <c r="N94" s="7">
        <v>0.111945</v>
      </c>
      <c r="O94" s="7">
        <v>-3.2534E-2</v>
      </c>
      <c r="P94" s="7">
        <v>8.8778999999999997E-2</v>
      </c>
      <c r="Q94" s="7">
        <v>0.829704</v>
      </c>
      <c r="R94" t="str">
        <f>IF(Q94&lt;0.05,IF(Q94&lt;0.01,"* significant at 1%","** significant at 5%"), "")</f>
        <v/>
      </c>
      <c r="S94">
        <v>1.9451660000000004</v>
      </c>
      <c r="T94">
        <v>4.781447</v>
      </c>
      <c r="U94">
        <v>3.0974580000000032</v>
      </c>
      <c r="V94">
        <v>2.7828999999999993E-2</v>
      </c>
      <c r="W94">
        <v>3.0300000000000882E-3</v>
      </c>
      <c r="X94">
        <v>1.1300000000000025E-4</v>
      </c>
      <c r="Y94">
        <v>5.0600000000000644E-4</v>
      </c>
      <c r="Z94">
        <v>1.1099999999999999E-4</v>
      </c>
      <c r="AA94">
        <v>6.0299999999999243E-4</v>
      </c>
      <c r="AB94" t="e">
        <v>#N/A</v>
      </c>
    </row>
    <row r="95" spans="1:28">
      <c r="A95">
        <v>1</v>
      </c>
      <c r="B95" t="s">
        <v>110</v>
      </c>
      <c r="C95" s="6" t="str">
        <f t="shared" si="5"/>
        <v>(1, 0)</v>
      </c>
      <c r="D95">
        <v>1</v>
      </c>
      <c r="E95">
        <v>1</v>
      </c>
      <c r="F95">
        <v>0</v>
      </c>
      <c r="G95" t="s">
        <v>920</v>
      </c>
      <c r="H95">
        <v>-56.284683999999999</v>
      </c>
      <c r="I95" s="7">
        <v>-47.775838999999998</v>
      </c>
      <c r="J95" s="7">
        <v>-52.827807</v>
      </c>
      <c r="K95" s="7">
        <v>0.75874900000000001</v>
      </c>
      <c r="L95" s="7">
        <v>2.0980620000000001</v>
      </c>
      <c r="M95" s="7">
        <v>1.333E-2</v>
      </c>
      <c r="N95" s="7">
        <v>0.115455</v>
      </c>
      <c r="O95" s="7">
        <v>-3.2960000000000003E-2</v>
      </c>
      <c r="P95" s="7">
        <v>6.3019000000000006E-2</v>
      </c>
      <c r="Q95" s="7">
        <v>0.96404699999999999</v>
      </c>
      <c r="R95" t="str">
        <f>IF(Q95&lt;0.05,IF(Q95&lt;0.01,"* significant at 1%","** significant at 5%"), "")</f>
        <v/>
      </c>
      <c r="S95">
        <v>1.9976820000000046</v>
      </c>
      <c r="T95">
        <v>4.8339630000000042</v>
      </c>
      <c r="U95">
        <v>3.1499740000000003</v>
      </c>
      <c r="V95">
        <v>3.7359999999999616E-3</v>
      </c>
      <c r="W95">
        <v>-2.330999999999861E-3</v>
      </c>
      <c r="X95">
        <v>1.4000000000000123E-5</v>
      </c>
      <c r="Y95">
        <v>6.1000000000005494E-5</v>
      </c>
      <c r="Z95">
        <v>-4.6000000000004371E-5</v>
      </c>
      <c r="AA95">
        <v>-4.099999999999937E-5</v>
      </c>
      <c r="AB95" t="e">
        <v>#N/A</v>
      </c>
    </row>
    <row r="96" spans="1:28">
      <c r="A96">
        <v>1</v>
      </c>
      <c r="B96" t="s">
        <v>111</v>
      </c>
      <c r="C96" s="6" t="str">
        <f t="shared" si="5"/>
        <v>(4, 0)</v>
      </c>
      <c r="D96">
        <v>4</v>
      </c>
      <c r="E96">
        <v>1</v>
      </c>
      <c r="F96">
        <v>0</v>
      </c>
      <c r="G96" t="s">
        <v>920</v>
      </c>
      <c r="H96">
        <v>-42.077956999999998</v>
      </c>
      <c r="I96" s="7">
        <v>-25.060265999999999</v>
      </c>
      <c r="J96" s="7">
        <v>-35.164203000000001</v>
      </c>
      <c r="K96" s="7">
        <v>0.73436299999999999</v>
      </c>
      <c r="L96" s="7">
        <v>1.991336</v>
      </c>
      <c r="M96" s="7">
        <v>1.4245000000000001E-2</v>
      </c>
      <c r="N96" s="7">
        <v>0.119351</v>
      </c>
      <c r="O96" s="7">
        <v>-2.0282000000000001E-2</v>
      </c>
      <c r="P96" s="7">
        <v>4.3614E-2</v>
      </c>
      <c r="Q96" s="7">
        <v>0.83592100000000003</v>
      </c>
      <c r="R96" t="str">
        <f>IF(Q96&lt;0.05,IF(Q96&lt;0.01,"* significant at 1%","** significant at 5%"), "")</f>
        <v/>
      </c>
      <c r="S96">
        <v>1.9449250000000049</v>
      </c>
      <c r="T96">
        <v>4.781206000000001</v>
      </c>
      <c r="U96">
        <v>3.0972170000000006</v>
      </c>
      <c r="V96">
        <v>1.8674999999999997E-2</v>
      </c>
      <c r="W96">
        <v>-2.5437000000000154E-2</v>
      </c>
      <c r="X96">
        <v>4.0000000000005309E-6</v>
      </c>
      <c r="Y96">
        <v>1.4000000000000123E-5</v>
      </c>
      <c r="Z96">
        <v>5.1999999999999963E-5</v>
      </c>
      <c r="AA96">
        <v>4.8299999999999732E-4</v>
      </c>
      <c r="AB96" t="e">
        <v>#N/A</v>
      </c>
    </row>
    <row r="97" spans="1:28">
      <c r="C97" s="6"/>
      <c r="I97" s="7"/>
      <c r="J97" s="7"/>
      <c r="K97" s="7"/>
      <c r="L97" s="7"/>
      <c r="M97" s="7"/>
      <c r="N97" s="7"/>
      <c r="O97" s="7"/>
      <c r="P97" s="7"/>
      <c r="Q97" s="7"/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e">
        <v>#N/A</v>
      </c>
    </row>
    <row r="98" spans="1:28">
      <c r="A98">
        <v>2</v>
      </c>
      <c r="B98" t="s">
        <v>113</v>
      </c>
      <c r="C98" s="6" t="str">
        <f t="shared" si="5"/>
        <v>(2, 0)</v>
      </c>
      <c r="D98">
        <v>2</v>
      </c>
      <c r="E98">
        <v>1</v>
      </c>
      <c r="F98">
        <v>0</v>
      </c>
      <c r="G98" t="s">
        <v>920</v>
      </c>
      <c r="H98">
        <v>-30.223472000000001</v>
      </c>
      <c r="I98" s="7">
        <v>-18.878343999999998</v>
      </c>
      <c r="J98" s="7">
        <v>-25.614301999999999</v>
      </c>
      <c r="K98" s="7">
        <v>0.88026599999999999</v>
      </c>
      <c r="L98" s="7">
        <v>1.725821</v>
      </c>
      <c r="M98" s="7">
        <v>9.0119999999999992E-3</v>
      </c>
      <c r="N98" s="7">
        <v>9.4931000000000001E-2</v>
      </c>
      <c r="O98" s="7">
        <v>-2.6595000000000001E-2</v>
      </c>
      <c r="P98" s="7">
        <v>6.6327999999999998E-2</v>
      </c>
      <c r="Q98" s="7">
        <v>0.40759400000000001</v>
      </c>
      <c r="R98" t="str">
        <f>IF(Q98&lt;0.05,IF(Q98&lt;0.01,"* significant at 1%","** significant at 5%"), "")</f>
        <v/>
      </c>
      <c r="S98">
        <v>0.54796400000000034</v>
      </c>
      <c r="T98">
        <v>3.384247000000002</v>
      </c>
      <c r="U98">
        <v>1.7002570000000006</v>
      </c>
      <c r="V98">
        <v>-5.9405999999999959E-2</v>
      </c>
      <c r="W98">
        <v>7.6720000000000121E-2</v>
      </c>
      <c r="X98">
        <v>9.0899999999999835E-4</v>
      </c>
      <c r="Y98">
        <v>4.9150000000000027E-3</v>
      </c>
      <c r="Z98">
        <v>-2.4599999999999969E-4</v>
      </c>
      <c r="AA98">
        <v>-2.5800000000000822E-4</v>
      </c>
      <c r="AB98" t="e">
        <v>#N/A</v>
      </c>
    </row>
    <row r="99" spans="1:28">
      <c r="A99">
        <v>2</v>
      </c>
      <c r="B99" t="s">
        <v>114</v>
      </c>
      <c r="C99" s="6" t="str">
        <f t="shared" si="5"/>
        <v>(1, 0)</v>
      </c>
      <c r="D99">
        <v>1</v>
      </c>
      <c r="E99">
        <v>1</v>
      </c>
      <c r="F99">
        <v>0</v>
      </c>
      <c r="G99" t="s">
        <v>920</v>
      </c>
      <c r="H99">
        <v>-110.701116</v>
      </c>
      <c r="I99" s="7">
        <v>-102.19226999999999</v>
      </c>
      <c r="J99" s="7">
        <v>-107.244238</v>
      </c>
      <c r="K99" s="7">
        <v>0.63629999999999998</v>
      </c>
      <c r="L99" s="7">
        <v>1.8472949999999999</v>
      </c>
      <c r="M99" s="7">
        <v>6.3220000000000004E-3</v>
      </c>
      <c r="N99" s="7">
        <v>7.9513E-2</v>
      </c>
      <c r="O99" s="7">
        <v>-2.6196000000000001E-2</v>
      </c>
      <c r="P99" s="7">
        <v>7.6774999999999996E-2</v>
      </c>
      <c r="Q99" s="7">
        <v>0.78452500000000003</v>
      </c>
      <c r="R99" t="str">
        <f>IF(Q99&lt;0.05,IF(Q99&lt;0.01,"* significant at 1%","** significant at 5%"), "")</f>
        <v/>
      </c>
      <c r="S99">
        <v>1.8991210000000081</v>
      </c>
      <c r="T99">
        <v>4.7354030000000051</v>
      </c>
      <c r="U99">
        <v>3.0514140000000083</v>
      </c>
      <c r="V99">
        <v>4.5019999999999949E-2</v>
      </c>
      <c r="W99">
        <v>-1.1730000000000018E-2</v>
      </c>
      <c r="X99">
        <v>1.4000000000000123E-5</v>
      </c>
      <c r="Y99">
        <v>9.1999999999994864E-5</v>
      </c>
      <c r="Z99">
        <v>-1.9399999999999973E-4</v>
      </c>
      <c r="AA99">
        <v>6.9799999999999029E-4</v>
      </c>
      <c r="AB99" t="e">
        <v>#N/A</v>
      </c>
    </row>
    <row r="100" spans="1:28">
      <c r="A100">
        <v>2</v>
      </c>
      <c r="B100" t="s">
        <v>115</v>
      </c>
      <c r="C100" s="6" t="str">
        <f t="shared" si="5"/>
        <v>(1, 0)</v>
      </c>
      <c r="D100">
        <v>1</v>
      </c>
      <c r="E100">
        <v>1</v>
      </c>
      <c r="F100">
        <v>0</v>
      </c>
      <c r="G100" t="s">
        <v>920</v>
      </c>
      <c r="H100">
        <v>-94.574584000000002</v>
      </c>
      <c r="I100" s="7">
        <v>-86.065738999999994</v>
      </c>
      <c r="J100" s="7">
        <v>-91.117706999999996</v>
      </c>
      <c r="K100" s="7">
        <v>0.85286099999999998</v>
      </c>
      <c r="L100" s="7">
        <v>2.003593</v>
      </c>
      <c r="M100" s="7">
        <v>6.8399999999999997E-3</v>
      </c>
      <c r="N100" s="7">
        <v>8.2707000000000003E-2</v>
      </c>
      <c r="O100" s="7">
        <v>-2.2773000000000002E-2</v>
      </c>
      <c r="P100" s="7">
        <v>5.4697000000000003E-2</v>
      </c>
      <c r="Q100" s="7">
        <v>0.442888</v>
      </c>
      <c r="R100" t="str">
        <f>IF(Q100&lt;0.05,IF(Q100&lt;0.01,"* significant at 1%","** significant at 5%"), "")</f>
        <v/>
      </c>
      <c r="S100">
        <v>1.1486489999999918</v>
      </c>
      <c r="T100">
        <v>3.9849300000000056</v>
      </c>
      <c r="U100">
        <v>2.3009410000000088</v>
      </c>
      <c r="V100">
        <v>0.15964800000000001</v>
      </c>
      <c r="W100">
        <v>-4.579399999999989E-2</v>
      </c>
      <c r="X100">
        <v>-3.3000000000000043E-5</v>
      </c>
      <c r="Y100">
        <v>-1.9399999999999973E-4</v>
      </c>
      <c r="Z100">
        <v>-3.4500000000000156E-4</v>
      </c>
      <c r="AA100">
        <v>1.3840000000000033E-3</v>
      </c>
      <c r="AB100" t="e">
        <v>#N/A</v>
      </c>
    </row>
    <row r="101" spans="1:28">
      <c r="A101">
        <v>2</v>
      </c>
      <c r="B101" t="s">
        <v>116</v>
      </c>
      <c r="C101" s="6" t="str">
        <f t="shared" si="5"/>
        <v>(4, 0)</v>
      </c>
      <c r="D101">
        <v>4</v>
      </c>
      <c r="E101">
        <v>1</v>
      </c>
      <c r="F101">
        <v>0</v>
      </c>
      <c r="G101" t="s">
        <v>920</v>
      </c>
      <c r="H101">
        <v>-58.602182999999997</v>
      </c>
      <c r="I101" s="7">
        <v>-41.584491999999997</v>
      </c>
      <c r="J101" s="7">
        <v>-51.688428999999999</v>
      </c>
      <c r="K101" s="7">
        <v>0.74249399999999999</v>
      </c>
      <c r="L101" s="7">
        <v>1.8565670000000001</v>
      </c>
      <c r="M101" s="7">
        <v>9.7219999999999997E-3</v>
      </c>
      <c r="N101" s="7">
        <v>9.8599999999999993E-2</v>
      </c>
      <c r="O101" s="7">
        <v>-1.5554E-2</v>
      </c>
      <c r="P101" s="7">
        <v>4.3898E-2</v>
      </c>
      <c r="Q101" s="7">
        <v>0.45746700000000001</v>
      </c>
      <c r="R101" t="str">
        <f>IF(Q101&lt;0.05,IF(Q101&lt;0.01,"* significant at 1%","** significant at 5%"), "")</f>
        <v/>
      </c>
      <c r="S101">
        <v>1.2107330000000047</v>
      </c>
      <c r="T101">
        <v>4.0470140000000043</v>
      </c>
      <c r="U101">
        <v>2.3630240000000029</v>
      </c>
      <c r="V101">
        <v>0.22431500000000004</v>
      </c>
      <c r="W101">
        <v>-0.12835399999999986</v>
      </c>
      <c r="X101">
        <v>-4.7699999999999999E-4</v>
      </c>
      <c r="Y101">
        <v>-2.3900000000000032E-3</v>
      </c>
      <c r="Z101">
        <v>9.3000000000001068E-5</v>
      </c>
      <c r="AA101">
        <v>1.8270000000000022E-3</v>
      </c>
      <c r="AB101" t="e">
        <v>#N/A</v>
      </c>
    </row>
    <row r="102" spans="1:28">
      <c r="C102" s="6"/>
      <c r="I102" s="7"/>
      <c r="J102" s="7"/>
      <c r="K102" s="7"/>
      <c r="L102" s="7"/>
      <c r="M102" s="7"/>
      <c r="N102" s="7"/>
      <c r="O102" s="7"/>
      <c r="P102" s="7"/>
      <c r="Q102" s="7"/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e">
        <v>#N/A</v>
      </c>
    </row>
    <row r="103" spans="1:28">
      <c r="A103">
        <v>3</v>
      </c>
      <c r="B103" t="s">
        <v>118</v>
      </c>
      <c r="C103" s="6" t="str">
        <f t="shared" si="5"/>
        <v>(2, 1)</v>
      </c>
      <c r="D103">
        <v>2</v>
      </c>
      <c r="E103">
        <v>1</v>
      </c>
      <c r="F103">
        <v>1</v>
      </c>
      <c r="G103" t="s">
        <v>920</v>
      </c>
      <c r="H103">
        <v>-67.477923000000004</v>
      </c>
      <c r="I103" s="7">
        <v>-53.296514000000002</v>
      </c>
      <c r="J103" s="7">
        <v>-61.716461000000002</v>
      </c>
      <c r="K103" s="7">
        <v>0.436274</v>
      </c>
      <c r="L103" s="7">
        <v>1.6010759999999999</v>
      </c>
      <c r="M103" s="7">
        <v>9.4000000000000004E-3</v>
      </c>
      <c r="N103" s="7">
        <v>9.6952999999999998E-2</v>
      </c>
      <c r="O103" s="7">
        <v>-2.8279999999999998E-3</v>
      </c>
      <c r="P103" s="7">
        <v>9.0912000000000007E-2</v>
      </c>
      <c r="Q103" s="7">
        <v>0.16334499999999999</v>
      </c>
      <c r="R103" t="str">
        <f>IF(Q103&lt;0.05,IF(Q103&lt;0.01,"* significant at 1%","** significant at 5%"), "")</f>
        <v/>
      </c>
      <c r="S103">
        <v>-1.0426840000000084</v>
      </c>
      <c r="T103">
        <v>1.7935979999999958</v>
      </c>
      <c r="U103">
        <v>0.10960899999999896</v>
      </c>
      <c r="V103">
        <v>-8.6859999999999993E-2</v>
      </c>
      <c r="W103">
        <v>-3.0100000000000016E-2</v>
      </c>
      <c r="X103">
        <v>-6.6599999999999993E-4</v>
      </c>
      <c r="Y103">
        <v>-3.378000000000006E-3</v>
      </c>
      <c r="Z103">
        <v>-5.2899999999999996E-4</v>
      </c>
      <c r="AA103">
        <v>-4.4439999999999896E-3</v>
      </c>
      <c r="AB103" t="e">
        <v>#N/A</v>
      </c>
    </row>
    <row r="104" spans="1:28">
      <c r="A104">
        <v>3</v>
      </c>
      <c r="B104" t="s">
        <v>119</v>
      </c>
      <c r="C104" s="6" t="str">
        <f t="shared" si="5"/>
        <v>(1, 0)</v>
      </c>
      <c r="D104">
        <v>1</v>
      </c>
      <c r="E104">
        <v>1</v>
      </c>
      <c r="F104">
        <v>0</v>
      </c>
      <c r="G104" t="s">
        <v>920</v>
      </c>
      <c r="H104">
        <v>-74.988776999999999</v>
      </c>
      <c r="I104" s="7">
        <v>-66.479930999999993</v>
      </c>
      <c r="J104" s="7">
        <v>-71.531899999999993</v>
      </c>
      <c r="K104" s="7">
        <v>0.54914700000000005</v>
      </c>
      <c r="L104" s="7">
        <v>2.2835269999999999</v>
      </c>
      <c r="M104" s="7">
        <v>8.2749999999999994E-3</v>
      </c>
      <c r="N104" s="7">
        <v>9.0968999999999994E-2</v>
      </c>
      <c r="O104" s="7">
        <v>-3.467E-3</v>
      </c>
      <c r="P104" s="7">
        <v>0.11416999999999999</v>
      </c>
      <c r="Q104" s="7">
        <v>0.185641</v>
      </c>
      <c r="R104" t="str">
        <f>IF(Q104&lt;0.05,IF(Q104&lt;0.01,"* significant at 1%","** significant at 5%"), "")</f>
        <v/>
      </c>
      <c r="S104">
        <v>-5.7479000000000724E-2</v>
      </c>
      <c r="T104">
        <v>2.778804000000008</v>
      </c>
      <c r="U104">
        <v>1.094813000000002</v>
      </c>
      <c r="V104">
        <v>3.7256000000000067E-2</v>
      </c>
      <c r="W104">
        <v>-6.4358000000000359E-2</v>
      </c>
      <c r="X104">
        <v>-8.9800000000000123E-4</v>
      </c>
      <c r="Y104">
        <v>-4.8070000000000057E-3</v>
      </c>
      <c r="Z104">
        <v>-6.7400000000000012E-4</v>
      </c>
      <c r="AA104">
        <v>-9.3660000000000132E-3</v>
      </c>
      <c r="AB104" t="e">
        <v>#N/A</v>
      </c>
    </row>
    <row r="105" spans="1:28">
      <c r="A105">
        <v>3</v>
      </c>
      <c r="B105" t="s">
        <v>120</v>
      </c>
      <c r="C105" s="6" t="str">
        <f t="shared" si="5"/>
        <v>(1, 1)</v>
      </c>
      <c r="D105">
        <v>1</v>
      </c>
      <c r="E105">
        <v>1</v>
      </c>
      <c r="F105">
        <v>1</v>
      </c>
      <c r="G105" t="s">
        <v>920</v>
      </c>
      <c r="H105">
        <v>-51.675682999999999</v>
      </c>
      <c r="I105" s="7">
        <v>-40.330554999999997</v>
      </c>
      <c r="J105" s="7">
        <v>-47.066513</v>
      </c>
      <c r="K105" s="7">
        <v>0.68594999999999995</v>
      </c>
      <c r="L105" s="7">
        <v>2.5785680000000002</v>
      </c>
      <c r="M105" s="7">
        <v>1.0527999999999999E-2</v>
      </c>
      <c r="N105" s="7">
        <v>0.102606</v>
      </c>
      <c r="O105" s="7">
        <v>-3.578E-3</v>
      </c>
      <c r="P105" s="7">
        <v>8.2361000000000004E-2</v>
      </c>
      <c r="Q105" s="7">
        <v>8.3937999999999999E-2</v>
      </c>
      <c r="R105" t="str">
        <f>IF(Q105&lt;0.05,IF(Q105&lt;0.01,"* significant at 1%","** significant at 5%"), "")</f>
        <v/>
      </c>
      <c r="S105">
        <v>-1.2347899999999967</v>
      </c>
      <c r="T105">
        <v>1.6014930000000049</v>
      </c>
      <c r="U105">
        <v>-8.2497000000003595E-2</v>
      </c>
      <c r="V105">
        <v>-0.102518</v>
      </c>
      <c r="W105">
        <v>-7.2966999999999782E-2</v>
      </c>
      <c r="X105">
        <v>-1.4480000000000014E-3</v>
      </c>
      <c r="Y105">
        <v>-6.8269999999999997E-3</v>
      </c>
      <c r="Z105">
        <v>-7.0600000000000003E-4</v>
      </c>
      <c r="AA105">
        <v>-4.9949999999999994E-3</v>
      </c>
      <c r="AB105" t="e">
        <v>#N/A</v>
      </c>
    </row>
    <row r="106" spans="1:28">
      <c r="A106">
        <v>3</v>
      </c>
      <c r="B106" t="s">
        <v>121</v>
      </c>
      <c r="C106" s="6" t="str">
        <f t="shared" si="5"/>
        <v>(4, 0)</v>
      </c>
      <c r="D106">
        <v>4</v>
      </c>
      <c r="E106">
        <v>1</v>
      </c>
      <c r="F106">
        <v>0</v>
      </c>
      <c r="G106" t="s">
        <v>920</v>
      </c>
      <c r="H106">
        <v>-8.8096809999999994</v>
      </c>
      <c r="I106" s="7">
        <v>8.2080099999999998</v>
      </c>
      <c r="J106" s="7">
        <v>-1.895926</v>
      </c>
      <c r="K106" s="7">
        <v>0.79551799999999995</v>
      </c>
      <c r="L106" s="7">
        <v>2.4074209999999998</v>
      </c>
      <c r="M106" s="7">
        <v>1.9547999999999999E-2</v>
      </c>
      <c r="N106" s="7">
        <v>0.139816</v>
      </c>
      <c r="O106" s="7">
        <v>-2.0230000000000001E-3</v>
      </c>
      <c r="P106" s="7">
        <v>7.1892999999999999E-2</v>
      </c>
      <c r="Q106" s="7">
        <v>0.161661</v>
      </c>
      <c r="R106" t="str">
        <f>IF(Q106&lt;0.05,IF(Q106&lt;0.01,"* significant at 1%","** significant at 5%"), "")</f>
        <v/>
      </c>
      <c r="S106">
        <v>-0.20490099999999956</v>
      </c>
      <c r="T106">
        <v>2.6313810000000002</v>
      </c>
      <c r="U106">
        <v>0.94739200000000001</v>
      </c>
      <c r="V106">
        <v>-0.12936900000000007</v>
      </c>
      <c r="W106">
        <v>-9.7407000000000021E-2</v>
      </c>
      <c r="X106">
        <v>-2.9040000000000003E-3</v>
      </c>
      <c r="Y106">
        <v>-1.0023000000000004E-2</v>
      </c>
      <c r="Z106">
        <v>-1.4800000000000013E-4</v>
      </c>
      <c r="AA106">
        <v>-3.7999999999999978E-3</v>
      </c>
      <c r="AB106" t="e">
        <v>#N/A</v>
      </c>
    </row>
    <row r="108" spans="1:28">
      <c r="B108" t="s">
        <v>938</v>
      </c>
    </row>
    <row r="109" spans="1:28">
      <c r="A109" t="s">
        <v>172</v>
      </c>
      <c r="B109" s="9" t="s">
        <v>930</v>
      </c>
      <c r="C109" s="6" t="s">
        <v>931</v>
      </c>
      <c r="D109" s="6" t="s">
        <v>410</v>
      </c>
      <c r="E109" s="6" t="s">
        <v>411</v>
      </c>
      <c r="F109" s="6" t="s">
        <v>412</v>
      </c>
      <c r="G109" s="9" t="s">
        <v>440</v>
      </c>
      <c r="H109" s="6" t="s">
        <v>415</v>
      </c>
      <c r="I109" s="6" t="s">
        <v>403</v>
      </c>
      <c r="J109" s="6" t="s">
        <v>416</v>
      </c>
      <c r="K109" s="6" t="s">
        <v>925</v>
      </c>
      <c r="L109" s="6" t="s">
        <v>926</v>
      </c>
      <c r="M109" s="6" t="s">
        <v>927</v>
      </c>
      <c r="N109" s="6" t="s">
        <v>928</v>
      </c>
      <c r="O109" s="6" t="s">
        <v>933</v>
      </c>
      <c r="P109" s="6" t="s">
        <v>929</v>
      </c>
      <c r="Q109" s="6" t="s">
        <v>918</v>
      </c>
      <c r="R109" s="6" t="s">
        <v>934</v>
      </c>
      <c r="S109" s="6" t="s">
        <v>415</v>
      </c>
      <c r="T109" s="6" t="s">
        <v>403</v>
      </c>
      <c r="U109" s="6" t="s">
        <v>416</v>
      </c>
      <c r="V109" s="6" t="s">
        <v>925</v>
      </c>
      <c r="W109" s="6" t="s">
        <v>926</v>
      </c>
      <c r="X109" s="6" t="s">
        <v>927</v>
      </c>
      <c r="Y109" s="6" t="s">
        <v>928</v>
      </c>
      <c r="Z109" s="6" t="s">
        <v>933</v>
      </c>
      <c r="AA109" s="6" t="s">
        <v>929</v>
      </c>
    </row>
    <row r="110" spans="1:28">
      <c r="A110">
        <v>1</v>
      </c>
      <c r="B110" t="s">
        <v>108</v>
      </c>
      <c r="C110" s="6" t="str">
        <f>"(" &amp; D110 &amp; ", " &amp;F110 &amp;")"</f>
        <v>(2, 0)</v>
      </c>
      <c r="D110">
        <v>2</v>
      </c>
      <c r="E110">
        <v>1</v>
      </c>
      <c r="F110">
        <v>0</v>
      </c>
      <c r="G110" t="s">
        <v>920</v>
      </c>
      <c r="H110">
        <v>-1.9700979999999999</v>
      </c>
      <c r="I110" s="7">
        <v>9.3750300000000006</v>
      </c>
      <c r="J110" s="7">
        <v>2.6390720000000001</v>
      </c>
      <c r="K110" s="7">
        <v>0.41472999999999999</v>
      </c>
      <c r="L110" s="7">
        <v>1.741595</v>
      </c>
      <c r="M110" s="7">
        <v>1.4002000000000001E-2</v>
      </c>
      <c r="N110" s="7">
        <v>0.118329</v>
      </c>
      <c r="O110" s="7">
        <v>-3.9955999999999998E-2</v>
      </c>
      <c r="P110" s="7">
        <v>7.9460000000000003E-2</v>
      </c>
      <c r="Q110" s="7">
        <v>0.87782899999999997</v>
      </c>
      <c r="R110" t="str">
        <f>IF(Q110&lt;0.05,IF(Q110&lt;0.01,"* significant at 1%","** significant at 5%"), "")</f>
        <v/>
      </c>
      <c r="S110" s="7" cm="1">
        <f t="array" ref="S110:AB123">H110:Q123-$H$5:$P$18</f>
        <v>1.9571700000000003</v>
      </c>
      <c r="T110">
        <v>4.7934520000000003</v>
      </c>
      <c r="U110">
        <v>3.1094620000000002</v>
      </c>
      <c r="V110">
        <v>-3.2781000000000005E-2</v>
      </c>
      <c r="W110">
        <v>7.6689999999999259E-3</v>
      </c>
      <c r="X110">
        <v>-3.8299999999999966E-4</v>
      </c>
      <c r="Y110">
        <v>-1.6069999999999973E-3</v>
      </c>
      <c r="Z110">
        <v>-1.5099999999999836E-4</v>
      </c>
      <c r="AA110">
        <v>-1.3259999999999939E-3</v>
      </c>
      <c r="AB110" t="e">
        <v>#N/A</v>
      </c>
    </row>
    <row r="111" spans="1:28">
      <c r="A111">
        <v>1</v>
      </c>
      <c r="B111" t="s">
        <v>109</v>
      </c>
      <c r="C111" s="6" t="str">
        <f t="shared" ref="C111:C123" si="6">"(" &amp; D111 &amp; ", " &amp;F111 &amp;")"</f>
        <v>(2, 2)</v>
      </c>
      <c r="D111">
        <v>2</v>
      </c>
      <c r="E111">
        <v>1</v>
      </c>
      <c r="F111">
        <v>2</v>
      </c>
      <c r="G111" t="s">
        <v>920</v>
      </c>
      <c r="H111">
        <v>-84.792590000000004</v>
      </c>
      <c r="I111" s="7">
        <v>-67.774897999999993</v>
      </c>
      <c r="J111" s="7">
        <v>-77.878834999999995</v>
      </c>
      <c r="K111" s="7">
        <v>0.36427599999999999</v>
      </c>
      <c r="L111" s="7">
        <v>2.0251929999999998</v>
      </c>
      <c r="M111" s="7">
        <v>1.1362000000000001E-2</v>
      </c>
      <c r="N111" s="7">
        <v>0.10659100000000001</v>
      </c>
      <c r="O111" s="7">
        <v>-3.2490999999999999E-2</v>
      </c>
      <c r="P111" s="7">
        <v>7.8412999999999997E-2</v>
      </c>
      <c r="Q111" s="7">
        <v>0.153978</v>
      </c>
      <c r="R111" t="str">
        <f>IF(Q111&lt;0.05,IF(Q111&lt;0.01,"* significant at 1%","** significant at 5%"), "")</f>
        <v/>
      </c>
      <c r="S111">
        <v>-0.18304200000000037</v>
      </c>
      <c r="T111">
        <v>2.6532400000000109</v>
      </c>
      <c r="U111">
        <v>0.96925000000000239</v>
      </c>
      <c r="V111">
        <v>-0.21578599999999998</v>
      </c>
      <c r="W111">
        <v>8.4358999999999851E-2</v>
      </c>
      <c r="X111">
        <v>-1.0569999999999989E-3</v>
      </c>
      <c r="Y111">
        <v>-4.8479999999999912E-3</v>
      </c>
      <c r="Z111">
        <v>1.5400000000000136E-4</v>
      </c>
      <c r="AA111">
        <v>-9.7630000000000078E-3</v>
      </c>
      <c r="AB111" t="e">
        <v>#N/A</v>
      </c>
    </row>
    <row r="112" spans="1:28">
      <c r="A112">
        <v>1</v>
      </c>
      <c r="B112" t="s">
        <v>110</v>
      </c>
      <c r="C112" s="6" t="str">
        <f t="shared" si="6"/>
        <v>(1, 0)</v>
      </c>
      <c r="D112">
        <v>1</v>
      </c>
      <c r="E112">
        <v>1</v>
      </c>
      <c r="F112">
        <v>0</v>
      </c>
      <c r="G112" t="s">
        <v>920</v>
      </c>
      <c r="H112">
        <v>-56.693559999999998</v>
      </c>
      <c r="I112" s="7">
        <v>-48.184714999999997</v>
      </c>
      <c r="J112" s="7">
        <v>-53.236682999999999</v>
      </c>
      <c r="K112" s="7">
        <v>0.79020800000000002</v>
      </c>
      <c r="L112" s="7">
        <v>2.1499640000000002</v>
      </c>
      <c r="M112" s="7">
        <v>1.2878000000000001E-2</v>
      </c>
      <c r="N112" s="7">
        <v>0.113482</v>
      </c>
      <c r="O112" s="7">
        <v>-3.2940999999999998E-2</v>
      </c>
      <c r="P112" s="7">
        <v>6.1253000000000002E-2</v>
      </c>
      <c r="Q112" s="7">
        <v>0.53730199999999995</v>
      </c>
      <c r="R112" t="str">
        <f>IF(Q112&lt;0.05,IF(Q112&lt;0.01,"* significant at 1%","** significant at 5%"), "")</f>
        <v/>
      </c>
      <c r="S112">
        <v>1.5888060000000053</v>
      </c>
      <c r="T112">
        <v>4.4250870000000049</v>
      </c>
      <c r="U112">
        <v>2.7410980000000009</v>
      </c>
      <c r="V112">
        <v>3.5194999999999976E-2</v>
      </c>
      <c r="W112">
        <v>4.9571000000000254E-2</v>
      </c>
      <c r="X112">
        <v>-4.3799999999999915E-4</v>
      </c>
      <c r="Y112">
        <v>-1.911999999999997E-3</v>
      </c>
      <c r="Z112">
        <v>-2.6999999999999247E-5</v>
      </c>
      <c r="AA112">
        <v>-1.807000000000003E-3</v>
      </c>
      <c r="AB112" t="e">
        <v>#N/A</v>
      </c>
    </row>
    <row r="113" spans="1:28">
      <c r="A113">
        <v>1</v>
      </c>
      <c r="B113" t="s">
        <v>111</v>
      </c>
      <c r="C113" s="6" t="str">
        <f t="shared" si="6"/>
        <v>(4, 0)</v>
      </c>
      <c r="D113">
        <v>4</v>
      </c>
      <c r="E113">
        <v>1</v>
      </c>
      <c r="F113">
        <v>0</v>
      </c>
      <c r="G113" t="s">
        <v>920</v>
      </c>
      <c r="H113">
        <v>-43.526600000000002</v>
      </c>
      <c r="I113" s="7">
        <v>-26.508908000000002</v>
      </c>
      <c r="J113" s="7">
        <v>-36.612845</v>
      </c>
      <c r="K113" s="7">
        <v>0.678678</v>
      </c>
      <c r="L113" s="7">
        <v>2.1788439999999998</v>
      </c>
      <c r="M113" s="7">
        <v>1.3724E-2</v>
      </c>
      <c r="N113" s="7">
        <v>0.117149</v>
      </c>
      <c r="O113" s="7">
        <v>-2.1430000000000001E-2</v>
      </c>
      <c r="P113" s="7">
        <v>4.2119999999999998E-2</v>
      </c>
      <c r="Q113" s="7">
        <v>0.275482</v>
      </c>
      <c r="R113" t="str">
        <f>IF(Q113&lt;0.05,IF(Q113&lt;0.01,"* significant at 1%","** significant at 5%"), "")</f>
        <v/>
      </c>
      <c r="S113">
        <v>0.49628200000000078</v>
      </c>
      <c r="T113">
        <v>3.3325639999999979</v>
      </c>
      <c r="U113">
        <v>1.648575000000001</v>
      </c>
      <c r="V113">
        <v>-3.7009999999999987E-2</v>
      </c>
      <c r="W113">
        <v>0.16207099999999963</v>
      </c>
      <c r="X113">
        <v>-5.170000000000001E-4</v>
      </c>
      <c r="Y113">
        <v>-2.1879999999999955E-3</v>
      </c>
      <c r="Z113">
        <v>-1.0959999999999998E-3</v>
      </c>
      <c r="AA113">
        <v>-1.011000000000005E-3</v>
      </c>
      <c r="AB113" t="e">
        <v>#N/A</v>
      </c>
    </row>
    <row r="114" spans="1:28">
      <c r="C114" s="6"/>
      <c r="I114" s="7"/>
      <c r="J114" s="7"/>
      <c r="K114" s="7"/>
      <c r="L114" s="7"/>
      <c r="M114" s="7"/>
      <c r="N114" s="7"/>
      <c r="O114" s="7"/>
      <c r="P114" s="7"/>
      <c r="Q114" s="7"/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e">
        <v>#N/A</v>
      </c>
    </row>
    <row r="115" spans="1:28">
      <c r="A115">
        <v>2</v>
      </c>
      <c r="B115" t="s">
        <v>113</v>
      </c>
      <c r="C115" s="6" t="str">
        <f t="shared" si="6"/>
        <v>(2, 0)</v>
      </c>
      <c r="D115">
        <v>2</v>
      </c>
      <c r="E115">
        <v>1</v>
      </c>
      <c r="F115">
        <v>0</v>
      </c>
      <c r="G115" t="s">
        <v>920</v>
      </c>
      <c r="H115">
        <v>-29.263532999999999</v>
      </c>
      <c r="I115" s="7">
        <v>-17.918405</v>
      </c>
      <c r="J115" s="7">
        <v>-24.654363</v>
      </c>
      <c r="K115" s="7">
        <v>0.92787699999999995</v>
      </c>
      <c r="L115" s="7">
        <v>1.6653990000000001</v>
      </c>
      <c r="M115" s="7">
        <v>9.1210000000000006E-3</v>
      </c>
      <c r="N115" s="7">
        <v>9.5505999999999994E-2</v>
      </c>
      <c r="O115" s="7">
        <v>-2.5600999999999999E-2</v>
      </c>
      <c r="P115" s="7">
        <v>6.8804000000000004E-2</v>
      </c>
      <c r="Q115" s="7">
        <v>0.62039</v>
      </c>
      <c r="R115" t="str">
        <f>IF(Q115&lt;0.05,IF(Q115&lt;0.01,"* significant at 1%","** significant at 5%"), "")</f>
        <v/>
      </c>
      <c r="S115">
        <v>1.5079030000000024</v>
      </c>
      <c r="T115">
        <v>4.3441860000000005</v>
      </c>
      <c r="U115">
        <v>2.6601959999999991</v>
      </c>
      <c r="V115">
        <v>-1.1795E-2</v>
      </c>
      <c r="W115">
        <v>1.6298000000000146E-2</v>
      </c>
      <c r="X115">
        <v>1.0179999999999998E-3</v>
      </c>
      <c r="Y115">
        <v>5.4899999999999949E-3</v>
      </c>
      <c r="Z115">
        <v>7.4800000000000214E-4</v>
      </c>
      <c r="AA115">
        <v>2.2179999999999978E-3</v>
      </c>
      <c r="AB115" t="e">
        <v>#N/A</v>
      </c>
    </row>
    <row r="116" spans="1:28">
      <c r="A116">
        <v>2</v>
      </c>
      <c r="B116" t="s">
        <v>114</v>
      </c>
      <c r="C116" s="6" t="str">
        <f t="shared" si="6"/>
        <v>(1, 0)</v>
      </c>
      <c r="D116">
        <v>1</v>
      </c>
      <c r="E116">
        <v>1</v>
      </c>
      <c r="F116">
        <v>0</v>
      </c>
      <c r="G116" t="s">
        <v>920</v>
      </c>
      <c r="H116">
        <v>-110.60809999999999</v>
      </c>
      <c r="I116" s="7">
        <v>-102.099255</v>
      </c>
      <c r="J116" s="7">
        <v>-107.151223</v>
      </c>
      <c r="K116" s="7">
        <v>0.58732300000000004</v>
      </c>
      <c r="L116" s="7">
        <v>1.853227</v>
      </c>
      <c r="M116" s="7">
        <v>6.241E-3</v>
      </c>
      <c r="N116" s="7">
        <v>7.8997999999999999E-2</v>
      </c>
      <c r="O116" s="7">
        <v>-2.6019E-2</v>
      </c>
      <c r="P116" s="7">
        <v>7.5570999999999999E-2</v>
      </c>
      <c r="Q116" s="7">
        <v>0.93458300000000005</v>
      </c>
      <c r="R116" t="str">
        <f>IF(Q116&lt;0.05,IF(Q116&lt;0.01,"* significant at 1%","** significant at 5%"), "")</f>
        <v/>
      </c>
      <c r="S116">
        <v>1.9921370000000138</v>
      </c>
      <c r="T116">
        <v>4.8284179999999992</v>
      </c>
      <c r="U116">
        <v>3.1444290000000024</v>
      </c>
      <c r="V116">
        <v>-3.9569999999999883E-3</v>
      </c>
      <c r="W116">
        <v>-5.7979999999999698E-3</v>
      </c>
      <c r="X116">
        <v>-6.7000000000000219E-5</v>
      </c>
      <c r="Y116">
        <v>-4.230000000000067E-4</v>
      </c>
      <c r="Z116">
        <v>-1.6999999999999654E-5</v>
      </c>
      <c r="AA116">
        <v>-5.0600000000000644E-4</v>
      </c>
      <c r="AB116" t="e">
        <v>#N/A</v>
      </c>
    </row>
    <row r="117" spans="1:28">
      <c r="A117">
        <v>2</v>
      </c>
      <c r="B117" t="s">
        <v>115</v>
      </c>
      <c r="C117" s="6" t="str">
        <f t="shared" si="6"/>
        <v>(1, 0)</v>
      </c>
      <c r="D117">
        <v>1</v>
      </c>
      <c r="E117">
        <v>1</v>
      </c>
      <c r="F117">
        <v>0</v>
      </c>
      <c r="G117" t="s">
        <v>920</v>
      </c>
      <c r="H117">
        <v>-93.727091999999999</v>
      </c>
      <c r="I117" s="7">
        <v>-85.218245999999994</v>
      </c>
      <c r="J117" s="7">
        <v>-90.270214999999993</v>
      </c>
      <c r="K117" s="7">
        <v>0.69630400000000003</v>
      </c>
      <c r="L117" s="7">
        <v>2.0540850000000002</v>
      </c>
      <c r="M117" s="7">
        <v>6.9230000000000003E-3</v>
      </c>
      <c r="N117" s="7">
        <v>8.3202999999999999E-2</v>
      </c>
      <c r="O117" s="7">
        <v>-2.2414E-2</v>
      </c>
      <c r="P117" s="7">
        <v>5.3568999999999999E-2</v>
      </c>
      <c r="Q117" s="7">
        <v>0.95625599999999999</v>
      </c>
      <c r="R117" t="str">
        <f>IF(Q117&lt;0.05,IF(Q117&lt;0.01,"* significant at 1%","** significant at 5%"), "")</f>
        <v/>
      </c>
      <c r="S117">
        <v>1.9961409999999944</v>
      </c>
      <c r="T117">
        <v>4.8324230000000057</v>
      </c>
      <c r="U117">
        <v>3.1484330000000114</v>
      </c>
      <c r="V117">
        <v>3.0910000000000659E-3</v>
      </c>
      <c r="W117">
        <v>4.698000000000313E-3</v>
      </c>
      <c r="X117">
        <v>5.0000000000000565E-5</v>
      </c>
      <c r="Y117">
        <v>3.0199999999999672E-4</v>
      </c>
      <c r="Z117">
        <v>1.4000000000000123E-5</v>
      </c>
      <c r="AA117">
        <v>2.5599999999999928E-4</v>
      </c>
      <c r="AB117" t="e">
        <v>#N/A</v>
      </c>
    </row>
    <row r="118" spans="1:28">
      <c r="A118">
        <v>2</v>
      </c>
      <c r="B118" t="s">
        <v>116</v>
      </c>
      <c r="C118" s="6" t="str">
        <f t="shared" si="6"/>
        <v>(4, 0)</v>
      </c>
      <c r="D118">
        <v>4</v>
      </c>
      <c r="E118">
        <v>1</v>
      </c>
      <c r="F118">
        <v>0</v>
      </c>
      <c r="G118" t="s">
        <v>920</v>
      </c>
      <c r="H118">
        <v>-57.859416000000003</v>
      </c>
      <c r="I118" s="7">
        <v>-40.841723999999999</v>
      </c>
      <c r="J118" s="7">
        <v>-50.945661000000001</v>
      </c>
      <c r="K118" s="7">
        <v>0.480271</v>
      </c>
      <c r="L118" s="7">
        <v>1.982572</v>
      </c>
      <c r="M118" s="7">
        <v>1.005E-2</v>
      </c>
      <c r="N118" s="7">
        <v>0.10025100000000001</v>
      </c>
      <c r="O118" s="7">
        <v>-1.5827999999999998E-2</v>
      </c>
      <c r="P118" s="7">
        <v>4.1642999999999999E-2</v>
      </c>
      <c r="Q118" s="7">
        <v>0.84120300000000003</v>
      </c>
      <c r="R118" t="str">
        <f>IF(Q118&lt;0.05,IF(Q118&lt;0.01,"* significant at 1%","** significant at 5%"), "")</f>
        <v/>
      </c>
      <c r="S118">
        <v>1.9534999999999982</v>
      </c>
      <c r="T118">
        <v>4.7897820000000024</v>
      </c>
      <c r="U118">
        <v>3.105792000000001</v>
      </c>
      <c r="V118">
        <v>-3.7907999999999942E-2</v>
      </c>
      <c r="W118">
        <v>-2.3489999999999345E-3</v>
      </c>
      <c r="X118">
        <v>-1.4899999999999983E-4</v>
      </c>
      <c r="Y118">
        <v>-7.3899999999998967E-4</v>
      </c>
      <c r="Z118">
        <v>-1.8099999999999714E-4</v>
      </c>
      <c r="AA118">
        <v>-4.2799999999999783E-4</v>
      </c>
      <c r="AB118" t="e">
        <v>#N/A</v>
      </c>
    </row>
    <row r="119" spans="1:28">
      <c r="C119" s="6"/>
      <c r="I119" s="7"/>
      <c r="J119" s="7"/>
      <c r="K119" s="7"/>
      <c r="L119" s="7"/>
      <c r="M119" s="7"/>
      <c r="N119" s="7"/>
      <c r="O119" s="7"/>
      <c r="P119" s="7"/>
      <c r="Q119" s="7"/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e">
        <v>#N/A</v>
      </c>
    </row>
    <row r="120" spans="1:28">
      <c r="A120">
        <v>3</v>
      </c>
      <c r="B120" t="s">
        <v>118</v>
      </c>
      <c r="C120" s="6" t="str">
        <f t="shared" si="6"/>
        <v>(2, 1)</v>
      </c>
      <c r="D120">
        <v>2</v>
      </c>
      <c r="E120">
        <v>1</v>
      </c>
      <c r="F120">
        <v>1</v>
      </c>
      <c r="G120" t="s">
        <v>920</v>
      </c>
      <c r="H120">
        <v>-68.800445999999994</v>
      </c>
      <c r="I120" s="7">
        <v>-54.619036000000001</v>
      </c>
      <c r="J120" s="7">
        <v>-63.038983999999999</v>
      </c>
      <c r="K120" s="7">
        <v>0.49535400000000002</v>
      </c>
      <c r="L120" s="7">
        <v>1.7029399999999999</v>
      </c>
      <c r="M120" s="7">
        <v>1.1169E-2</v>
      </c>
      <c r="N120" s="7">
        <v>0.105686</v>
      </c>
      <c r="O120" s="7">
        <v>-1.02E-4</v>
      </c>
      <c r="P120" s="7">
        <v>0.10093199999999999</v>
      </c>
      <c r="Q120" s="7">
        <v>0.12339700000000001</v>
      </c>
      <c r="R120" t="str">
        <f>IF(Q120&lt;0.05,IF(Q120&lt;0.01,"* significant at 1%","** significant at 5%"), "")</f>
        <v/>
      </c>
      <c r="S120">
        <v>-2.3652069999999981</v>
      </c>
      <c r="T120">
        <v>0.4710759999999965</v>
      </c>
      <c r="U120">
        <v>-1.2129139999999978</v>
      </c>
      <c r="V120">
        <v>-2.7779999999999971E-2</v>
      </c>
      <c r="W120">
        <v>7.1763999999999939E-2</v>
      </c>
      <c r="X120">
        <v>1.1029999999999998E-3</v>
      </c>
      <c r="Y120">
        <v>5.3549999999999986E-3</v>
      </c>
      <c r="Z120">
        <v>2.1969999999999997E-3</v>
      </c>
      <c r="AA120">
        <v>5.5759999999999976E-3</v>
      </c>
      <c r="AB120" t="e">
        <v>#N/A</v>
      </c>
    </row>
    <row r="121" spans="1:28">
      <c r="A121">
        <v>3</v>
      </c>
      <c r="B121" t="s">
        <v>119</v>
      </c>
      <c r="C121" s="6" t="str">
        <f t="shared" si="6"/>
        <v>(1, 0)</v>
      </c>
      <c r="D121">
        <v>1</v>
      </c>
      <c r="E121">
        <v>1</v>
      </c>
      <c r="F121">
        <v>0</v>
      </c>
      <c r="G121" t="s">
        <v>920</v>
      </c>
      <c r="H121">
        <v>-73.845267000000007</v>
      </c>
      <c r="I121" s="7">
        <v>-65.336421000000001</v>
      </c>
      <c r="J121" s="7">
        <v>-70.388390000000001</v>
      </c>
      <c r="K121" s="7">
        <v>0.546014</v>
      </c>
      <c r="L121" s="7">
        <v>2.3292139999999999</v>
      </c>
      <c r="M121" s="7">
        <v>9.3290000000000005E-3</v>
      </c>
      <c r="N121" s="7">
        <v>9.6587000000000006E-2</v>
      </c>
      <c r="O121" s="7">
        <v>-2.3040000000000001E-3</v>
      </c>
      <c r="P121" s="7">
        <v>0.12277200000000001</v>
      </c>
      <c r="Q121" s="7">
        <v>0.32556400000000002</v>
      </c>
      <c r="R121" t="str">
        <f>IF(Q121&lt;0.05,IF(Q121&lt;0.01,"* significant at 1%","** significant at 5%"), "")</f>
        <v/>
      </c>
      <c r="S121">
        <v>1.0860309999999913</v>
      </c>
      <c r="T121">
        <v>3.9223140000000001</v>
      </c>
      <c r="U121">
        <v>2.2383229999999941</v>
      </c>
      <c r="V121">
        <v>3.4123000000000014E-2</v>
      </c>
      <c r="W121">
        <v>-1.8671000000000326E-2</v>
      </c>
      <c r="X121">
        <v>1.5599999999999989E-4</v>
      </c>
      <c r="Y121">
        <v>8.1100000000000616E-4</v>
      </c>
      <c r="Z121">
        <v>4.8899999999999985E-4</v>
      </c>
      <c r="AA121">
        <v>-7.6400000000000079E-4</v>
      </c>
      <c r="AB121" t="e">
        <v>#N/A</v>
      </c>
    </row>
    <row r="122" spans="1:28">
      <c r="A122">
        <v>3</v>
      </c>
      <c r="B122" t="s">
        <v>120</v>
      </c>
      <c r="C122" s="6" t="str">
        <f t="shared" si="6"/>
        <v>(1, 1)</v>
      </c>
      <c r="D122">
        <v>1</v>
      </c>
      <c r="E122">
        <v>1</v>
      </c>
      <c r="F122">
        <v>1</v>
      </c>
      <c r="G122" t="s">
        <v>920</v>
      </c>
      <c r="H122">
        <v>-50.310901000000001</v>
      </c>
      <c r="I122" s="7">
        <v>-38.965774000000003</v>
      </c>
      <c r="J122" s="7">
        <v>-45.701731000000002</v>
      </c>
      <c r="K122" s="7">
        <v>0.78323500000000001</v>
      </c>
      <c r="L122" s="7">
        <v>2.5997240000000001</v>
      </c>
      <c r="M122" s="7">
        <v>1.1963E-2</v>
      </c>
      <c r="N122" s="7">
        <v>0.109374</v>
      </c>
      <c r="O122" s="7">
        <v>-2.4529999999999999E-3</v>
      </c>
      <c r="P122" s="7">
        <v>8.7625999999999996E-2</v>
      </c>
      <c r="Q122" s="7">
        <v>0.19626099999999999</v>
      </c>
      <c r="R122" t="str">
        <f>IF(Q122&lt;0.05,IF(Q122&lt;0.01,"* significant at 1%","** significant at 5%"), "")</f>
        <v/>
      </c>
      <c r="S122">
        <v>0.12999200000000144</v>
      </c>
      <c r="T122">
        <v>2.9662739999999985</v>
      </c>
      <c r="U122">
        <v>1.2822849999999946</v>
      </c>
      <c r="V122">
        <v>-5.2329999999999322E-3</v>
      </c>
      <c r="W122">
        <v>-5.1810999999999829E-2</v>
      </c>
      <c r="X122">
        <v>-1.3000000000000858E-5</v>
      </c>
      <c r="Y122">
        <v>-5.9000000000003494E-5</v>
      </c>
      <c r="Z122">
        <v>4.190000000000001E-4</v>
      </c>
      <c r="AA122">
        <v>2.6999999999999247E-4</v>
      </c>
      <c r="AB122" t="e">
        <v>#N/A</v>
      </c>
    </row>
    <row r="123" spans="1:28">
      <c r="A123">
        <v>3</v>
      </c>
      <c r="B123" t="s">
        <v>121</v>
      </c>
      <c r="C123" s="6" t="str">
        <f t="shared" si="6"/>
        <v>(4, 0)</v>
      </c>
      <c r="D123">
        <v>4</v>
      </c>
      <c r="E123">
        <v>1</v>
      </c>
      <c r="F123">
        <v>0</v>
      </c>
      <c r="G123" t="s">
        <v>920</v>
      </c>
      <c r="H123">
        <v>-8.4186390000000006</v>
      </c>
      <c r="I123" s="7">
        <v>8.5990529999999996</v>
      </c>
      <c r="J123" s="7">
        <v>-1.5048840000000001</v>
      </c>
      <c r="K123" s="7">
        <v>0.92583000000000004</v>
      </c>
      <c r="L123" s="7">
        <v>2.446682</v>
      </c>
      <c r="M123" s="7">
        <v>2.2179999999999998E-2</v>
      </c>
      <c r="N123" s="7">
        <v>0.14893000000000001</v>
      </c>
      <c r="O123" s="7">
        <v>-9.7999999999999997E-4</v>
      </c>
      <c r="P123" s="7">
        <v>7.5339000000000003E-2</v>
      </c>
      <c r="Q123" s="7">
        <v>0.20403199999999999</v>
      </c>
      <c r="R123" t="str">
        <f>IF(Q123&lt;0.05,IF(Q123&lt;0.01,"* significant at 1%","** significant at 5%"), "")</f>
        <v/>
      </c>
      <c r="S123">
        <v>0.18614099999999922</v>
      </c>
      <c r="T123">
        <v>3.022424</v>
      </c>
      <c r="U123">
        <v>1.3384339999999999</v>
      </c>
      <c r="V123">
        <v>9.4300000000002715E-4</v>
      </c>
      <c r="W123">
        <v>-5.8145999999999809E-2</v>
      </c>
      <c r="X123">
        <v>-2.7200000000000141E-4</v>
      </c>
      <c r="Y123">
        <v>-9.0899999999999315E-4</v>
      </c>
      <c r="Z123">
        <v>8.9499999999999996E-4</v>
      </c>
      <c r="AA123">
        <v>-3.5399999999999321E-4</v>
      </c>
      <c r="AB123" t="e">
        <v>#N/A</v>
      </c>
    </row>
    <row r="125" spans="1:28">
      <c r="B125" t="s">
        <v>939</v>
      </c>
    </row>
    <row r="126" spans="1:28">
      <c r="A126" t="s">
        <v>172</v>
      </c>
      <c r="B126" s="9" t="s">
        <v>930</v>
      </c>
      <c r="C126" s="6" t="s">
        <v>931</v>
      </c>
      <c r="D126" s="6" t="s">
        <v>410</v>
      </c>
      <c r="E126" s="6" t="s">
        <v>411</v>
      </c>
      <c r="F126" s="6" t="s">
        <v>412</v>
      </c>
      <c r="G126" s="9" t="s">
        <v>440</v>
      </c>
      <c r="H126" s="6" t="s">
        <v>415</v>
      </c>
      <c r="I126" s="6" t="s">
        <v>403</v>
      </c>
      <c r="J126" s="6" t="s">
        <v>416</v>
      </c>
      <c r="K126" s="6" t="s">
        <v>925</v>
      </c>
      <c r="L126" s="6" t="s">
        <v>926</v>
      </c>
      <c r="M126" s="6" t="s">
        <v>927</v>
      </c>
      <c r="N126" s="6" t="s">
        <v>928</v>
      </c>
      <c r="O126" s="6" t="s">
        <v>933</v>
      </c>
      <c r="P126" s="6" t="s">
        <v>929</v>
      </c>
      <c r="Q126" s="6" t="s">
        <v>918</v>
      </c>
      <c r="R126" s="6" t="s">
        <v>934</v>
      </c>
      <c r="S126" s="6" t="s">
        <v>415</v>
      </c>
      <c r="T126" s="6" t="s">
        <v>403</v>
      </c>
      <c r="U126" s="6" t="s">
        <v>416</v>
      </c>
      <c r="V126" s="6" t="s">
        <v>925</v>
      </c>
      <c r="W126" s="6" t="s">
        <v>926</v>
      </c>
      <c r="X126" s="6" t="s">
        <v>927</v>
      </c>
      <c r="Y126" s="6" t="s">
        <v>928</v>
      </c>
      <c r="Z126" s="6" t="s">
        <v>933</v>
      </c>
      <c r="AA126" s="6" t="s">
        <v>929</v>
      </c>
    </row>
    <row r="127" spans="1:28">
      <c r="A127">
        <v>1</v>
      </c>
      <c r="B127" t="s">
        <v>108</v>
      </c>
      <c r="C127" s="6" t="str">
        <f>"(" &amp; D127 &amp; ", " &amp;F127 &amp;")"</f>
        <v>(2, 0)</v>
      </c>
      <c r="D127">
        <v>2</v>
      </c>
      <c r="E127">
        <v>1</v>
      </c>
      <c r="F127">
        <v>0</v>
      </c>
      <c r="G127" t="s">
        <v>920</v>
      </c>
      <c r="H127">
        <v>-3.0201349999999998</v>
      </c>
      <c r="I127" s="7">
        <v>8.3249929999999992</v>
      </c>
      <c r="J127" s="7">
        <v>1.589035</v>
      </c>
      <c r="K127" s="7">
        <v>0.72624900000000003</v>
      </c>
      <c r="L127" s="7">
        <v>1.77718</v>
      </c>
      <c r="M127" s="7">
        <v>1.4461999999999999E-2</v>
      </c>
      <c r="N127" s="7">
        <v>0.12026000000000001</v>
      </c>
      <c r="O127" s="7">
        <v>-4.0573999999999999E-2</v>
      </c>
      <c r="P127" s="7">
        <v>8.3252999999999994E-2</v>
      </c>
      <c r="Q127" s="7">
        <v>0.419319</v>
      </c>
      <c r="R127" t="str">
        <f>IF(Q127&lt;0.05,IF(Q127&lt;0.01,"* significant at 1%","** significant at 5%"), "")</f>
        <v/>
      </c>
      <c r="S127" s="7" cm="1">
        <f t="array" ref="S127:AB140">H127:Q140-$H$5:$P$18</f>
        <v>0.90713300000000041</v>
      </c>
      <c r="T127">
        <v>3.7434149999999988</v>
      </c>
      <c r="U127">
        <v>2.0594250000000001</v>
      </c>
      <c r="V127">
        <v>0.27873800000000004</v>
      </c>
      <c r="W127">
        <v>4.3253999999999904E-2</v>
      </c>
      <c r="X127">
        <v>7.6999999999998944E-5</v>
      </c>
      <c r="Y127">
        <v>3.2400000000000484E-4</v>
      </c>
      <c r="Z127">
        <v>-7.6899999999999885E-4</v>
      </c>
      <c r="AA127">
        <v>2.466999999999997E-3</v>
      </c>
      <c r="AB127" t="e">
        <v>#N/A</v>
      </c>
    </row>
    <row r="128" spans="1:28">
      <c r="A128">
        <v>1</v>
      </c>
      <c r="B128" t="s">
        <v>109</v>
      </c>
      <c r="C128" s="6" t="str">
        <f t="shared" ref="C128:C140" si="7">"(" &amp; D128 &amp; ", " &amp;F128 &amp;")"</f>
        <v>(2, 2)</v>
      </c>
      <c r="D128">
        <v>2</v>
      </c>
      <c r="E128">
        <v>1</v>
      </c>
      <c r="F128">
        <v>2</v>
      </c>
      <c r="G128" t="s">
        <v>920</v>
      </c>
      <c r="H128">
        <v>-81.215828000000002</v>
      </c>
      <c r="I128" s="7">
        <v>-64.198136000000005</v>
      </c>
      <c r="J128" s="7">
        <v>-74.302072999999993</v>
      </c>
      <c r="K128" s="7">
        <v>0.91084600000000004</v>
      </c>
      <c r="L128" s="7">
        <v>1.9604250000000001</v>
      </c>
      <c r="M128" s="7">
        <v>1.3476E-2</v>
      </c>
      <c r="N128" s="7">
        <v>0.11608599999999999</v>
      </c>
      <c r="O128" s="7">
        <v>-2.5855E-2</v>
      </c>
      <c r="P128" s="7">
        <v>9.2090000000000005E-2</v>
      </c>
      <c r="Q128" s="7">
        <v>0.26416800000000001</v>
      </c>
      <c r="R128" t="str">
        <f>IF(Q128&lt;0.05,IF(Q128&lt;0.01,"* significant at 1%","** significant at 5%"), "")</f>
        <v/>
      </c>
      <c r="S128">
        <v>3.3937200000000018</v>
      </c>
      <c r="T128">
        <v>6.2300019999999989</v>
      </c>
      <c r="U128">
        <v>4.5460120000000046</v>
      </c>
      <c r="V128">
        <v>0.33078400000000008</v>
      </c>
      <c r="W128">
        <v>1.9591000000000136E-2</v>
      </c>
      <c r="X128">
        <v>1.0570000000000006E-3</v>
      </c>
      <c r="Y128">
        <v>4.6469999999999984E-3</v>
      </c>
      <c r="Z128">
        <v>6.7900000000000009E-3</v>
      </c>
      <c r="AA128">
        <v>3.9140000000000008E-3</v>
      </c>
      <c r="AB128" t="e">
        <v>#N/A</v>
      </c>
    </row>
    <row r="129" spans="1:28">
      <c r="A129">
        <v>1</v>
      </c>
      <c r="B129" t="s">
        <v>110</v>
      </c>
      <c r="C129" s="6" t="str">
        <f t="shared" si="7"/>
        <v>(1, 0)</v>
      </c>
      <c r="D129">
        <v>1</v>
      </c>
      <c r="E129">
        <v>1</v>
      </c>
      <c r="F129">
        <v>0</v>
      </c>
      <c r="G129" t="s">
        <v>920</v>
      </c>
      <c r="H129">
        <v>-58.046661999999998</v>
      </c>
      <c r="I129" s="7">
        <v>-49.537816999999997</v>
      </c>
      <c r="J129" s="7">
        <v>-54.589784999999999</v>
      </c>
      <c r="K129" s="7">
        <v>0.71297500000000003</v>
      </c>
      <c r="L129" s="7">
        <v>2.2855340000000002</v>
      </c>
      <c r="M129" s="7">
        <v>1.3937E-2</v>
      </c>
      <c r="N129" s="7">
        <v>0.11805499999999999</v>
      </c>
      <c r="O129" s="7">
        <v>-3.3162999999999998E-2</v>
      </c>
      <c r="P129" s="7">
        <v>6.7311999999999997E-2</v>
      </c>
      <c r="Q129" s="7">
        <v>0.22200400000000001</v>
      </c>
      <c r="R129" t="str">
        <f>IF(Q129&lt;0.05,IF(Q129&lt;0.01,"* significant at 1%","** significant at 5%"), "")</f>
        <v/>
      </c>
      <c r="S129">
        <v>0.23570400000000546</v>
      </c>
      <c r="T129">
        <v>3.0719850000000051</v>
      </c>
      <c r="U129">
        <v>1.3879960000000011</v>
      </c>
      <c r="V129">
        <v>-4.203800000000002E-2</v>
      </c>
      <c r="W129">
        <v>0.18514100000000022</v>
      </c>
      <c r="X129">
        <v>6.2100000000000002E-4</v>
      </c>
      <c r="Y129">
        <v>2.6609999999999967E-3</v>
      </c>
      <c r="Z129">
        <v>-2.4899999999999922E-4</v>
      </c>
      <c r="AA129">
        <v>4.2519999999999919E-3</v>
      </c>
      <c r="AB129" t="e">
        <v>#N/A</v>
      </c>
    </row>
    <row r="130" spans="1:28">
      <c r="A130">
        <v>1</v>
      </c>
      <c r="B130" t="s">
        <v>111</v>
      </c>
      <c r="C130" s="6" t="str">
        <f t="shared" si="7"/>
        <v>(4, 0)</v>
      </c>
      <c r="D130">
        <v>4</v>
      </c>
      <c r="E130">
        <v>1</v>
      </c>
      <c r="F130">
        <v>0</v>
      </c>
      <c r="G130" t="s">
        <v>920</v>
      </c>
      <c r="H130">
        <v>-42.631822999999997</v>
      </c>
      <c r="I130" s="7">
        <v>-25.614131</v>
      </c>
      <c r="J130" s="7">
        <v>-35.718068000000002</v>
      </c>
      <c r="K130" s="7">
        <v>0.81914600000000004</v>
      </c>
      <c r="L130" s="7">
        <v>2.1696070000000001</v>
      </c>
      <c r="M130" s="7">
        <v>1.4675000000000001E-2</v>
      </c>
      <c r="N130" s="7">
        <v>0.121141</v>
      </c>
      <c r="O130" s="7">
        <v>-1.9866999999999999E-2</v>
      </c>
      <c r="P130" s="7">
        <v>4.6975000000000003E-2</v>
      </c>
      <c r="Q130" s="7">
        <v>0.32175900000000002</v>
      </c>
      <c r="R130" t="str">
        <f>IF(Q130&lt;0.05,IF(Q130&lt;0.01,"* significant at 1%","** significant at 5%"), "")</f>
        <v/>
      </c>
      <c r="S130">
        <v>1.3910590000000056</v>
      </c>
      <c r="T130">
        <v>4.2273409999999991</v>
      </c>
      <c r="U130">
        <v>2.5433519999999987</v>
      </c>
      <c r="V130">
        <v>0.10345800000000005</v>
      </c>
      <c r="W130">
        <v>0.15283399999999991</v>
      </c>
      <c r="X130">
        <v>4.3400000000000036E-4</v>
      </c>
      <c r="Y130">
        <v>1.804E-3</v>
      </c>
      <c r="Z130">
        <v>4.6700000000000214E-4</v>
      </c>
      <c r="AA130">
        <v>3.8440000000000002E-3</v>
      </c>
      <c r="AB130" t="e">
        <v>#N/A</v>
      </c>
    </row>
    <row r="131" spans="1:28">
      <c r="C131" s="6"/>
      <c r="I131" s="7"/>
      <c r="J131" s="7"/>
      <c r="K131" s="7"/>
      <c r="L131" s="7"/>
      <c r="M131" s="7"/>
      <c r="N131" s="7"/>
      <c r="O131" s="7"/>
      <c r="P131" s="7"/>
      <c r="Q131" s="7"/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e">
        <v>#N/A</v>
      </c>
    </row>
    <row r="132" spans="1:28">
      <c r="A132">
        <v>2</v>
      </c>
      <c r="B132" t="s">
        <v>113</v>
      </c>
      <c r="C132" s="6" t="str">
        <f t="shared" si="7"/>
        <v>(2, 0)</v>
      </c>
      <c r="D132">
        <v>2</v>
      </c>
      <c r="E132">
        <v>1</v>
      </c>
      <c r="F132">
        <v>0</v>
      </c>
      <c r="G132" t="s">
        <v>920</v>
      </c>
      <c r="H132">
        <v>-29.291761999999999</v>
      </c>
      <c r="I132" s="7">
        <v>-17.946635000000001</v>
      </c>
      <c r="J132" s="7">
        <v>-24.682593000000001</v>
      </c>
      <c r="K132" s="7">
        <v>0.55776899999999996</v>
      </c>
      <c r="L132" s="7">
        <v>1.6530359999999999</v>
      </c>
      <c r="M132" s="7">
        <v>8.2889999999999995E-3</v>
      </c>
      <c r="N132" s="7">
        <v>9.1040999999999997E-2</v>
      </c>
      <c r="O132" s="7">
        <v>-2.6738999999999999E-2</v>
      </c>
      <c r="P132" s="7">
        <v>7.0572999999999997E-2</v>
      </c>
      <c r="Q132" s="7">
        <v>0.64980800000000005</v>
      </c>
      <c r="R132" t="str">
        <f>IF(Q132&lt;0.05,IF(Q132&lt;0.01,"* significant at 1%","** significant at 5%"), "")</f>
        <v/>
      </c>
      <c r="S132">
        <v>1.4796740000000028</v>
      </c>
      <c r="T132">
        <v>4.3159559999999999</v>
      </c>
      <c r="U132">
        <v>2.6319659999999985</v>
      </c>
      <c r="V132">
        <v>-0.38190299999999999</v>
      </c>
      <c r="W132">
        <v>3.9350000000000218E-3</v>
      </c>
      <c r="X132">
        <v>1.8599999999999867E-4</v>
      </c>
      <c r="Y132">
        <v>1.0249999999999981E-3</v>
      </c>
      <c r="Z132">
        <v>-3.8999999999999799E-4</v>
      </c>
      <c r="AA132">
        <v>3.9869999999999906E-3</v>
      </c>
      <c r="AB132" t="e">
        <v>#N/A</v>
      </c>
    </row>
    <row r="133" spans="1:28">
      <c r="A133">
        <v>2</v>
      </c>
      <c r="B133" t="s">
        <v>114</v>
      </c>
      <c r="C133" s="6" t="str">
        <f t="shared" si="7"/>
        <v>(1, 0)</v>
      </c>
      <c r="D133">
        <v>1</v>
      </c>
      <c r="E133">
        <v>1</v>
      </c>
      <c r="F133">
        <v>0</v>
      </c>
      <c r="G133" t="s">
        <v>920</v>
      </c>
      <c r="H133">
        <v>-110.657968</v>
      </c>
      <c r="I133" s="7">
        <v>-102.14912200000001</v>
      </c>
      <c r="J133" s="7">
        <v>-107.20109100000001</v>
      </c>
      <c r="K133" s="7">
        <v>0.64749299999999999</v>
      </c>
      <c r="L133" s="7">
        <v>1.8421419999999999</v>
      </c>
      <c r="M133" s="7">
        <v>6.3090000000000004E-3</v>
      </c>
      <c r="N133" s="7">
        <v>7.9430000000000001E-2</v>
      </c>
      <c r="O133" s="7">
        <v>-2.5895000000000001E-2</v>
      </c>
      <c r="P133" s="7">
        <v>7.5312000000000004E-2</v>
      </c>
      <c r="Q133" s="7">
        <v>0.794462</v>
      </c>
      <c r="R133" t="str">
        <f>IF(Q133&lt;0.05,IF(Q133&lt;0.01,"* significant at 1%","** significant at 5%"), "")</f>
        <v/>
      </c>
      <c r="S133">
        <v>1.9422690000000102</v>
      </c>
      <c r="T133">
        <v>4.7785509999999931</v>
      </c>
      <c r="U133">
        <v>3.0945609999999988</v>
      </c>
      <c r="V133">
        <v>5.6212999999999957E-2</v>
      </c>
      <c r="W133">
        <v>-1.6882999999999981E-2</v>
      </c>
      <c r="X133">
        <v>1.0000000000001327E-6</v>
      </c>
      <c r="Y133">
        <v>8.999999999995123E-6</v>
      </c>
      <c r="Z133">
        <v>1.0699999999999946E-4</v>
      </c>
      <c r="AA133">
        <v>-7.6500000000000179E-4</v>
      </c>
      <c r="AB133" t="e">
        <v>#N/A</v>
      </c>
    </row>
    <row r="134" spans="1:28">
      <c r="A134">
        <v>2</v>
      </c>
      <c r="B134" t="s">
        <v>115</v>
      </c>
      <c r="C134" s="6" t="str">
        <f t="shared" si="7"/>
        <v>(1, 0)</v>
      </c>
      <c r="D134">
        <v>1</v>
      </c>
      <c r="E134">
        <v>1</v>
      </c>
      <c r="F134">
        <v>0</v>
      </c>
      <c r="G134" t="s">
        <v>920</v>
      </c>
      <c r="H134">
        <v>-93.942267000000001</v>
      </c>
      <c r="I134" s="7">
        <v>-85.433420999999996</v>
      </c>
      <c r="J134" s="7">
        <v>-90.485389999999995</v>
      </c>
      <c r="K134" s="7">
        <v>0.71651100000000001</v>
      </c>
      <c r="L134" s="7">
        <v>2.1261299999999999</v>
      </c>
      <c r="M134" s="7">
        <v>7.1009999999999997E-3</v>
      </c>
      <c r="N134" s="7">
        <v>8.4266999999999995E-2</v>
      </c>
      <c r="O134" s="7">
        <v>-2.2898000000000002E-2</v>
      </c>
      <c r="P134" s="7">
        <v>5.5247999999999998E-2</v>
      </c>
      <c r="Q134" s="7">
        <v>0.66330299999999998</v>
      </c>
      <c r="R134" t="str">
        <f>IF(Q134&lt;0.05,IF(Q134&lt;0.01,"* significant at 1%","** significant at 5%"), "")</f>
        <v/>
      </c>
      <c r="S134">
        <v>1.7809659999999923</v>
      </c>
      <c r="T134">
        <v>4.6172480000000036</v>
      </c>
      <c r="U134">
        <v>2.9332580000000092</v>
      </c>
      <c r="V134">
        <v>2.3298000000000041E-2</v>
      </c>
      <c r="W134">
        <v>7.6743000000000006E-2</v>
      </c>
      <c r="X134">
        <v>2.279999999999999E-4</v>
      </c>
      <c r="Y134">
        <v>1.3659999999999922E-3</v>
      </c>
      <c r="Z134">
        <v>-4.7000000000000167E-4</v>
      </c>
      <c r="AA134">
        <v>1.9349999999999992E-3</v>
      </c>
      <c r="AB134" t="e">
        <v>#N/A</v>
      </c>
    </row>
    <row r="135" spans="1:28">
      <c r="A135">
        <v>2</v>
      </c>
      <c r="B135" t="s">
        <v>116</v>
      </c>
      <c r="C135" s="6" t="str">
        <f t="shared" si="7"/>
        <v>(4, 0)</v>
      </c>
      <c r="D135">
        <v>4</v>
      </c>
      <c r="E135">
        <v>1</v>
      </c>
      <c r="F135">
        <v>0</v>
      </c>
      <c r="G135" t="s">
        <v>920</v>
      </c>
      <c r="H135">
        <v>-57.016939999999998</v>
      </c>
      <c r="I135" s="7">
        <v>-39.999248000000001</v>
      </c>
      <c r="J135" s="7">
        <v>-50.103185000000003</v>
      </c>
      <c r="K135" s="7">
        <v>0.44816</v>
      </c>
      <c r="L135" s="7">
        <v>1.930604</v>
      </c>
      <c r="M135" s="7">
        <v>1.0063000000000001E-2</v>
      </c>
      <c r="N135" s="7">
        <v>0.100313</v>
      </c>
      <c r="O135" s="7">
        <v>-1.5886000000000001E-2</v>
      </c>
      <c r="P135" s="7">
        <v>4.1814999999999998E-2</v>
      </c>
      <c r="Q135" s="7">
        <v>0.97329299999999996</v>
      </c>
      <c r="R135" t="str">
        <f>IF(Q135&lt;0.05,IF(Q135&lt;0.01,"* significant at 1%","** significant at 5%"), "")</f>
        <v/>
      </c>
      <c r="S135">
        <v>2.7959760000000031</v>
      </c>
      <c r="T135">
        <v>5.6322580000000002</v>
      </c>
      <c r="U135">
        <v>3.9482679999999988</v>
      </c>
      <c r="V135">
        <v>-7.0018999999999942E-2</v>
      </c>
      <c r="W135">
        <v>-5.4316999999999949E-2</v>
      </c>
      <c r="X135">
        <v>-1.3599999999999897E-4</v>
      </c>
      <c r="Y135">
        <v>-6.7699999999999705E-4</v>
      </c>
      <c r="Z135">
        <v>-2.3899999999999963E-4</v>
      </c>
      <c r="AA135">
        <v>-2.5599999999999928E-4</v>
      </c>
      <c r="AB135" t="e">
        <v>#N/A</v>
      </c>
    </row>
    <row r="136" spans="1:28">
      <c r="C136" s="6"/>
      <c r="I136" s="7"/>
      <c r="J136" s="7"/>
      <c r="K136" s="7"/>
      <c r="L136" s="7"/>
      <c r="M136" s="7"/>
      <c r="N136" s="7"/>
      <c r="O136" s="7"/>
      <c r="P136" s="7"/>
      <c r="Q136" s="7"/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e">
        <v>#N/A</v>
      </c>
    </row>
    <row r="137" spans="1:28">
      <c r="A137">
        <v>3</v>
      </c>
      <c r="B137" t="s">
        <v>118</v>
      </c>
      <c r="C137" s="6" t="str">
        <f t="shared" si="7"/>
        <v>(2, 1)</v>
      </c>
      <c r="D137">
        <v>2</v>
      </c>
      <c r="E137">
        <v>1</v>
      </c>
      <c r="F137">
        <v>1</v>
      </c>
      <c r="G137" t="s">
        <v>920</v>
      </c>
      <c r="H137">
        <v>-64.910263</v>
      </c>
      <c r="I137" s="7">
        <v>-50.728853000000001</v>
      </c>
      <c r="J137" s="7">
        <v>-59.148800999999999</v>
      </c>
      <c r="K137" s="7">
        <v>0.49338599999999999</v>
      </c>
      <c r="L137" s="7">
        <v>1.7177849999999999</v>
      </c>
      <c r="M137" s="7">
        <v>1.0357999999999999E-2</v>
      </c>
      <c r="N137" s="7">
        <v>0.10177600000000001</v>
      </c>
      <c r="O137" s="7">
        <v>-2.1510000000000001E-3</v>
      </c>
      <c r="P137" s="7">
        <v>9.8613999999999993E-2</v>
      </c>
      <c r="Q137" s="7">
        <v>0.51921700000000004</v>
      </c>
      <c r="R137" t="str">
        <f>IF(Q137&lt;0.05,IF(Q137&lt;0.01,"* significant at 1%","** significant at 5%"), "")</f>
        <v/>
      </c>
      <c r="S137">
        <v>1.5249759999999952</v>
      </c>
      <c r="T137">
        <v>4.3612589999999969</v>
      </c>
      <c r="U137">
        <v>2.6772690000000026</v>
      </c>
      <c r="V137">
        <v>-2.9747999999999997E-2</v>
      </c>
      <c r="W137">
        <v>8.6608999999999936E-2</v>
      </c>
      <c r="X137">
        <v>2.9199999999999886E-4</v>
      </c>
      <c r="Y137">
        <v>1.4450000000000018E-3</v>
      </c>
      <c r="Z137">
        <v>1.4799999999999969E-4</v>
      </c>
      <c r="AA137">
        <v>3.257999999999997E-3</v>
      </c>
      <c r="AB137" t="e">
        <v>#N/A</v>
      </c>
    </row>
    <row r="138" spans="1:28">
      <c r="A138">
        <v>3</v>
      </c>
      <c r="B138" t="s">
        <v>119</v>
      </c>
      <c r="C138" s="6" t="str">
        <f t="shared" si="7"/>
        <v>(1, 0)</v>
      </c>
      <c r="D138">
        <v>1</v>
      </c>
      <c r="E138">
        <v>1</v>
      </c>
      <c r="F138">
        <v>0</v>
      </c>
      <c r="G138" t="s">
        <v>920</v>
      </c>
      <c r="H138">
        <v>-73.290769999999995</v>
      </c>
      <c r="I138" s="7">
        <v>-64.781924000000004</v>
      </c>
      <c r="J138" s="7">
        <v>-69.833893000000003</v>
      </c>
      <c r="K138" s="7">
        <v>0.45480700000000002</v>
      </c>
      <c r="L138" s="7">
        <v>2.314908</v>
      </c>
      <c r="M138" s="7">
        <v>9.0589999999999993E-3</v>
      </c>
      <c r="N138" s="7">
        <v>9.5179E-2</v>
      </c>
      <c r="O138" s="7">
        <v>-2.6319999999999998E-3</v>
      </c>
      <c r="P138" s="7">
        <v>0.12288</v>
      </c>
      <c r="Q138" s="7">
        <v>0.63450600000000001</v>
      </c>
      <c r="R138" t="str">
        <f>IF(Q138&lt;0.05,IF(Q138&lt;0.01,"* significant at 1%","** significant at 5%"), "")</f>
        <v/>
      </c>
      <c r="S138">
        <v>1.6405280000000033</v>
      </c>
      <c r="T138">
        <v>4.4768109999999979</v>
      </c>
      <c r="U138">
        <v>2.7928199999999919</v>
      </c>
      <c r="V138">
        <v>-5.7083999999999968E-2</v>
      </c>
      <c r="W138">
        <v>-3.2977000000000256E-2</v>
      </c>
      <c r="X138">
        <v>-1.1400000000000125E-4</v>
      </c>
      <c r="Y138">
        <v>-5.9700000000000031E-4</v>
      </c>
      <c r="Z138">
        <v>1.6100000000000012E-4</v>
      </c>
      <c r="AA138">
        <v>-6.560000000000038E-4</v>
      </c>
      <c r="AB138" t="e">
        <v>#N/A</v>
      </c>
    </row>
    <row r="139" spans="1:28">
      <c r="A139">
        <v>3</v>
      </c>
      <c r="B139" t="s">
        <v>120</v>
      </c>
      <c r="C139" s="6" t="str">
        <f t="shared" si="7"/>
        <v>(1, 1)</v>
      </c>
      <c r="D139">
        <v>1</v>
      </c>
      <c r="E139">
        <v>1</v>
      </c>
      <c r="F139">
        <v>1</v>
      </c>
      <c r="G139" t="s">
        <v>920</v>
      </c>
      <c r="H139">
        <v>-48.492322000000001</v>
      </c>
      <c r="I139" s="7">
        <v>-37.147193999999999</v>
      </c>
      <c r="J139" s="7">
        <v>-43.883152000000003</v>
      </c>
      <c r="K139" s="7">
        <v>0.78322800000000004</v>
      </c>
      <c r="L139" s="7">
        <v>2.6341429999999999</v>
      </c>
      <c r="M139" s="7">
        <v>1.1828999999999999E-2</v>
      </c>
      <c r="N139" s="7">
        <v>0.108762</v>
      </c>
      <c r="O139" s="7">
        <v>-2.7880000000000001E-3</v>
      </c>
      <c r="P139" s="7">
        <v>8.6413000000000004E-2</v>
      </c>
      <c r="Q139" s="7">
        <v>0.86337399999999997</v>
      </c>
      <c r="R139" t="str">
        <f>IF(Q139&lt;0.05,IF(Q139&lt;0.01,"* significant at 1%","** significant at 5%"), "")</f>
        <v/>
      </c>
      <c r="S139">
        <v>1.9485710000000012</v>
      </c>
      <c r="T139">
        <v>4.7848540000000028</v>
      </c>
      <c r="U139">
        <v>3.1008639999999943</v>
      </c>
      <c r="V139">
        <v>-5.2399999999999114E-3</v>
      </c>
      <c r="W139">
        <v>-1.7392000000000074E-2</v>
      </c>
      <c r="X139">
        <v>-1.470000000000013E-4</v>
      </c>
      <c r="Y139">
        <v>-6.7100000000000493E-4</v>
      </c>
      <c r="Z139">
        <v>8.3999999999999873E-5</v>
      </c>
      <c r="AA139">
        <v>-9.4299999999999939E-4</v>
      </c>
      <c r="AB139" t="e">
        <v>#N/A</v>
      </c>
    </row>
    <row r="140" spans="1:28">
      <c r="A140">
        <v>3</v>
      </c>
      <c r="B140" t="s">
        <v>121</v>
      </c>
      <c r="C140" s="6" t="str">
        <f t="shared" si="7"/>
        <v>(4, 0)</v>
      </c>
      <c r="D140">
        <v>4</v>
      </c>
      <c r="E140">
        <v>1</v>
      </c>
      <c r="F140">
        <v>0</v>
      </c>
      <c r="G140" t="s">
        <v>920</v>
      </c>
      <c r="H140">
        <v>-6.9178839999999999</v>
      </c>
      <c r="I140" s="7">
        <v>10.099807</v>
      </c>
      <c r="J140" s="7">
        <v>-4.1289999999999999E-3</v>
      </c>
      <c r="K140" s="7">
        <v>0.92003400000000002</v>
      </c>
      <c r="L140" s="7">
        <v>2.4663849999999998</v>
      </c>
      <c r="M140" s="7">
        <v>2.2117999999999999E-2</v>
      </c>
      <c r="N140" s="7">
        <v>0.14871999999999999</v>
      </c>
      <c r="O140" s="7">
        <v>-1.678E-3</v>
      </c>
      <c r="P140" s="7">
        <v>7.5437000000000004E-2</v>
      </c>
      <c r="Q140" s="7">
        <v>0.67530900000000005</v>
      </c>
      <c r="R140" t="str">
        <f>IF(Q140&lt;0.05,IF(Q140&lt;0.01,"* significant at 1%","** significant at 5%"), "")</f>
        <v/>
      </c>
      <c r="S140">
        <v>1.686896</v>
      </c>
      <c r="T140">
        <v>4.5231780000000006</v>
      </c>
      <c r="U140">
        <v>2.8391890000000002</v>
      </c>
      <c r="V140">
        <v>-4.8529999999999962E-3</v>
      </c>
      <c r="W140">
        <v>-3.8443000000000005E-2</v>
      </c>
      <c r="X140">
        <v>-3.3400000000000096E-4</v>
      </c>
      <c r="Y140">
        <v>-1.1190000000000089E-3</v>
      </c>
      <c r="Z140">
        <v>1.9699999999999991E-4</v>
      </c>
      <c r="AA140">
        <v>-2.5599999999999234E-4</v>
      </c>
      <c r="AB140" t="e">
        <v>#N/A</v>
      </c>
    </row>
    <row r="142" spans="1:28">
      <c r="B142" s="4"/>
      <c r="C142" s="4"/>
    </row>
    <row r="143" spans="1:28">
      <c r="B143" s="5"/>
      <c r="C143" s="5"/>
    </row>
    <row r="144" spans="1:28">
      <c r="B144" s="5"/>
      <c r="C144" s="5"/>
    </row>
    <row r="145" spans="2:3">
      <c r="B145" s="5"/>
      <c r="C145" s="5"/>
    </row>
    <row r="146" spans="2:3">
      <c r="B146" s="5"/>
      <c r="C146" s="5"/>
    </row>
    <row r="147" spans="2:3">
      <c r="B147" s="5"/>
      <c r="C147" s="5"/>
    </row>
    <row r="148" spans="2:3">
      <c r="B148" s="5"/>
      <c r="C148" s="5"/>
    </row>
    <row r="149" spans="2:3">
      <c r="B149" s="5"/>
      <c r="C149" s="5"/>
    </row>
    <row r="150" spans="2:3">
      <c r="B150" s="5"/>
      <c r="C150" s="5"/>
    </row>
    <row r="151" spans="2:3">
      <c r="B151" s="5"/>
      <c r="C151" s="5"/>
    </row>
    <row r="152" spans="2:3">
      <c r="B152" s="5"/>
      <c r="C152" s="5"/>
    </row>
    <row r="153" spans="2:3">
      <c r="B153" s="5"/>
      <c r="C153" s="5"/>
    </row>
    <row r="154" spans="2:3">
      <c r="B154" s="5"/>
      <c r="C154" s="5"/>
    </row>
  </sheetData>
  <sortState xmlns:xlrd2="http://schemas.microsoft.com/office/spreadsheetml/2017/richdata2" ref="A127:R140">
    <sortCondition ref="A127:A140"/>
  </sortState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65304-BE42-294F-B323-047A34E797A9}">
  <dimension ref="A1:CE128"/>
  <sheetViews>
    <sheetView topLeftCell="A91" workbookViewId="0">
      <selection activeCell="B62" sqref="B62:B128"/>
    </sheetView>
  </sheetViews>
  <sheetFormatPr baseColWidth="10" defaultRowHeight="16"/>
  <cols>
    <col min="80" max="80" width="11.6640625" bestFit="1" customWidth="1"/>
    <col min="83" max="83" width="20.1640625" bestFit="1" customWidth="1"/>
  </cols>
  <sheetData>
    <row r="1" spans="1:83">
      <c r="A1" t="s">
        <v>734</v>
      </c>
      <c r="B1" t="s">
        <v>144</v>
      </c>
      <c r="C1" t="s">
        <v>145</v>
      </c>
      <c r="D1" t="s">
        <v>146</v>
      </c>
      <c r="E1" t="s">
        <v>147</v>
      </c>
      <c r="F1" t="s">
        <v>141</v>
      </c>
      <c r="G1" t="s">
        <v>142</v>
      </c>
      <c r="H1" t="s">
        <v>143</v>
      </c>
      <c r="I1" t="s">
        <v>149</v>
      </c>
      <c r="J1" t="s">
        <v>150</v>
      </c>
      <c r="K1" t="s">
        <v>151</v>
      </c>
      <c r="L1" t="s">
        <v>177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108</v>
      </c>
      <c r="S1" t="s">
        <v>109</v>
      </c>
      <c r="T1" t="s">
        <v>110</v>
      </c>
      <c r="U1" t="s">
        <v>111</v>
      </c>
      <c r="V1" t="s">
        <v>113</v>
      </c>
      <c r="W1" t="s">
        <v>114</v>
      </c>
      <c r="X1" t="s">
        <v>115</v>
      </c>
      <c r="Y1" t="s">
        <v>116</v>
      </c>
      <c r="Z1" t="s">
        <v>118</v>
      </c>
      <c r="AA1" t="s">
        <v>119</v>
      </c>
      <c r="AB1" t="s">
        <v>120</v>
      </c>
      <c r="AC1" t="s">
        <v>121</v>
      </c>
      <c r="AD1" t="s">
        <v>743</v>
      </c>
      <c r="AE1" t="s">
        <v>744</v>
      </c>
      <c r="AF1" t="s">
        <v>745</v>
      </c>
      <c r="AG1" t="s">
        <v>746</v>
      </c>
      <c r="AH1" t="s">
        <v>747</v>
      </c>
      <c r="AI1" t="s">
        <v>748</v>
      </c>
      <c r="AJ1" t="s">
        <v>749</v>
      </c>
      <c r="AK1" t="s">
        <v>750</v>
      </c>
      <c r="AL1" t="s">
        <v>751</v>
      </c>
      <c r="AM1" t="s">
        <v>752</v>
      </c>
      <c r="AN1" t="s">
        <v>753</v>
      </c>
      <c r="AO1" t="s">
        <v>754</v>
      </c>
      <c r="AP1" t="s">
        <v>710</v>
      </c>
      <c r="AQ1" t="s">
        <v>698</v>
      </c>
      <c r="AR1" t="s">
        <v>711</v>
      </c>
      <c r="AS1" t="s">
        <v>712</v>
      </c>
      <c r="AT1" t="s">
        <v>735</v>
      </c>
      <c r="AU1" t="s">
        <v>736</v>
      </c>
      <c r="AV1" t="s">
        <v>737</v>
      </c>
      <c r="AW1" t="s">
        <v>738</v>
      </c>
      <c r="AX1" t="s">
        <v>739</v>
      </c>
      <c r="AY1" t="s">
        <v>740</v>
      </c>
      <c r="AZ1" t="s">
        <v>741</v>
      </c>
      <c r="BA1" t="s">
        <v>742</v>
      </c>
      <c r="BB1" t="s">
        <v>755</v>
      </c>
      <c r="BC1" t="s">
        <v>756</v>
      </c>
      <c r="BD1" t="s">
        <v>757</v>
      </c>
      <c r="BE1" t="s">
        <v>758</v>
      </c>
      <c r="BF1" t="s">
        <v>759</v>
      </c>
      <c r="BG1" t="s">
        <v>760</v>
      </c>
      <c r="BH1" t="s">
        <v>761</v>
      </c>
      <c r="BI1" t="s">
        <v>762</v>
      </c>
      <c r="BJ1" t="s">
        <v>763</v>
      </c>
      <c r="BK1" t="s">
        <v>764</v>
      </c>
      <c r="BL1" t="s">
        <v>765</v>
      </c>
      <c r="BM1" t="s">
        <v>766</v>
      </c>
      <c r="BN1" t="s">
        <v>702</v>
      </c>
      <c r="BO1" t="s">
        <v>703</v>
      </c>
      <c r="BP1" t="s">
        <v>704</v>
      </c>
      <c r="BQ1" t="s">
        <v>725</v>
      </c>
      <c r="BR1" t="s">
        <v>726</v>
      </c>
      <c r="BS1" t="s">
        <v>727</v>
      </c>
      <c r="BT1" t="s">
        <v>728</v>
      </c>
      <c r="BU1" t="s">
        <v>729</v>
      </c>
      <c r="BV1" t="s">
        <v>730</v>
      </c>
      <c r="BW1" t="s">
        <v>731</v>
      </c>
      <c r="BX1" t="s">
        <v>732</v>
      </c>
      <c r="BY1" t="s">
        <v>733</v>
      </c>
      <c r="CA1" t="s">
        <v>734</v>
      </c>
      <c r="CB1" t="s">
        <v>108</v>
      </c>
      <c r="CC1" t="s">
        <v>743</v>
      </c>
    </row>
    <row r="2" spans="1:83">
      <c r="A2" s="16">
        <v>39844</v>
      </c>
      <c r="B2">
        <v>5.6241960000000004</v>
      </c>
      <c r="C2">
        <v>5.499447</v>
      </c>
      <c r="D2">
        <v>6.660571</v>
      </c>
      <c r="E2">
        <v>8.9391970000000001</v>
      </c>
      <c r="F2">
        <v>0.24</v>
      </c>
      <c r="G2">
        <v>0.51</v>
      </c>
      <c r="H2">
        <v>1.85</v>
      </c>
      <c r="I2">
        <v>8.3000000000000007</v>
      </c>
      <c r="J2" s="3">
        <v>11526.6</v>
      </c>
      <c r="K2">
        <v>212.70500000000001</v>
      </c>
      <c r="L2">
        <v>217.792</v>
      </c>
      <c r="M2">
        <v>90.450199999999995</v>
      </c>
      <c r="N2" s="3">
        <v>9766</v>
      </c>
      <c r="O2">
        <v>735.09</v>
      </c>
      <c r="P2">
        <v>-10.9931</v>
      </c>
      <c r="Q2">
        <v>-11.2331</v>
      </c>
      <c r="R2">
        <v>5.3840000000000003</v>
      </c>
      <c r="S2">
        <v>5.2590000000000003</v>
      </c>
      <c r="T2">
        <v>6.4210000000000003</v>
      </c>
      <c r="U2">
        <v>8.6989999999999998</v>
      </c>
      <c r="V2">
        <v>5.1139999999999999</v>
      </c>
      <c r="W2">
        <v>4.9889999999999999</v>
      </c>
      <c r="X2">
        <v>6.1509999999999998</v>
      </c>
      <c r="Y2">
        <v>8.4290000000000003</v>
      </c>
      <c r="Z2">
        <v>3.774</v>
      </c>
      <c r="AA2">
        <v>3.649</v>
      </c>
      <c r="AB2">
        <v>4.8109999999999999</v>
      </c>
      <c r="AC2">
        <v>7.0890000000000004</v>
      </c>
      <c r="AD2">
        <v>984.21885499999996</v>
      </c>
      <c r="AE2">
        <v>984.57324600000004</v>
      </c>
      <c r="AF2">
        <v>981.29979500000002</v>
      </c>
      <c r="AG2">
        <v>975.01564299999995</v>
      </c>
      <c r="AH2">
        <v>941.90548200000001</v>
      </c>
      <c r="AI2">
        <v>943.25136199999997</v>
      </c>
      <c r="AJ2">
        <v>930.87441100000001</v>
      </c>
      <c r="AK2">
        <v>907.45574999999997</v>
      </c>
      <c r="AL2">
        <v>800.69784100000004</v>
      </c>
      <c r="AM2">
        <v>806.50915499999996</v>
      </c>
      <c r="AN2">
        <v>754.32554000000005</v>
      </c>
      <c r="AO2">
        <v>663.02639999999997</v>
      </c>
      <c r="AP2">
        <v>-4.4999999999999998E-2</v>
      </c>
      <c r="AQ2">
        <v>-4.4999999999999998E-2</v>
      </c>
      <c r="AR2">
        <v>-0.497</v>
      </c>
      <c r="AS2">
        <v>-0.54200000000000004</v>
      </c>
      <c r="AT2">
        <v>-5.5E-2</v>
      </c>
      <c r="AU2">
        <v>-5.5E-2</v>
      </c>
      <c r="AV2">
        <v>-0.50700000000000001</v>
      </c>
      <c r="AW2">
        <v>-0.55200000000000005</v>
      </c>
      <c r="AX2">
        <v>-0.215</v>
      </c>
      <c r="AY2">
        <v>-0.215</v>
      </c>
      <c r="AZ2">
        <v>-0.66700000000000004</v>
      </c>
      <c r="BA2">
        <v>-0.71199999999999997</v>
      </c>
      <c r="BB2">
        <v>-1.4750319999999999</v>
      </c>
      <c r="BC2">
        <v>0.12764400000000001</v>
      </c>
      <c r="BD2">
        <v>1.3858999999999999</v>
      </c>
      <c r="BE2">
        <v>1.469932</v>
      </c>
      <c r="BF2">
        <v>-5.5025620000000002</v>
      </c>
      <c r="BG2">
        <v>0.59262099999999995</v>
      </c>
      <c r="BH2">
        <v>5.3073790000000001</v>
      </c>
      <c r="BI2">
        <v>5.5128310000000003</v>
      </c>
      <c r="BJ2">
        <v>-16.348749999999999</v>
      </c>
      <c r="BK2">
        <v>9.9652189999999994</v>
      </c>
      <c r="BL2">
        <v>28.171627999999998</v>
      </c>
      <c r="BM2">
        <v>25.844746000000001</v>
      </c>
      <c r="BN2">
        <v>0.13</v>
      </c>
      <c r="BO2">
        <v>0.14000000000000001</v>
      </c>
      <c r="BP2">
        <v>0.3</v>
      </c>
      <c r="BQ2">
        <v>-2.5573999999999999</v>
      </c>
      <c r="BR2">
        <v>-90.79</v>
      </c>
      <c r="BS2">
        <v>0.5</v>
      </c>
      <c r="BT2">
        <v>-120.2</v>
      </c>
      <c r="BU2">
        <v>0.77200000000000002</v>
      </c>
      <c r="BV2">
        <v>0.44600000000000001</v>
      </c>
      <c r="BW2">
        <v>-0.58709999999999996</v>
      </c>
      <c r="BX2">
        <v>-17.8</v>
      </c>
      <c r="BY2">
        <v>-0.109931</v>
      </c>
      <c r="CA2" s="16">
        <v>39844</v>
      </c>
      <c r="CB2">
        <v>5.3840000000000003</v>
      </c>
      <c r="CC2">
        <v>984.21885499999996</v>
      </c>
      <c r="CE2" t="s">
        <v>734</v>
      </c>
    </row>
    <row r="3" spans="1:83">
      <c r="A3" s="16">
        <v>39872</v>
      </c>
      <c r="B3">
        <v>6.4260489999999999</v>
      </c>
      <c r="C3">
        <v>5.7652400000000004</v>
      </c>
      <c r="D3">
        <v>7.2003320000000004</v>
      </c>
      <c r="E3">
        <v>9.1802150000000005</v>
      </c>
      <c r="F3">
        <v>0.26</v>
      </c>
      <c r="G3">
        <v>0.72</v>
      </c>
      <c r="H3">
        <v>1.99</v>
      </c>
      <c r="I3">
        <v>8.6999999999999993</v>
      </c>
      <c r="J3" s="3">
        <v>11523.2</v>
      </c>
      <c r="K3">
        <v>212.495</v>
      </c>
      <c r="L3">
        <v>218.25299999999999</v>
      </c>
      <c r="M3">
        <v>89.016000000000005</v>
      </c>
      <c r="N3" s="3">
        <v>9718.5</v>
      </c>
      <c r="O3">
        <v>797.87</v>
      </c>
      <c r="P3">
        <v>8.5404999999999998</v>
      </c>
      <c r="Q3">
        <v>8.2805</v>
      </c>
      <c r="R3">
        <v>6.1660000000000004</v>
      </c>
      <c r="S3">
        <v>5.5049999999999999</v>
      </c>
      <c r="T3">
        <v>6.94</v>
      </c>
      <c r="U3">
        <v>8.92</v>
      </c>
      <c r="V3">
        <v>5.7060000000000004</v>
      </c>
      <c r="W3">
        <v>5.0449999999999999</v>
      </c>
      <c r="X3">
        <v>6.48</v>
      </c>
      <c r="Y3">
        <v>8.4600000000000009</v>
      </c>
      <c r="Z3">
        <v>4.4359999999999999</v>
      </c>
      <c r="AA3">
        <v>3.7749999999999999</v>
      </c>
      <c r="AB3">
        <v>5.21</v>
      </c>
      <c r="AC3">
        <v>7.19</v>
      </c>
      <c r="AD3">
        <v>982.01414899999997</v>
      </c>
      <c r="AE3">
        <v>983.87632599999995</v>
      </c>
      <c r="AF3">
        <v>979.85274200000003</v>
      </c>
      <c r="AG3">
        <v>974.41512899999998</v>
      </c>
      <c r="AH3">
        <v>935.57893100000001</v>
      </c>
      <c r="AI3">
        <v>942.64797199999998</v>
      </c>
      <c r="AJ3">
        <v>927.42403999999999</v>
      </c>
      <c r="AK3">
        <v>907.14451699999995</v>
      </c>
      <c r="AL3">
        <v>770.72353799999996</v>
      </c>
      <c r="AM3">
        <v>800.65154800000005</v>
      </c>
      <c r="AN3">
        <v>737.32316100000003</v>
      </c>
      <c r="AO3">
        <v>659.28679099999999</v>
      </c>
      <c r="AP3">
        <v>0.246</v>
      </c>
      <c r="AQ3">
        <v>0.246</v>
      </c>
      <c r="AR3">
        <v>0.51900000000000002</v>
      </c>
      <c r="AS3">
        <v>0.221</v>
      </c>
      <c r="AT3">
        <v>5.6000000000000001E-2</v>
      </c>
      <c r="AU3">
        <v>5.6000000000000001E-2</v>
      </c>
      <c r="AV3">
        <v>0.32900000000000001</v>
      </c>
      <c r="AW3">
        <v>3.1E-2</v>
      </c>
      <c r="AX3">
        <v>0.126</v>
      </c>
      <c r="AY3">
        <v>0.126</v>
      </c>
      <c r="AZ3">
        <v>0.39900000000000002</v>
      </c>
      <c r="BA3">
        <v>0.10100000000000001</v>
      </c>
      <c r="BB3">
        <v>-2.2047059999999998</v>
      </c>
      <c r="BC3">
        <v>-0.69692100000000001</v>
      </c>
      <c r="BD3">
        <v>-1.4470540000000001</v>
      </c>
      <c r="BE3">
        <v>-0.60051500000000002</v>
      </c>
      <c r="BF3">
        <v>-6.3265510000000003</v>
      </c>
      <c r="BG3">
        <v>-0.60338999999999998</v>
      </c>
      <c r="BH3">
        <v>-3.4503720000000002</v>
      </c>
      <c r="BI3">
        <v>-0.31123400000000001</v>
      </c>
      <c r="BJ3">
        <v>-29.974302999999999</v>
      </c>
      <c r="BK3">
        <v>-5.8576069999999998</v>
      </c>
      <c r="BL3">
        <v>-17.002379000000001</v>
      </c>
      <c r="BM3">
        <v>-3.7396090000000002</v>
      </c>
      <c r="BN3">
        <v>0.02</v>
      </c>
      <c r="BO3">
        <v>0.21</v>
      </c>
      <c r="BP3">
        <v>0.14000000000000001</v>
      </c>
      <c r="BQ3">
        <v>19.5136</v>
      </c>
      <c r="BR3">
        <v>62.78</v>
      </c>
      <c r="BS3">
        <v>0.4</v>
      </c>
      <c r="BT3">
        <v>-3.4</v>
      </c>
      <c r="BU3">
        <v>-0.21</v>
      </c>
      <c r="BV3">
        <v>0.46100000000000002</v>
      </c>
      <c r="BW3">
        <v>-1.4341999999999999</v>
      </c>
      <c r="BX3">
        <v>-47.5</v>
      </c>
      <c r="BY3">
        <v>8.5404999999999995E-2</v>
      </c>
      <c r="CA3" s="16">
        <v>39872</v>
      </c>
      <c r="CB3">
        <v>6.1660000000000004</v>
      </c>
      <c r="CC3">
        <v>982.01414899999997</v>
      </c>
      <c r="CE3" t="s">
        <v>144</v>
      </c>
    </row>
    <row r="4" spans="1:83">
      <c r="A4" s="16">
        <v>39903</v>
      </c>
      <c r="B4">
        <v>4.4616319999999998</v>
      </c>
      <c r="C4">
        <v>5.8941470000000002</v>
      </c>
      <c r="D4">
        <v>7.2901179999999997</v>
      </c>
      <c r="E4">
        <v>9.2294859999999996</v>
      </c>
      <c r="F4">
        <v>0.21</v>
      </c>
      <c r="G4">
        <v>0.56999999999999995</v>
      </c>
      <c r="H4">
        <v>1.67</v>
      </c>
      <c r="I4">
        <v>9</v>
      </c>
      <c r="J4" s="3">
        <v>11626.7</v>
      </c>
      <c r="K4">
        <v>212.709</v>
      </c>
      <c r="L4">
        <v>218.70599999999999</v>
      </c>
      <c r="M4">
        <v>88.305599999999998</v>
      </c>
      <c r="N4" s="3">
        <v>9724.7999999999993</v>
      </c>
      <c r="O4">
        <v>872.81</v>
      </c>
      <c r="P4">
        <v>9.3925000000000001</v>
      </c>
      <c r="Q4">
        <v>9.1824999999999992</v>
      </c>
      <c r="R4">
        <v>4.2519999999999998</v>
      </c>
      <c r="S4">
        <v>5.6840000000000002</v>
      </c>
      <c r="T4">
        <v>7.08</v>
      </c>
      <c r="U4">
        <v>9.0190000000000001</v>
      </c>
      <c r="V4">
        <v>3.8919999999999999</v>
      </c>
      <c r="W4">
        <v>5.3239999999999998</v>
      </c>
      <c r="X4">
        <v>6.72</v>
      </c>
      <c r="Y4">
        <v>8.6590000000000007</v>
      </c>
      <c r="Z4">
        <v>2.7919999999999998</v>
      </c>
      <c r="AA4">
        <v>4.2240000000000002</v>
      </c>
      <c r="AB4">
        <v>5.62</v>
      </c>
      <c r="AC4">
        <v>7.5590000000000002</v>
      </c>
      <c r="AD4">
        <v>987.44837600000005</v>
      </c>
      <c r="AE4">
        <v>983.37054699999999</v>
      </c>
      <c r="AF4">
        <v>979.46396700000003</v>
      </c>
      <c r="AG4">
        <v>974.14663499999995</v>
      </c>
      <c r="AH4">
        <v>955.21574399999997</v>
      </c>
      <c r="AI4">
        <v>939.65231200000005</v>
      </c>
      <c r="AJ4">
        <v>924.92180900000005</v>
      </c>
      <c r="AK4">
        <v>905.15125</v>
      </c>
      <c r="AL4">
        <v>847.70374800000002</v>
      </c>
      <c r="AM4">
        <v>780.17778299999998</v>
      </c>
      <c r="AN4">
        <v>720.31593299999997</v>
      </c>
      <c r="AO4">
        <v>645.83185900000001</v>
      </c>
      <c r="AP4">
        <v>0.17899999999999999</v>
      </c>
      <c r="AQ4">
        <v>0.17899999999999999</v>
      </c>
      <c r="AR4">
        <v>0.14000000000000001</v>
      </c>
      <c r="AS4">
        <v>9.9000000000000005E-2</v>
      </c>
      <c r="AT4">
        <v>0.27900000000000003</v>
      </c>
      <c r="AU4">
        <v>0.27900000000000003</v>
      </c>
      <c r="AV4">
        <v>0.24</v>
      </c>
      <c r="AW4">
        <v>0.19900000000000001</v>
      </c>
      <c r="AX4">
        <v>0.44900000000000001</v>
      </c>
      <c r="AY4">
        <v>0.44900000000000001</v>
      </c>
      <c r="AZ4">
        <v>0.41</v>
      </c>
      <c r="BA4">
        <v>0.36899999999999999</v>
      </c>
      <c r="BB4">
        <v>5.4342269999999999</v>
      </c>
      <c r="BC4">
        <v>-0.50577899999999998</v>
      </c>
      <c r="BD4">
        <v>-0.38877499999999998</v>
      </c>
      <c r="BE4">
        <v>-0.26849400000000001</v>
      </c>
      <c r="BF4">
        <v>19.636813</v>
      </c>
      <c r="BG4">
        <v>-2.99566</v>
      </c>
      <c r="BH4">
        <v>-2.50223</v>
      </c>
      <c r="BI4">
        <v>-1.9932669999999999</v>
      </c>
      <c r="BJ4">
        <v>76.98021</v>
      </c>
      <c r="BK4">
        <v>-20.473765</v>
      </c>
      <c r="BL4">
        <v>-17.007228000000001</v>
      </c>
      <c r="BM4">
        <v>-13.454931999999999</v>
      </c>
      <c r="BN4">
        <v>-0.05</v>
      </c>
      <c r="BO4">
        <v>-0.15</v>
      </c>
      <c r="BP4">
        <v>-0.32</v>
      </c>
      <c r="BQ4">
        <v>0.90200000000000002</v>
      </c>
      <c r="BR4">
        <v>74.94</v>
      </c>
      <c r="BS4">
        <v>0.3</v>
      </c>
      <c r="BT4">
        <v>103.5</v>
      </c>
      <c r="BU4">
        <v>0.214</v>
      </c>
      <c r="BV4">
        <v>0.45300000000000001</v>
      </c>
      <c r="BW4">
        <v>-0.71040000000000003</v>
      </c>
      <c r="BX4">
        <v>6.3</v>
      </c>
      <c r="BY4">
        <v>9.3924999999999995E-2</v>
      </c>
      <c r="CA4" s="16">
        <v>39903</v>
      </c>
      <c r="CB4">
        <v>4.2519999999999998</v>
      </c>
      <c r="CC4">
        <v>987.44837600000005</v>
      </c>
      <c r="CE4" t="s">
        <v>145</v>
      </c>
    </row>
    <row r="5" spans="1:83">
      <c r="A5" s="16">
        <v>39933</v>
      </c>
      <c r="B5">
        <v>4.6980829999999996</v>
      </c>
      <c r="C5">
        <v>5.3943989999999999</v>
      </c>
      <c r="D5">
        <v>6.608924</v>
      </c>
      <c r="E5">
        <v>8.2601379999999995</v>
      </c>
      <c r="F5">
        <v>0.14000000000000001</v>
      </c>
      <c r="G5">
        <v>0.49</v>
      </c>
      <c r="H5">
        <v>2.02</v>
      </c>
      <c r="I5">
        <v>9.4</v>
      </c>
      <c r="J5" s="3">
        <v>11819.2</v>
      </c>
      <c r="K5">
        <v>213.02199999999999</v>
      </c>
      <c r="L5">
        <v>218.904</v>
      </c>
      <c r="M5">
        <v>87.415499999999994</v>
      </c>
      <c r="N5" s="3">
        <v>9748.9</v>
      </c>
      <c r="O5">
        <v>919.14</v>
      </c>
      <c r="P5">
        <v>5.3080999999999996</v>
      </c>
      <c r="Q5">
        <v>5.1680999999999999</v>
      </c>
      <c r="R5">
        <v>4.5579999999999998</v>
      </c>
      <c r="S5">
        <v>5.2539999999999996</v>
      </c>
      <c r="T5">
        <v>6.4690000000000003</v>
      </c>
      <c r="U5">
        <v>8.1199999999999992</v>
      </c>
      <c r="V5">
        <v>4.2080000000000002</v>
      </c>
      <c r="W5">
        <v>4.9039999999999999</v>
      </c>
      <c r="X5">
        <v>6.1189999999999998</v>
      </c>
      <c r="Y5">
        <v>7.77</v>
      </c>
      <c r="Z5">
        <v>2.6779999999999999</v>
      </c>
      <c r="AA5">
        <v>3.3740000000000001</v>
      </c>
      <c r="AB5">
        <v>4.5890000000000004</v>
      </c>
      <c r="AC5">
        <v>6.24</v>
      </c>
      <c r="AD5">
        <v>986.57088699999997</v>
      </c>
      <c r="AE5">
        <v>984.58743300000003</v>
      </c>
      <c r="AF5">
        <v>981.16557799999998</v>
      </c>
      <c r="AG5">
        <v>976.59651199999996</v>
      </c>
      <c r="AH5">
        <v>951.74088700000004</v>
      </c>
      <c r="AI5">
        <v>944.16857600000003</v>
      </c>
      <c r="AJ5">
        <v>931.21126600000002</v>
      </c>
      <c r="AK5">
        <v>914.11858900000004</v>
      </c>
      <c r="AL5">
        <v>853.36651099999995</v>
      </c>
      <c r="AM5">
        <v>819.46813699999996</v>
      </c>
      <c r="AN5">
        <v>763.98342500000001</v>
      </c>
      <c r="AO5">
        <v>695.45915400000001</v>
      </c>
      <c r="AP5">
        <v>-0.43</v>
      </c>
      <c r="AQ5">
        <v>-0.43</v>
      </c>
      <c r="AR5">
        <v>-0.61099999999999999</v>
      </c>
      <c r="AS5">
        <v>-0.89900000000000002</v>
      </c>
      <c r="AT5">
        <v>-0.42</v>
      </c>
      <c r="AU5">
        <v>-0.42</v>
      </c>
      <c r="AV5">
        <v>-0.60099999999999998</v>
      </c>
      <c r="AW5">
        <v>-0.88900000000000001</v>
      </c>
      <c r="AX5">
        <v>-0.85</v>
      </c>
      <c r="AY5">
        <v>-0.85</v>
      </c>
      <c r="AZ5">
        <v>-1.0309999999999999</v>
      </c>
      <c r="BA5">
        <v>-1.319</v>
      </c>
      <c r="BB5">
        <v>-0.87748999999999999</v>
      </c>
      <c r="BC5">
        <v>1.2168870000000001</v>
      </c>
      <c r="BD5">
        <v>1.7016119999999999</v>
      </c>
      <c r="BE5">
        <v>2.4498769999999999</v>
      </c>
      <c r="BF5">
        <v>-3.4748570000000001</v>
      </c>
      <c r="BG5">
        <v>4.5162639999999996</v>
      </c>
      <c r="BH5">
        <v>6.2894560000000004</v>
      </c>
      <c r="BI5">
        <v>8.9673390000000008</v>
      </c>
      <c r="BJ5">
        <v>5.662763</v>
      </c>
      <c r="BK5">
        <v>39.290354000000001</v>
      </c>
      <c r="BL5">
        <v>43.667492000000003</v>
      </c>
      <c r="BM5">
        <v>49.627294999999997</v>
      </c>
      <c r="BN5">
        <v>-7.0000000000000007E-2</v>
      </c>
      <c r="BO5">
        <v>-0.08</v>
      </c>
      <c r="BP5">
        <v>0.35</v>
      </c>
      <c r="BQ5">
        <v>-4.0144000000000002</v>
      </c>
      <c r="BR5">
        <v>46.33</v>
      </c>
      <c r="BS5">
        <v>0.4</v>
      </c>
      <c r="BT5">
        <v>192.5</v>
      </c>
      <c r="BU5">
        <v>0.313</v>
      </c>
      <c r="BV5">
        <v>0.19800000000000001</v>
      </c>
      <c r="BW5">
        <v>-0.8901</v>
      </c>
      <c r="BX5">
        <v>24.1</v>
      </c>
      <c r="BY5">
        <v>5.3081000000000003E-2</v>
      </c>
      <c r="CA5" s="16">
        <v>39933</v>
      </c>
      <c r="CB5">
        <v>4.5579999999999998</v>
      </c>
      <c r="CC5">
        <v>986.57088699999997</v>
      </c>
      <c r="CE5" t="s">
        <v>146</v>
      </c>
    </row>
    <row r="6" spans="1:83">
      <c r="A6" s="16">
        <v>39964</v>
      </c>
      <c r="B6">
        <v>4.4629669999999999</v>
      </c>
      <c r="C6">
        <v>4.8864660000000004</v>
      </c>
      <c r="D6">
        <v>5.9980760000000002</v>
      </c>
      <c r="E6">
        <v>7.4366859999999999</v>
      </c>
      <c r="F6">
        <v>0.14000000000000001</v>
      </c>
      <c r="G6">
        <v>0.47</v>
      </c>
      <c r="H6">
        <v>2.34</v>
      </c>
      <c r="I6">
        <v>9.5</v>
      </c>
      <c r="J6" s="3">
        <v>11624</v>
      </c>
      <c r="K6">
        <v>214.79</v>
      </c>
      <c r="L6">
        <v>219.11199999999999</v>
      </c>
      <c r="M6">
        <v>87.074200000000005</v>
      </c>
      <c r="N6" s="3">
        <v>9806.9</v>
      </c>
      <c r="O6">
        <v>919.32</v>
      </c>
      <c r="P6">
        <v>1.9599999999999999E-2</v>
      </c>
      <c r="Q6">
        <v>-0.12039999999999999</v>
      </c>
      <c r="R6">
        <v>4.3230000000000004</v>
      </c>
      <c r="S6">
        <v>4.7460000000000004</v>
      </c>
      <c r="T6">
        <v>5.8579999999999997</v>
      </c>
      <c r="U6">
        <v>7.2969999999999997</v>
      </c>
      <c r="V6">
        <v>3.9929999999999999</v>
      </c>
      <c r="W6">
        <v>4.4160000000000004</v>
      </c>
      <c r="X6">
        <v>5.5279999999999996</v>
      </c>
      <c r="Y6">
        <v>6.9669999999999996</v>
      </c>
      <c r="Z6">
        <v>2.1230000000000002</v>
      </c>
      <c r="AA6">
        <v>2.5459999999999998</v>
      </c>
      <c r="AB6">
        <v>3.6579999999999999</v>
      </c>
      <c r="AC6">
        <v>5.0970000000000004</v>
      </c>
      <c r="AD6">
        <v>987.24447699999996</v>
      </c>
      <c r="AE6">
        <v>986.03343400000006</v>
      </c>
      <c r="AF6">
        <v>982.87996499999997</v>
      </c>
      <c r="AG6">
        <v>978.86267199999998</v>
      </c>
      <c r="AH6">
        <v>954.10258299999998</v>
      </c>
      <c r="AI6">
        <v>949.46626200000003</v>
      </c>
      <c r="AJ6">
        <v>937.47296300000005</v>
      </c>
      <c r="AK6">
        <v>922.35949100000005</v>
      </c>
      <c r="AL6">
        <v>881.57367699999998</v>
      </c>
      <c r="AM6">
        <v>859.97861699999999</v>
      </c>
      <c r="AN6">
        <v>806.08910000000003</v>
      </c>
      <c r="AO6">
        <v>742.09257200000002</v>
      </c>
      <c r="AP6">
        <v>-0.50800000000000001</v>
      </c>
      <c r="AQ6">
        <v>-0.50800000000000001</v>
      </c>
      <c r="AR6">
        <v>-0.61099999999999999</v>
      </c>
      <c r="AS6">
        <v>-0.82299999999999995</v>
      </c>
      <c r="AT6">
        <v>-0.48799999999999999</v>
      </c>
      <c r="AU6">
        <v>-0.48799999999999999</v>
      </c>
      <c r="AV6">
        <v>-0.59099999999999997</v>
      </c>
      <c r="AW6">
        <v>-0.80300000000000005</v>
      </c>
      <c r="AX6">
        <v>-0.82799999999999996</v>
      </c>
      <c r="AY6">
        <v>-0.82799999999999996</v>
      </c>
      <c r="AZ6">
        <v>-0.93100000000000005</v>
      </c>
      <c r="BA6">
        <v>-1.143</v>
      </c>
      <c r="BB6">
        <v>0.67359000000000002</v>
      </c>
      <c r="BC6">
        <v>1.446</v>
      </c>
      <c r="BD6">
        <v>1.7143870000000001</v>
      </c>
      <c r="BE6">
        <v>2.2661609999999999</v>
      </c>
      <c r="BF6">
        <v>2.3616959999999998</v>
      </c>
      <c r="BG6">
        <v>5.2976859999999997</v>
      </c>
      <c r="BH6">
        <v>6.2616969999999998</v>
      </c>
      <c r="BI6">
        <v>8.2409020000000002</v>
      </c>
      <c r="BJ6">
        <v>28.207166000000001</v>
      </c>
      <c r="BK6">
        <v>40.510480000000001</v>
      </c>
      <c r="BL6">
        <v>42.105676000000003</v>
      </c>
      <c r="BM6">
        <v>46.633417999999999</v>
      </c>
      <c r="BN6">
        <v>0</v>
      </c>
      <c r="BO6">
        <v>-0.02</v>
      </c>
      <c r="BP6">
        <v>0.32</v>
      </c>
      <c r="BQ6">
        <v>-5.2885</v>
      </c>
      <c r="BR6">
        <v>0.18</v>
      </c>
      <c r="BS6">
        <v>0.1</v>
      </c>
      <c r="BT6">
        <v>-195.2</v>
      </c>
      <c r="BU6">
        <v>1.768</v>
      </c>
      <c r="BV6">
        <v>0.20799999999999999</v>
      </c>
      <c r="BW6">
        <v>-0.34129999999999999</v>
      </c>
      <c r="BX6">
        <v>58</v>
      </c>
      <c r="BY6">
        <v>1.9599999999999999E-4</v>
      </c>
      <c r="CA6" s="16">
        <v>39964</v>
      </c>
      <c r="CB6">
        <v>4.3230000000000004</v>
      </c>
      <c r="CC6">
        <v>987.24447699999996</v>
      </c>
      <c r="CE6" t="s">
        <v>147</v>
      </c>
    </row>
    <row r="7" spans="1:83">
      <c r="A7" s="16">
        <v>39994</v>
      </c>
      <c r="B7">
        <v>4.3332519999999999</v>
      </c>
      <c r="C7">
        <v>4.6608809999999998</v>
      </c>
      <c r="D7">
        <v>5.7053500000000001</v>
      </c>
      <c r="E7">
        <v>6.918685</v>
      </c>
      <c r="F7">
        <v>0.19</v>
      </c>
      <c r="G7">
        <v>0.56000000000000005</v>
      </c>
      <c r="H7">
        <v>2.54</v>
      </c>
      <c r="I7">
        <v>9.5</v>
      </c>
      <c r="J7" s="3">
        <v>11570.1</v>
      </c>
      <c r="K7">
        <v>214.726</v>
      </c>
      <c r="L7">
        <v>219.26300000000001</v>
      </c>
      <c r="M7">
        <v>88.032300000000006</v>
      </c>
      <c r="N7" s="3">
        <v>9841.7000000000007</v>
      </c>
      <c r="O7">
        <v>987.48</v>
      </c>
      <c r="P7">
        <v>7.4142000000000001</v>
      </c>
      <c r="Q7">
        <v>7.2241999999999997</v>
      </c>
      <c r="R7">
        <v>4.1429999999999998</v>
      </c>
      <c r="S7">
        <v>4.4710000000000001</v>
      </c>
      <c r="T7">
        <v>5.5149999999999997</v>
      </c>
      <c r="U7">
        <v>6.7290000000000001</v>
      </c>
      <c r="V7">
        <v>3.7730000000000001</v>
      </c>
      <c r="W7">
        <v>4.101</v>
      </c>
      <c r="X7">
        <v>5.1449999999999996</v>
      </c>
      <c r="Y7">
        <v>6.359</v>
      </c>
      <c r="Z7">
        <v>1.7929999999999999</v>
      </c>
      <c r="AA7">
        <v>2.121</v>
      </c>
      <c r="AB7">
        <v>3.165</v>
      </c>
      <c r="AC7">
        <v>4.3789999999999996</v>
      </c>
      <c r="AD7">
        <v>987.76175699999999</v>
      </c>
      <c r="AE7">
        <v>986.82002799999998</v>
      </c>
      <c r="AF7">
        <v>983.84804099999997</v>
      </c>
      <c r="AG7">
        <v>980.43993599999999</v>
      </c>
      <c r="AH7">
        <v>956.530348</v>
      </c>
      <c r="AI7">
        <v>952.91490099999999</v>
      </c>
      <c r="AJ7">
        <v>941.57224799999995</v>
      </c>
      <c r="AK7">
        <v>928.690292</v>
      </c>
      <c r="AL7">
        <v>898.86095699999998</v>
      </c>
      <c r="AM7">
        <v>881.67727400000001</v>
      </c>
      <c r="AN7">
        <v>829.47959100000003</v>
      </c>
      <c r="AO7">
        <v>773.25228000000004</v>
      </c>
      <c r="AP7">
        <v>-0.27500000000000002</v>
      </c>
      <c r="AQ7">
        <v>-0.27500000000000002</v>
      </c>
      <c r="AR7">
        <v>-0.34300000000000003</v>
      </c>
      <c r="AS7">
        <v>-0.56799999999999995</v>
      </c>
      <c r="AT7">
        <v>-0.315</v>
      </c>
      <c r="AU7">
        <v>-0.315</v>
      </c>
      <c r="AV7">
        <v>-0.38300000000000001</v>
      </c>
      <c r="AW7">
        <v>-0.60799999999999998</v>
      </c>
      <c r="AX7">
        <v>-0.42499999999999999</v>
      </c>
      <c r="AY7">
        <v>-0.42499999999999999</v>
      </c>
      <c r="AZ7">
        <v>-0.49299999999999999</v>
      </c>
      <c r="BA7">
        <v>-0.71799999999999997</v>
      </c>
      <c r="BB7">
        <v>0.51727999999999996</v>
      </c>
      <c r="BC7">
        <v>0.78659500000000004</v>
      </c>
      <c r="BD7">
        <v>0.96807600000000005</v>
      </c>
      <c r="BE7">
        <v>1.577264</v>
      </c>
      <c r="BF7">
        <v>2.427765</v>
      </c>
      <c r="BG7">
        <v>3.448639</v>
      </c>
      <c r="BH7">
        <v>4.0992850000000001</v>
      </c>
      <c r="BI7">
        <v>6.3308</v>
      </c>
      <c r="BJ7">
        <v>17.287279000000002</v>
      </c>
      <c r="BK7">
        <v>21.698657000000001</v>
      </c>
      <c r="BL7">
        <v>23.390491000000001</v>
      </c>
      <c r="BM7">
        <v>31.159707999999998</v>
      </c>
      <c r="BN7">
        <v>0.05</v>
      </c>
      <c r="BO7">
        <v>0.09</v>
      </c>
      <c r="BP7">
        <v>0.2</v>
      </c>
      <c r="BQ7">
        <v>7.3445999999999998</v>
      </c>
      <c r="BR7">
        <v>68.16</v>
      </c>
      <c r="BS7">
        <v>0</v>
      </c>
      <c r="BT7">
        <v>-53.9</v>
      </c>
      <c r="BU7">
        <v>-6.4000000000000001E-2</v>
      </c>
      <c r="BV7">
        <v>0.151</v>
      </c>
      <c r="BW7">
        <v>0.95809999999999995</v>
      </c>
      <c r="BX7">
        <v>34.799999999999997</v>
      </c>
      <c r="BY7">
        <v>7.4142E-2</v>
      </c>
      <c r="CA7" s="16">
        <v>39994</v>
      </c>
      <c r="CB7">
        <v>4.1429999999999998</v>
      </c>
      <c r="CC7">
        <v>987.76175699999999</v>
      </c>
      <c r="CE7" t="s">
        <v>141</v>
      </c>
    </row>
    <row r="8" spans="1:83">
      <c r="A8" s="16">
        <v>40025</v>
      </c>
      <c r="B8">
        <v>4.125718</v>
      </c>
      <c r="C8">
        <v>4.1486669999999997</v>
      </c>
      <c r="D8">
        <v>5.1033369999999998</v>
      </c>
      <c r="E8">
        <v>6.2290640000000002</v>
      </c>
      <c r="F8">
        <v>0.18</v>
      </c>
      <c r="G8">
        <v>0.48</v>
      </c>
      <c r="H8">
        <v>2.5299999999999998</v>
      </c>
      <c r="I8">
        <v>9.6</v>
      </c>
      <c r="J8" s="3">
        <v>11540.6</v>
      </c>
      <c r="K8">
        <v>215.44499999999999</v>
      </c>
      <c r="L8">
        <v>219.49600000000001</v>
      </c>
      <c r="M8">
        <v>89.019000000000005</v>
      </c>
      <c r="N8" s="3">
        <v>9961</v>
      </c>
      <c r="O8" s="3">
        <v>1020.62</v>
      </c>
      <c r="P8">
        <v>3.3559999999999999</v>
      </c>
      <c r="Q8">
        <v>3.1760000000000002</v>
      </c>
      <c r="R8">
        <v>3.9460000000000002</v>
      </c>
      <c r="S8">
        <v>3.9689999999999999</v>
      </c>
      <c r="T8">
        <v>4.923</v>
      </c>
      <c r="U8">
        <v>6.0490000000000004</v>
      </c>
      <c r="V8">
        <v>3.6459999999999999</v>
      </c>
      <c r="W8">
        <v>3.669</v>
      </c>
      <c r="X8">
        <v>4.6230000000000002</v>
      </c>
      <c r="Y8">
        <v>5.7489999999999997</v>
      </c>
      <c r="Z8">
        <v>1.5960000000000001</v>
      </c>
      <c r="AA8">
        <v>1.619</v>
      </c>
      <c r="AB8">
        <v>2.573</v>
      </c>
      <c r="AC8">
        <v>3.6989999999999998</v>
      </c>
      <c r="AD8">
        <v>988.32922900000005</v>
      </c>
      <c r="AE8">
        <v>988.26290400000005</v>
      </c>
      <c r="AF8">
        <v>985.52857500000005</v>
      </c>
      <c r="AG8">
        <v>982.34266100000002</v>
      </c>
      <c r="AH8">
        <v>957.93699300000003</v>
      </c>
      <c r="AI8">
        <v>957.68196499999999</v>
      </c>
      <c r="AJ8">
        <v>947.21244899999999</v>
      </c>
      <c r="AK8">
        <v>935.12243599999999</v>
      </c>
      <c r="AL8">
        <v>909.369415</v>
      </c>
      <c r="AM8">
        <v>908.135178</v>
      </c>
      <c r="AN8">
        <v>858.62129200000004</v>
      </c>
      <c r="AO8">
        <v>804.17874400000005</v>
      </c>
      <c r="AP8">
        <v>-0.502</v>
      </c>
      <c r="AQ8">
        <v>-0.502</v>
      </c>
      <c r="AR8">
        <v>-0.59199999999999997</v>
      </c>
      <c r="AS8">
        <v>-0.68</v>
      </c>
      <c r="AT8">
        <v>-0.432</v>
      </c>
      <c r="AU8">
        <v>-0.432</v>
      </c>
      <c r="AV8">
        <v>-0.52200000000000002</v>
      </c>
      <c r="AW8">
        <v>-0.61</v>
      </c>
      <c r="AX8">
        <v>-0.502</v>
      </c>
      <c r="AY8">
        <v>-0.502</v>
      </c>
      <c r="AZ8">
        <v>-0.59199999999999997</v>
      </c>
      <c r="BA8">
        <v>-0.68</v>
      </c>
      <c r="BB8">
        <v>0.56747199999999998</v>
      </c>
      <c r="BC8">
        <v>1.442876</v>
      </c>
      <c r="BD8">
        <v>1.6805349999999999</v>
      </c>
      <c r="BE8">
        <v>1.9027240000000001</v>
      </c>
      <c r="BF8">
        <v>1.4066449999999999</v>
      </c>
      <c r="BG8">
        <v>4.7670640000000004</v>
      </c>
      <c r="BH8">
        <v>5.6402010000000002</v>
      </c>
      <c r="BI8">
        <v>6.4321440000000001</v>
      </c>
      <c r="BJ8">
        <v>10.508459</v>
      </c>
      <c r="BK8">
        <v>26.457903999999999</v>
      </c>
      <c r="BL8">
        <v>29.141701000000001</v>
      </c>
      <c r="BM8">
        <v>30.926463999999999</v>
      </c>
      <c r="BN8">
        <v>-0.01</v>
      </c>
      <c r="BO8">
        <v>-0.08</v>
      </c>
      <c r="BP8">
        <v>-0.01</v>
      </c>
      <c r="BQ8">
        <v>-4.0481999999999996</v>
      </c>
      <c r="BR8">
        <v>33.14</v>
      </c>
      <c r="BS8">
        <v>0.1</v>
      </c>
      <c r="BT8">
        <v>-29.5</v>
      </c>
      <c r="BU8">
        <v>0.71899999999999997</v>
      </c>
      <c r="BV8">
        <v>0.23300000000000001</v>
      </c>
      <c r="BW8">
        <v>0.98670000000000002</v>
      </c>
      <c r="BX8">
        <v>119.3</v>
      </c>
      <c r="BY8">
        <v>3.356E-2</v>
      </c>
      <c r="CA8" s="16">
        <v>40025</v>
      </c>
      <c r="CB8">
        <v>3.9460000000000002</v>
      </c>
      <c r="CC8">
        <v>988.32922900000005</v>
      </c>
      <c r="CE8" t="s">
        <v>142</v>
      </c>
    </row>
    <row r="9" spans="1:83">
      <c r="A9" s="16">
        <v>40056</v>
      </c>
      <c r="B9">
        <v>3.9586769999999998</v>
      </c>
      <c r="C9">
        <v>3.7393700000000001</v>
      </c>
      <c r="D9">
        <v>4.8592469999999999</v>
      </c>
      <c r="E9">
        <v>5.8361700000000001</v>
      </c>
      <c r="F9">
        <v>0.15</v>
      </c>
      <c r="G9">
        <v>0.43</v>
      </c>
      <c r="H9">
        <v>2.39</v>
      </c>
      <c r="I9">
        <v>9.8000000000000007</v>
      </c>
      <c r="J9" s="3">
        <v>11562.2</v>
      </c>
      <c r="K9">
        <v>215.86099999999999</v>
      </c>
      <c r="L9">
        <v>219.92</v>
      </c>
      <c r="M9">
        <v>89.692599999999999</v>
      </c>
      <c r="N9" s="3">
        <v>9883.4</v>
      </c>
      <c r="O9" s="3">
        <v>1057.08</v>
      </c>
      <c r="P9">
        <v>3.5722999999999998</v>
      </c>
      <c r="Q9">
        <v>3.4222999999999999</v>
      </c>
      <c r="R9">
        <v>3.8090000000000002</v>
      </c>
      <c r="S9">
        <v>3.589</v>
      </c>
      <c r="T9">
        <v>4.7089999999999996</v>
      </c>
      <c r="U9">
        <v>5.6859999999999999</v>
      </c>
      <c r="V9">
        <v>3.5289999999999999</v>
      </c>
      <c r="W9">
        <v>3.3090000000000002</v>
      </c>
      <c r="X9">
        <v>4.4290000000000003</v>
      </c>
      <c r="Y9">
        <v>5.4059999999999997</v>
      </c>
      <c r="Z9">
        <v>1.569</v>
      </c>
      <c r="AA9">
        <v>1.349</v>
      </c>
      <c r="AB9">
        <v>2.4689999999999999</v>
      </c>
      <c r="AC9">
        <v>3.4460000000000002</v>
      </c>
      <c r="AD9">
        <v>988.724694</v>
      </c>
      <c r="AE9">
        <v>989.36117200000001</v>
      </c>
      <c r="AF9">
        <v>986.13910999999996</v>
      </c>
      <c r="AG9">
        <v>983.36490200000003</v>
      </c>
      <c r="AH9">
        <v>959.23623799999996</v>
      </c>
      <c r="AI9">
        <v>961.68803100000002</v>
      </c>
      <c r="AJ9">
        <v>949.32442900000001</v>
      </c>
      <c r="AK9">
        <v>938.77518399999997</v>
      </c>
      <c r="AL9">
        <v>910.82080099999996</v>
      </c>
      <c r="AM9">
        <v>922.74816999999996</v>
      </c>
      <c r="AN9">
        <v>863.86327700000004</v>
      </c>
      <c r="AO9">
        <v>816.05191200000002</v>
      </c>
      <c r="AP9">
        <v>-0.38</v>
      </c>
      <c r="AQ9">
        <v>-0.38</v>
      </c>
      <c r="AR9">
        <v>-0.214</v>
      </c>
      <c r="AS9">
        <v>-0.36299999999999999</v>
      </c>
      <c r="AT9">
        <v>-0.36</v>
      </c>
      <c r="AU9">
        <v>-0.36</v>
      </c>
      <c r="AV9">
        <v>-0.19400000000000001</v>
      </c>
      <c r="AW9">
        <v>-0.34300000000000003</v>
      </c>
      <c r="AX9">
        <v>-0.27</v>
      </c>
      <c r="AY9">
        <v>-0.27</v>
      </c>
      <c r="AZ9">
        <v>-0.104</v>
      </c>
      <c r="BA9">
        <v>-0.253</v>
      </c>
      <c r="BB9">
        <v>0.39546500000000001</v>
      </c>
      <c r="BC9">
        <v>1.098268</v>
      </c>
      <c r="BD9">
        <v>0.61053400000000002</v>
      </c>
      <c r="BE9">
        <v>1.022241</v>
      </c>
      <c r="BF9">
        <v>1.299245</v>
      </c>
      <c r="BG9">
        <v>4.0060659999999997</v>
      </c>
      <c r="BH9">
        <v>2.11198</v>
      </c>
      <c r="BI9">
        <v>3.6527479999999999</v>
      </c>
      <c r="BJ9">
        <v>1.4513860000000001</v>
      </c>
      <c r="BK9">
        <v>14.612992</v>
      </c>
      <c r="BL9">
        <v>5.2419849999999997</v>
      </c>
      <c r="BM9">
        <v>11.873168</v>
      </c>
      <c r="BN9">
        <v>-0.03</v>
      </c>
      <c r="BO9">
        <v>-0.05</v>
      </c>
      <c r="BP9">
        <v>-0.14000000000000001</v>
      </c>
      <c r="BQ9">
        <v>0.24629999999999999</v>
      </c>
      <c r="BR9">
        <v>36.46</v>
      </c>
      <c r="BS9">
        <v>0.2</v>
      </c>
      <c r="BT9">
        <v>21.6</v>
      </c>
      <c r="BU9">
        <v>0.41599999999999998</v>
      </c>
      <c r="BV9">
        <v>0.42399999999999999</v>
      </c>
      <c r="BW9">
        <v>0.67359999999999998</v>
      </c>
      <c r="BX9">
        <v>-77.599999999999994</v>
      </c>
      <c r="BY9">
        <v>3.5722999999999998E-2</v>
      </c>
      <c r="CA9" s="16">
        <v>40056</v>
      </c>
      <c r="CB9">
        <v>3.8090000000000002</v>
      </c>
      <c r="CC9">
        <v>988.724694</v>
      </c>
      <c r="CE9" t="s">
        <v>143</v>
      </c>
    </row>
    <row r="10" spans="1:83">
      <c r="A10" s="16">
        <v>40086</v>
      </c>
      <c r="B10">
        <v>3.820122</v>
      </c>
      <c r="C10">
        <v>3.7895539999999999</v>
      </c>
      <c r="D10">
        <v>4.6502189999999999</v>
      </c>
      <c r="E10">
        <v>5.5646190000000004</v>
      </c>
      <c r="F10">
        <v>0.14000000000000001</v>
      </c>
      <c r="G10">
        <v>0.4</v>
      </c>
      <c r="H10">
        <v>2.31</v>
      </c>
      <c r="I10">
        <v>10</v>
      </c>
      <c r="J10" s="3">
        <v>11512.6</v>
      </c>
      <c r="K10">
        <v>216.50899999999999</v>
      </c>
      <c r="L10">
        <v>220.501</v>
      </c>
      <c r="M10">
        <v>89.979699999999994</v>
      </c>
      <c r="N10" s="3">
        <v>9931.9</v>
      </c>
      <c r="O10" s="3">
        <v>1036.1899000000001</v>
      </c>
      <c r="P10">
        <v>-1.9762</v>
      </c>
      <c r="Q10">
        <v>-2.1162000000000001</v>
      </c>
      <c r="R10">
        <v>3.68</v>
      </c>
      <c r="S10">
        <v>3.65</v>
      </c>
      <c r="T10">
        <v>4.51</v>
      </c>
      <c r="U10">
        <v>5.4249999999999998</v>
      </c>
      <c r="V10">
        <v>3.42</v>
      </c>
      <c r="W10">
        <v>3.39</v>
      </c>
      <c r="X10">
        <v>4.25</v>
      </c>
      <c r="Y10">
        <v>5.165</v>
      </c>
      <c r="Z10">
        <v>1.51</v>
      </c>
      <c r="AA10">
        <v>1.48</v>
      </c>
      <c r="AB10">
        <v>2.34</v>
      </c>
      <c r="AC10">
        <v>3.2549999999999999</v>
      </c>
      <c r="AD10">
        <v>989.09768799999995</v>
      </c>
      <c r="AE10">
        <v>989.18451800000003</v>
      </c>
      <c r="AF10">
        <v>986.70831099999998</v>
      </c>
      <c r="AG10">
        <v>984.10273400000005</v>
      </c>
      <c r="AH10">
        <v>960.44955500000003</v>
      </c>
      <c r="AI10">
        <v>960.78399000000002</v>
      </c>
      <c r="AJ10">
        <v>951.28078300000004</v>
      </c>
      <c r="AK10">
        <v>941.35737300000005</v>
      </c>
      <c r="AL10">
        <v>914.00176299999998</v>
      </c>
      <c r="AM10">
        <v>915.62417100000005</v>
      </c>
      <c r="AN10">
        <v>870.41732000000002</v>
      </c>
      <c r="AO10">
        <v>825.15104499999995</v>
      </c>
      <c r="AP10">
        <v>6.0999999999999999E-2</v>
      </c>
      <c r="AQ10">
        <v>6.0999999999999999E-2</v>
      </c>
      <c r="AR10">
        <v>-0.19900000000000001</v>
      </c>
      <c r="AS10">
        <v>-0.26100000000000001</v>
      </c>
      <c r="AT10">
        <v>8.1000000000000003E-2</v>
      </c>
      <c r="AU10">
        <v>8.1000000000000003E-2</v>
      </c>
      <c r="AV10">
        <v>-0.17899999999999999</v>
      </c>
      <c r="AW10">
        <v>-0.24099999999999999</v>
      </c>
      <c r="AX10">
        <v>0.13100000000000001</v>
      </c>
      <c r="AY10">
        <v>0.13100000000000001</v>
      </c>
      <c r="AZ10">
        <v>-0.129</v>
      </c>
      <c r="BA10">
        <v>-0.191</v>
      </c>
      <c r="BB10">
        <v>0.37299399999999999</v>
      </c>
      <c r="BC10">
        <v>-0.17665400000000001</v>
      </c>
      <c r="BD10">
        <v>0.56920099999999996</v>
      </c>
      <c r="BE10">
        <v>0.73783200000000004</v>
      </c>
      <c r="BF10">
        <v>1.2133179999999999</v>
      </c>
      <c r="BG10">
        <v>-0.90404099999999998</v>
      </c>
      <c r="BH10">
        <v>1.9563539999999999</v>
      </c>
      <c r="BI10">
        <v>2.5821900000000002</v>
      </c>
      <c r="BJ10">
        <v>3.1809620000000001</v>
      </c>
      <c r="BK10">
        <v>-7.1239990000000004</v>
      </c>
      <c r="BL10">
        <v>6.5540430000000001</v>
      </c>
      <c r="BM10">
        <v>9.0991330000000001</v>
      </c>
      <c r="BN10">
        <v>-0.01</v>
      </c>
      <c r="BO10">
        <v>-0.03</v>
      </c>
      <c r="BP10">
        <v>-0.08</v>
      </c>
      <c r="BQ10">
        <v>-5.5385</v>
      </c>
      <c r="BR10">
        <v>-20.8901</v>
      </c>
      <c r="BS10">
        <v>0.2</v>
      </c>
      <c r="BT10">
        <v>-49.6</v>
      </c>
      <c r="BU10">
        <v>0.64800000000000002</v>
      </c>
      <c r="BV10">
        <v>0.58099999999999996</v>
      </c>
      <c r="BW10">
        <v>0.28710000000000002</v>
      </c>
      <c r="BX10">
        <v>48.5</v>
      </c>
      <c r="BY10">
        <v>-1.9761999999999998E-2</v>
      </c>
      <c r="CA10" s="16">
        <v>40086</v>
      </c>
      <c r="CB10">
        <v>3.68</v>
      </c>
      <c r="CC10">
        <v>989.09768799999995</v>
      </c>
      <c r="CE10" t="s">
        <v>149</v>
      </c>
    </row>
    <row r="11" spans="1:83">
      <c r="A11" s="16">
        <v>40117</v>
      </c>
      <c r="B11">
        <v>3.8672170000000001</v>
      </c>
      <c r="C11">
        <v>3.698016</v>
      </c>
      <c r="D11">
        <v>4.5643640000000003</v>
      </c>
      <c r="E11">
        <v>5.4697979999999999</v>
      </c>
      <c r="F11">
        <v>0.05</v>
      </c>
      <c r="G11">
        <v>0.37</v>
      </c>
      <c r="H11">
        <v>2.31</v>
      </c>
      <c r="I11">
        <v>9.9</v>
      </c>
      <c r="J11" s="3">
        <v>11544.2</v>
      </c>
      <c r="K11">
        <v>217.23400000000001</v>
      </c>
      <c r="L11">
        <v>220.666</v>
      </c>
      <c r="M11">
        <v>90.337500000000006</v>
      </c>
      <c r="N11" s="3">
        <v>9940.5</v>
      </c>
      <c r="O11" s="3">
        <v>1095.6300000000001</v>
      </c>
      <c r="P11">
        <v>5.7363999999999997</v>
      </c>
      <c r="Q11">
        <v>5.6863999999999999</v>
      </c>
      <c r="R11">
        <v>3.8170000000000002</v>
      </c>
      <c r="S11">
        <v>3.6480000000000001</v>
      </c>
      <c r="T11">
        <v>4.5140000000000002</v>
      </c>
      <c r="U11">
        <v>5.42</v>
      </c>
      <c r="V11">
        <v>3.4969999999999999</v>
      </c>
      <c r="W11">
        <v>3.3279999999999998</v>
      </c>
      <c r="X11">
        <v>4.194</v>
      </c>
      <c r="Y11">
        <v>5.0999999999999996</v>
      </c>
      <c r="Z11">
        <v>1.5569999999999999</v>
      </c>
      <c r="AA11">
        <v>1.3879999999999999</v>
      </c>
      <c r="AB11">
        <v>2.254</v>
      </c>
      <c r="AC11">
        <v>3.16</v>
      </c>
      <c r="AD11">
        <v>988.70158200000003</v>
      </c>
      <c r="AE11">
        <v>989.19030799999996</v>
      </c>
      <c r="AF11">
        <v>986.69685600000003</v>
      </c>
      <c r="AG11">
        <v>984.11689200000001</v>
      </c>
      <c r="AH11">
        <v>959.59214999999995</v>
      </c>
      <c r="AI11">
        <v>961.47583199999997</v>
      </c>
      <c r="AJ11">
        <v>951.89434500000004</v>
      </c>
      <c r="AK11">
        <v>942.05604500000004</v>
      </c>
      <c r="AL11">
        <v>911.46672899999999</v>
      </c>
      <c r="AM11">
        <v>920.62054599999999</v>
      </c>
      <c r="AN11">
        <v>874.81891499999995</v>
      </c>
      <c r="AO11">
        <v>829.72084199999995</v>
      </c>
      <c r="AP11">
        <v>-2E-3</v>
      </c>
      <c r="AQ11">
        <v>-2E-3</v>
      </c>
      <c r="AR11">
        <v>4.0000000000000001E-3</v>
      </c>
      <c r="AS11">
        <v>-5.0000000000000001E-3</v>
      </c>
      <c r="AT11">
        <v>-6.2E-2</v>
      </c>
      <c r="AU11">
        <v>-6.2E-2</v>
      </c>
      <c r="AV11">
        <v>-5.6000000000000001E-2</v>
      </c>
      <c r="AW11">
        <v>-6.5000000000000002E-2</v>
      </c>
      <c r="AX11">
        <v>-9.1999999999999998E-2</v>
      </c>
      <c r="AY11">
        <v>-9.1999999999999998E-2</v>
      </c>
      <c r="AZ11">
        <v>-8.5999999999999993E-2</v>
      </c>
      <c r="BA11">
        <v>-9.5000000000000001E-2</v>
      </c>
      <c r="BB11">
        <v>-0.39610600000000001</v>
      </c>
      <c r="BC11">
        <v>5.79E-3</v>
      </c>
      <c r="BD11">
        <v>-1.1455E-2</v>
      </c>
      <c r="BE11">
        <v>1.4158E-2</v>
      </c>
      <c r="BF11">
        <v>-0.857406</v>
      </c>
      <c r="BG11">
        <v>0.69184199999999996</v>
      </c>
      <c r="BH11">
        <v>0.61356200000000005</v>
      </c>
      <c r="BI11">
        <v>0.69867199999999996</v>
      </c>
      <c r="BJ11">
        <v>-2.535034</v>
      </c>
      <c r="BK11">
        <v>4.9963749999999996</v>
      </c>
      <c r="BL11">
        <v>4.4015959999999996</v>
      </c>
      <c r="BM11">
        <v>4.5697970000000003</v>
      </c>
      <c r="BN11">
        <v>-0.09</v>
      </c>
      <c r="BO11">
        <v>-0.03</v>
      </c>
      <c r="BP11">
        <v>0</v>
      </c>
      <c r="BQ11">
        <v>7.8026</v>
      </c>
      <c r="BR11">
        <v>59.440100000000001</v>
      </c>
      <c r="BS11">
        <v>-0.1</v>
      </c>
      <c r="BT11">
        <v>31.6</v>
      </c>
      <c r="BU11">
        <v>0.72499999999999998</v>
      </c>
      <c r="BV11">
        <v>0.16500000000000001</v>
      </c>
      <c r="BW11">
        <v>0.35780000000000001</v>
      </c>
      <c r="BX11">
        <v>8.6</v>
      </c>
      <c r="BY11">
        <v>5.7363999999999998E-2</v>
      </c>
      <c r="CA11" s="16">
        <v>40117</v>
      </c>
      <c r="CB11">
        <v>3.8170000000000002</v>
      </c>
      <c r="CC11">
        <v>988.70158200000003</v>
      </c>
      <c r="CE11" t="s">
        <v>150</v>
      </c>
    </row>
    <row r="12" spans="1:83">
      <c r="A12" s="16">
        <v>40147</v>
      </c>
      <c r="B12">
        <v>3.5846689999999999</v>
      </c>
      <c r="C12">
        <v>3.463158</v>
      </c>
      <c r="D12">
        <v>4.3552850000000003</v>
      </c>
      <c r="E12">
        <v>5.1874580000000003</v>
      </c>
      <c r="F12">
        <v>0.06</v>
      </c>
      <c r="G12">
        <v>0.27</v>
      </c>
      <c r="H12">
        <v>2.0099999999999998</v>
      </c>
      <c r="I12">
        <v>9.9</v>
      </c>
      <c r="J12" s="3">
        <v>11607.5</v>
      </c>
      <c r="K12">
        <v>217.34700000000001</v>
      </c>
      <c r="L12">
        <v>220.881</v>
      </c>
      <c r="M12">
        <v>90.613200000000006</v>
      </c>
      <c r="N12" s="3">
        <v>9998.9</v>
      </c>
      <c r="O12" s="3">
        <v>1115.0999999999999</v>
      </c>
      <c r="P12">
        <v>1.7770999999999999</v>
      </c>
      <c r="Q12">
        <v>1.7171000000000001</v>
      </c>
      <c r="R12">
        <v>3.5249999999999999</v>
      </c>
      <c r="S12">
        <v>3.403</v>
      </c>
      <c r="T12">
        <v>4.2949999999999999</v>
      </c>
      <c r="U12">
        <v>5.1269999999999998</v>
      </c>
      <c r="V12">
        <v>3.3149999999999999</v>
      </c>
      <c r="W12">
        <v>3.1930000000000001</v>
      </c>
      <c r="X12">
        <v>4.085</v>
      </c>
      <c r="Y12">
        <v>4.9169999999999998</v>
      </c>
      <c r="Z12">
        <v>1.575</v>
      </c>
      <c r="AA12">
        <v>1.4530000000000001</v>
      </c>
      <c r="AB12">
        <v>2.3450000000000002</v>
      </c>
      <c r="AC12">
        <v>3.177</v>
      </c>
      <c r="AD12">
        <v>989.54665999999997</v>
      </c>
      <c r="AE12">
        <v>989.90066200000001</v>
      </c>
      <c r="AF12">
        <v>987.32486600000004</v>
      </c>
      <c r="AG12">
        <v>984.94808</v>
      </c>
      <c r="AH12">
        <v>961.62101099999995</v>
      </c>
      <c r="AI12">
        <v>962.98542499999996</v>
      </c>
      <c r="AJ12">
        <v>953.09068300000001</v>
      </c>
      <c r="AK12">
        <v>944.02819</v>
      </c>
      <c r="AL12">
        <v>910.49803699999995</v>
      </c>
      <c r="AM12">
        <v>917.08721100000002</v>
      </c>
      <c r="AN12">
        <v>870.16220899999996</v>
      </c>
      <c r="AO12">
        <v>828.90092400000003</v>
      </c>
      <c r="AP12">
        <v>-0.245</v>
      </c>
      <c r="AQ12">
        <v>-0.245</v>
      </c>
      <c r="AR12">
        <v>-0.219</v>
      </c>
      <c r="AS12">
        <v>-0.29299999999999998</v>
      </c>
      <c r="AT12">
        <v>-0.13500000000000001</v>
      </c>
      <c r="AU12">
        <v>-0.13500000000000001</v>
      </c>
      <c r="AV12">
        <v>-0.109</v>
      </c>
      <c r="AW12">
        <v>-0.183</v>
      </c>
      <c r="AX12">
        <v>6.5000000000000002E-2</v>
      </c>
      <c r="AY12">
        <v>6.5000000000000002E-2</v>
      </c>
      <c r="AZ12">
        <v>9.0999999999999998E-2</v>
      </c>
      <c r="BA12">
        <v>1.7000000000000001E-2</v>
      </c>
      <c r="BB12">
        <v>0.845078</v>
      </c>
      <c r="BC12">
        <v>0.71035400000000004</v>
      </c>
      <c r="BD12">
        <v>0.62801099999999999</v>
      </c>
      <c r="BE12">
        <v>0.83118700000000001</v>
      </c>
      <c r="BF12">
        <v>2.0288620000000002</v>
      </c>
      <c r="BG12">
        <v>1.509593</v>
      </c>
      <c r="BH12">
        <v>1.1963379999999999</v>
      </c>
      <c r="BI12">
        <v>1.972145</v>
      </c>
      <c r="BJ12">
        <v>-0.96869099999999997</v>
      </c>
      <c r="BK12">
        <v>-3.5333350000000001</v>
      </c>
      <c r="BL12">
        <v>-4.6567069999999999</v>
      </c>
      <c r="BM12">
        <v>-0.81991800000000004</v>
      </c>
      <c r="BN12">
        <v>0.01</v>
      </c>
      <c r="BO12">
        <v>-0.1</v>
      </c>
      <c r="BP12">
        <v>-0.3</v>
      </c>
      <c r="BQ12">
        <v>-3.9693000000000001</v>
      </c>
      <c r="BR12">
        <v>19.47</v>
      </c>
      <c r="BS12">
        <v>0</v>
      </c>
      <c r="BT12">
        <v>63.3</v>
      </c>
      <c r="BU12">
        <v>0.113</v>
      </c>
      <c r="BV12">
        <v>0.215</v>
      </c>
      <c r="BW12">
        <v>0.2757</v>
      </c>
      <c r="BX12">
        <v>58.4</v>
      </c>
      <c r="BY12">
        <v>1.7770999999999999E-2</v>
      </c>
      <c r="CA12" s="16">
        <v>40147</v>
      </c>
      <c r="CB12">
        <v>3.5249999999999999</v>
      </c>
      <c r="CC12">
        <v>989.54665999999997</v>
      </c>
      <c r="CE12" t="s">
        <v>151</v>
      </c>
    </row>
    <row r="13" spans="1:83">
      <c r="A13" s="16">
        <v>40178</v>
      </c>
      <c r="B13">
        <v>3.9604029999999999</v>
      </c>
      <c r="C13">
        <v>3.8032759999999999</v>
      </c>
      <c r="D13">
        <v>4.5941140000000003</v>
      </c>
      <c r="E13">
        <v>5.3105739999999999</v>
      </c>
      <c r="F13">
        <v>0.06</v>
      </c>
      <c r="G13">
        <v>0.47</v>
      </c>
      <c r="H13">
        <v>2.69</v>
      </c>
      <c r="I13">
        <v>9.8000000000000007</v>
      </c>
      <c r="J13" s="3">
        <v>11608.6</v>
      </c>
      <c r="K13">
        <v>217.488</v>
      </c>
      <c r="L13">
        <v>220.63300000000001</v>
      </c>
      <c r="M13">
        <v>91.664199999999994</v>
      </c>
      <c r="N13" s="3">
        <v>10001.799999999999</v>
      </c>
      <c r="O13" s="3">
        <v>1073.8699999999999</v>
      </c>
      <c r="P13">
        <v>-3.6974</v>
      </c>
      <c r="Q13">
        <v>-3.7574000000000001</v>
      </c>
      <c r="R13">
        <v>3.9</v>
      </c>
      <c r="S13">
        <v>3.7429999999999999</v>
      </c>
      <c r="T13">
        <v>4.5339999999999998</v>
      </c>
      <c r="U13">
        <v>5.2510000000000003</v>
      </c>
      <c r="V13">
        <v>3.49</v>
      </c>
      <c r="W13">
        <v>3.3330000000000002</v>
      </c>
      <c r="X13">
        <v>4.1239999999999997</v>
      </c>
      <c r="Y13">
        <v>4.8410000000000002</v>
      </c>
      <c r="Z13">
        <v>1.27</v>
      </c>
      <c r="AA13">
        <v>1.113</v>
      </c>
      <c r="AB13">
        <v>1.9039999999999999</v>
      </c>
      <c r="AC13">
        <v>2.621</v>
      </c>
      <c r="AD13">
        <v>988.46193700000003</v>
      </c>
      <c r="AE13">
        <v>988.91545299999996</v>
      </c>
      <c r="AF13">
        <v>986.639589</v>
      </c>
      <c r="AG13">
        <v>984.59594600000003</v>
      </c>
      <c r="AH13">
        <v>959.67003799999998</v>
      </c>
      <c r="AI13">
        <v>961.42000399999995</v>
      </c>
      <c r="AJ13">
        <v>952.66231900000002</v>
      </c>
      <c r="AK13">
        <v>944.84944900000005</v>
      </c>
      <c r="AL13">
        <v>927.07557699999995</v>
      </c>
      <c r="AM13">
        <v>935.74609599999997</v>
      </c>
      <c r="AN13">
        <v>893.00236800000005</v>
      </c>
      <c r="AO13">
        <v>856.21443599999998</v>
      </c>
      <c r="AP13">
        <v>0.34</v>
      </c>
      <c r="AQ13">
        <v>0.34</v>
      </c>
      <c r="AR13">
        <v>0.23899999999999999</v>
      </c>
      <c r="AS13">
        <v>0.124</v>
      </c>
      <c r="AT13">
        <v>0.14000000000000001</v>
      </c>
      <c r="AU13">
        <v>0.14000000000000001</v>
      </c>
      <c r="AV13">
        <v>3.9E-2</v>
      </c>
      <c r="AW13">
        <v>-7.5999999999999998E-2</v>
      </c>
      <c r="AX13">
        <v>-0.34</v>
      </c>
      <c r="AY13">
        <v>-0.34</v>
      </c>
      <c r="AZ13">
        <v>-0.441</v>
      </c>
      <c r="BA13">
        <v>-0.55600000000000005</v>
      </c>
      <c r="BB13">
        <v>-1.0847230000000001</v>
      </c>
      <c r="BC13">
        <v>-0.985209</v>
      </c>
      <c r="BD13">
        <v>-0.68527800000000005</v>
      </c>
      <c r="BE13">
        <v>-0.35213299999999997</v>
      </c>
      <c r="BF13">
        <v>-1.950974</v>
      </c>
      <c r="BG13">
        <v>-1.565421</v>
      </c>
      <c r="BH13">
        <v>-0.42836400000000002</v>
      </c>
      <c r="BI13">
        <v>0.82125899999999996</v>
      </c>
      <c r="BJ13">
        <v>16.577539999999999</v>
      </c>
      <c r="BK13">
        <v>18.658885000000001</v>
      </c>
      <c r="BL13">
        <v>22.840160000000001</v>
      </c>
      <c r="BM13">
        <v>27.313511999999999</v>
      </c>
      <c r="BN13">
        <v>0</v>
      </c>
      <c r="BO13">
        <v>0.2</v>
      </c>
      <c r="BP13">
        <v>0.68</v>
      </c>
      <c r="BQ13">
        <v>-5.4744999999999999</v>
      </c>
      <c r="BR13">
        <v>-41.23</v>
      </c>
      <c r="BS13">
        <v>-0.1</v>
      </c>
      <c r="BT13">
        <v>1.1000000000000001</v>
      </c>
      <c r="BU13">
        <v>0.14099999999999999</v>
      </c>
      <c r="BV13">
        <v>-0.248</v>
      </c>
      <c r="BW13">
        <v>1.0509999999999999</v>
      </c>
      <c r="BX13">
        <v>2.9</v>
      </c>
      <c r="BY13">
        <v>-3.6974E-2</v>
      </c>
      <c r="CA13" s="16">
        <v>40178</v>
      </c>
      <c r="CB13">
        <v>3.9</v>
      </c>
      <c r="CC13">
        <v>988.46193700000003</v>
      </c>
      <c r="CE13" t="s">
        <v>177</v>
      </c>
    </row>
    <row r="14" spans="1:83">
      <c r="A14" s="16">
        <v>40209</v>
      </c>
      <c r="B14">
        <v>3.7190810000000001</v>
      </c>
      <c r="C14">
        <v>3.5984050000000001</v>
      </c>
      <c r="D14">
        <v>4.390034</v>
      </c>
      <c r="E14">
        <v>4.9332469999999997</v>
      </c>
      <c r="F14">
        <v>0.08</v>
      </c>
      <c r="G14">
        <v>0.3</v>
      </c>
      <c r="H14">
        <v>2.34</v>
      </c>
      <c r="I14">
        <v>9.8000000000000007</v>
      </c>
      <c r="J14" s="3">
        <v>11606.4</v>
      </c>
      <c r="K14">
        <v>217.28100000000001</v>
      </c>
      <c r="L14">
        <v>220.73099999999999</v>
      </c>
      <c r="M14">
        <v>91.994</v>
      </c>
      <c r="N14" s="3">
        <v>10030.6</v>
      </c>
      <c r="O14" s="3">
        <v>1104.49</v>
      </c>
      <c r="P14">
        <v>2.8513999999999999</v>
      </c>
      <c r="Q14">
        <v>2.7713999999999999</v>
      </c>
      <c r="R14">
        <v>3.6389999999999998</v>
      </c>
      <c r="S14">
        <v>3.5179999999999998</v>
      </c>
      <c r="T14">
        <v>4.3099999999999996</v>
      </c>
      <c r="U14">
        <v>4.8529999999999998</v>
      </c>
      <c r="V14">
        <v>3.419</v>
      </c>
      <c r="W14">
        <v>3.298</v>
      </c>
      <c r="X14">
        <v>4.09</v>
      </c>
      <c r="Y14">
        <v>4.633</v>
      </c>
      <c r="Z14">
        <v>1.379</v>
      </c>
      <c r="AA14">
        <v>1.258</v>
      </c>
      <c r="AB14">
        <v>2.0499999999999998</v>
      </c>
      <c r="AC14">
        <v>2.593</v>
      </c>
      <c r="AD14">
        <v>989.216363</v>
      </c>
      <c r="AE14">
        <v>989.566957</v>
      </c>
      <c r="AF14">
        <v>987.28179699999998</v>
      </c>
      <c r="AG14">
        <v>985.72810400000003</v>
      </c>
      <c r="AH14">
        <v>960.46069999999997</v>
      </c>
      <c r="AI14">
        <v>961.81092200000001</v>
      </c>
      <c r="AJ14">
        <v>953.03574500000002</v>
      </c>
      <c r="AK14">
        <v>947.10381700000005</v>
      </c>
      <c r="AL14">
        <v>921.11102800000003</v>
      </c>
      <c r="AM14">
        <v>927.73497399999997</v>
      </c>
      <c r="AN14">
        <v>885.36417700000004</v>
      </c>
      <c r="AO14">
        <v>857.61747700000001</v>
      </c>
      <c r="AP14">
        <v>-0.22500000000000001</v>
      </c>
      <c r="AQ14">
        <v>-0.22500000000000001</v>
      </c>
      <c r="AR14">
        <v>-0.224</v>
      </c>
      <c r="AS14">
        <v>-0.39800000000000002</v>
      </c>
      <c r="AT14">
        <v>-3.5000000000000003E-2</v>
      </c>
      <c r="AU14">
        <v>-3.5000000000000003E-2</v>
      </c>
      <c r="AV14">
        <v>-3.4000000000000002E-2</v>
      </c>
      <c r="AW14">
        <v>-0.20799999999999999</v>
      </c>
      <c r="AX14">
        <v>0.14499999999999999</v>
      </c>
      <c r="AY14">
        <v>0.14499999999999999</v>
      </c>
      <c r="AZ14">
        <v>0.14599999999999999</v>
      </c>
      <c r="BA14">
        <v>-2.8000000000000001E-2</v>
      </c>
      <c r="BB14">
        <v>0.75442600000000004</v>
      </c>
      <c r="BC14">
        <v>0.65150399999999997</v>
      </c>
      <c r="BD14">
        <v>0.64220900000000003</v>
      </c>
      <c r="BE14">
        <v>1.132158</v>
      </c>
      <c r="BF14">
        <v>0.79066199999999998</v>
      </c>
      <c r="BG14">
        <v>0.39091799999999999</v>
      </c>
      <c r="BH14">
        <v>0.37342599999999998</v>
      </c>
      <c r="BI14">
        <v>2.2543679999999999</v>
      </c>
      <c r="BJ14">
        <v>-5.9645489999999999</v>
      </c>
      <c r="BK14">
        <v>-8.0111220000000003</v>
      </c>
      <c r="BL14">
        <v>-7.6381920000000001</v>
      </c>
      <c r="BM14">
        <v>1.403041</v>
      </c>
      <c r="BN14">
        <v>0.02</v>
      </c>
      <c r="BO14">
        <v>-0.17</v>
      </c>
      <c r="BP14">
        <v>-0.35</v>
      </c>
      <c r="BQ14">
        <v>6.5288000000000004</v>
      </c>
      <c r="BR14">
        <v>30.62</v>
      </c>
      <c r="BS14">
        <v>0</v>
      </c>
      <c r="BT14">
        <v>-2.2000000000000002</v>
      </c>
      <c r="BU14">
        <v>-0.20699999999999999</v>
      </c>
      <c r="BV14">
        <v>9.8000000000000004E-2</v>
      </c>
      <c r="BW14">
        <v>0.32979999999999998</v>
      </c>
      <c r="BX14">
        <v>28.8</v>
      </c>
      <c r="BY14">
        <v>2.8514000000000001E-2</v>
      </c>
      <c r="CA14" s="16">
        <v>40209</v>
      </c>
      <c r="CB14">
        <v>3.6389999999999998</v>
      </c>
      <c r="CC14">
        <v>989.216363</v>
      </c>
      <c r="CE14" t="s">
        <v>152</v>
      </c>
    </row>
    <row r="15" spans="1:83">
      <c r="A15" s="16">
        <v>40237</v>
      </c>
      <c r="B15">
        <v>3.6821649999999999</v>
      </c>
      <c r="C15">
        <v>3.591545</v>
      </c>
      <c r="D15">
        <v>4.4091100000000001</v>
      </c>
      <c r="E15">
        <v>4.9415990000000001</v>
      </c>
      <c r="F15">
        <v>0.13</v>
      </c>
      <c r="G15">
        <v>0.32</v>
      </c>
      <c r="H15">
        <v>2.2999999999999998</v>
      </c>
      <c r="I15">
        <v>9.9</v>
      </c>
      <c r="J15" s="3">
        <v>11644.3</v>
      </c>
      <c r="K15">
        <v>217.35300000000001</v>
      </c>
      <c r="L15">
        <v>220.78299999999999</v>
      </c>
      <c r="M15">
        <v>92.599299999999999</v>
      </c>
      <c r="N15" s="3">
        <v>10089.1</v>
      </c>
      <c r="O15" s="3">
        <v>1169.4301</v>
      </c>
      <c r="P15">
        <v>5.8795999999999999</v>
      </c>
      <c r="Q15">
        <v>5.7496</v>
      </c>
      <c r="R15">
        <v>3.552</v>
      </c>
      <c r="S15">
        <v>3.4620000000000002</v>
      </c>
      <c r="T15">
        <v>4.2789999999999999</v>
      </c>
      <c r="U15">
        <v>4.8120000000000003</v>
      </c>
      <c r="V15">
        <v>3.3620000000000001</v>
      </c>
      <c r="W15">
        <v>3.2719999999999998</v>
      </c>
      <c r="X15">
        <v>4.0890000000000004</v>
      </c>
      <c r="Y15">
        <v>4.6219999999999999</v>
      </c>
      <c r="Z15">
        <v>1.3819999999999999</v>
      </c>
      <c r="AA15">
        <v>1.292</v>
      </c>
      <c r="AB15">
        <v>2.109</v>
      </c>
      <c r="AC15">
        <v>2.6419999999999999</v>
      </c>
      <c r="AD15">
        <v>989.468389</v>
      </c>
      <c r="AE15">
        <v>989.72939599999995</v>
      </c>
      <c r="AF15">
        <v>987.37081599999999</v>
      </c>
      <c r="AG15">
        <v>985.84505200000001</v>
      </c>
      <c r="AH15">
        <v>961.09632199999999</v>
      </c>
      <c r="AI15">
        <v>962.10150599999997</v>
      </c>
      <c r="AJ15">
        <v>953.04673200000002</v>
      </c>
      <c r="AK15">
        <v>947.22331299999996</v>
      </c>
      <c r="AL15">
        <v>920.94749999999999</v>
      </c>
      <c r="AM15">
        <v>925.86810200000002</v>
      </c>
      <c r="AN15">
        <v>882.29915300000005</v>
      </c>
      <c r="AO15">
        <v>855.16391199999998</v>
      </c>
      <c r="AP15">
        <v>-5.6000000000000001E-2</v>
      </c>
      <c r="AQ15">
        <v>-5.6000000000000001E-2</v>
      </c>
      <c r="AR15">
        <v>-3.1E-2</v>
      </c>
      <c r="AS15">
        <v>-4.1000000000000002E-2</v>
      </c>
      <c r="AT15">
        <v>-2.5999999999999999E-2</v>
      </c>
      <c r="AU15">
        <v>-2.5999999999999999E-2</v>
      </c>
      <c r="AV15">
        <v>-1E-3</v>
      </c>
      <c r="AW15">
        <v>-1.0999999999999999E-2</v>
      </c>
      <c r="AX15">
        <v>3.4000000000000002E-2</v>
      </c>
      <c r="AY15">
        <v>3.4000000000000002E-2</v>
      </c>
      <c r="AZ15">
        <v>5.8999999999999997E-2</v>
      </c>
      <c r="BA15">
        <v>4.9000000000000002E-2</v>
      </c>
      <c r="BB15">
        <v>0.25202599999999997</v>
      </c>
      <c r="BC15">
        <v>0.162439</v>
      </c>
      <c r="BD15">
        <v>8.9019000000000001E-2</v>
      </c>
      <c r="BE15">
        <v>0.116948</v>
      </c>
      <c r="BF15">
        <v>0.63562200000000002</v>
      </c>
      <c r="BG15">
        <v>0.29058499999999998</v>
      </c>
      <c r="BH15">
        <v>1.0987E-2</v>
      </c>
      <c r="BI15">
        <v>0.119496</v>
      </c>
      <c r="BJ15">
        <v>-0.16352800000000001</v>
      </c>
      <c r="BK15">
        <v>-1.8668720000000001</v>
      </c>
      <c r="BL15">
        <v>-3.0650240000000002</v>
      </c>
      <c r="BM15">
        <v>-2.4535650000000002</v>
      </c>
      <c r="BN15">
        <v>0.05</v>
      </c>
      <c r="BO15">
        <v>0.02</v>
      </c>
      <c r="BP15">
        <v>-0.04</v>
      </c>
      <c r="BQ15">
        <v>2.9782000000000002</v>
      </c>
      <c r="BR15">
        <v>64.940100000000001</v>
      </c>
      <c r="BS15">
        <v>0.1</v>
      </c>
      <c r="BT15">
        <v>37.9</v>
      </c>
      <c r="BU15">
        <v>7.1999999999999995E-2</v>
      </c>
      <c r="BV15">
        <v>5.1999999999999998E-2</v>
      </c>
      <c r="BW15">
        <v>0.60529999999999995</v>
      </c>
      <c r="BX15">
        <v>58.5</v>
      </c>
      <c r="BY15">
        <v>5.8796000000000001E-2</v>
      </c>
      <c r="CA15" s="16">
        <v>40237</v>
      </c>
      <c r="CB15">
        <v>3.552</v>
      </c>
      <c r="CC15">
        <v>989.468389</v>
      </c>
      <c r="CE15" t="s">
        <v>153</v>
      </c>
    </row>
    <row r="16" spans="1:83">
      <c r="A16" s="16">
        <v>40268</v>
      </c>
      <c r="B16">
        <v>3.7815080000000001</v>
      </c>
      <c r="C16">
        <v>3.61042</v>
      </c>
      <c r="D16">
        <v>4.3947710000000004</v>
      </c>
      <c r="E16">
        <v>4.9922750000000002</v>
      </c>
      <c r="F16">
        <v>0.16</v>
      </c>
      <c r="G16">
        <v>0.41</v>
      </c>
      <c r="H16">
        <v>2.5499999999999998</v>
      </c>
      <c r="I16">
        <v>9.9</v>
      </c>
      <c r="J16" s="3">
        <v>11741.3</v>
      </c>
      <c r="K16">
        <v>217.40299999999999</v>
      </c>
      <c r="L16">
        <v>220.822</v>
      </c>
      <c r="M16">
        <v>92.943600000000004</v>
      </c>
      <c r="N16" s="3">
        <v>10112.9</v>
      </c>
      <c r="O16" s="3">
        <v>1186.6899000000001</v>
      </c>
      <c r="P16">
        <v>1.4759</v>
      </c>
      <c r="Q16">
        <v>1.3159000000000001</v>
      </c>
      <c r="R16">
        <v>3.6219999999999999</v>
      </c>
      <c r="S16">
        <v>3.45</v>
      </c>
      <c r="T16">
        <v>4.2350000000000003</v>
      </c>
      <c r="U16">
        <v>4.8319999999999999</v>
      </c>
      <c r="V16">
        <v>3.3719999999999999</v>
      </c>
      <c r="W16">
        <v>3.2</v>
      </c>
      <c r="X16">
        <v>3.9849999999999999</v>
      </c>
      <c r="Y16">
        <v>4.5819999999999999</v>
      </c>
      <c r="Z16">
        <v>1.232</v>
      </c>
      <c r="AA16">
        <v>1.06</v>
      </c>
      <c r="AB16">
        <v>1.845</v>
      </c>
      <c r="AC16">
        <v>2.4420000000000002</v>
      </c>
      <c r="AD16">
        <v>989.26558799999998</v>
      </c>
      <c r="AE16">
        <v>989.76422000000002</v>
      </c>
      <c r="AF16">
        <v>987.49722399999996</v>
      </c>
      <c r="AG16">
        <v>985.78799700000002</v>
      </c>
      <c r="AH16">
        <v>960.98475299999996</v>
      </c>
      <c r="AI16">
        <v>962.90704300000004</v>
      </c>
      <c r="AJ16">
        <v>954.19066799999996</v>
      </c>
      <c r="AK16">
        <v>947.65807700000005</v>
      </c>
      <c r="AL16">
        <v>929.16554599999995</v>
      </c>
      <c r="AM16">
        <v>938.69442100000003</v>
      </c>
      <c r="AN16">
        <v>896.11082799999997</v>
      </c>
      <c r="AO16">
        <v>865.230276</v>
      </c>
      <c r="AP16">
        <v>-1.2E-2</v>
      </c>
      <c r="AQ16">
        <v>-1.2E-2</v>
      </c>
      <c r="AR16">
        <v>-4.3999999999999997E-2</v>
      </c>
      <c r="AS16">
        <v>0.02</v>
      </c>
      <c r="AT16">
        <v>-7.1999999999999995E-2</v>
      </c>
      <c r="AU16">
        <v>-7.1999999999999995E-2</v>
      </c>
      <c r="AV16">
        <v>-0.104</v>
      </c>
      <c r="AW16">
        <v>-0.04</v>
      </c>
      <c r="AX16">
        <v>-0.23200000000000001</v>
      </c>
      <c r="AY16">
        <v>-0.23200000000000001</v>
      </c>
      <c r="AZ16">
        <v>-0.26400000000000001</v>
      </c>
      <c r="BA16">
        <v>-0.2</v>
      </c>
      <c r="BB16">
        <v>-0.20280100000000001</v>
      </c>
      <c r="BC16">
        <v>3.4823E-2</v>
      </c>
      <c r="BD16">
        <v>0.12640799999999999</v>
      </c>
      <c r="BE16">
        <v>-5.7055000000000002E-2</v>
      </c>
      <c r="BF16">
        <v>-0.111568</v>
      </c>
      <c r="BG16">
        <v>0.80553699999999995</v>
      </c>
      <c r="BH16">
        <v>1.1439349999999999</v>
      </c>
      <c r="BI16">
        <v>0.43476399999999998</v>
      </c>
      <c r="BJ16">
        <v>8.2180459999999993</v>
      </c>
      <c r="BK16">
        <v>12.826319</v>
      </c>
      <c r="BL16">
        <v>13.811674999999999</v>
      </c>
      <c r="BM16">
        <v>10.066364</v>
      </c>
      <c r="BN16">
        <v>0.03</v>
      </c>
      <c r="BO16">
        <v>0.09</v>
      </c>
      <c r="BP16">
        <v>0.25</v>
      </c>
      <c r="BQ16">
        <v>-4.4337</v>
      </c>
      <c r="BR16">
        <v>17.259799999999998</v>
      </c>
      <c r="BS16">
        <v>0</v>
      </c>
      <c r="BT16">
        <v>97</v>
      </c>
      <c r="BU16">
        <v>0.05</v>
      </c>
      <c r="BV16">
        <v>3.9E-2</v>
      </c>
      <c r="BW16">
        <v>0.34429999999999999</v>
      </c>
      <c r="BX16">
        <v>23.8</v>
      </c>
      <c r="BY16">
        <v>1.4759E-2</v>
      </c>
      <c r="CA16" s="16">
        <v>40268</v>
      </c>
      <c r="CB16">
        <v>3.6219999999999999</v>
      </c>
      <c r="CC16">
        <v>989.26558799999998</v>
      </c>
      <c r="CE16" t="s">
        <v>154</v>
      </c>
    </row>
    <row r="17" spans="1:83">
      <c r="A17" s="16">
        <v>40298</v>
      </c>
      <c r="B17">
        <v>3.570614</v>
      </c>
      <c r="C17">
        <v>3.371219</v>
      </c>
      <c r="D17">
        <v>4.2140180000000003</v>
      </c>
      <c r="E17">
        <v>4.7501259999999998</v>
      </c>
      <c r="F17">
        <v>0.16</v>
      </c>
      <c r="G17">
        <v>0.41</v>
      </c>
      <c r="H17">
        <v>2.4300000000000002</v>
      </c>
      <c r="I17">
        <v>9.6</v>
      </c>
      <c r="J17" s="3">
        <v>11835.7</v>
      </c>
      <c r="K17">
        <v>217.29</v>
      </c>
      <c r="L17">
        <v>220.96199999999999</v>
      </c>
      <c r="M17">
        <v>94.299700000000001</v>
      </c>
      <c r="N17" s="3">
        <v>10131</v>
      </c>
      <c r="O17" s="3">
        <v>1089.4100000000001</v>
      </c>
      <c r="P17">
        <v>-8.1975999999999996</v>
      </c>
      <c r="Q17">
        <v>-8.3575999999999997</v>
      </c>
      <c r="R17">
        <v>3.411</v>
      </c>
      <c r="S17">
        <v>3.2109999999999999</v>
      </c>
      <c r="T17">
        <v>4.0540000000000003</v>
      </c>
      <c r="U17">
        <v>4.59</v>
      </c>
      <c r="V17">
        <v>3.161</v>
      </c>
      <c r="W17">
        <v>2.9609999999999999</v>
      </c>
      <c r="X17">
        <v>3.8039999999999998</v>
      </c>
      <c r="Y17">
        <v>4.34</v>
      </c>
      <c r="Z17">
        <v>1.141</v>
      </c>
      <c r="AA17">
        <v>0.94099999999999995</v>
      </c>
      <c r="AB17">
        <v>1.784</v>
      </c>
      <c r="AC17">
        <v>2.3199999999999998</v>
      </c>
      <c r="AD17">
        <v>989.877432</v>
      </c>
      <c r="AE17">
        <v>990.45888200000002</v>
      </c>
      <c r="AF17">
        <v>988.01795500000003</v>
      </c>
      <c r="AG17">
        <v>986.47931700000004</v>
      </c>
      <c r="AH17">
        <v>963.34389199999998</v>
      </c>
      <c r="AI17">
        <v>965.58986300000004</v>
      </c>
      <c r="AJ17">
        <v>956.18756900000005</v>
      </c>
      <c r="AK17">
        <v>950.29621899999995</v>
      </c>
      <c r="AL17">
        <v>934.19285300000001</v>
      </c>
      <c r="AM17">
        <v>945.35381800000005</v>
      </c>
      <c r="AN17">
        <v>899.33794</v>
      </c>
      <c r="AO17">
        <v>871.43863699999997</v>
      </c>
      <c r="AP17">
        <v>-0.23899999999999999</v>
      </c>
      <c r="AQ17">
        <v>-0.23899999999999999</v>
      </c>
      <c r="AR17">
        <v>-0.18099999999999999</v>
      </c>
      <c r="AS17">
        <v>-0.24199999999999999</v>
      </c>
      <c r="AT17">
        <v>-0.23899999999999999</v>
      </c>
      <c r="AU17">
        <v>-0.23899999999999999</v>
      </c>
      <c r="AV17">
        <v>-0.18099999999999999</v>
      </c>
      <c r="AW17">
        <v>-0.24199999999999999</v>
      </c>
      <c r="AX17">
        <v>-0.11899999999999999</v>
      </c>
      <c r="AY17">
        <v>-0.11899999999999999</v>
      </c>
      <c r="AZ17">
        <v>-6.0999999999999999E-2</v>
      </c>
      <c r="BA17">
        <v>-0.122</v>
      </c>
      <c r="BB17">
        <v>0.61184300000000003</v>
      </c>
      <c r="BC17">
        <v>0.694662</v>
      </c>
      <c r="BD17">
        <v>0.52073000000000003</v>
      </c>
      <c r="BE17">
        <v>0.69132000000000005</v>
      </c>
      <c r="BF17">
        <v>2.3591380000000002</v>
      </c>
      <c r="BG17">
        <v>2.68282</v>
      </c>
      <c r="BH17">
        <v>1.996901</v>
      </c>
      <c r="BI17">
        <v>2.6381420000000002</v>
      </c>
      <c r="BJ17">
        <v>5.0273070000000004</v>
      </c>
      <c r="BK17">
        <v>6.6593980000000004</v>
      </c>
      <c r="BL17">
        <v>3.227112</v>
      </c>
      <c r="BM17">
        <v>6.208361</v>
      </c>
      <c r="BN17">
        <v>0</v>
      </c>
      <c r="BO17">
        <v>0</v>
      </c>
      <c r="BP17">
        <v>-0.12</v>
      </c>
      <c r="BQ17">
        <v>-9.6735000000000007</v>
      </c>
      <c r="BR17">
        <v>-97.279899999999998</v>
      </c>
      <c r="BS17">
        <v>-0.3</v>
      </c>
      <c r="BT17">
        <v>94.4</v>
      </c>
      <c r="BU17">
        <v>-0.113</v>
      </c>
      <c r="BV17">
        <v>0.14000000000000001</v>
      </c>
      <c r="BW17">
        <v>1.3561000000000001</v>
      </c>
      <c r="BX17">
        <v>18.100000000000001</v>
      </c>
      <c r="BY17">
        <v>-8.1975999999999993E-2</v>
      </c>
      <c r="CA17" s="16">
        <v>40298</v>
      </c>
      <c r="CB17">
        <v>3.411</v>
      </c>
      <c r="CC17">
        <v>989.877432</v>
      </c>
      <c r="CE17" t="s">
        <v>155</v>
      </c>
    </row>
    <row r="18" spans="1:83">
      <c r="A18" s="16">
        <v>40329</v>
      </c>
      <c r="B18">
        <v>3.4099170000000001</v>
      </c>
      <c r="C18">
        <v>3.5694400000000002</v>
      </c>
      <c r="D18">
        <v>4.3751150000000001</v>
      </c>
      <c r="E18">
        <v>4.9646189999999999</v>
      </c>
      <c r="F18">
        <v>0.16</v>
      </c>
      <c r="G18">
        <v>0.34499999999999997</v>
      </c>
      <c r="H18">
        <v>2.0950000000000002</v>
      </c>
      <c r="I18">
        <v>9.4</v>
      </c>
      <c r="J18" s="3">
        <v>11856.6</v>
      </c>
      <c r="K18">
        <v>217.19900000000001</v>
      </c>
      <c r="L18">
        <v>221.19399999999999</v>
      </c>
      <c r="M18">
        <v>94.439700000000002</v>
      </c>
      <c r="N18" s="3">
        <v>10151.4</v>
      </c>
      <c r="O18" s="3">
        <v>1030.71</v>
      </c>
      <c r="P18">
        <v>-5.3882000000000003</v>
      </c>
      <c r="Q18">
        <v>-5.5481999999999996</v>
      </c>
      <c r="R18">
        <v>3.25</v>
      </c>
      <c r="S18">
        <v>3.4089999999999998</v>
      </c>
      <c r="T18">
        <v>4.2149999999999999</v>
      </c>
      <c r="U18">
        <v>4.8049999999999997</v>
      </c>
      <c r="V18">
        <v>3.0649999999999999</v>
      </c>
      <c r="W18">
        <v>3.2240000000000002</v>
      </c>
      <c r="X18">
        <v>4.03</v>
      </c>
      <c r="Y18">
        <v>4.62</v>
      </c>
      <c r="Z18">
        <v>1.3149999999999999</v>
      </c>
      <c r="AA18">
        <v>1.474</v>
      </c>
      <c r="AB18">
        <v>2.2799999999999998</v>
      </c>
      <c r="AC18">
        <v>2.87</v>
      </c>
      <c r="AD18">
        <v>990.34538399999997</v>
      </c>
      <c r="AE18">
        <v>989.883239</v>
      </c>
      <c r="AF18">
        <v>987.55470600000001</v>
      </c>
      <c r="AG18">
        <v>985.86502399999995</v>
      </c>
      <c r="AH18">
        <v>964.42076099999997</v>
      </c>
      <c r="AI18">
        <v>962.63839299999995</v>
      </c>
      <c r="AJ18">
        <v>953.69538699999998</v>
      </c>
      <c r="AK18">
        <v>947.24504300000001</v>
      </c>
      <c r="AL18">
        <v>924.60770300000001</v>
      </c>
      <c r="AM18">
        <v>915.94905500000004</v>
      </c>
      <c r="AN18">
        <v>873.48546799999997</v>
      </c>
      <c r="AO18">
        <v>843.85448099999996</v>
      </c>
      <c r="AP18">
        <v>0.19800000000000001</v>
      </c>
      <c r="AQ18">
        <v>0.19800000000000001</v>
      </c>
      <c r="AR18">
        <v>0.161</v>
      </c>
      <c r="AS18">
        <v>0.215</v>
      </c>
      <c r="AT18">
        <v>0.26300000000000001</v>
      </c>
      <c r="AU18">
        <v>0.26300000000000001</v>
      </c>
      <c r="AV18">
        <v>0.22600000000000001</v>
      </c>
      <c r="AW18">
        <v>0.28000000000000003</v>
      </c>
      <c r="AX18">
        <v>0.53300000000000003</v>
      </c>
      <c r="AY18">
        <v>0.53300000000000003</v>
      </c>
      <c r="AZ18">
        <v>0.496</v>
      </c>
      <c r="BA18">
        <v>0.55000000000000004</v>
      </c>
      <c r="BB18">
        <v>0.46795199999999998</v>
      </c>
      <c r="BC18">
        <v>-0.57564300000000002</v>
      </c>
      <c r="BD18">
        <v>-0.46324900000000002</v>
      </c>
      <c r="BE18">
        <v>-0.61429199999999995</v>
      </c>
      <c r="BF18">
        <v>1.0768690000000001</v>
      </c>
      <c r="BG18">
        <v>-2.9514689999999999</v>
      </c>
      <c r="BH18">
        <v>-2.4921820000000001</v>
      </c>
      <c r="BI18">
        <v>-3.0511759999999999</v>
      </c>
      <c r="BJ18">
        <v>-9.5851500000000005</v>
      </c>
      <c r="BK18">
        <v>-29.404762999999999</v>
      </c>
      <c r="BL18">
        <v>-25.852471999999999</v>
      </c>
      <c r="BM18">
        <v>-27.584154999999999</v>
      </c>
      <c r="BN18">
        <v>0</v>
      </c>
      <c r="BO18">
        <v>-6.5000000000000002E-2</v>
      </c>
      <c r="BP18">
        <v>-0.33500000000000002</v>
      </c>
      <c r="BQ18">
        <v>2.8094000000000001</v>
      </c>
      <c r="BR18">
        <v>-58.7</v>
      </c>
      <c r="BS18">
        <v>-0.2</v>
      </c>
      <c r="BT18">
        <v>20.9</v>
      </c>
      <c r="BU18">
        <v>-9.0999999999999998E-2</v>
      </c>
      <c r="BV18">
        <v>0.23200000000000001</v>
      </c>
      <c r="BW18">
        <v>0.14000000000000001</v>
      </c>
      <c r="BX18">
        <v>20.399999999999999</v>
      </c>
      <c r="BY18">
        <v>-5.3881999999999999E-2</v>
      </c>
      <c r="CA18" s="16">
        <v>40329</v>
      </c>
      <c r="CB18">
        <v>3.25</v>
      </c>
      <c r="CC18">
        <v>990.34538399999997</v>
      </c>
      <c r="CE18" t="s">
        <v>156</v>
      </c>
    </row>
    <row r="19" spans="1:83">
      <c r="A19" s="16">
        <v>40359</v>
      </c>
      <c r="B19">
        <v>3.1992129999999999</v>
      </c>
      <c r="C19">
        <v>3.328878</v>
      </c>
      <c r="D19">
        <v>4.1178109999999997</v>
      </c>
      <c r="E19">
        <v>4.7837389999999997</v>
      </c>
      <c r="F19">
        <v>0.18</v>
      </c>
      <c r="G19">
        <v>0.32</v>
      </c>
      <c r="H19">
        <v>1.79</v>
      </c>
      <c r="I19">
        <v>9.4</v>
      </c>
      <c r="J19" s="3">
        <v>11876.2</v>
      </c>
      <c r="K19">
        <v>217.60499999999999</v>
      </c>
      <c r="L19">
        <v>221.363</v>
      </c>
      <c r="M19">
        <v>94.8536</v>
      </c>
      <c r="N19" s="3">
        <v>10184.700000000001</v>
      </c>
      <c r="O19" s="3">
        <v>1101.5999999999999</v>
      </c>
      <c r="P19">
        <v>6.8777999999999997</v>
      </c>
      <c r="Q19">
        <v>6.6978</v>
      </c>
      <c r="R19">
        <v>3.0190000000000001</v>
      </c>
      <c r="S19">
        <v>3.149</v>
      </c>
      <c r="T19">
        <v>3.9380000000000002</v>
      </c>
      <c r="U19">
        <v>4.6040000000000001</v>
      </c>
      <c r="V19">
        <v>2.879</v>
      </c>
      <c r="W19">
        <v>3.0089999999999999</v>
      </c>
      <c r="X19">
        <v>3.798</v>
      </c>
      <c r="Y19">
        <v>4.4640000000000004</v>
      </c>
      <c r="Z19">
        <v>1.409</v>
      </c>
      <c r="AA19">
        <v>1.5389999999999999</v>
      </c>
      <c r="AB19">
        <v>2.3279999999999998</v>
      </c>
      <c r="AC19">
        <v>2.9940000000000002</v>
      </c>
      <c r="AD19">
        <v>991.01845800000001</v>
      </c>
      <c r="AE19">
        <v>990.63942999999995</v>
      </c>
      <c r="AF19">
        <v>988.35230300000001</v>
      </c>
      <c r="AG19">
        <v>986.43926599999998</v>
      </c>
      <c r="AH19">
        <v>966.51348800000005</v>
      </c>
      <c r="AI19">
        <v>965.04995499999995</v>
      </c>
      <c r="AJ19">
        <v>956.25389600000005</v>
      </c>
      <c r="AK19">
        <v>948.94276400000001</v>
      </c>
      <c r="AL19">
        <v>919.47727299999997</v>
      </c>
      <c r="AM19">
        <v>912.43662200000006</v>
      </c>
      <c r="AN19">
        <v>871.02994200000001</v>
      </c>
      <c r="AO19">
        <v>837.77702899999997</v>
      </c>
      <c r="AP19">
        <v>-0.26</v>
      </c>
      <c r="AQ19">
        <v>-0.26</v>
      </c>
      <c r="AR19">
        <v>-0.27700000000000002</v>
      </c>
      <c r="AS19">
        <v>-0.20100000000000001</v>
      </c>
      <c r="AT19">
        <v>-0.215</v>
      </c>
      <c r="AU19">
        <v>-0.215</v>
      </c>
      <c r="AV19">
        <v>-0.23200000000000001</v>
      </c>
      <c r="AW19">
        <v>-0.156</v>
      </c>
      <c r="AX19">
        <v>6.5000000000000002E-2</v>
      </c>
      <c r="AY19">
        <v>6.5000000000000002E-2</v>
      </c>
      <c r="AZ19">
        <v>4.8000000000000001E-2</v>
      </c>
      <c r="BA19">
        <v>0.124</v>
      </c>
      <c r="BB19">
        <v>0.67307399999999995</v>
      </c>
      <c r="BC19">
        <v>0.75619099999999995</v>
      </c>
      <c r="BD19">
        <v>0.79759800000000003</v>
      </c>
      <c r="BE19">
        <v>0.57424200000000003</v>
      </c>
      <c r="BF19">
        <v>2.092727</v>
      </c>
      <c r="BG19">
        <v>2.4115609999999998</v>
      </c>
      <c r="BH19">
        <v>2.5585089999999999</v>
      </c>
      <c r="BI19">
        <v>1.697721</v>
      </c>
      <c r="BJ19">
        <v>-5.1304299999999996</v>
      </c>
      <c r="BK19">
        <v>-3.5124330000000001</v>
      </c>
      <c r="BL19">
        <v>-2.4555250000000002</v>
      </c>
      <c r="BM19">
        <v>-6.0774520000000001</v>
      </c>
      <c r="BN19">
        <v>0.02</v>
      </c>
      <c r="BO19">
        <v>-2.5000000000000001E-2</v>
      </c>
      <c r="BP19">
        <v>-0.30499999999999999</v>
      </c>
      <c r="BQ19">
        <v>12.246</v>
      </c>
      <c r="BR19">
        <v>70.89</v>
      </c>
      <c r="BS19">
        <v>0</v>
      </c>
      <c r="BT19">
        <v>19.600000000000001</v>
      </c>
      <c r="BU19">
        <v>0.40600000000000003</v>
      </c>
      <c r="BV19">
        <v>0.16900000000000001</v>
      </c>
      <c r="BW19">
        <v>0.41389999999999999</v>
      </c>
      <c r="BX19">
        <v>33.299999999999997</v>
      </c>
      <c r="BY19">
        <v>6.8778000000000006E-2</v>
      </c>
      <c r="CA19" s="16">
        <v>40359</v>
      </c>
      <c r="CB19">
        <v>3.0190000000000001</v>
      </c>
      <c r="CC19">
        <v>991.01845800000001</v>
      </c>
      <c r="CE19" t="s">
        <v>108</v>
      </c>
    </row>
    <row r="20" spans="1:83">
      <c r="A20" s="16">
        <v>40390</v>
      </c>
      <c r="B20">
        <v>2.8087529999999998</v>
      </c>
      <c r="C20">
        <v>3.0502060000000002</v>
      </c>
      <c r="D20">
        <v>3.802187</v>
      </c>
      <c r="E20">
        <v>4.4962540000000004</v>
      </c>
      <c r="F20">
        <v>0.15</v>
      </c>
      <c r="G20">
        <v>0.28999999999999998</v>
      </c>
      <c r="H20">
        <v>1.6</v>
      </c>
      <c r="I20">
        <v>9.5</v>
      </c>
      <c r="J20" s="3">
        <v>11910.7</v>
      </c>
      <c r="K20">
        <v>217.923</v>
      </c>
      <c r="L20">
        <v>221.50899999999999</v>
      </c>
      <c r="M20">
        <v>95.144800000000004</v>
      </c>
      <c r="N20" s="3">
        <v>10228.200000000001</v>
      </c>
      <c r="O20" s="3">
        <v>1049.33</v>
      </c>
      <c r="P20">
        <v>-4.7449000000000003</v>
      </c>
      <c r="Q20">
        <v>-4.8948999999999998</v>
      </c>
      <c r="R20">
        <v>2.6589999999999998</v>
      </c>
      <c r="S20">
        <v>2.9</v>
      </c>
      <c r="T20">
        <v>3.6520000000000001</v>
      </c>
      <c r="U20">
        <v>4.3460000000000001</v>
      </c>
      <c r="V20">
        <v>2.5190000000000001</v>
      </c>
      <c r="W20">
        <v>2.76</v>
      </c>
      <c r="X20">
        <v>3.512</v>
      </c>
      <c r="Y20">
        <v>4.2060000000000004</v>
      </c>
      <c r="Z20">
        <v>1.2090000000000001</v>
      </c>
      <c r="AA20">
        <v>1.45</v>
      </c>
      <c r="AB20">
        <v>2.202</v>
      </c>
      <c r="AC20">
        <v>2.8959999999999999</v>
      </c>
      <c r="AD20">
        <v>992.07133499999998</v>
      </c>
      <c r="AE20">
        <v>991.36596099999997</v>
      </c>
      <c r="AF20">
        <v>989.17872799999998</v>
      </c>
      <c r="AG20">
        <v>987.17846399999996</v>
      </c>
      <c r="AH20">
        <v>970.58766200000002</v>
      </c>
      <c r="AI20">
        <v>967.85675500000002</v>
      </c>
      <c r="AJ20">
        <v>959.42528600000003</v>
      </c>
      <c r="AK20">
        <v>951.76280699999995</v>
      </c>
      <c r="AL20">
        <v>930.43319699999995</v>
      </c>
      <c r="AM20">
        <v>917.24994000000004</v>
      </c>
      <c r="AN20">
        <v>877.49294299999997</v>
      </c>
      <c r="AO20">
        <v>842.57592599999998</v>
      </c>
      <c r="AP20">
        <v>-0.249</v>
      </c>
      <c r="AQ20">
        <v>-0.249</v>
      </c>
      <c r="AR20">
        <v>-0.28599999999999998</v>
      </c>
      <c r="AS20">
        <v>-0.25800000000000001</v>
      </c>
      <c r="AT20">
        <v>-0.249</v>
      </c>
      <c r="AU20">
        <v>-0.249</v>
      </c>
      <c r="AV20">
        <v>-0.28599999999999998</v>
      </c>
      <c r="AW20">
        <v>-0.25800000000000001</v>
      </c>
      <c r="AX20">
        <v>-8.8999999999999996E-2</v>
      </c>
      <c r="AY20">
        <v>-8.8999999999999996E-2</v>
      </c>
      <c r="AZ20">
        <v>-0.126</v>
      </c>
      <c r="BA20">
        <v>-9.8000000000000004E-2</v>
      </c>
      <c r="BB20">
        <v>1.0528770000000001</v>
      </c>
      <c r="BC20">
        <v>0.72653100000000004</v>
      </c>
      <c r="BD20">
        <v>0.82642499999999997</v>
      </c>
      <c r="BE20">
        <v>0.73919800000000002</v>
      </c>
      <c r="BF20">
        <v>4.0741750000000003</v>
      </c>
      <c r="BG20">
        <v>2.8068</v>
      </c>
      <c r="BH20">
        <v>3.1713900000000002</v>
      </c>
      <c r="BI20">
        <v>2.8200430000000001</v>
      </c>
      <c r="BJ20">
        <v>10.955924</v>
      </c>
      <c r="BK20">
        <v>4.8133169999999996</v>
      </c>
      <c r="BL20">
        <v>6.4630000000000001</v>
      </c>
      <c r="BM20">
        <v>4.7988970000000002</v>
      </c>
      <c r="BN20">
        <v>-0.03</v>
      </c>
      <c r="BO20">
        <v>-0.03</v>
      </c>
      <c r="BP20">
        <v>-0.19</v>
      </c>
      <c r="BQ20">
        <v>-11.592700000000001</v>
      </c>
      <c r="BR20">
        <v>-52.27</v>
      </c>
      <c r="BS20">
        <v>0.1</v>
      </c>
      <c r="BT20">
        <v>34.5</v>
      </c>
      <c r="BU20">
        <v>0.318</v>
      </c>
      <c r="BV20">
        <v>0.14599999999999999</v>
      </c>
      <c r="BW20">
        <v>0.29120000000000001</v>
      </c>
      <c r="BX20">
        <v>43.5</v>
      </c>
      <c r="BY20">
        <v>-4.7448999999999998E-2</v>
      </c>
      <c r="CA20" s="16">
        <v>40390</v>
      </c>
      <c r="CB20">
        <v>2.6589999999999998</v>
      </c>
      <c r="CC20">
        <v>992.07133499999998</v>
      </c>
      <c r="CE20" t="s">
        <v>109</v>
      </c>
    </row>
    <row r="21" spans="1:83">
      <c r="A21" s="16">
        <v>40421</v>
      </c>
      <c r="B21">
        <v>2.5368719999999998</v>
      </c>
      <c r="C21">
        <v>2.8610069999999999</v>
      </c>
      <c r="D21">
        <v>3.6057600000000001</v>
      </c>
      <c r="E21">
        <v>4.3333560000000002</v>
      </c>
      <c r="F21">
        <v>0.14000000000000001</v>
      </c>
      <c r="G21">
        <v>0.25</v>
      </c>
      <c r="H21">
        <v>1.33</v>
      </c>
      <c r="I21">
        <v>9.5</v>
      </c>
      <c r="J21" s="3">
        <v>11899</v>
      </c>
      <c r="K21">
        <v>218.27500000000001</v>
      </c>
      <c r="L21">
        <v>221.71100000000001</v>
      </c>
      <c r="M21">
        <v>95.363699999999994</v>
      </c>
      <c r="N21" s="3">
        <v>10249</v>
      </c>
      <c r="O21" s="3">
        <v>1141.2</v>
      </c>
      <c r="P21">
        <v>8.7551000000000005</v>
      </c>
      <c r="Q21">
        <v>8.6151</v>
      </c>
      <c r="R21">
        <v>2.3969999999999998</v>
      </c>
      <c r="S21">
        <v>2.7210000000000001</v>
      </c>
      <c r="T21">
        <v>3.4660000000000002</v>
      </c>
      <c r="U21">
        <v>4.1929999999999996</v>
      </c>
      <c r="V21">
        <v>2.2869999999999999</v>
      </c>
      <c r="W21">
        <v>2.6110000000000002</v>
      </c>
      <c r="X21">
        <v>3.3559999999999999</v>
      </c>
      <c r="Y21">
        <v>4.0830000000000002</v>
      </c>
      <c r="Z21">
        <v>1.2070000000000001</v>
      </c>
      <c r="AA21">
        <v>1.5309999999999999</v>
      </c>
      <c r="AB21">
        <v>2.2759999999999998</v>
      </c>
      <c r="AC21">
        <v>3.0030000000000001</v>
      </c>
      <c r="AD21">
        <v>992.84062500000005</v>
      </c>
      <c r="AE21">
        <v>991.88966300000004</v>
      </c>
      <c r="AF21">
        <v>989.71779000000004</v>
      </c>
      <c r="AG21">
        <v>987.61795199999995</v>
      </c>
      <c r="AH21">
        <v>973.229961</v>
      </c>
      <c r="AI21">
        <v>969.54349300000001</v>
      </c>
      <c r="AJ21">
        <v>961.163274</v>
      </c>
      <c r="AK21">
        <v>953.11266000000001</v>
      </c>
      <c r="AL21">
        <v>930.54352300000005</v>
      </c>
      <c r="AM21">
        <v>912.86807299999998</v>
      </c>
      <c r="AN21">
        <v>873.69045900000003</v>
      </c>
      <c r="AO21">
        <v>837.33791499999995</v>
      </c>
      <c r="AP21">
        <v>-0.17899999999999999</v>
      </c>
      <c r="AQ21">
        <v>-0.17899999999999999</v>
      </c>
      <c r="AR21">
        <v>-0.186</v>
      </c>
      <c r="AS21">
        <v>-0.153</v>
      </c>
      <c r="AT21">
        <v>-0.14899999999999999</v>
      </c>
      <c r="AU21">
        <v>-0.14899999999999999</v>
      </c>
      <c r="AV21">
        <v>-0.156</v>
      </c>
      <c r="AW21">
        <v>-0.123</v>
      </c>
      <c r="AX21">
        <v>8.1000000000000003E-2</v>
      </c>
      <c r="AY21">
        <v>8.1000000000000003E-2</v>
      </c>
      <c r="AZ21">
        <v>7.3999999999999996E-2</v>
      </c>
      <c r="BA21">
        <v>0.107</v>
      </c>
      <c r="BB21">
        <v>0.76929099999999995</v>
      </c>
      <c r="BC21">
        <v>0.523702</v>
      </c>
      <c r="BD21">
        <v>0.53906200000000004</v>
      </c>
      <c r="BE21">
        <v>0.43948799999999999</v>
      </c>
      <c r="BF21">
        <v>2.642299</v>
      </c>
      <c r="BG21">
        <v>1.6867380000000001</v>
      </c>
      <c r="BH21">
        <v>1.7379880000000001</v>
      </c>
      <c r="BI21">
        <v>1.349853</v>
      </c>
      <c r="BJ21">
        <v>0.11032599999999999</v>
      </c>
      <c r="BK21">
        <v>-4.3818669999999997</v>
      </c>
      <c r="BL21">
        <v>-3.8024840000000002</v>
      </c>
      <c r="BM21">
        <v>-5.2380110000000002</v>
      </c>
      <c r="BN21">
        <v>-0.01</v>
      </c>
      <c r="BO21">
        <v>-0.04</v>
      </c>
      <c r="BP21">
        <v>-0.27</v>
      </c>
      <c r="BQ21">
        <v>13.51</v>
      </c>
      <c r="BR21">
        <v>91.87</v>
      </c>
      <c r="BS21">
        <v>0</v>
      </c>
      <c r="BT21">
        <v>-11.7</v>
      </c>
      <c r="BU21">
        <v>0.35199999999999998</v>
      </c>
      <c r="BV21">
        <v>0.20200000000000001</v>
      </c>
      <c r="BW21">
        <v>0.21890000000000001</v>
      </c>
      <c r="BX21">
        <v>20.8</v>
      </c>
      <c r="BY21">
        <v>8.7551000000000004E-2</v>
      </c>
      <c r="CA21" s="16">
        <v>40421</v>
      </c>
      <c r="CB21">
        <v>2.3969999999999998</v>
      </c>
      <c r="CC21">
        <v>992.84062500000005</v>
      </c>
      <c r="CE21" t="s">
        <v>110</v>
      </c>
    </row>
    <row r="22" spans="1:83">
      <c r="A22" s="16">
        <v>40451</v>
      </c>
      <c r="B22">
        <v>2.5315910000000001</v>
      </c>
      <c r="C22">
        <v>2.7512379999999999</v>
      </c>
      <c r="D22">
        <v>3.4761299999999999</v>
      </c>
      <c r="E22">
        <v>4.2326110000000003</v>
      </c>
      <c r="F22">
        <v>0.16</v>
      </c>
      <c r="G22">
        <v>0.27</v>
      </c>
      <c r="H22">
        <v>1.27</v>
      </c>
      <c r="I22">
        <v>9.4</v>
      </c>
      <c r="J22" s="3">
        <v>11916.3</v>
      </c>
      <c r="K22">
        <v>219.035</v>
      </c>
      <c r="L22">
        <v>221.83</v>
      </c>
      <c r="M22">
        <v>95.110900000000001</v>
      </c>
      <c r="N22" s="3">
        <v>10304.700000000001</v>
      </c>
      <c r="O22" s="3">
        <v>1183.26</v>
      </c>
      <c r="P22">
        <v>3.6856</v>
      </c>
      <c r="Q22">
        <v>3.5255999999999998</v>
      </c>
      <c r="R22">
        <v>2.3719999999999999</v>
      </c>
      <c r="S22">
        <v>2.5910000000000002</v>
      </c>
      <c r="T22">
        <v>3.3159999999999998</v>
      </c>
      <c r="U22">
        <v>4.0730000000000004</v>
      </c>
      <c r="V22">
        <v>2.262</v>
      </c>
      <c r="W22">
        <v>2.4809999999999999</v>
      </c>
      <c r="X22">
        <v>3.206</v>
      </c>
      <c r="Y22">
        <v>3.9630000000000001</v>
      </c>
      <c r="Z22">
        <v>1.262</v>
      </c>
      <c r="AA22">
        <v>1.4810000000000001</v>
      </c>
      <c r="AB22">
        <v>2.206</v>
      </c>
      <c r="AC22">
        <v>2.9630000000000001</v>
      </c>
      <c r="AD22">
        <v>992.91416500000003</v>
      </c>
      <c r="AE22">
        <v>992.27075200000002</v>
      </c>
      <c r="AF22">
        <v>990.15343800000005</v>
      </c>
      <c r="AG22">
        <v>987.96323700000005</v>
      </c>
      <c r="AH22">
        <v>973.51547900000003</v>
      </c>
      <c r="AI22">
        <v>971.01955199999998</v>
      </c>
      <c r="AJ22">
        <v>962.83986800000002</v>
      </c>
      <c r="AK22">
        <v>954.43297600000005</v>
      </c>
      <c r="AL22">
        <v>927.51511400000004</v>
      </c>
      <c r="AM22">
        <v>915.57003599999996</v>
      </c>
      <c r="AN22">
        <v>877.28691000000003</v>
      </c>
      <c r="AO22">
        <v>839.29159100000004</v>
      </c>
      <c r="AP22">
        <v>-0.13</v>
      </c>
      <c r="AQ22">
        <v>-0.13</v>
      </c>
      <c r="AR22">
        <v>-0.15</v>
      </c>
      <c r="AS22">
        <v>-0.12</v>
      </c>
      <c r="AT22">
        <v>-0.13</v>
      </c>
      <c r="AU22">
        <v>-0.13</v>
      </c>
      <c r="AV22">
        <v>-0.15</v>
      </c>
      <c r="AW22">
        <v>-0.12</v>
      </c>
      <c r="AX22">
        <v>-0.05</v>
      </c>
      <c r="AY22">
        <v>-0.05</v>
      </c>
      <c r="AZ22">
        <v>-7.0000000000000007E-2</v>
      </c>
      <c r="BA22">
        <v>-0.04</v>
      </c>
      <c r="BB22">
        <v>7.3539999999999994E-2</v>
      </c>
      <c r="BC22">
        <v>0.38108900000000001</v>
      </c>
      <c r="BD22">
        <v>0.43564799999999998</v>
      </c>
      <c r="BE22">
        <v>0.34528500000000001</v>
      </c>
      <c r="BF22">
        <v>0.28551799999999999</v>
      </c>
      <c r="BG22">
        <v>1.476059</v>
      </c>
      <c r="BH22">
        <v>1.6765939999999999</v>
      </c>
      <c r="BI22">
        <v>1.320316</v>
      </c>
      <c r="BJ22">
        <v>-3.0284080000000002</v>
      </c>
      <c r="BK22">
        <v>2.7019639999999998</v>
      </c>
      <c r="BL22">
        <v>3.5964510000000001</v>
      </c>
      <c r="BM22">
        <v>1.953676</v>
      </c>
      <c r="BN22">
        <v>0.02</v>
      </c>
      <c r="BO22">
        <v>0.02</v>
      </c>
      <c r="BP22">
        <v>-0.06</v>
      </c>
      <c r="BQ22">
        <v>-5.0895000000000001</v>
      </c>
      <c r="BR22">
        <v>42.06</v>
      </c>
      <c r="BS22">
        <v>-0.1</v>
      </c>
      <c r="BT22">
        <v>17.3</v>
      </c>
      <c r="BU22">
        <v>0.76</v>
      </c>
      <c r="BV22">
        <v>0.11899999999999999</v>
      </c>
      <c r="BW22">
        <v>-0.25280000000000002</v>
      </c>
      <c r="BX22">
        <v>55.7</v>
      </c>
      <c r="BY22">
        <v>3.6856E-2</v>
      </c>
      <c r="CA22" s="16">
        <v>40451</v>
      </c>
      <c r="CB22">
        <v>2.3719999999999999</v>
      </c>
      <c r="CC22">
        <v>992.91416500000003</v>
      </c>
      <c r="CE22" t="s">
        <v>111</v>
      </c>
    </row>
    <row r="23" spans="1:83">
      <c r="A23" s="16">
        <v>40482</v>
      </c>
      <c r="B23">
        <v>2.5661659999999999</v>
      </c>
      <c r="C23">
        <v>2.6943899999999998</v>
      </c>
      <c r="D23">
        <v>3.4538229999999999</v>
      </c>
      <c r="E23">
        <v>4.1577809999999999</v>
      </c>
      <c r="F23">
        <v>0.12</v>
      </c>
      <c r="G23">
        <v>0.22</v>
      </c>
      <c r="H23">
        <v>1.17</v>
      </c>
      <c r="I23">
        <v>9.8000000000000007</v>
      </c>
      <c r="J23" s="3">
        <v>11942.6</v>
      </c>
      <c r="K23">
        <v>219.59</v>
      </c>
      <c r="L23">
        <v>222.149</v>
      </c>
      <c r="M23">
        <v>95.138300000000001</v>
      </c>
      <c r="N23" s="3">
        <v>10354.700000000001</v>
      </c>
      <c r="O23" s="3">
        <v>1180.55</v>
      </c>
      <c r="P23">
        <v>-0.22900000000000001</v>
      </c>
      <c r="Q23">
        <v>-0.34899999999999998</v>
      </c>
      <c r="R23">
        <v>2.4460000000000002</v>
      </c>
      <c r="S23">
        <v>2.5739999999999998</v>
      </c>
      <c r="T23">
        <v>3.3340000000000001</v>
      </c>
      <c r="U23">
        <v>4.0380000000000003</v>
      </c>
      <c r="V23">
        <v>2.3460000000000001</v>
      </c>
      <c r="W23">
        <v>2.4740000000000002</v>
      </c>
      <c r="X23">
        <v>3.234</v>
      </c>
      <c r="Y23">
        <v>3.9380000000000002</v>
      </c>
      <c r="Z23">
        <v>1.3959999999999999</v>
      </c>
      <c r="AA23">
        <v>1.524</v>
      </c>
      <c r="AB23">
        <v>2.2839999999999998</v>
      </c>
      <c r="AC23">
        <v>2.988</v>
      </c>
      <c r="AD23">
        <v>992.69655499999999</v>
      </c>
      <c r="AE23">
        <v>992.32063300000004</v>
      </c>
      <c r="AF23">
        <v>990.10111600000005</v>
      </c>
      <c r="AG23">
        <v>988.06404299999997</v>
      </c>
      <c r="AH23">
        <v>972.55674799999997</v>
      </c>
      <c r="AI23">
        <v>971.09914800000001</v>
      </c>
      <c r="AJ23">
        <v>962.52649699999995</v>
      </c>
      <c r="AK23">
        <v>954.70846500000005</v>
      </c>
      <c r="AL23">
        <v>920.18481799999995</v>
      </c>
      <c r="AM23">
        <v>913.24578699999995</v>
      </c>
      <c r="AN23">
        <v>873.28053199999999</v>
      </c>
      <c r="AO23">
        <v>838.06992100000002</v>
      </c>
      <c r="AP23">
        <v>-1.7000000000000001E-2</v>
      </c>
      <c r="AQ23">
        <v>-1.7000000000000001E-2</v>
      </c>
      <c r="AR23">
        <v>1.7999999999999999E-2</v>
      </c>
      <c r="AS23">
        <v>-3.5000000000000003E-2</v>
      </c>
      <c r="AT23">
        <v>-7.0000000000000001E-3</v>
      </c>
      <c r="AU23">
        <v>-7.0000000000000001E-3</v>
      </c>
      <c r="AV23">
        <v>2.8000000000000001E-2</v>
      </c>
      <c r="AW23">
        <v>-2.5000000000000001E-2</v>
      </c>
      <c r="AX23">
        <v>4.2999999999999997E-2</v>
      </c>
      <c r="AY23">
        <v>4.2999999999999997E-2</v>
      </c>
      <c r="AZ23">
        <v>7.8E-2</v>
      </c>
      <c r="BA23">
        <v>2.5000000000000001E-2</v>
      </c>
      <c r="BB23">
        <v>-0.21761</v>
      </c>
      <c r="BC23">
        <v>4.9881000000000002E-2</v>
      </c>
      <c r="BD23">
        <v>-5.2320999999999999E-2</v>
      </c>
      <c r="BE23">
        <v>0.10080600000000001</v>
      </c>
      <c r="BF23">
        <v>-0.958731</v>
      </c>
      <c r="BG23">
        <v>7.9597000000000001E-2</v>
      </c>
      <c r="BH23">
        <v>-0.31337100000000001</v>
      </c>
      <c r="BI23">
        <v>0.27548800000000001</v>
      </c>
      <c r="BJ23">
        <v>-7.3302959999999997</v>
      </c>
      <c r="BK23">
        <v>-2.324249</v>
      </c>
      <c r="BL23">
        <v>-4.0063779999999998</v>
      </c>
      <c r="BM23">
        <v>-1.22167</v>
      </c>
      <c r="BN23">
        <v>-0.04</v>
      </c>
      <c r="BO23">
        <v>-0.05</v>
      </c>
      <c r="BP23">
        <v>-0.1</v>
      </c>
      <c r="BQ23">
        <v>-3.8746</v>
      </c>
      <c r="BR23">
        <v>-2.71</v>
      </c>
      <c r="BS23">
        <v>0.4</v>
      </c>
      <c r="BT23">
        <v>26.3</v>
      </c>
      <c r="BU23">
        <v>0.55500000000000005</v>
      </c>
      <c r="BV23">
        <v>0.31900000000000001</v>
      </c>
      <c r="BW23">
        <v>2.7400000000000001E-2</v>
      </c>
      <c r="BX23">
        <v>50</v>
      </c>
      <c r="BY23">
        <v>-2.2899999999999999E-3</v>
      </c>
      <c r="CA23" s="16">
        <v>40482</v>
      </c>
      <c r="CB23">
        <v>2.4460000000000002</v>
      </c>
      <c r="CC23">
        <v>992.69655499999999</v>
      </c>
      <c r="CE23" t="s">
        <v>113</v>
      </c>
    </row>
    <row r="24" spans="1:83">
      <c r="A24" s="16">
        <v>40512</v>
      </c>
      <c r="B24">
        <v>2.726324</v>
      </c>
      <c r="C24">
        <v>2.9486819999999998</v>
      </c>
      <c r="D24">
        <v>3.6718769999999998</v>
      </c>
      <c r="E24">
        <v>4.3303799999999999</v>
      </c>
      <c r="F24">
        <v>0.17</v>
      </c>
      <c r="G24">
        <v>0.27</v>
      </c>
      <c r="H24">
        <v>1.47</v>
      </c>
      <c r="I24">
        <v>9.3000000000000007</v>
      </c>
      <c r="J24" s="3">
        <v>12026.9</v>
      </c>
      <c r="K24">
        <v>220.47200000000001</v>
      </c>
      <c r="L24">
        <v>222.34299999999999</v>
      </c>
      <c r="M24">
        <v>96.059899999999999</v>
      </c>
      <c r="N24" s="3">
        <v>10392.1</v>
      </c>
      <c r="O24" s="3">
        <v>1257.6400000000001</v>
      </c>
      <c r="P24">
        <v>6.53</v>
      </c>
      <c r="Q24">
        <v>6.36</v>
      </c>
      <c r="R24">
        <v>2.556</v>
      </c>
      <c r="S24">
        <v>2.7789999999999999</v>
      </c>
      <c r="T24">
        <v>3.5019999999999998</v>
      </c>
      <c r="U24">
        <v>4.16</v>
      </c>
      <c r="V24">
        <v>2.456</v>
      </c>
      <c r="W24">
        <v>2.6789999999999998</v>
      </c>
      <c r="X24">
        <v>3.4020000000000001</v>
      </c>
      <c r="Y24">
        <v>4.0599999999999996</v>
      </c>
      <c r="Z24">
        <v>1.256</v>
      </c>
      <c r="AA24">
        <v>1.4790000000000001</v>
      </c>
      <c r="AB24">
        <v>2.202</v>
      </c>
      <c r="AC24">
        <v>2.86</v>
      </c>
      <c r="AD24">
        <v>992.37346000000002</v>
      </c>
      <c r="AE24">
        <v>991.71984199999997</v>
      </c>
      <c r="AF24">
        <v>989.61335699999995</v>
      </c>
      <c r="AG24">
        <v>987.712853</v>
      </c>
      <c r="AH24">
        <v>971.30388100000005</v>
      </c>
      <c r="AI24">
        <v>968.77303800000004</v>
      </c>
      <c r="AJ24">
        <v>960.65019099999995</v>
      </c>
      <c r="AK24">
        <v>953.36546099999998</v>
      </c>
      <c r="AL24">
        <v>927.84492699999998</v>
      </c>
      <c r="AM24">
        <v>915.67830900000001</v>
      </c>
      <c r="AN24">
        <v>877.49294299999997</v>
      </c>
      <c r="AO24">
        <v>844.34683600000005</v>
      </c>
      <c r="AP24">
        <v>0.20499999999999999</v>
      </c>
      <c r="AQ24">
        <v>0.20499999999999999</v>
      </c>
      <c r="AR24">
        <v>0.16800000000000001</v>
      </c>
      <c r="AS24">
        <v>0.122</v>
      </c>
      <c r="AT24">
        <v>0.20499999999999999</v>
      </c>
      <c r="AU24">
        <v>0.20499999999999999</v>
      </c>
      <c r="AV24">
        <v>0.16800000000000001</v>
      </c>
      <c r="AW24">
        <v>0.122</v>
      </c>
      <c r="AX24">
        <v>-4.4999999999999998E-2</v>
      </c>
      <c r="AY24">
        <v>-4.4999999999999998E-2</v>
      </c>
      <c r="AZ24">
        <v>-8.2000000000000003E-2</v>
      </c>
      <c r="BA24">
        <v>-0.128</v>
      </c>
      <c r="BB24">
        <v>-0.32309500000000002</v>
      </c>
      <c r="BC24">
        <v>-0.60079099999999996</v>
      </c>
      <c r="BD24">
        <v>-0.48776000000000003</v>
      </c>
      <c r="BE24">
        <v>-0.35118899999999997</v>
      </c>
      <c r="BF24">
        <v>-1.252867</v>
      </c>
      <c r="BG24">
        <v>-2.3261099999999999</v>
      </c>
      <c r="BH24">
        <v>-1.876306</v>
      </c>
      <c r="BI24">
        <v>-1.3430029999999999</v>
      </c>
      <c r="BJ24">
        <v>7.6601090000000003</v>
      </c>
      <c r="BK24">
        <v>2.4325220000000001</v>
      </c>
      <c r="BL24">
        <v>4.2124100000000002</v>
      </c>
      <c r="BM24">
        <v>6.2769139999999997</v>
      </c>
      <c r="BN24">
        <v>0.05</v>
      </c>
      <c r="BO24">
        <v>0.05</v>
      </c>
      <c r="BP24">
        <v>0.3</v>
      </c>
      <c r="BQ24">
        <v>6.7089999999999996</v>
      </c>
      <c r="BR24">
        <v>77.09</v>
      </c>
      <c r="BS24">
        <v>-0.5</v>
      </c>
      <c r="BT24">
        <v>84.3</v>
      </c>
      <c r="BU24">
        <v>0.88200000000000001</v>
      </c>
      <c r="BV24">
        <v>0.19400000000000001</v>
      </c>
      <c r="BW24">
        <v>0.92159999999999997</v>
      </c>
      <c r="BX24">
        <v>37.4</v>
      </c>
      <c r="BY24">
        <v>6.5299999999999997E-2</v>
      </c>
      <c r="CA24" s="16">
        <v>40512</v>
      </c>
      <c r="CB24">
        <v>2.556</v>
      </c>
      <c r="CC24">
        <v>992.37346000000002</v>
      </c>
      <c r="CE24" t="s">
        <v>114</v>
      </c>
    </row>
    <row r="25" spans="1:83">
      <c r="A25" s="16">
        <v>40543</v>
      </c>
      <c r="B25">
        <v>3.2195499999999999</v>
      </c>
      <c r="C25">
        <v>3.157959</v>
      </c>
      <c r="D25">
        <v>3.8735849999999998</v>
      </c>
      <c r="E25">
        <v>4.6094419999999996</v>
      </c>
      <c r="F25">
        <v>0.12</v>
      </c>
      <c r="G25">
        <v>0.28999999999999998</v>
      </c>
      <c r="H25">
        <v>2.0099999999999998</v>
      </c>
      <c r="I25">
        <v>9.1</v>
      </c>
      <c r="J25" s="3">
        <v>12076.4</v>
      </c>
      <c r="K25">
        <v>221.18700000000001</v>
      </c>
      <c r="L25">
        <v>222.803</v>
      </c>
      <c r="M25">
        <v>95.936400000000006</v>
      </c>
      <c r="N25" s="3">
        <v>10435.5</v>
      </c>
      <c r="O25" s="3">
        <v>1286.1199999999999</v>
      </c>
      <c r="P25">
        <v>2.2646000000000002</v>
      </c>
      <c r="Q25">
        <v>2.1446000000000001</v>
      </c>
      <c r="R25">
        <v>3.1</v>
      </c>
      <c r="S25">
        <v>3.0379999999999998</v>
      </c>
      <c r="T25">
        <v>3.754</v>
      </c>
      <c r="U25">
        <v>4.4889999999999999</v>
      </c>
      <c r="V25">
        <v>2.93</v>
      </c>
      <c r="W25">
        <v>2.8679999999999999</v>
      </c>
      <c r="X25">
        <v>3.5840000000000001</v>
      </c>
      <c r="Y25">
        <v>4.319</v>
      </c>
      <c r="Z25">
        <v>1.21</v>
      </c>
      <c r="AA25">
        <v>1.1479999999999999</v>
      </c>
      <c r="AB25">
        <v>1.8640000000000001</v>
      </c>
      <c r="AC25">
        <v>2.5990000000000002</v>
      </c>
      <c r="AD25">
        <v>990.78222100000005</v>
      </c>
      <c r="AE25">
        <v>990.96302200000002</v>
      </c>
      <c r="AF25">
        <v>988.88364899999999</v>
      </c>
      <c r="AG25">
        <v>986.76846</v>
      </c>
      <c r="AH25">
        <v>965.93884800000001</v>
      </c>
      <c r="AI25">
        <v>966.63751200000002</v>
      </c>
      <c r="AJ25">
        <v>958.62507900000003</v>
      </c>
      <c r="AK25">
        <v>950.52578300000005</v>
      </c>
      <c r="AL25">
        <v>930.37804000000006</v>
      </c>
      <c r="AM25">
        <v>933.80501200000003</v>
      </c>
      <c r="AN25">
        <v>895.10842200000002</v>
      </c>
      <c r="AO25">
        <v>857.31659999999999</v>
      </c>
      <c r="AP25">
        <v>0.25900000000000001</v>
      </c>
      <c r="AQ25">
        <v>0.25900000000000001</v>
      </c>
      <c r="AR25">
        <v>0.252</v>
      </c>
      <c r="AS25">
        <v>0.32900000000000001</v>
      </c>
      <c r="AT25">
        <v>0.189</v>
      </c>
      <c r="AU25">
        <v>0.189</v>
      </c>
      <c r="AV25">
        <v>0.182</v>
      </c>
      <c r="AW25">
        <v>0.25900000000000001</v>
      </c>
      <c r="AX25">
        <v>-0.33100000000000002</v>
      </c>
      <c r="AY25">
        <v>-0.33100000000000002</v>
      </c>
      <c r="AZ25">
        <v>-0.33800000000000002</v>
      </c>
      <c r="BA25">
        <v>-0.26100000000000001</v>
      </c>
      <c r="BB25">
        <v>-1.5912390000000001</v>
      </c>
      <c r="BC25">
        <v>-0.75681900000000002</v>
      </c>
      <c r="BD25">
        <v>-0.72970800000000002</v>
      </c>
      <c r="BE25">
        <v>-0.94439399999999996</v>
      </c>
      <c r="BF25">
        <v>-5.3650339999999996</v>
      </c>
      <c r="BG25">
        <v>-2.135526</v>
      </c>
      <c r="BH25">
        <v>-2.0251109999999999</v>
      </c>
      <c r="BI25">
        <v>-2.8396780000000001</v>
      </c>
      <c r="BJ25">
        <v>2.5331130000000002</v>
      </c>
      <c r="BK25">
        <v>18.126702999999999</v>
      </c>
      <c r="BL25">
        <v>17.615480000000002</v>
      </c>
      <c r="BM25">
        <v>12.969764</v>
      </c>
      <c r="BN25">
        <v>-0.05</v>
      </c>
      <c r="BO25">
        <v>0.02</v>
      </c>
      <c r="BP25">
        <v>0.54</v>
      </c>
      <c r="BQ25">
        <v>-4.2153999999999998</v>
      </c>
      <c r="BR25">
        <v>28.48</v>
      </c>
      <c r="BS25">
        <v>-0.2</v>
      </c>
      <c r="BT25">
        <v>49.5</v>
      </c>
      <c r="BU25">
        <v>0.71499999999999997</v>
      </c>
      <c r="BV25">
        <v>0.46</v>
      </c>
      <c r="BW25">
        <v>-0.1235</v>
      </c>
      <c r="BX25">
        <v>43.4</v>
      </c>
      <c r="BY25">
        <v>2.2645999999999999E-2</v>
      </c>
      <c r="CA25" s="16">
        <v>40543</v>
      </c>
      <c r="CB25">
        <v>3.1</v>
      </c>
      <c r="CC25">
        <v>990.78222100000005</v>
      </c>
      <c r="CE25" t="s">
        <v>115</v>
      </c>
    </row>
    <row r="26" spans="1:83">
      <c r="A26" s="16">
        <v>40574</v>
      </c>
      <c r="B26">
        <v>3.1881110000000001</v>
      </c>
      <c r="C26">
        <v>3.1843309999999998</v>
      </c>
      <c r="D26">
        <v>3.8287909999999998</v>
      </c>
      <c r="E26">
        <v>4.5406219999999999</v>
      </c>
      <c r="F26">
        <v>0.15</v>
      </c>
      <c r="G26">
        <v>0.26</v>
      </c>
      <c r="H26">
        <v>1.95</v>
      </c>
      <c r="I26">
        <v>9</v>
      </c>
      <c r="J26" s="3">
        <v>12106.2</v>
      </c>
      <c r="K26">
        <v>221.898</v>
      </c>
      <c r="L26">
        <v>223.21299999999999</v>
      </c>
      <c r="M26">
        <v>95.5154</v>
      </c>
      <c r="N26" s="3">
        <v>10470.1</v>
      </c>
      <c r="O26" s="3">
        <v>1327.22</v>
      </c>
      <c r="P26">
        <v>3.1957</v>
      </c>
      <c r="Q26">
        <v>3.0457000000000001</v>
      </c>
      <c r="R26">
        <v>3.0379999999999998</v>
      </c>
      <c r="S26">
        <v>3.0339999999999998</v>
      </c>
      <c r="T26">
        <v>3.6789999999999998</v>
      </c>
      <c r="U26">
        <v>4.391</v>
      </c>
      <c r="V26">
        <v>2.9279999999999999</v>
      </c>
      <c r="W26">
        <v>2.9239999999999999</v>
      </c>
      <c r="X26">
        <v>3.569</v>
      </c>
      <c r="Y26">
        <v>4.2809999999999997</v>
      </c>
      <c r="Z26">
        <v>1.238</v>
      </c>
      <c r="AA26">
        <v>1.234</v>
      </c>
      <c r="AB26">
        <v>1.879</v>
      </c>
      <c r="AC26">
        <v>2.5910000000000002</v>
      </c>
      <c r="AD26">
        <v>990.96302200000002</v>
      </c>
      <c r="AE26">
        <v>990.974692</v>
      </c>
      <c r="AF26">
        <v>989.10058200000003</v>
      </c>
      <c r="AG26">
        <v>987.04936299999997</v>
      </c>
      <c r="AH26">
        <v>965.96137099999999</v>
      </c>
      <c r="AI26">
        <v>966.00642000000005</v>
      </c>
      <c r="AJ26">
        <v>958.79168800000002</v>
      </c>
      <c r="AK26">
        <v>950.94144400000005</v>
      </c>
      <c r="AL26">
        <v>928.83518500000002</v>
      </c>
      <c r="AM26">
        <v>929.05541000000005</v>
      </c>
      <c r="AN26">
        <v>894.31797400000005</v>
      </c>
      <c r="AO26">
        <v>857.71779700000002</v>
      </c>
      <c r="AP26">
        <v>-4.0000000000000001E-3</v>
      </c>
      <c r="AQ26">
        <v>-4.0000000000000001E-3</v>
      </c>
      <c r="AR26">
        <v>-7.4999999999999997E-2</v>
      </c>
      <c r="AS26">
        <v>-9.8000000000000004E-2</v>
      </c>
      <c r="AT26">
        <v>5.6000000000000001E-2</v>
      </c>
      <c r="AU26">
        <v>5.6000000000000001E-2</v>
      </c>
      <c r="AV26">
        <v>-1.4999999999999999E-2</v>
      </c>
      <c r="AW26">
        <v>-3.7999999999999999E-2</v>
      </c>
      <c r="AX26">
        <v>8.5999999999999993E-2</v>
      </c>
      <c r="AY26">
        <v>8.5999999999999993E-2</v>
      </c>
      <c r="AZ26">
        <v>1.4999999999999999E-2</v>
      </c>
      <c r="BA26">
        <v>-8.0000000000000002E-3</v>
      </c>
      <c r="BB26">
        <v>0.18080099999999999</v>
      </c>
      <c r="BC26">
        <v>1.1669000000000001E-2</v>
      </c>
      <c r="BD26">
        <v>0.21693299999999999</v>
      </c>
      <c r="BE26">
        <v>0.28090300000000001</v>
      </c>
      <c r="BF26">
        <v>2.2523000000000001E-2</v>
      </c>
      <c r="BG26">
        <v>-0.63109199999999999</v>
      </c>
      <c r="BH26">
        <v>0.16660900000000001</v>
      </c>
      <c r="BI26">
        <v>0.415661</v>
      </c>
      <c r="BJ26">
        <v>-1.5428539999999999</v>
      </c>
      <c r="BK26">
        <v>-4.7496020000000003</v>
      </c>
      <c r="BL26">
        <v>-0.79044899999999996</v>
      </c>
      <c r="BM26">
        <v>0.40119700000000003</v>
      </c>
      <c r="BN26">
        <v>0.03</v>
      </c>
      <c r="BO26">
        <v>-0.03</v>
      </c>
      <c r="BP26">
        <v>-0.06</v>
      </c>
      <c r="BQ26">
        <v>0.90110000000000001</v>
      </c>
      <c r="BR26">
        <v>41.1</v>
      </c>
      <c r="BS26">
        <v>-0.1</v>
      </c>
      <c r="BT26">
        <v>29.8</v>
      </c>
      <c r="BU26">
        <v>0.71099999999999997</v>
      </c>
      <c r="BV26">
        <v>0.41</v>
      </c>
      <c r="BW26">
        <v>-0.42099999999999999</v>
      </c>
      <c r="BX26">
        <v>34.6</v>
      </c>
      <c r="BY26">
        <v>3.1956999999999999E-2</v>
      </c>
      <c r="CA26" s="16">
        <v>40574</v>
      </c>
      <c r="CB26">
        <v>3.0379999999999998</v>
      </c>
      <c r="CC26">
        <v>990.96302200000002</v>
      </c>
      <c r="CE26" t="s">
        <v>116</v>
      </c>
    </row>
    <row r="27" spans="1:83">
      <c r="A27" s="16">
        <v>40602</v>
      </c>
      <c r="B27">
        <v>3.262305</v>
      </c>
      <c r="C27">
        <v>3.1874210000000001</v>
      </c>
      <c r="D27">
        <v>3.7995739999999998</v>
      </c>
      <c r="E27">
        <v>4.5171270000000003</v>
      </c>
      <c r="F27">
        <v>0.15</v>
      </c>
      <c r="G27">
        <v>0.25</v>
      </c>
      <c r="H27">
        <v>2.13</v>
      </c>
      <c r="I27">
        <v>9</v>
      </c>
      <c r="J27" s="3">
        <v>12069.3</v>
      </c>
      <c r="K27">
        <v>223.04599999999999</v>
      </c>
      <c r="L27">
        <v>223.45400000000001</v>
      </c>
      <c r="M27">
        <v>96.464299999999994</v>
      </c>
      <c r="N27" s="3">
        <v>10550.5</v>
      </c>
      <c r="O27" s="3">
        <v>1325.83</v>
      </c>
      <c r="P27">
        <v>-0.1047</v>
      </c>
      <c r="Q27">
        <v>-0.25469999999999998</v>
      </c>
      <c r="R27">
        <v>3.1120000000000001</v>
      </c>
      <c r="S27">
        <v>3.0369999999999999</v>
      </c>
      <c r="T27">
        <v>3.65</v>
      </c>
      <c r="U27">
        <v>4.367</v>
      </c>
      <c r="V27">
        <v>3.012</v>
      </c>
      <c r="W27">
        <v>2.9369999999999998</v>
      </c>
      <c r="X27">
        <v>3.55</v>
      </c>
      <c r="Y27">
        <v>4.2670000000000003</v>
      </c>
      <c r="Z27">
        <v>1.1319999999999999</v>
      </c>
      <c r="AA27">
        <v>1.0569999999999999</v>
      </c>
      <c r="AB27">
        <v>1.67</v>
      </c>
      <c r="AC27">
        <v>2.387</v>
      </c>
      <c r="AD27">
        <v>990.74724400000002</v>
      </c>
      <c r="AE27">
        <v>990.96594000000005</v>
      </c>
      <c r="AF27">
        <v>989.18451800000003</v>
      </c>
      <c r="AG27">
        <v>987.11820799999998</v>
      </c>
      <c r="AH27">
        <v>965.01622899999995</v>
      </c>
      <c r="AI27">
        <v>965.86002399999995</v>
      </c>
      <c r="AJ27">
        <v>959.00280199999997</v>
      </c>
      <c r="AK27">
        <v>951.09466699999996</v>
      </c>
      <c r="AL27">
        <v>934.69178099999999</v>
      </c>
      <c r="AM27">
        <v>938.86163099999999</v>
      </c>
      <c r="AN27">
        <v>905.40535499999999</v>
      </c>
      <c r="AO27">
        <v>868.02271699999994</v>
      </c>
      <c r="AP27">
        <v>3.0000000000000001E-3</v>
      </c>
      <c r="AQ27">
        <v>3.0000000000000001E-3</v>
      </c>
      <c r="AR27">
        <v>-2.9000000000000001E-2</v>
      </c>
      <c r="AS27">
        <v>-2.4E-2</v>
      </c>
      <c r="AT27">
        <v>1.2999999999999999E-2</v>
      </c>
      <c r="AU27">
        <v>1.2999999999999999E-2</v>
      </c>
      <c r="AV27">
        <v>-1.9E-2</v>
      </c>
      <c r="AW27">
        <v>-1.4E-2</v>
      </c>
      <c r="AX27">
        <v>-0.17699999999999999</v>
      </c>
      <c r="AY27">
        <v>-0.17699999999999999</v>
      </c>
      <c r="AZ27">
        <v>-0.20899999999999999</v>
      </c>
      <c r="BA27">
        <v>-0.20399999999999999</v>
      </c>
      <c r="BB27">
        <v>-0.215779</v>
      </c>
      <c r="BC27">
        <v>-8.7519999999999994E-3</v>
      </c>
      <c r="BD27">
        <v>8.3935999999999997E-2</v>
      </c>
      <c r="BE27">
        <v>6.8845000000000003E-2</v>
      </c>
      <c r="BF27">
        <v>-0.94514200000000004</v>
      </c>
      <c r="BG27">
        <v>-0.146395</v>
      </c>
      <c r="BH27">
        <v>0.211114</v>
      </c>
      <c r="BI27">
        <v>0.153222</v>
      </c>
      <c r="BJ27">
        <v>5.8565959999999997</v>
      </c>
      <c r="BK27">
        <v>9.8062210000000007</v>
      </c>
      <c r="BL27">
        <v>11.087381000000001</v>
      </c>
      <c r="BM27">
        <v>10.304919999999999</v>
      </c>
      <c r="BN27">
        <v>0</v>
      </c>
      <c r="BO27">
        <v>-0.01</v>
      </c>
      <c r="BP27">
        <v>0.18</v>
      </c>
      <c r="BQ27">
        <v>-3.3003999999999998</v>
      </c>
      <c r="BR27">
        <v>-1.39</v>
      </c>
      <c r="BS27">
        <v>0</v>
      </c>
      <c r="BT27">
        <v>-36.9</v>
      </c>
      <c r="BU27">
        <v>1.1479999999999999</v>
      </c>
      <c r="BV27">
        <v>0.24099999999999999</v>
      </c>
      <c r="BW27">
        <v>0.94889999999999997</v>
      </c>
      <c r="BX27">
        <v>80.400000000000006</v>
      </c>
      <c r="BY27">
        <v>-1.047E-3</v>
      </c>
      <c r="CA27" s="16">
        <v>40602</v>
      </c>
      <c r="CB27">
        <v>3.1120000000000001</v>
      </c>
      <c r="CC27">
        <v>990.74724400000002</v>
      </c>
      <c r="CE27" t="s">
        <v>118</v>
      </c>
    </row>
    <row r="28" spans="1:83">
      <c r="A28" s="16">
        <v>40633</v>
      </c>
      <c r="B28">
        <v>3.293609</v>
      </c>
      <c r="C28">
        <v>3.3228420000000001</v>
      </c>
      <c r="D28">
        <v>3.9086599999999998</v>
      </c>
      <c r="E28">
        <v>4.5972299999999997</v>
      </c>
      <c r="F28">
        <v>0.09</v>
      </c>
      <c r="G28">
        <v>0.3</v>
      </c>
      <c r="H28">
        <v>2.2400000000000002</v>
      </c>
      <c r="I28">
        <v>9.1</v>
      </c>
      <c r="J28" s="3">
        <v>12047</v>
      </c>
      <c r="K28">
        <v>224.09299999999999</v>
      </c>
      <c r="L28">
        <v>223.727</v>
      </c>
      <c r="M28">
        <v>96.118700000000004</v>
      </c>
      <c r="N28" s="3">
        <v>10587.6</v>
      </c>
      <c r="O28" s="3">
        <v>1363.61</v>
      </c>
      <c r="P28">
        <v>2.8494999999999999</v>
      </c>
      <c r="Q28">
        <v>2.7595000000000001</v>
      </c>
      <c r="R28">
        <v>3.2040000000000002</v>
      </c>
      <c r="S28">
        <v>3.2330000000000001</v>
      </c>
      <c r="T28">
        <v>3.819</v>
      </c>
      <c r="U28">
        <v>4.5069999999999997</v>
      </c>
      <c r="V28">
        <v>2.9940000000000002</v>
      </c>
      <c r="W28">
        <v>3.0230000000000001</v>
      </c>
      <c r="X28">
        <v>3.609</v>
      </c>
      <c r="Y28">
        <v>4.2969999999999997</v>
      </c>
      <c r="Z28">
        <v>1.054</v>
      </c>
      <c r="AA28">
        <v>1.083</v>
      </c>
      <c r="AB28">
        <v>1.669</v>
      </c>
      <c r="AC28">
        <v>2.3570000000000002</v>
      </c>
      <c r="AD28">
        <v>990.47925899999996</v>
      </c>
      <c r="AE28">
        <v>990.39485100000002</v>
      </c>
      <c r="AF28">
        <v>988.69580499999995</v>
      </c>
      <c r="AG28">
        <v>986.716903</v>
      </c>
      <c r="AH28">
        <v>965.218616</v>
      </c>
      <c r="AI28">
        <v>964.89258600000005</v>
      </c>
      <c r="AJ28">
        <v>958.34751600000004</v>
      </c>
      <c r="AK28">
        <v>950.76638800000001</v>
      </c>
      <c r="AL28">
        <v>939.02887599999997</v>
      </c>
      <c r="AM28">
        <v>937.41363000000001</v>
      </c>
      <c r="AN28">
        <v>905.45878900000002</v>
      </c>
      <c r="AO28">
        <v>869.550298</v>
      </c>
      <c r="AP28">
        <v>0.19600000000000001</v>
      </c>
      <c r="AQ28">
        <v>0.19600000000000001</v>
      </c>
      <c r="AR28">
        <v>0.16900000000000001</v>
      </c>
      <c r="AS28">
        <v>0.14000000000000001</v>
      </c>
      <c r="AT28">
        <v>8.5999999999999993E-2</v>
      </c>
      <c r="AU28">
        <v>8.5999999999999993E-2</v>
      </c>
      <c r="AV28">
        <v>5.8999999999999997E-2</v>
      </c>
      <c r="AW28">
        <v>0.03</v>
      </c>
      <c r="AX28">
        <v>2.5999999999999999E-2</v>
      </c>
      <c r="AY28">
        <v>2.5999999999999999E-2</v>
      </c>
      <c r="AZ28">
        <v>-1E-3</v>
      </c>
      <c r="BA28">
        <v>-0.03</v>
      </c>
      <c r="BB28">
        <v>-0.267984</v>
      </c>
      <c r="BC28">
        <v>-0.57108899999999996</v>
      </c>
      <c r="BD28">
        <v>-0.48871300000000001</v>
      </c>
      <c r="BE28">
        <v>-0.40130500000000002</v>
      </c>
      <c r="BF28">
        <v>0.20238800000000001</v>
      </c>
      <c r="BG28">
        <v>-0.96743900000000005</v>
      </c>
      <c r="BH28">
        <v>-0.65528600000000004</v>
      </c>
      <c r="BI28">
        <v>-0.32827800000000001</v>
      </c>
      <c r="BJ28">
        <v>4.3370939999999996</v>
      </c>
      <c r="BK28">
        <v>-1.4480010000000001</v>
      </c>
      <c r="BL28">
        <v>5.3434000000000002E-2</v>
      </c>
      <c r="BM28">
        <v>1.5275810000000001</v>
      </c>
      <c r="BN28">
        <v>-0.06</v>
      </c>
      <c r="BO28">
        <v>0.05</v>
      </c>
      <c r="BP28">
        <v>0.11</v>
      </c>
      <c r="BQ28">
        <v>3.0142000000000002</v>
      </c>
      <c r="BR28">
        <v>37.78</v>
      </c>
      <c r="BS28">
        <v>0.1</v>
      </c>
      <c r="BT28">
        <v>-22.3</v>
      </c>
      <c r="BU28">
        <v>1.0469999999999999</v>
      </c>
      <c r="BV28">
        <v>0.27300000000000002</v>
      </c>
      <c r="BW28">
        <v>-0.34560000000000002</v>
      </c>
      <c r="BX28">
        <v>37.1</v>
      </c>
      <c r="BY28">
        <v>2.8494999999999999E-2</v>
      </c>
      <c r="CA28" s="16">
        <v>40633</v>
      </c>
      <c r="CB28">
        <v>3.2040000000000002</v>
      </c>
      <c r="CC28">
        <v>990.47925899999996</v>
      </c>
      <c r="CE28" t="s">
        <v>119</v>
      </c>
    </row>
    <row r="29" spans="1:83">
      <c r="A29" s="16">
        <v>40663</v>
      </c>
      <c r="B29">
        <v>3.122716</v>
      </c>
      <c r="C29">
        <v>3.0902980000000002</v>
      </c>
      <c r="D29">
        <v>3.672237</v>
      </c>
      <c r="E29">
        <v>4.3682319999999999</v>
      </c>
      <c r="F29">
        <v>0.04</v>
      </c>
      <c r="G29">
        <v>0.22</v>
      </c>
      <c r="H29">
        <v>1.97</v>
      </c>
      <c r="I29">
        <v>9</v>
      </c>
      <c r="J29" s="3">
        <v>12034.6</v>
      </c>
      <c r="K29">
        <v>224.80600000000001</v>
      </c>
      <c r="L29">
        <v>224.17500000000001</v>
      </c>
      <c r="M29">
        <v>96.337699999999998</v>
      </c>
      <c r="N29" s="3">
        <v>10612</v>
      </c>
      <c r="O29" s="3">
        <v>1345.2</v>
      </c>
      <c r="P29">
        <v>-1.3501000000000001</v>
      </c>
      <c r="Q29">
        <v>-1.3900999999999999</v>
      </c>
      <c r="R29">
        <v>3.0830000000000002</v>
      </c>
      <c r="S29">
        <v>3.05</v>
      </c>
      <c r="T29">
        <v>3.6320000000000001</v>
      </c>
      <c r="U29">
        <v>4.3280000000000003</v>
      </c>
      <c r="V29">
        <v>2.903</v>
      </c>
      <c r="W29">
        <v>2.87</v>
      </c>
      <c r="X29">
        <v>3.452</v>
      </c>
      <c r="Y29">
        <v>4.1479999999999997</v>
      </c>
      <c r="Z29">
        <v>1.153</v>
      </c>
      <c r="AA29">
        <v>1.1200000000000001</v>
      </c>
      <c r="AB29">
        <v>1.702</v>
      </c>
      <c r="AC29">
        <v>2.3980000000000001</v>
      </c>
      <c r="AD29">
        <v>990.83178199999998</v>
      </c>
      <c r="AE29">
        <v>990.92801799999995</v>
      </c>
      <c r="AF29">
        <v>989.23663099999999</v>
      </c>
      <c r="AG29">
        <v>987.23012500000004</v>
      </c>
      <c r="AH29">
        <v>966.24299099999996</v>
      </c>
      <c r="AI29">
        <v>966.61496</v>
      </c>
      <c r="AJ29">
        <v>960.09306000000004</v>
      </c>
      <c r="AK29">
        <v>952.39888599999995</v>
      </c>
      <c r="AL29">
        <v>933.528098</v>
      </c>
      <c r="AM29">
        <v>935.35750299999995</v>
      </c>
      <c r="AN29">
        <v>903.69741199999999</v>
      </c>
      <c r="AO29">
        <v>867.46338900000001</v>
      </c>
      <c r="AP29">
        <v>-0.183</v>
      </c>
      <c r="AQ29">
        <v>-0.183</v>
      </c>
      <c r="AR29">
        <v>-0.187</v>
      </c>
      <c r="AS29">
        <v>-0.17899999999999999</v>
      </c>
      <c r="AT29">
        <v>-0.153</v>
      </c>
      <c r="AU29">
        <v>-0.153</v>
      </c>
      <c r="AV29">
        <v>-0.157</v>
      </c>
      <c r="AW29">
        <v>-0.14899999999999999</v>
      </c>
      <c r="AX29">
        <v>3.6999999999999998E-2</v>
      </c>
      <c r="AY29">
        <v>3.6999999999999998E-2</v>
      </c>
      <c r="AZ29">
        <v>3.3000000000000002E-2</v>
      </c>
      <c r="BA29">
        <v>4.1000000000000002E-2</v>
      </c>
      <c r="BB29">
        <v>0.352522</v>
      </c>
      <c r="BC29">
        <v>0.53316699999999995</v>
      </c>
      <c r="BD29">
        <v>0.54082600000000003</v>
      </c>
      <c r="BE29">
        <v>0.51322199999999996</v>
      </c>
      <c r="BF29">
        <v>1.0243739999999999</v>
      </c>
      <c r="BG29">
        <v>1.7223740000000001</v>
      </c>
      <c r="BH29">
        <v>1.745544</v>
      </c>
      <c r="BI29">
        <v>1.6324970000000001</v>
      </c>
      <c r="BJ29">
        <v>-5.5007780000000004</v>
      </c>
      <c r="BK29">
        <v>-2.056127</v>
      </c>
      <c r="BL29">
        <v>-1.7613760000000001</v>
      </c>
      <c r="BM29">
        <v>-2.08691</v>
      </c>
      <c r="BN29">
        <v>-0.05</v>
      </c>
      <c r="BO29">
        <v>-0.08</v>
      </c>
      <c r="BP29">
        <v>-0.27</v>
      </c>
      <c r="BQ29">
        <v>-4.1496000000000004</v>
      </c>
      <c r="BR29">
        <v>-18.41</v>
      </c>
      <c r="BS29">
        <v>-0.1</v>
      </c>
      <c r="BT29">
        <v>-12.4</v>
      </c>
      <c r="BU29">
        <v>0.71299999999999997</v>
      </c>
      <c r="BV29">
        <v>0.44800000000000001</v>
      </c>
      <c r="BW29">
        <v>0.219</v>
      </c>
      <c r="BX29">
        <v>24.4</v>
      </c>
      <c r="BY29">
        <v>-1.3501000000000001E-2</v>
      </c>
      <c r="CA29" s="16">
        <v>40663</v>
      </c>
      <c r="CB29">
        <v>3.0830000000000002</v>
      </c>
      <c r="CC29">
        <v>990.83178199999998</v>
      </c>
      <c r="CE29" t="s">
        <v>120</v>
      </c>
    </row>
    <row r="30" spans="1:83">
      <c r="A30" s="16">
        <v>40694</v>
      </c>
      <c r="B30">
        <v>2.9996499999999999</v>
      </c>
      <c r="C30">
        <v>2.916706</v>
      </c>
      <c r="D30">
        <v>3.5145330000000001</v>
      </c>
      <c r="E30">
        <v>4.1947140000000003</v>
      </c>
      <c r="F30">
        <v>0.06</v>
      </c>
      <c r="G30">
        <v>0.18</v>
      </c>
      <c r="H30">
        <v>1.68</v>
      </c>
      <c r="I30">
        <v>9.1</v>
      </c>
      <c r="J30" s="3">
        <v>12091</v>
      </c>
      <c r="K30">
        <v>224.80600000000001</v>
      </c>
      <c r="L30">
        <v>224.697</v>
      </c>
      <c r="M30">
        <v>96.615399999999994</v>
      </c>
      <c r="N30" s="3">
        <v>10636.8</v>
      </c>
      <c r="O30" s="3">
        <v>1320.64</v>
      </c>
      <c r="P30">
        <v>-1.8258000000000001</v>
      </c>
      <c r="Q30">
        <v>-1.8857999999999999</v>
      </c>
      <c r="R30">
        <v>2.94</v>
      </c>
      <c r="S30">
        <v>2.8570000000000002</v>
      </c>
      <c r="T30">
        <v>3.4550000000000001</v>
      </c>
      <c r="U30">
        <v>4.1349999999999998</v>
      </c>
      <c r="V30">
        <v>2.82</v>
      </c>
      <c r="W30">
        <v>2.7370000000000001</v>
      </c>
      <c r="X30">
        <v>3.335</v>
      </c>
      <c r="Y30">
        <v>4.0149999999999997</v>
      </c>
      <c r="Z30">
        <v>1.32</v>
      </c>
      <c r="AA30">
        <v>1.2370000000000001</v>
      </c>
      <c r="AB30">
        <v>1.835</v>
      </c>
      <c r="AC30">
        <v>2.5150000000000001</v>
      </c>
      <c r="AD30">
        <v>991.24909500000001</v>
      </c>
      <c r="AE30">
        <v>991.49165800000003</v>
      </c>
      <c r="AF30">
        <v>989.74970900000005</v>
      </c>
      <c r="AG30">
        <v>987.78477499999997</v>
      </c>
      <c r="AH30">
        <v>967.17904999999996</v>
      </c>
      <c r="AI30">
        <v>968.11677199999997</v>
      </c>
      <c r="AJ30">
        <v>961.39767500000005</v>
      </c>
      <c r="AK30">
        <v>953.86042799999996</v>
      </c>
      <c r="AL30">
        <v>924.33396900000002</v>
      </c>
      <c r="AM30">
        <v>928.89023599999996</v>
      </c>
      <c r="AN30">
        <v>896.63893499999995</v>
      </c>
      <c r="AO30">
        <v>861.54011500000001</v>
      </c>
      <c r="AP30">
        <v>-0.193</v>
      </c>
      <c r="AQ30">
        <v>-0.193</v>
      </c>
      <c r="AR30">
        <v>-0.17699999999999999</v>
      </c>
      <c r="AS30">
        <v>-0.193</v>
      </c>
      <c r="AT30">
        <v>-0.13300000000000001</v>
      </c>
      <c r="AU30">
        <v>-0.13300000000000001</v>
      </c>
      <c r="AV30">
        <v>-0.11700000000000001</v>
      </c>
      <c r="AW30">
        <v>-0.13300000000000001</v>
      </c>
      <c r="AX30">
        <v>0.11700000000000001</v>
      </c>
      <c r="AY30">
        <v>0.11700000000000001</v>
      </c>
      <c r="AZ30">
        <v>0.13300000000000001</v>
      </c>
      <c r="BA30">
        <v>0.11700000000000001</v>
      </c>
      <c r="BB30">
        <v>0.41731299999999999</v>
      </c>
      <c r="BC30">
        <v>0.56364000000000003</v>
      </c>
      <c r="BD30">
        <v>0.51307800000000003</v>
      </c>
      <c r="BE30">
        <v>0.55464999999999998</v>
      </c>
      <c r="BF30">
        <v>0.93605899999999997</v>
      </c>
      <c r="BG30">
        <v>1.5018130000000001</v>
      </c>
      <c r="BH30">
        <v>1.3046139999999999</v>
      </c>
      <c r="BI30">
        <v>1.4615419999999999</v>
      </c>
      <c r="BJ30">
        <v>-9.1941299999999995</v>
      </c>
      <c r="BK30">
        <v>-6.4672669999999997</v>
      </c>
      <c r="BL30">
        <v>-7.0584769999999999</v>
      </c>
      <c r="BM30">
        <v>-5.9232740000000002</v>
      </c>
      <c r="BN30">
        <v>0.02</v>
      </c>
      <c r="BO30">
        <v>-0.04</v>
      </c>
      <c r="BP30">
        <v>-0.28999999999999998</v>
      </c>
      <c r="BQ30">
        <v>-0.49569999999999997</v>
      </c>
      <c r="BR30">
        <v>-24.56</v>
      </c>
      <c r="BS30">
        <v>0.1</v>
      </c>
      <c r="BT30">
        <v>56.4</v>
      </c>
      <c r="BU30">
        <v>0</v>
      </c>
      <c r="BV30">
        <v>0.52200000000000002</v>
      </c>
      <c r="BW30">
        <v>0.2777</v>
      </c>
      <c r="BX30">
        <v>24.8</v>
      </c>
      <c r="BY30">
        <v>-1.8258E-2</v>
      </c>
      <c r="CA30" s="16">
        <v>40694</v>
      </c>
      <c r="CB30">
        <v>2.94</v>
      </c>
      <c r="CC30">
        <v>991.24909500000001</v>
      </c>
      <c r="CE30" t="s">
        <v>121</v>
      </c>
    </row>
    <row r="31" spans="1:83">
      <c r="A31" s="16">
        <v>40724</v>
      </c>
      <c r="B31">
        <v>3.0916090000000001</v>
      </c>
      <c r="C31">
        <v>3.0833080000000002</v>
      </c>
      <c r="D31">
        <v>3.6687690000000002</v>
      </c>
      <c r="E31">
        <v>4.3885940000000003</v>
      </c>
      <c r="F31">
        <v>0.03</v>
      </c>
      <c r="G31">
        <v>0.19</v>
      </c>
      <c r="H31">
        <v>1.76</v>
      </c>
      <c r="I31">
        <v>9</v>
      </c>
      <c r="J31" s="3">
        <v>12126.4</v>
      </c>
      <c r="K31">
        <v>225.39500000000001</v>
      </c>
      <c r="L31">
        <v>225.21799999999999</v>
      </c>
      <c r="M31">
        <v>97.129199999999997</v>
      </c>
      <c r="N31" s="3">
        <v>10677.5</v>
      </c>
      <c r="O31" s="3">
        <v>1292.28</v>
      </c>
      <c r="P31">
        <v>-2.1474000000000002</v>
      </c>
      <c r="Q31">
        <v>-2.1774</v>
      </c>
      <c r="R31">
        <v>3.0619999999999998</v>
      </c>
      <c r="S31">
        <v>3.0529999999999999</v>
      </c>
      <c r="T31">
        <v>3.6389999999999998</v>
      </c>
      <c r="U31">
        <v>4.359</v>
      </c>
      <c r="V31">
        <v>2.9020000000000001</v>
      </c>
      <c r="W31">
        <v>2.8929999999999998</v>
      </c>
      <c r="X31">
        <v>3.4790000000000001</v>
      </c>
      <c r="Y31">
        <v>4.1989999999999998</v>
      </c>
      <c r="Z31">
        <v>1.3320000000000001</v>
      </c>
      <c r="AA31">
        <v>1.323</v>
      </c>
      <c r="AB31">
        <v>1.909</v>
      </c>
      <c r="AC31">
        <v>2.629</v>
      </c>
      <c r="AD31">
        <v>990.89301799999998</v>
      </c>
      <c r="AE31">
        <v>990.91926699999999</v>
      </c>
      <c r="AF31">
        <v>989.216363</v>
      </c>
      <c r="AG31">
        <v>987.14116100000001</v>
      </c>
      <c r="AH31">
        <v>966.25425900000005</v>
      </c>
      <c r="AI31">
        <v>966.355681</v>
      </c>
      <c r="AJ31">
        <v>959.79245600000002</v>
      </c>
      <c r="AK31">
        <v>951.83953399999996</v>
      </c>
      <c r="AL31">
        <v>923.67739099999994</v>
      </c>
      <c r="AM31">
        <v>924.16977299999996</v>
      </c>
      <c r="AN31">
        <v>892.73951799999998</v>
      </c>
      <c r="AO31">
        <v>855.81405900000004</v>
      </c>
      <c r="AP31">
        <v>0.19600000000000001</v>
      </c>
      <c r="AQ31">
        <v>0.19600000000000001</v>
      </c>
      <c r="AR31">
        <v>0.184</v>
      </c>
      <c r="AS31">
        <v>0.224</v>
      </c>
      <c r="AT31">
        <v>0.156</v>
      </c>
      <c r="AU31">
        <v>0.156</v>
      </c>
      <c r="AV31">
        <v>0.14399999999999999</v>
      </c>
      <c r="AW31">
        <v>0.184</v>
      </c>
      <c r="AX31">
        <v>8.5999999999999993E-2</v>
      </c>
      <c r="AY31">
        <v>8.5999999999999993E-2</v>
      </c>
      <c r="AZ31">
        <v>7.3999999999999996E-2</v>
      </c>
      <c r="BA31">
        <v>0.114</v>
      </c>
      <c r="BB31">
        <v>-0.35607699999999998</v>
      </c>
      <c r="BC31">
        <v>-0.57239099999999998</v>
      </c>
      <c r="BD31">
        <v>-0.53334599999999999</v>
      </c>
      <c r="BE31">
        <v>-0.64361400000000002</v>
      </c>
      <c r="BF31">
        <v>-0.92479100000000003</v>
      </c>
      <c r="BG31">
        <v>-1.761091</v>
      </c>
      <c r="BH31">
        <v>-1.605218</v>
      </c>
      <c r="BI31">
        <v>-2.0208940000000002</v>
      </c>
      <c r="BJ31">
        <v>-0.65657799999999999</v>
      </c>
      <c r="BK31">
        <v>-4.7204629999999996</v>
      </c>
      <c r="BL31">
        <v>-3.8994170000000001</v>
      </c>
      <c r="BM31">
        <v>-5.7260559999999998</v>
      </c>
      <c r="BN31">
        <v>-0.03</v>
      </c>
      <c r="BO31">
        <v>0.01</v>
      </c>
      <c r="BP31">
        <v>0.08</v>
      </c>
      <c r="BQ31">
        <v>-0.29160000000000003</v>
      </c>
      <c r="BR31">
        <v>-28.36</v>
      </c>
      <c r="BS31">
        <v>-0.1</v>
      </c>
      <c r="BT31">
        <v>35.4</v>
      </c>
      <c r="BU31">
        <v>0.58899999999999997</v>
      </c>
      <c r="BV31">
        <v>0.52100000000000002</v>
      </c>
      <c r="BW31">
        <v>0.51380000000000003</v>
      </c>
      <c r="BX31">
        <v>40.700000000000003</v>
      </c>
      <c r="BY31">
        <v>-2.1474E-2</v>
      </c>
      <c r="CA31" s="16">
        <v>40724</v>
      </c>
      <c r="CB31">
        <v>3.0619999999999998</v>
      </c>
      <c r="CC31">
        <v>990.89301799999998</v>
      </c>
      <c r="CE31" t="s">
        <v>743</v>
      </c>
    </row>
    <row r="32" spans="1:83">
      <c r="A32" s="16">
        <v>40755</v>
      </c>
      <c r="B32">
        <v>2.7429329999999998</v>
      </c>
      <c r="C32">
        <v>2.8196810000000001</v>
      </c>
      <c r="D32">
        <v>3.3905069999999999</v>
      </c>
      <c r="E32">
        <v>4.065995</v>
      </c>
      <c r="F32">
        <v>0.1</v>
      </c>
      <c r="G32">
        <v>0.2</v>
      </c>
      <c r="H32">
        <v>1.35</v>
      </c>
      <c r="I32">
        <v>9</v>
      </c>
      <c r="J32" s="3">
        <v>12113.1</v>
      </c>
      <c r="K32">
        <v>226.10599999999999</v>
      </c>
      <c r="L32">
        <v>225.86199999999999</v>
      </c>
      <c r="M32">
        <v>97.673100000000005</v>
      </c>
      <c r="N32" s="3">
        <v>10700.6</v>
      </c>
      <c r="O32" s="3">
        <v>1218.8900000000001</v>
      </c>
      <c r="P32">
        <v>-5.6791</v>
      </c>
      <c r="Q32">
        <v>-5.7790999999999997</v>
      </c>
      <c r="R32">
        <v>2.6429999999999998</v>
      </c>
      <c r="S32">
        <v>2.72</v>
      </c>
      <c r="T32">
        <v>3.2909999999999999</v>
      </c>
      <c r="U32">
        <v>3.9660000000000002</v>
      </c>
      <c r="V32">
        <v>2.5430000000000001</v>
      </c>
      <c r="W32">
        <v>2.62</v>
      </c>
      <c r="X32">
        <v>3.1909999999999998</v>
      </c>
      <c r="Y32">
        <v>3.8660000000000001</v>
      </c>
      <c r="Z32">
        <v>1.393</v>
      </c>
      <c r="AA32">
        <v>1.47</v>
      </c>
      <c r="AB32">
        <v>2.0409999999999999</v>
      </c>
      <c r="AC32">
        <v>2.7160000000000002</v>
      </c>
      <c r="AD32">
        <v>992.11824100000001</v>
      </c>
      <c r="AE32">
        <v>991.89259200000004</v>
      </c>
      <c r="AF32">
        <v>990.22612600000002</v>
      </c>
      <c r="AG32">
        <v>988.27155400000004</v>
      </c>
      <c r="AH32">
        <v>970.31507199999999</v>
      </c>
      <c r="AI32">
        <v>969.44145600000002</v>
      </c>
      <c r="AJ32">
        <v>963.00782200000003</v>
      </c>
      <c r="AK32">
        <v>955.50268500000004</v>
      </c>
      <c r="AL32">
        <v>920.34818800000005</v>
      </c>
      <c r="AM32">
        <v>916.16571999999996</v>
      </c>
      <c r="AN32">
        <v>885.83281399999998</v>
      </c>
      <c r="AO32">
        <v>851.47403399999996</v>
      </c>
      <c r="AP32">
        <v>-0.33300000000000002</v>
      </c>
      <c r="AQ32">
        <v>-0.33300000000000002</v>
      </c>
      <c r="AR32">
        <v>-0.34799999999999998</v>
      </c>
      <c r="AS32">
        <v>-0.39300000000000002</v>
      </c>
      <c r="AT32">
        <v>-0.27300000000000002</v>
      </c>
      <c r="AU32">
        <v>-0.27300000000000002</v>
      </c>
      <c r="AV32">
        <v>-0.28799999999999998</v>
      </c>
      <c r="AW32">
        <v>-0.33300000000000002</v>
      </c>
      <c r="AX32">
        <v>0.14699999999999999</v>
      </c>
      <c r="AY32">
        <v>0.14699999999999999</v>
      </c>
      <c r="AZ32">
        <v>0.13200000000000001</v>
      </c>
      <c r="BA32">
        <v>8.6999999999999994E-2</v>
      </c>
      <c r="BB32">
        <v>1.225223</v>
      </c>
      <c r="BC32">
        <v>0.973325</v>
      </c>
      <c r="BD32">
        <v>1.009762</v>
      </c>
      <c r="BE32">
        <v>1.130393</v>
      </c>
      <c r="BF32">
        <v>4.0608129999999996</v>
      </c>
      <c r="BG32">
        <v>3.0857749999999999</v>
      </c>
      <c r="BH32">
        <v>3.2153649999999998</v>
      </c>
      <c r="BI32">
        <v>3.6631520000000002</v>
      </c>
      <c r="BJ32">
        <v>-3.3292030000000001</v>
      </c>
      <c r="BK32">
        <v>-8.0040530000000008</v>
      </c>
      <c r="BL32">
        <v>-6.9067049999999997</v>
      </c>
      <c r="BM32">
        <v>-4.3400249999999998</v>
      </c>
      <c r="BN32">
        <v>7.0000000000000007E-2</v>
      </c>
      <c r="BO32">
        <v>0.01</v>
      </c>
      <c r="BP32">
        <v>-0.41</v>
      </c>
      <c r="BQ32">
        <v>-3.6017000000000001</v>
      </c>
      <c r="BR32">
        <v>-73.39</v>
      </c>
      <c r="BS32">
        <v>0</v>
      </c>
      <c r="BT32">
        <v>-13.3</v>
      </c>
      <c r="BU32">
        <v>0.71099999999999997</v>
      </c>
      <c r="BV32">
        <v>0.64400000000000002</v>
      </c>
      <c r="BW32">
        <v>0.54390000000000005</v>
      </c>
      <c r="BX32">
        <v>23.1</v>
      </c>
      <c r="BY32">
        <v>-5.6791000000000001E-2</v>
      </c>
      <c r="CA32" s="16">
        <v>40755</v>
      </c>
      <c r="CB32">
        <v>2.6429999999999998</v>
      </c>
      <c r="CC32">
        <v>992.11824100000001</v>
      </c>
      <c r="CE32" t="s">
        <v>707</v>
      </c>
    </row>
    <row r="33" spans="1:83">
      <c r="A33" s="16">
        <v>40786</v>
      </c>
      <c r="B33">
        <v>2.5684819999999999</v>
      </c>
      <c r="C33">
        <v>2.927203</v>
      </c>
      <c r="D33">
        <v>3.4993400000000001</v>
      </c>
      <c r="E33">
        <v>4.2388329999999996</v>
      </c>
      <c r="F33">
        <v>0.02</v>
      </c>
      <c r="G33">
        <v>0.1</v>
      </c>
      <c r="H33">
        <v>0.96</v>
      </c>
      <c r="I33">
        <v>9</v>
      </c>
      <c r="J33" s="3">
        <v>12091.2</v>
      </c>
      <c r="K33">
        <v>226.59700000000001</v>
      </c>
      <c r="L33">
        <v>226.11799999999999</v>
      </c>
      <c r="M33">
        <v>97.6494</v>
      </c>
      <c r="N33" s="3">
        <v>10738.1</v>
      </c>
      <c r="O33" s="3">
        <v>1131.42</v>
      </c>
      <c r="P33">
        <v>-7.1761999999999997</v>
      </c>
      <c r="Q33">
        <v>-7.1962000000000002</v>
      </c>
      <c r="R33">
        <v>2.548</v>
      </c>
      <c r="S33">
        <v>2.907</v>
      </c>
      <c r="T33">
        <v>3.4790000000000001</v>
      </c>
      <c r="U33">
        <v>4.2190000000000003</v>
      </c>
      <c r="V33">
        <v>2.468</v>
      </c>
      <c r="W33">
        <v>2.827</v>
      </c>
      <c r="X33">
        <v>3.399</v>
      </c>
      <c r="Y33">
        <v>4.1390000000000002</v>
      </c>
      <c r="Z33">
        <v>1.6080000000000001</v>
      </c>
      <c r="AA33">
        <v>1.9670000000000001</v>
      </c>
      <c r="AB33">
        <v>2.5390000000000001</v>
      </c>
      <c r="AC33">
        <v>3.2789999999999999</v>
      </c>
      <c r="AD33">
        <v>992.39694299999996</v>
      </c>
      <c r="AE33">
        <v>991.345505</v>
      </c>
      <c r="AF33">
        <v>989.680072</v>
      </c>
      <c r="AG33">
        <v>987.54320800000005</v>
      </c>
      <c r="AH33">
        <v>971.16738399999997</v>
      </c>
      <c r="AI33">
        <v>967.10004100000003</v>
      </c>
      <c r="AJ33">
        <v>960.68363699999998</v>
      </c>
      <c r="AK33">
        <v>952.497658</v>
      </c>
      <c r="AL33">
        <v>908.72522100000003</v>
      </c>
      <c r="AM33">
        <v>889.697045</v>
      </c>
      <c r="AN33">
        <v>860.33092399999998</v>
      </c>
      <c r="AO33">
        <v>824.00121999999999</v>
      </c>
      <c r="AP33">
        <v>0.187</v>
      </c>
      <c r="AQ33">
        <v>0.187</v>
      </c>
      <c r="AR33">
        <v>0.188</v>
      </c>
      <c r="AS33">
        <v>0.253</v>
      </c>
      <c r="AT33">
        <v>0.20699999999999999</v>
      </c>
      <c r="AU33">
        <v>0.20699999999999999</v>
      </c>
      <c r="AV33">
        <v>0.20799999999999999</v>
      </c>
      <c r="AW33">
        <v>0.27300000000000002</v>
      </c>
      <c r="AX33">
        <v>0.497</v>
      </c>
      <c r="AY33">
        <v>0.497</v>
      </c>
      <c r="AZ33">
        <v>0.498</v>
      </c>
      <c r="BA33">
        <v>0.56299999999999994</v>
      </c>
      <c r="BB33">
        <v>0.27870200000000001</v>
      </c>
      <c r="BC33">
        <v>-0.54708699999999999</v>
      </c>
      <c r="BD33">
        <v>-0.54605300000000001</v>
      </c>
      <c r="BE33">
        <v>-0.72834600000000005</v>
      </c>
      <c r="BF33">
        <v>0.85231199999999996</v>
      </c>
      <c r="BG33">
        <v>-2.3414160000000002</v>
      </c>
      <c r="BH33">
        <v>-2.3241849999999999</v>
      </c>
      <c r="BI33">
        <v>-3.0050279999999998</v>
      </c>
      <c r="BJ33">
        <v>-11.622966</v>
      </c>
      <c r="BK33">
        <v>-26.468675000000001</v>
      </c>
      <c r="BL33">
        <v>-25.50189</v>
      </c>
      <c r="BM33">
        <v>-27.472814</v>
      </c>
      <c r="BN33">
        <v>-0.08</v>
      </c>
      <c r="BO33">
        <v>-0.1</v>
      </c>
      <c r="BP33">
        <v>-0.39</v>
      </c>
      <c r="BQ33">
        <v>-1.4171</v>
      </c>
      <c r="BR33">
        <v>-87.47</v>
      </c>
      <c r="BS33">
        <v>0</v>
      </c>
      <c r="BT33">
        <v>-21.9</v>
      </c>
      <c r="BU33">
        <v>0.49099999999999999</v>
      </c>
      <c r="BV33">
        <v>0.25600000000000001</v>
      </c>
      <c r="BW33">
        <v>-2.3699999999999999E-2</v>
      </c>
      <c r="BX33">
        <v>37.5</v>
      </c>
      <c r="BY33">
        <v>-7.1762000000000006E-2</v>
      </c>
      <c r="CA33" s="16">
        <v>40786</v>
      </c>
      <c r="CB33">
        <v>2.548</v>
      </c>
      <c r="CC33">
        <v>992.39694299999996</v>
      </c>
      <c r="CE33" t="s">
        <v>689</v>
      </c>
    </row>
    <row r="34" spans="1:83">
      <c r="A34" s="16">
        <v>40816</v>
      </c>
      <c r="B34">
        <v>2.4344899999999998</v>
      </c>
      <c r="C34">
        <v>3.038843</v>
      </c>
      <c r="D34">
        <v>3.6750829999999999</v>
      </c>
      <c r="E34">
        <v>4.405208</v>
      </c>
      <c r="F34">
        <v>0.02</v>
      </c>
      <c r="G34">
        <v>0.13</v>
      </c>
      <c r="H34">
        <v>0.96</v>
      </c>
      <c r="I34">
        <v>8.8000000000000007</v>
      </c>
      <c r="J34" s="3">
        <v>12112.8</v>
      </c>
      <c r="K34">
        <v>226.75</v>
      </c>
      <c r="L34">
        <v>226.506</v>
      </c>
      <c r="M34">
        <v>98.322199999999995</v>
      </c>
      <c r="N34" s="3">
        <v>10753.1</v>
      </c>
      <c r="O34" s="3">
        <v>1253.3</v>
      </c>
      <c r="P34">
        <v>10.7723</v>
      </c>
      <c r="Q34">
        <v>10.7523</v>
      </c>
      <c r="R34">
        <v>2.4140000000000001</v>
      </c>
      <c r="S34">
        <v>3.0190000000000001</v>
      </c>
      <c r="T34">
        <v>3.6549999999999998</v>
      </c>
      <c r="U34">
        <v>4.3849999999999998</v>
      </c>
      <c r="V34">
        <v>2.3039999999999998</v>
      </c>
      <c r="W34">
        <v>2.9089999999999998</v>
      </c>
      <c r="X34">
        <v>3.5449999999999999</v>
      </c>
      <c r="Y34">
        <v>4.2750000000000004</v>
      </c>
      <c r="Z34">
        <v>1.474</v>
      </c>
      <c r="AA34">
        <v>2.0790000000000002</v>
      </c>
      <c r="AB34">
        <v>2.7149999999999999</v>
      </c>
      <c r="AC34">
        <v>3.4449999999999998</v>
      </c>
      <c r="AD34">
        <v>992.79063099999996</v>
      </c>
      <c r="AE34">
        <v>991.01845800000001</v>
      </c>
      <c r="AF34">
        <v>989.17004399999996</v>
      </c>
      <c r="AG34">
        <v>987.06657199999995</v>
      </c>
      <c r="AH34">
        <v>973.03589699999998</v>
      </c>
      <c r="AI34">
        <v>966.175388</v>
      </c>
      <c r="AJ34">
        <v>959.05837299999996</v>
      </c>
      <c r="AK34">
        <v>951.00710500000002</v>
      </c>
      <c r="AL34">
        <v>915.94905500000004</v>
      </c>
      <c r="AM34">
        <v>883.85608999999999</v>
      </c>
      <c r="AN34">
        <v>851.52377300000001</v>
      </c>
      <c r="AO34">
        <v>816.099245</v>
      </c>
      <c r="AP34">
        <v>0.112</v>
      </c>
      <c r="AQ34">
        <v>0.112</v>
      </c>
      <c r="AR34">
        <v>0.17599999999999999</v>
      </c>
      <c r="AS34">
        <v>0.16600000000000001</v>
      </c>
      <c r="AT34">
        <v>8.2000000000000003E-2</v>
      </c>
      <c r="AU34">
        <v>8.2000000000000003E-2</v>
      </c>
      <c r="AV34">
        <v>0.14599999999999999</v>
      </c>
      <c r="AW34">
        <v>0.13600000000000001</v>
      </c>
      <c r="AX34">
        <v>0.112</v>
      </c>
      <c r="AY34">
        <v>0.112</v>
      </c>
      <c r="AZ34">
        <v>0.17599999999999999</v>
      </c>
      <c r="BA34">
        <v>0.16600000000000001</v>
      </c>
      <c r="BB34">
        <v>0.39368900000000001</v>
      </c>
      <c r="BC34">
        <v>-0.32704699999999998</v>
      </c>
      <c r="BD34">
        <v>-0.51002800000000004</v>
      </c>
      <c r="BE34">
        <v>-0.476636</v>
      </c>
      <c r="BF34">
        <v>1.8685130000000001</v>
      </c>
      <c r="BG34">
        <v>-0.92465200000000003</v>
      </c>
      <c r="BH34">
        <v>-1.625265</v>
      </c>
      <c r="BI34">
        <v>-1.4905520000000001</v>
      </c>
      <c r="BJ34">
        <v>7.2238340000000001</v>
      </c>
      <c r="BK34">
        <v>-5.8409550000000001</v>
      </c>
      <c r="BL34">
        <v>-8.8071509999999993</v>
      </c>
      <c r="BM34">
        <v>-7.9019740000000001</v>
      </c>
      <c r="BN34">
        <v>0</v>
      </c>
      <c r="BO34">
        <v>0.03</v>
      </c>
      <c r="BP34">
        <v>0</v>
      </c>
      <c r="BQ34">
        <v>17.948499999999999</v>
      </c>
      <c r="BR34">
        <v>121.88</v>
      </c>
      <c r="BS34">
        <v>-0.2</v>
      </c>
      <c r="BT34">
        <v>21.6</v>
      </c>
      <c r="BU34">
        <v>0.153</v>
      </c>
      <c r="BV34">
        <v>0.38800000000000001</v>
      </c>
      <c r="BW34">
        <v>0.67279999999999995</v>
      </c>
      <c r="BX34">
        <v>15</v>
      </c>
      <c r="BY34">
        <v>0.107723</v>
      </c>
      <c r="CA34" s="16">
        <v>40816</v>
      </c>
      <c r="CB34">
        <v>2.4140000000000001</v>
      </c>
      <c r="CC34">
        <v>992.79063099999996</v>
      </c>
      <c r="CE34" t="s">
        <v>690</v>
      </c>
    </row>
    <row r="35" spans="1:83">
      <c r="A35" s="16">
        <v>40847</v>
      </c>
      <c r="B35">
        <v>2.4161000000000001</v>
      </c>
      <c r="C35">
        <v>2.7822840000000002</v>
      </c>
      <c r="D35">
        <v>3.4620769999999998</v>
      </c>
      <c r="E35">
        <v>4.1810939999999999</v>
      </c>
      <c r="F35">
        <v>0.01</v>
      </c>
      <c r="G35">
        <v>0.12</v>
      </c>
      <c r="H35">
        <v>0.99</v>
      </c>
      <c r="I35">
        <v>8.6</v>
      </c>
      <c r="J35" s="3">
        <v>12110.5</v>
      </c>
      <c r="K35">
        <v>227.16900000000001</v>
      </c>
      <c r="L35">
        <v>226.899</v>
      </c>
      <c r="M35">
        <v>98.243300000000005</v>
      </c>
      <c r="N35" s="3">
        <v>10759.5</v>
      </c>
      <c r="O35" s="3">
        <v>1246.96</v>
      </c>
      <c r="P35">
        <v>-0.50590000000000002</v>
      </c>
      <c r="Q35">
        <v>-0.51590000000000003</v>
      </c>
      <c r="R35">
        <v>2.4060000000000001</v>
      </c>
      <c r="S35">
        <v>2.7719999999999998</v>
      </c>
      <c r="T35">
        <v>3.452</v>
      </c>
      <c r="U35">
        <v>4.1710000000000003</v>
      </c>
      <c r="V35">
        <v>2.2959999999999998</v>
      </c>
      <c r="W35">
        <v>2.6619999999999999</v>
      </c>
      <c r="X35">
        <v>3.3420000000000001</v>
      </c>
      <c r="Y35">
        <v>4.0609999999999999</v>
      </c>
      <c r="Z35">
        <v>1.4259999999999999</v>
      </c>
      <c r="AA35">
        <v>1.792</v>
      </c>
      <c r="AB35">
        <v>2.472</v>
      </c>
      <c r="AC35">
        <v>3.1909999999999998</v>
      </c>
      <c r="AD35">
        <v>992.81415700000002</v>
      </c>
      <c r="AE35">
        <v>991.74033099999997</v>
      </c>
      <c r="AF35">
        <v>989.75841500000001</v>
      </c>
      <c r="AG35">
        <v>987.68121499999995</v>
      </c>
      <c r="AH35">
        <v>973.12721299999998</v>
      </c>
      <c r="AI35">
        <v>968.96554700000002</v>
      </c>
      <c r="AJ35">
        <v>961.31952999999999</v>
      </c>
      <c r="AK35">
        <v>953.354467</v>
      </c>
      <c r="AL35">
        <v>918.55298000000005</v>
      </c>
      <c r="AM35">
        <v>898.91394000000003</v>
      </c>
      <c r="AN35">
        <v>863.711544</v>
      </c>
      <c r="AO35">
        <v>828.22640699999999</v>
      </c>
      <c r="AP35">
        <v>-0.247</v>
      </c>
      <c r="AQ35">
        <v>-0.247</v>
      </c>
      <c r="AR35">
        <v>-0.20300000000000001</v>
      </c>
      <c r="AS35">
        <v>-0.214</v>
      </c>
      <c r="AT35">
        <v>-0.247</v>
      </c>
      <c r="AU35">
        <v>-0.247</v>
      </c>
      <c r="AV35">
        <v>-0.20300000000000001</v>
      </c>
      <c r="AW35">
        <v>-0.214</v>
      </c>
      <c r="AX35">
        <v>-0.28699999999999998</v>
      </c>
      <c r="AY35">
        <v>-0.28699999999999998</v>
      </c>
      <c r="AZ35">
        <v>-0.24299999999999999</v>
      </c>
      <c r="BA35">
        <v>-0.254</v>
      </c>
      <c r="BB35">
        <v>2.3525000000000001E-2</v>
      </c>
      <c r="BC35">
        <v>0.72187299999999999</v>
      </c>
      <c r="BD35">
        <v>0.58837099999999998</v>
      </c>
      <c r="BE35">
        <v>0.61464300000000005</v>
      </c>
      <c r="BF35">
        <v>9.1315999999999994E-2</v>
      </c>
      <c r="BG35">
        <v>2.7901579999999999</v>
      </c>
      <c r="BH35">
        <v>2.2611569999999999</v>
      </c>
      <c r="BI35">
        <v>2.3473619999999999</v>
      </c>
      <c r="BJ35">
        <v>2.6039240000000001</v>
      </c>
      <c r="BK35">
        <v>15.05785</v>
      </c>
      <c r="BL35">
        <v>12.187771</v>
      </c>
      <c r="BM35">
        <v>12.127160999999999</v>
      </c>
      <c r="BN35">
        <v>-0.01</v>
      </c>
      <c r="BO35">
        <v>-0.01</v>
      </c>
      <c r="BP35">
        <v>0.03</v>
      </c>
      <c r="BQ35">
        <v>-11.2682</v>
      </c>
      <c r="BR35">
        <v>-6.34</v>
      </c>
      <c r="BS35">
        <v>-0.2</v>
      </c>
      <c r="BT35">
        <v>-2.2999999999999998</v>
      </c>
      <c r="BU35">
        <v>0.41899999999999998</v>
      </c>
      <c r="BV35">
        <v>0.39300000000000002</v>
      </c>
      <c r="BW35">
        <v>-7.8899999999999998E-2</v>
      </c>
      <c r="BX35">
        <v>6.4</v>
      </c>
      <c r="BY35">
        <v>-5.0590000000000001E-3</v>
      </c>
      <c r="CA35" s="16">
        <v>40847</v>
      </c>
      <c r="CB35">
        <v>2.4060000000000001</v>
      </c>
      <c r="CC35">
        <v>992.81415700000002</v>
      </c>
      <c r="CE35" t="s">
        <v>747</v>
      </c>
    </row>
    <row r="36" spans="1:83">
      <c r="A36" s="16">
        <v>40877</v>
      </c>
      <c r="B36">
        <v>2.3530959999999999</v>
      </c>
      <c r="C36">
        <v>3.0840619999999999</v>
      </c>
      <c r="D36">
        <v>3.7573590000000001</v>
      </c>
      <c r="E36">
        <v>4.5275449999999999</v>
      </c>
      <c r="F36">
        <v>0.01</v>
      </c>
      <c r="G36">
        <v>0.12</v>
      </c>
      <c r="H36">
        <v>0.96</v>
      </c>
      <c r="I36">
        <v>8.5</v>
      </c>
      <c r="J36" s="3">
        <v>12220.2</v>
      </c>
      <c r="K36">
        <v>227.22300000000001</v>
      </c>
      <c r="L36">
        <v>227.405</v>
      </c>
      <c r="M36">
        <v>98.787599999999998</v>
      </c>
      <c r="N36" s="3">
        <v>10772.2</v>
      </c>
      <c r="O36" s="3">
        <v>1257.5999999999999</v>
      </c>
      <c r="P36">
        <v>0.85329999999999995</v>
      </c>
      <c r="Q36">
        <v>0.84330000000000005</v>
      </c>
      <c r="R36">
        <v>2.343</v>
      </c>
      <c r="S36">
        <v>3.0739999999999998</v>
      </c>
      <c r="T36">
        <v>3.7469999999999999</v>
      </c>
      <c r="U36">
        <v>4.5179999999999998</v>
      </c>
      <c r="V36">
        <v>2.2330000000000001</v>
      </c>
      <c r="W36">
        <v>2.964</v>
      </c>
      <c r="X36">
        <v>3.637</v>
      </c>
      <c r="Y36">
        <v>4.4080000000000004</v>
      </c>
      <c r="Z36">
        <v>1.393</v>
      </c>
      <c r="AA36">
        <v>2.1240000000000001</v>
      </c>
      <c r="AB36">
        <v>2.7970000000000002</v>
      </c>
      <c r="AC36">
        <v>3.5680000000000001</v>
      </c>
      <c r="AD36">
        <v>992.99950000000001</v>
      </c>
      <c r="AE36">
        <v>990.858024</v>
      </c>
      <c r="AF36">
        <v>988.90388700000005</v>
      </c>
      <c r="AG36">
        <v>986.68540099999996</v>
      </c>
      <c r="AH36">
        <v>973.84687199999996</v>
      </c>
      <c r="AI36">
        <v>965.55610200000001</v>
      </c>
      <c r="AJ36">
        <v>958.03682000000003</v>
      </c>
      <c r="AK36">
        <v>949.55356400000005</v>
      </c>
      <c r="AL36">
        <v>920.34818800000005</v>
      </c>
      <c r="AM36">
        <v>881.521884</v>
      </c>
      <c r="AN36">
        <v>847.45638699999995</v>
      </c>
      <c r="AO36">
        <v>810.30116199999998</v>
      </c>
      <c r="AP36">
        <v>0.30199999999999999</v>
      </c>
      <c r="AQ36">
        <v>0.30199999999999999</v>
      </c>
      <c r="AR36">
        <v>0.29499999999999998</v>
      </c>
      <c r="AS36">
        <v>0.34699999999999998</v>
      </c>
      <c r="AT36">
        <v>0.30199999999999999</v>
      </c>
      <c r="AU36">
        <v>0.30199999999999999</v>
      </c>
      <c r="AV36">
        <v>0.29499999999999998</v>
      </c>
      <c r="AW36">
        <v>0.34699999999999998</v>
      </c>
      <c r="AX36">
        <v>0.33200000000000002</v>
      </c>
      <c r="AY36">
        <v>0.33200000000000002</v>
      </c>
      <c r="AZ36">
        <v>0.32500000000000001</v>
      </c>
      <c r="BA36">
        <v>0.377</v>
      </c>
      <c r="BB36">
        <v>0.18534400000000001</v>
      </c>
      <c r="BC36">
        <v>-0.88230699999999995</v>
      </c>
      <c r="BD36">
        <v>-0.85452799999999995</v>
      </c>
      <c r="BE36">
        <v>-0.99581399999999998</v>
      </c>
      <c r="BF36">
        <v>0.71965999999999997</v>
      </c>
      <c r="BG36">
        <v>-3.4094440000000001</v>
      </c>
      <c r="BH36">
        <v>-3.2827099999999998</v>
      </c>
      <c r="BI36">
        <v>-3.8009040000000001</v>
      </c>
      <c r="BJ36">
        <v>1.7952079999999999</v>
      </c>
      <c r="BK36">
        <v>-17.392056</v>
      </c>
      <c r="BL36">
        <v>-16.255157000000001</v>
      </c>
      <c r="BM36">
        <v>-17.925243999999999</v>
      </c>
      <c r="BN36">
        <v>0</v>
      </c>
      <c r="BO36">
        <v>0</v>
      </c>
      <c r="BP36">
        <v>-0.03</v>
      </c>
      <c r="BQ36">
        <v>1.3592</v>
      </c>
      <c r="BR36">
        <v>10.64</v>
      </c>
      <c r="BS36">
        <v>-0.1</v>
      </c>
      <c r="BT36">
        <v>109.7</v>
      </c>
      <c r="BU36">
        <v>5.3999999999999999E-2</v>
      </c>
      <c r="BV36">
        <v>0.50600000000000001</v>
      </c>
      <c r="BW36">
        <v>0.54430000000000001</v>
      </c>
      <c r="BX36">
        <v>12.7</v>
      </c>
      <c r="BY36">
        <v>8.5330000000000007E-3</v>
      </c>
      <c r="CA36" s="16">
        <v>40877</v>
      </c>
      <c r="CB36">
        <v>2.343</v>
      </c>
      <c r="CC36">
        <v>992.99950000000001</v>
      </c>
      <c r="CE36" t="s">
        <v>708</v>
      </c>
    </row>
    <row r="37" spans="1:83">
      <c r="A37" s="16">
        <v>40908</v>
      </c>
      <c r="B37">
        <v>2.1629350000000001</v>
      </c>
      <c r="C37">
        <v>2.782689</v>
      </c>
      <c r="D37">
        <v>3.5476719999999999</v>
      </c>
      <c r="E37">
        <v>4.3099119999999997</v>
      </c>
      <c r="F37">
        <v>0.02</v>
      </c>
      <c r="G37">
        <v>0.12</v>
      </c>
      <c r="H37">
        <v>0.83</v>
      </c>
      <c r="I37">
        <v>8.3000000000000007</v>
      </c>
      <c r="J37" s="3">
        <v>12311</v>
      </c>
      <c r="K37">
        <v>227.84200000000001</v>
      </c>
      <c r="L37">
        <v>227.87700000000001</v>
      </c>
      <c r="M37">
        <v>99.392499999999998</v>
      </c>
      <c r="N37" s="3">
        <v>10862.1</v>
      </c>
      <c r="O37" s="3">
        <v>1312.41</v>
      </c>
      <c r="P37">
        <v>4.3582999999999998</v>
      </c>
      <c r="Q37">
        <v>4.3383000000000003</v>
      </c>
      <c r="R37">
        <v>2.1429999999999998</v>
      </c>
      <c r="S37">
        <v>2.7629999999999999</v>
      </c>
      <c r="T37">
        <v>3.528</v>
      </c>
      <c r="U37">
        <v>4.29</v>
      </c>
      <c r="V37">
        <v>2.0430000000000001</v>
      </c>
      <c r="W37">
        <v>2.6629999999999998</v>
      </c>
      <c r="X37">
        <v>3.4279999999999999</v>
      </c>
      <c r="Y37">
        <v>4.1900000000000004</v>
      </c>
      <c r="Z37">
        <v>1.333</v>
      </c>
      <c r="AA37">
        <v>1.9530000000000001</v>
      </c>
      <c r="AB37">
        <v>2.718</v>
      </c>
      <c r="AC37">
        <v>3.48</v>
      </c>
      <c r="AD37">
        <v>993.58887900000002</v>
      </c>
      <c r="AE37">
        <v>991.76667599999996</v>
      </c>
      <c r="AF37">
        <v>989.53796199999999</v>
      </c>
      <c r="AG37">
        <v>987.33922500000006</v>
      </c>
      <c r="AH37">
        <v>976.02319399999999</v>
      </c>
      <c r="AI37">
        <v>968.95422099999996</v>
      </c>
      <c r="AJ37">
        <v>960.360409</v>
      </c>
      <c r="AK37">
        <v>951.93819900000005</v>
      </c>
      <c r="AL37">
        <v>923.62270000000001</v>
      </c>
      <c r="AM37">
        <v>890.43032600000004</v>
      </c>
      <c r="AN37">
        <v>851.37456499999996</v>
      </c>
      <c r="AO37">
        <v>814.44447200000002</v>
      </c>
      <c r="AP37">
        <v>-0.311</v>
      </c>
      <c r="AQ37">
        <v>-0.311</v>
      </c>
      <c r="AR37">
        <v>-0.219</v>
      </c>
      <c r="AS37">
        <v>-0.22800000000000001</v>
      </c>
      <c r="AT37">
        <v>-0.30099999999999999</v>
      </c>
      <c r="AU37">
        <v>-0.30099999999999999</v>
      </c>
      <c r="AV37">
        <v>-0.20899999999999999</v>
      </c>
      <c r="AW37">
        <v>-0.218</v>
      </c>
      <c r="AX37">
        <v>-0.17100000000000001</v>
      </c>
      <c r="AY37">
        <v>-0.17100000000000001</v>
      </c>
      <c r="AZ37">
        <v>-7.9000000000000001E-2</v>
      </c>
      <c r="BA37">
        <v>-8.7999999999999995E-2</v>
      </c>
      <c r="BB37">
        <v>0.58937899999999999</v>
      </c>
      <c r="BC37">
        <v>0.90865300000000004</v>
      </c>
      <c r="BD37">
        <v>0.63407500000000006</v>
      </c>
      <c r="BE37">
        <v>0.65382399999999996</v>
      </c>
      <c r="BF37">
        <v>2.1763219999999999</v>
      </c>
      <c r="BG37">
        <v>3.3981180000000002</v>
      </c>
      <c r="BH37">
        <v>2.3235890000000001</v>
      </c>
      <c r="BI37">
        <v>2.3846349999999998</v>
      </c>
      <c r="BJ37">
        <v>3.2745129999999998</v>
      </c>
      <c r="BK37">
        <v>8.9084420000000009</v>
      </c>
      <c r="BL37">
        <v>3.9181789999999999</v>
      </c>
      <c r="BM37">
        <v>4.1433090000000004</v>
      </c>
      <c r="BN37">
        <v>0.01</v>
      </c>
      <c r="BO37">
        <v>0</v>
      </c>
      <c r="BP37">
        <v>-0.13</v>
      </c>
      <c r="BQ37">
        <v>3.4950000000000001</v>
      </c>
      <c r="BR37">
        <v>54.81</v>
      </c>
      <c r="BS37">
        <v>-0.2</v>
      </c>
      <c r="BT37">
        <v>90.8</v>
      </c>
      <c r="BU37">
        <v>0.61899999999999999</v>
      </c>
      <c r="BV37">
        <v>0.47199999999999998</v>
      </c>
      <c r="BW37">
        <v>0.60489999999999999</v>
      </c>
      <c r="BX37">
        <v>89.9</v>
      </c>
      <c r="BY37">
        <v>4.3582999999999997E-2</v>
      </c>
      <c r="CA37" s="16">
        <v>40908</v>
      </c>
      <c r="CB37">
        <v>2.1429999999999998</v>
      </c>
      <c r="CC37">
        <v>993.58887900000002</v>
      </c>
      <c r="CE37" t="s">
        <v>692</v>
      </c>
    </row>
    <row r="38" spans="1:83">
      <c r="A38" s="16">
        <v>40939</v>
      </c>
      <c r="B38">
        <v>2.0414059999999998</v>
      </c>
      <c r="C38">
        <v>2.5585580000000001</v>
      </c>
      <c r="D38">
        <v>3.13401</v>
      </c>
      <c r="E38">
        <v>3.9995059999999998</v>
      </c>
      <c r="F38">
        <v>0.06</v>
      </c>
      <c r="G38">
        <v>0.13</v>
      </c>
      <c r="H38">
        <v>0.71</v>
      </c>
      <c r="I38">
        <v>8.3000000000000007</v>
      </c>
      <c r="J38" s="3">
        <v>12385.4</v>
      </c>
      <c r="K38">
        <v>228.32900000000001</v>
      </c>
      <c r="L38">
        <v>228.03399999999999</v>
      </c>
      <c r="M38">
        <v>99.6203</v>
      </c>
      <c r="N38" s="3">
        <v>10953.5</v>
      </c>
      <c r="O38" s="3">
        <v>1365.6801</v>
      </c>
      <c r="P38">
        <v>4.0590000000000002</v>
      </c>
      <c r="Q38">
        <v>3.9990000000000001</v>
      </c>
      <c r="R38">
        <v>1.9810000000000001</v>
      </c>
      <c r="S38">
        <v>2.4990000000000001</v>
      </c>
      <c r="T38">
        <v>3.0739999999999998</v>
      </c>
      <c r="U38">
        <v>3.94</v>
      </c>
      <c r="V38">
        <v>1.911</v>
      </c>
      <c r="W38">
        <v>2.4289999999999998</v>
      </c>
      <c r="X38">
        <v>3.004</v>
      </c>
      <c r="Y38">
        <v>3.87</v>
      </c>
      <c r="Z38">
        <v>1.331</v>
      </c>
      <c r="AA38">
        <v>1.849</v>
      </c>
      <c r="AB38">
        <v>2.4239999999999999</v>
      </c>
      <c r="AC38">
        <v>3.29</v>
      </c>
      <c r="AD38">
        <v>994.06737899999996</v>
      </c>
      <c r="AE38">
        <v>992.54082600000004</v>
      </c>
      <c r="AF38">
        <v>990.858024</v>
      </c>
      <c r="AG38">
        <v>988.34653500000002</v>
      </c>
      <c r="AH38">
        <v>977.54042100000004</v>
      </c>
      <c r="AI38">
        <v>971.61112900000001</v>
      </c>
      <c r="AJ38">
        <v>965.10616900000002</v>
      </c>
      <c r="AK38">
        <v>955.45853</v>
      </c>
      <c r="AL38">
        <v>923.73208499999998</v>
      </c>
      <c r="AM38">
        <v>895.89968599999997</v>
      </c>
      <c r="AN38">
        <v>866.14301</v>
      </c>
      <c r="AO38">
        <v>823.47484199999997</v>
      </c>
      <c r="AP38">
        <v>-0.26400000000000001</v>
      </c>
      <c r="AQ38">
        <v>-0.26400000000000001</v>
      </c>
      <c r="AR38">
        <v>-0.45400000000000001</v>
      </c>
      <c r="AS38">
        <v>-0.35</v>
      </c>
      <c r="AT38">
        <v>-0.23400000000000001</v>
      </c>
      <c r="AU38">
        <v>-0.23400000000000001</v>
      </c>
      <c r="AV38">
        <v>-0.42399999999999999</v>
      </c>
      <c r="AW38">
        <v>-0.32</v>
      </c>
      <c r="AX38">
        <v>-0.104</v>
      </c>
      <c r="AY38">
        <v>-0.104</v>
      </c>
      <c r="AZ38">
        <v>-0.29399999999999998</v>
      </c>
      <c r="BA38">
        <v>-0.19</v>
      </c>
      <c r="BB38">
        <v>0.47850100000000001</v>
      </c>
      <c r="BC38">
        <v>0.77414899999999998</v>
      </c>
      <c r="BD38">
        <v>1.3200609999999999</v>
      </c>
      <c r="BE38">
        <v>1.0073099999999999</v>
      </c>
      <c r="BF38">
        <v>1.5172270000000001</v>
      </c>
      <c r="BG38">
        <v>2.656908</v>
      </c>
      <c r="BH38">
        <v>4.7457599999999998</v>
      </c>
      <c r="BI38">
        <v>3.5203310000000001</v>
      </c>
      <c r="BJ38">
        <v>0.109384</v>
      </c>
      <c r="BK38">
        <v>5.46936</v>
      </c>
      <c r="BL38">
        <v>14.768445</v>
      </c>
      <c r="BM38">
        <v>9.0303699999999996</v>
      </c>
      <c r="BN38">
        <v>0.04</v>
      </c>
      <c r="BO38">
        <v>0.01</v>
      </c>
      <c r="BP38">
        <v>-0.12</v>
      </c>
      <c r="BQ38">
        <v>-0.33929999999999999</v>
      </c>
      <c r="BR38">
        <v>53.270099999999999</v>
      </c>
      <c r="BS38">
        <v>0</v>
      </c>
      <c r="BT38">
        <v>74.400000000000006</v>
      </c>
      <c r="BU38">
        <v>0.48699999999999999</v>
      </c>
      <c r="BV38">
        <v>0.157</v>
      </c>
      <c r="BW38">
        <v>0.2278</v>
      </c>
      <c r="BX38">
        <v>91.4</v>
      </c>
      <c r="BY38">
        <v>4.0590000000000001E-2</v>
      </c>
      <c r="CA38" s="16">
        <v>40939</v>
      </c>
      <c r="CB38">
        <v>1.9810000000000001</v>
      </c>
      <c r="CC38">
        <v>994.06737899999996</v>
      </c>
      <c r="CE38" t="s">
        <v>693</v>
      </c>
    </row>
    <row r="39" spans="1:83">
      <c r="A39" s="16">
        <v>40968</v>
      </c>
      <c r="B39">
        <v>2.10676</v>
      </c>
      <c r="C39">
        <v>2.5262850000000001</v>
      </c>
      <c r="D39">
        <v>3.0383909999999998</v>
      </c>
      <c r="E39">
        <v>3.8363260000000001</v>
      </c>
      <c r="F39">
        <v>0.08</v>
      </c>
      <c r="G39">
        <v>0.18</v>
      </c>
      <c r="H39">
        <v>0.87</v>
      </c>
      <c r="I39">
        <v>8.1999999999999993</v>
      </c>
      <c r="J39" s="3">
        <v>12429.3</v>
      </c>
      <c r="K39">
        <v>228.80699999999999</v>
      </c>
      <c r="L39">
        <v>228.47800000000001</v>
      </c>
      <c r="M39">
        <v>99.155100000000004</v>
      </c>
      <c r="N39" s="3">
        <v>10951.8</v>
      </c>
      <c r="O39" s="3">
        <v>1408.47</v>
      </c>
      <c r="P39">
        <v>3.1332</v>
      </c>
      <c r="Q39">
        <v>3.0531999999999999</v>
      </c>
      <c r="R39">
        <v>2.0270000000000001</v>
      </c>
      <c r="S39">
        <v>2.4460000000000002</v>
      </c>
      <c r="T39">
        <v>2.9580000000000002</v>
      </c>
      <c r="U39">
        <v>3.7559999999999998</v>
      </c>
      <c r="V39">
        <v>1.927</v>
      </c>
      <c r="W39">
        <v>2.3460000000000001</v>
      </c>
      <c r="X39">
        <v>2.8580000000000001</v>
      </c>
      <c r="Y39">
        <v>3.6560000000000001</v>
      </c>
      <c r="Z39">
        <v>1.2370000000000001</v>
      </c>
      <c r="AA39">
        <v>1.6559999999999999</v>
      </c>
      <c r="AB39">
        <v>2.1680000000000001</v>
      </c>
      <c r="AC39">
        <v>2.9660000000000002</v>
      </c>
      <c r="AD39">
        <v>993.93140800000003</v>
      </c>
      <c r="AE39">
        <v>992.69655499999999</v>
      </c>
      <c r="AF39">
        <v>991.19652399999995</v>
      </c>
      <c r="AG39">
        <v>988.87786700000004</v>
      </c>
      <c r="AH39">
        <v>977.35628399999996</v>
      </c>
      <c r="AI39">
        <v>972.55674799999997</v>
      </c>
      <c r="AJ39">
        <v>966.75028599999996</v>
      </c>
      <c r="AK39">
        <v>957.82609600000001</v>
      </c>
      <c r="AL39">
        <v>928.89023599999996</v>
      </c>
      <c r="AM39">
        <v>906.15376300000003</v>
      </c>
      <c r="AN39">
        <v>879.24650099999997</v>
      </c>
      <c r="AO39">
        <v>839.14488100000005</v>
      </c>
      <c r="AP39">
        <v>-5.2999999999999999E-2</v>
      </c>
      <c r="AQ39">
        <v>-5.2999999999999999E-2</v>
      </c>
      <c r="AR39">
        <v>-0.11600000000000001</v>
      </c>
      <c r="AS39">
        <v>-0.184</v>
      </c>
      <c r="AT39">
        <v>-8.3000000000000004E-2</v>
      </c>
      <c r="AU39">
        <v>-8.3000000000000004E-2</v>
      </c>
      <c r="AV39">
        <v>-0.14599999999999999</v>
      </c>
      <c r="AW39">
        <v>-0.214</v>
      </c>
      <c r="AX39">
        <v>-0.193</v>
      </c>
      <c r="AY39">
        <v>-0.193</v>
      </c>
      <c r="AZ39">
        <v>-0.25600000000000001</v>
      </c>
      <c r="BA39">
        <v>-0.32400000000000001</v>
      </c>
      <c r="BB39">
        <v>-0.13597100000000001</v>
      </c>
      <c r="BC39">
        <v>0.15573000000000001</v>
      </c>
      <c r="BD39">
        <v>0.33850000000000002</v>
      </c>
      <c r="BE39">
        <v>0.53133200000000003</v>
      </c>
      <c r="BF39">
        <v>-0.184137</v>
      </c>
      <c r="BG39">
        <v>0.94561899999999999</v>
      </c>
      <c r="BH39">
        <v>1.6441170000000001</v>
      </c>
      <c r="BI39">
        <v>2.3675660000000001</v>
      </c>
      <c r="BJ39">
        <v>5.1581510000000002</v>
      </c>
      <c r="BK39">
        <v>10.254077000000001</v>
      </c>
      <c r="BL39">
        <v>13.103490000000001</v>
      </c>
      <c r="BM39">
        <v>15.67004</v>
      </c>
      <c r="BN39">
        <v>0.02</v>
      </c>
      <c r="BO39">
        <v>0.05</v>
      </c>
      <c r="BP39">
        <v>0.16</v>
      </c>
      <c r="BQ39">
        <v>-0.94579999999999997</v>
      </c>
      <c r="BR39">
        <v>42.789900000000003</v>
      </c>
      <c r="BS39">
        <v>-0.1</v>
      </c>
      <c r="BT39">
        <v>43.9</v>
      </c>
      <c r="BU39">
        <v>0.47799999999999998</v>
      </c>
      <c r="BV39">
        <v>0.44400000000000001</v>
      </c>
      <c r="BW39">
        <v>-0.4652</v>
      </c>
      <c r="BX39">
        <v>-1.7</v>
      </c>
      <c r="BY39">
        <v>3.1331999999999999E-2</v>
      </c>
      <c r="CA39" s="16">
        <v>40968</v>
      </c>
      <c r="CB39">
        <v>2.0270000000000001</v>
      </c>
      <c r="CC39">
        <v>993.93140800000003</v>
      </c>
      <c r="CE39" t="s">
        <v>751</v>
      </c>
    </row>
    <row r="40" spans="1:83">
      <c r="A40" s="16">
        <v>40999</v>
      </c>
      <c r="B40">
        <v>2.2461500000000001</v>
      </c>
      <c r="C40">
        <v>2.6410800000000001</v>
      </c>
      <c r="D40">
        <v>3.1281620000000001</v>
      </c>
      <c r="E40">
        <v>3.9935580000000002</v>
      </c>
      <c r="F40">
        <v>7.0000000000000007E-2</v>
      </c>
      <c r="G40">
        <v>0.19</v>
      </c>
      <c r="H40">
        <v>1.04</v>
      </c>
      <c r="I40">
        <v>8.1999999999999993</v>
      </c>
      <c r="J40" s="3">
        <v>12477.1</v>
      </c>
      <c r="K40">
        <v>229.18700000000001</v>
      </c>
      <c r="L40">
        <v>228.905</v>
      </c>
      <c r="M40">
        <v>99.900599999999997</v>
      </c>
      <c r="N40" s="3">
        <v>10979.7</v>
      </c>
      <c r="O40" s="3">
        <v>1397.91</v>
      </c>
      <c r="P40">
        <v>-0.74970000000000003</v>
      </c>
      <c r="Q40">
        <v>-0.81969999999999998</v>
      </c>
      <c r="R40">
        <v>2.1760000000000002</v>
      </c>
      <c r="S40">
        <v>2.5710000000000002</v>
      </c>
      <c r="T40">
        <v>3.0579999999999998</v>
      </c>
      <c r="U40">
        <v>3.9239999999999999</v>
      </c>
      <c r="V40">
        <v>2.056</v>
      </c>
      <c r="W40">
        <v>2.4510000000000001</v>
      </c>
      <c r="X40">
        <v>2.9380000000000002</v>
      </c>
      <c r="Y40">
        <v>3.8039999999999998</v>
      </c>
      <c r="Z40">
        <v>1.206</v>
      </c>
      <c r="AA40">
        <v>1.601</v>
      </c>
      <c r="AB40">
        <v>2.0880000000000001</v>
      </c>
      <c r="AC40">
        <v>2.9540000000000002</v>
      </c>
      <c r="AD40">
        <v>993.49152800000002</v>
      </c>
      <c r="AE40">
        <v>992.32943699999998</v>
      </c>
      <c r="AF40">
        <v>990.90468399999997</v>
      </c>
      <c r="AG40">
        <v>988.39268900000002</v>
      </c>
      <c r="AH40">
        <v>975.87400400000001</v>
      </c>
      <c r="AI40">
        <v>971.36076600000001</v>
      </c>
      <c r="AJ40">
        <v>965.84876499999996</v>
      </c>
      <c r="AK40">
        <v>956.18756900000005</v>
      </c>
      <c r="AL40">
        <v>930.59869100000003</v>
      </c>
      <c r="AM40">
        <v>909.10093600000005</v>
      </c>
      <c r="AN40">
        <v>883.38867200000004</v>
      </c>
      <c r="AO40">
        <v>839.73190099999999</v>
      </c>
      <c r="AP40">
        <v>0.125</v>
      </c>
      <c r="AQ40">
        <v>0.125</v>
      </c>
      <c r="AR40">
        <v>0.1</v>
      </c>
      <c r="AS40">
        <v>0.16800000000000001</v>
      </c>
      <c r="AT40">
        <v>0.105</v>
      </c>
      <c r="AU40">
        <v>0.105</v>
      </c>
      <c r="AV40">
        <v>0.08</v>
      </c>
      <c r="AW40">
        <v>0.14799999999999999</v>
      </c>
      <c r="AX40">
        <v>-5.5E-2</v>
      </c>
      <c r="AY40">
        <v>-5.5E-2</v>
      </c>
      <c r="AZ40">
        <v>-0.08</v>
      </c>
      <c r="BA40">
        <v>-1.2E-2</v>
      </c>
      <c r="BB40">
        <v>-0.43987999999999999</v>
      </c>
      <c r="BC40">
        <v>-0.36711899999999997</v>
      </c>
      <c r="BD40">
        <v>-0.29183999999999999</v>
      </c>
      <c r="BE40">
        <v>-0.485178</v>
      </c>
      <c r="BF40">
        <v>-1.482281</v>
      </c>
      <c r="BG40">
        <v>-1.1959820000000001</v>
      </c>
      <c r="BH40">
        <v>-0.90152100000000002</v>
      </c>
      <c r="BI40">
        <v>-1.6385270000000001</v>
      </c>
      <c r="BJ40">
        <v>1.7084550000000001</v>
      </c>
      <c r="BK40">
        <v>2.9471729999999998</v>
      </c>
      <c r="BL40">
        <v>4.1421710000000003</v>
      </c>
      <c r="BM40">
        <v>0.58701999999999999</v>
      </c>
      <c r="BN40">
        <v>-0.01</v>
      </c>
      <c r="BO40">
        <v>0.01</v>
      </c>
      <c r="BP40">
        <v>0.17</v>
      </c>
      <c r="BQ40">
        <v>-3.8729</v>
      </c>
      <c r="BR40">
        <v>-10.56</v>
      </c>
      <c r="BS40">
        <v>0</v>
      </c>
      <c r="BT40">
        <v>47.8</v>
      </c>
      <c r="BU40">
        <v>0.38</v>
      </c>
      <c r="BV40">
        <v>0.42699999999999999</v>
      </c>
      <c r="BW40">
        <v>0.74550000000000005</v>
      </c>
      <c r="BX40">
        <v>27.9</v>
      </c>
      <c r="BY40">
        <v>-7.4970000000000002E-3</v>
      </c>
      <c r="CA40" s="16">
        <v>40999</v>
      </c>
      <c r="CB40">
        <v>2.1760000000000002</v>
      </c>
      <c r="CC40">
        <v>993.49152800000002</v>
      </c>
      <c r="CE40" t="s">
        <v>709</v>
      </c>
    </row>
    <row r="41" spans="1:83">
      <c r="A41" s="16">
        <v>41029</v>
      </c>
      <c r="B41">
        <v>2.069064</v>
      </c>
      <c r="C41">
        <v>2.3854929999999999</v>
      </c>
      <c r="D41">
        <v>3.0179260000000001</v>
      </c>
      <c r="E41">
        <v>3.8568639999999998</v>
      </c>
      <c r="F41">
        <v>0.1</v>
      </c>
      <c r="G41">
        <v>0.2</v>
      </c>
      <c r="H41">
        <v>0.82</v>
      </c>
      <c r="I41">
        <v>8.1999999999999993</v>
      </c>
      <c r="J41" s="3">
        <v>12487.5</v>
      </c>
      <c r="K41">
        <v>228.71299999999999</v>
      </c>
      <c r="L41">
        <v>229.22399999999999</v>
      </c>
      <c r="M41">
        <v>100.0924</v>
      </c>
      <c r="N41" s="3">
        <v>10968.6</v>
      </c>
      <c r="O41" s="3">
        <v>1310.33</v>
      </c>
      <c r="P41">
        <v>-6.2651000000000003</v>
      </c>
      <c r="Q41">
        <v>-6.3651</v>
      </c>
      <c r="R41">
        <v>1.9690000000000001</v>
      </c>
      <c r="S41">
        <v>2.2850000000000001</v>
      </c>
      <c r="T41">
        <v>2.9180000000000001</v>
      </c>
      <c r="U41">
        <v>3.7570000000000001</v>
      </c>
      <c r="V41">
        <v>1.869</v>
      </c>
      <c r="W41">
        <v>2.1850000000000001</v>
      </c>
      <c r="X41">
        <v>2.8180000000000001</v>
      </c>
      <c r="Y41">
        <v>3.657</v>
      </c>
      <c r="Z41">
        <v>1.2490000000000001</v>
      </c>
      <c r="AA41">
        <v>1.5649999999999999</v>
      </c>
      <c r="AB41">
        <v>2.198</v>
      </c>
      <c r="AC41">
        <v>3.0369999999999999</v>
      </c>
      <c r="AD41">
        <v>994.10286299999996</v>
      </c>
      <c r="AE41">
        <v>993.17026499999997</v>
      </c>
      <c r="AF41">
        <v>991.31336399999998</v>
      </c>
      <c r="AG41">
        <v>988.87497599999995</v>
      </c>
      <c r="AH41">
        <v>978.02408200000002</v>
      </c>
      <c r="AI41">
        <v>974.39583900000002</v>
      </c>
      <c r="AJ41">
        <v>967.20162600000003</v>
      </c>
      <c r="AK41">
        <v>957.81500700000004</v>
      </c>
      <c r="AL41">
        <v>928.22988099999998</v>
      </c>
      <c r="AM41">
        <v>911.03605100000004</v>
      </c>
      <c r="AN41">
        <v>877.69903199999999</v>
      </c>
      <c r="AO41">
        <v>835.68146100000001</v>
      </c>
      <c r="AP41">
        <v>-0.28599999999999998</v>
      </c>
      <c r="AQ41">
        <v>-0.28599999999999998</v>
      </c>
      <c r="AR41">
        <v>-0.14000000000000001</v>
      </c>
      <c r="AS41">
        <v>-0.16700000000000001</v>
      </c>
      <c r="AT41">
        <v>-0.26600000000000001</v>
      </c>
      <c r="AU41">
        <v>-0.26600000000000001</v>
      </c>
      <c r="AV41">
        <v>-0.12</v>
      </c>
      <c r="AW41">
        <v>-0.14699999999999999</v>
      </c>
      <c r="AX41">
        <v>-3.5999999999999997E-2</v>
      </c>
      <c r="AY41">
        <v>-3.5999999999999997E-2</v>
      </c>
      <c r="AZ41">
        <v>0.11</v>
      </c>
      <c r="BA41">
        <v>8.3000000000000004E-2</v>
      </c>
      <c r="BB41">
        <v>0.61133599999999999</v>
      </c>
      <c r="BC41">
        <v>0.84082900000000005</v>
      </c>
      <c r="BD41">
        <v>0.40867999999999999</v>
      </c>
      <c r="BE41">
        <v>0.48228700000000002</v>
      </c>
      <c r="BF41">
        <v>2.1500780000000002</v>
      </c>
      <c r="BG41">
        <v>3.0350739999999998</v>
      </c>
      <c r="BH41">
        <v>1.3528610000000001</v>
      </c>
      <c r="BI41">
        <v>1.6274390000000001</v>
      </c>
      <c r="BJ41">
        <v>-2.3688099999999999</v>
      </c>
      <c r="BK41">
        <v>1.935114</v>
      </c>
      <c r="BL41">
        <v>-5.6896409999999999</v>
      </c>
      <c r="BM41">
        <v>-4.05044</v>
      </c>
      <c r="BN41">
        <v>0.03</v>
      </c>
      <c r="BO41">
        <v>0.01</v>
      </c>
      <c r="BP41">
        <v>-0.22</v>
      </c>
      <c r="BQ41">
        <v>-5.5453999999999999</v>
      </c>
      <c r="BR41">
        <v>-87.58</v>
      </c>
      <c r="BS41">
        <v>0</v>
      </c>
      <c r="BT41">
        <v>10.4</v>
      </c>
      <c r="BU41">
        <v>-0.47399999999999998</v>
      </c>
      <c r="BV41">
        <v>0.31900000000000001</v>
      </c>
      <c r="BW41">
        <v>0.1918</v>
      </c>
      <c r="BX41">
        <v>-11.1</v>
      </c>
      <c r="BY41">
        <v>-6.2650999999999998E-2</v>
      </c>
      <c r="CA41" s="16">
        <v>41029</v>
      </c>
      <c r="CB41">
        <v>1.9690000000000001</v>
      </c>
      <c r="CC41">
        <v>994.10286299999996</v>
      </c>
      <c r="CE41" t="s">
        <v>695</v>
      </c>
    </row>
    <row r="42" spans="1:83">
      <c r="A42" s="16">
        <v>41060</v>
      </c>
      <c r="B42">
        <v>2.0020069999999999</v>
      </c>
      <c r="C42">
        <v>2.173851</v>
      </c>
      <c r="D42">
        <v>3.08643</v>
      </c>
      <c r="E42">
        <v>3.8427180000000001</v>
      </c>
      <c r="F42">
        <v>7.0000000000000007E-2</v>
      </c>
      <c r="G42">
        <v>0.18</v>
      </c>
      <c r="H42">
        <v>0.67</v>
      </c>
      <c r="I42">
        <v>8.1999999999999993</v>
      </c>
      <c r="J42" s="3">
        <v>12498.7</v>
      </c>
      <c r="K42">
        <v>228.524</v>
      </c>
      <c r="L42">
        <v>229.62299999999999</v>
      </c>
      <c r="M42">
        <v>100.0728</v>
      </c>
      <c r="N42" s="3">
        <v>10946.3</v>
      </c>
      <c r="O42" s="3">
        <v>1362.16</v>
      </c>
      <c r="P42">
        <v>3.9554999999999998</v>
      </c>
      <c r="Q42">
        <v>3.8855</v>
      </c>
      <c r="R42">
        <v>1.9319999999999999</v>
      </c>
      <c r="S42">
        <v>2.1040000000000001</v>
      </c>
      <c r="T42">
        <v>3.016</v>
      </c>
      <c r="U42">
        <v>3.7730000000000001</v>
      </c>
      <c r="V42">
        <v>1.8220000000000001</v>
      </c>
      <c r="W42">
        <v>1.994</v>
      </c>
      <c r="X42">
        <v>2.9060000000000001</v>
      </c>
      <c r="Y42">
        <v>3.6629999999999998</v>
      </c>
      <c r="Z42">
        <v>1.3320000000000001</v>
      </c>
      <c r="AA42">
        <v>1.504</v>
      </c>
      <c r="AB42">
        <v>2.4159999999999999</v>
      </c>
      <c r="AC42">
        <v>3.173</v>
      </c>
      <c r="AD42">
        <v>994.21230600000001</v>
      </c>
      <c r="AE42">
        <v>993.70398299999999</v>
      </c>
      <c r="AF42">
        <v>991.02721199999996</v>
      </c>
      <c r="AG42">
        <v>988.82872499999996</v>
      </c>
      <c r="AH42">
        <v>978.56584199999998</v>
      </c>
      <c r="AI42">
        <v>976.58590300000003</v>
      </c>
      <c r="AJ42">
        <v>966.20918800000004</v>
      </c>
      <c r="AK42">
        <v>957.74848199999997</v>
      </c>
      <c r="AL42">
        <v>923.67739099999994</v>
      </c>
      <c r="AM42">
        <v>914.32597599999997</v>
      </c>
      <c r="AN42">
        <v>866.54903100000001</v>
      </c>
      <c r="AO42">
        <v>829.09375999999997</v>
      </c>
      <c r="AP42">
        <v>-0.18099999999999999</v>
      </c>
      <c r="AQ42">
        <v>-0.18099999999999999</v>
      </c>
      <c r="AR42">
        <v>9.8000000000000004E-2</v>
      </c>
      <c r="AS42">
        <v>1.6E-2</v>
      </c>
      <c r="AT42">
        <v>-0.191</v>
      </c>
      <c r="AU42">
        <v>-0.191</v>
      </c>
      <c r="AV42">
        <v>8.7999999999999995E-2</v>
      </c>
      <c r="AW42">
        <v>6.0000000000000001E-3</v>
      </c>
      <c r="AX42">
        <v>-6.0999999999999999E-2</v>
      </c>
      <c r="AY42">
        <v>-6.0999999999999999E-2</v>
      </c>
      <c r="AZ42">
        <v>0.218</v>
      </c>
      <c r="BA42">
        <v>0.13600000000000001</v>
      </c>
      <c r="BB42">
        <v>0.109443</v>
      </c>
      <c r="BC42">
        <v>0.53371800000000003</v>
      </c>
      <c r="BD42">
        <v>-0.28615200000000002</v>
      </c>
      <c r="BE42">
        <v>-4.6251E-2</v>
      </c>
      <c r="BF42">
        <v>0.54176000000000002</v>
      </c>
      <c r="BG42">
        <v>2.1900629999999999</v>
      </c>
      <c r="BH42">
        <v>-0.99243700000000001</v>
      </c>
      <c r="BI42">
        <v>-6.6525000000000001E-2</v>
      </c>
      <c r="BJ42">
        <v>-4.5524899999999997</v>
      </c>
      <c r="BK42">
        <v>3.2899250000000002</v>
      </c>
      <c r="BL42">
        <v>-11.150001</v>
      </c>
      <c r="BM42">
        <v>-6.5876999999999999</v>
      </c>
      <c r="BN42">
        <v>-0.03</v>
      </c>
      <c r="BO42">
        <v>-0.02</v>
      </c>
      <c r="BP42">
        <v>-0.15</v>
      </c>
      <c r="BQ42">
        <v>10.2506</v>
      </c>
      <c r="BR42">
        <v>51.83</v>
      </c>
      <c r="BS42">
        <v>0</v>
      </c>
      <c r="BT42">
        <v>11.2</v>
      </c>
      <c r="BU42">
        <v>-0.189</v>
      </c>
      <c r="BV42">
        <v>0.39900000000000002</v>
      </c>
      <c r="BW42">
        <v>-1.9599999999999999E-2</v>
      </c>
      <c r="BX42">
        <v>-22.3</v>
      </c>
      <c r="BY42">
        <v>3.9555E-2</v>
      </c>
      <c r="CA42" s="16">
        <v>41060</v>
      </c>
      <c r="CB42">
        <v>1.9319999999999999</v>
      </c>
      <c r="CC42">
        <v>994.21230600000001</v>
      </c>
      <c r="CE42" t="s">
        <v>696</v>
      </c>
    </row>
    <row r="43" spans="1:83">
      <c r="A43" s="16">
        <v>41090</v>
      </c>
      <c r="B43">
        <v>2.029703</v>
      </c>
      <c r="C43">
        <v>2.1258300000000001</v>
      </c>
      <c r="D43">
        <v>2.9926460000000001</v>
      </c>
      <c r="E43">
        <v>3.884881</v>
      </c>
      <c r="F43">
        <v>0.09</v>
      </c>
      <c r="G43">
        <v>0.21</v>
      </c>
      <c r="H43">
        <v>0.72</v>
      </c>
      <c r="I43">
        <v>8.1999999999999993</v>
      </c>
      <c r="J43" s="3">
        <v>12410.1</v>
      </c>
      <c r="K43">
        <v>228.59</v>
      </c>
      <c r="L43">
        <v>229.97</v>
      </c>
      <c r="M43">
        <v>100.33540000000001</v>
      </c>
      <c r="N43" s="3">
        <v>10977.2</v>
      </c>
      <c r="O43" s="3">
        <v>1379.3199</v>
      </c>
      <c r="P43">
        <v>1.2598</v>
      </c>
      <c r="Q43">
        <v>1.1698</v>
      </c>
      <c r="R43">
        <v>1.94</v>
      </c>
      <c r="S43">
        <v>2.036</v>
      </c>
      <c r="T43">
        <v>2.903</v>
      </c>
      <c r="U43">
        <v>3.7949999999999999</v>
      </c>
      <c r="V43">
        <v>1.82</v>
      </c>
      <c r="W43">
        <v>1.9159999999999999</v>
      </c>
      <c r="X43">
        <v>2.7829999999999999</v>
      </c>
      <c r="Y43">
        <v>3.6749999999999998</v>
      </c>
      <c r="Z43">
        <v>1.31</v>
      </c>
      <c r="AA43">
        <v>1.4059999999999999</v>
      </c>
      <c r="AB43">
        <v>2.2730000000000001</v>
      </c>
      <c r="AC43">
        <v>3.165</v>
      </c>
      <c r="AD43">
        <v>994.18863899999997</v>
      </c>
      <c r="AE43">
        <v>993.90481499999999</v>
      </c>
      <c r="AF43">
        <v>991.35719400000005</v>
      </c>
      <c r="AG43">
        <v>988.76514499999996</v>
      </c>
      <c r="AH43">
        <v>978.58890799999995</v>
      </c>
      <c r="AI43">
        <v>977.48287100000005</v>
      </c>
      <c r="AJ43">
        <v>967.59686499999998</v>
      </c>
      <c r="AK43">
        <v>957.61545599999999</v>
      </c>
      <c r="AL43">
        <v>924.88153299999999</v>
      </c>
      <c r="AM43">
        <v>919.64049599999998</v>
      </c>
      <c r="AN43">
        <v>873.84423900000002</v>
      </c>
      <c r="AO43">
        <v>829.47959100000003</v>
      </c>
      <c r="AP43">
        <v>-6.8000000000000005E-2</v>
      </c>
      <c r="AQ43">
        <v>-6.8000000000000005E-2</v>
      </c>
      <c r="AR43">
        <v>-0.113</v>
      </c>
      <c r="AS43">
        <v>2.1999999999999999E-2</v>
      </c>
      <c r="AT43">
        <v>-7.8E-2</v>
      </c>
      <c r="AU43">
        <v>-7.8E-2</v>
      </c>
      <c r="AV43">
        <v>-0.123</v>
      </c>
      <c r="AW43">
        <v>1.2E-2</v>
      </c>
      <c r="AX43">
        <v>-9.8000000000000004E-2</v>
      </c>
      <c r="AY43">
        <v>-9.8000000000000004E-2</v>
      </c>
      <c r="AZ43">
        <v>-0.14299999999999999</v>
      </c>
      <c r="BA43">
        <v>-8.0000000000000002E-3</v>
      </c>
      <c r="BB43">
        <v>-2.3668000000000002E-2</v>
      </c>
      <c r="BC43">
        <v>0.20083200000000001</v>
      </c>
      <c r="BD43">
        <v>0.329982</v>
      </c>
      <c r="BE43">
        <v>-6.3579999999999998E-2</v>
      </c>
      <c r="BF43">
        <v>2.3066E-2</v>
      </c>
      <c r="BG43">
        <v>0.89696799999999999</v>
      </c>
      <c r="BH43">
        <v>1.3876759999999999</v>
      </c>
      <c r="BI43">
        <v>-0.133025</v>
      </c>
      <c r="BJ43">
        <v>1.204142</v>
      </c>
      <c r="BK43">
        <v>5.3145199999999999</v>
      </c>
      <c r="BL43">
        <v>7.2952079999999997</v>
      </c>
      <c r="BM43">
        <v>0.38583099999999998</v>
      </c>
      <c r="BN43">
        <v>0.02</v>
      </c>
      <c r="BO43">
        <v>0.03</v>
      </c>
      <c r="BP43">
        <v>0.05</v>
      </c>
      <c r="BQ43">
        <v>-2.7157</v>
      </c>
      <c r="BR43">
        <v>17.1599</v>
      </c>
      <c r="BS43">
        <v>0</v>
      </c>
      <c r="BT43">
        <v>-88.6</v>
      </c>
      <c r="BU43">
        <v>6.6000000000000003E-2</v>
      </c>
      <c r="BV43">
        <v>0.34699999999999998</v>
      </c>
      <c r="BW43">
        <v>0.2626</v>
      </c>
      <c r="BX43">
        <v>30.9</v>
      </c>
      <c r="BY43">
        <v>1.2598E-2</v>
      </c>
      <c r="CA43" s="16">
        <v>41090</v>
      </c>
      <c r="CB43">
        <v>1.94</v>
      </c>
      <c r="CC43">
        <v>994.18863899999997</v>
      </c>
      <c r="CE43" t="s">
        <v>710</v>
      </c>
    </row>
    <row r="44" spans="1:83">
      <c r="A44" s="16">
        <v>41121</v>
      </c>
      <c r="B44">
        <v>1.822678</v>
      </c>
      <c r="C44">
        <v>1.840042</v>
      </c>
      <c r="D44">
        <v>2.6284399999999999</v>
      </c>
      <c r="E44">
        <v>3.5387390000000001</v>
      </c>
      <c r="F44">
        <v>0.11</v>
      </c>
      <c r="G44">
        <v>0.16</v>
      </c>
      <c r="H44">
        <v>0.6</v>
      </c>
      <c r="I44">
        <v>8.1</v>
      </c>
      <c r="J44" s="3">
        <v>12362.6</v>
      </c>
      <c r="K44">
        <v>229.91800000000001</v>
      </c>
      <c r="L44">
        <v>230.233</v>
      </c>
      <c r="M44">
        <v>99.855999999999995</v>
      </c>
      <c r="N44" s="3">
        <v>11004.1</v>
      </c>
      <c r="O44" s="3">
        <v>1406.58</v>
      </c>
      <c r="P44">
        <v>1.9762999999999999</v>
      </c>
      <c r="Q44">
        <v>1.8663000000000001</v>
      </c>
      <c r="R44">
        <v>1.7130000000000001</v>
      </c>
      <c r="S44">
        <v>1.73</v>
      </c>
      <c r="T44">
        <v>2.5179999999999998</v>
      </c>
      <c r="U44">
        <v>3.4289999999999998</v>
      </c>
      <c r="V44">
        <v>1.663</v>
      </c>
      <c r="W44">
        <v>1.68</v>
      </c>
      <c r="X44">
        <v>2.468</v>
      </c>
      <c r="Y44">
        <v>3.379</v>
      </c>
      <c r="Z44">
        <v>1.2230000000000001</v>
      </c>
      <c r="AA44">
        <v>1.24</v>
      </c>
      <c r="AB44">
        <v>2.028</v>
      </c>
      <c r="AC44">
        <v>2.9390000000000001</v>
      </c>
      <c r="AD44">
        <v>994.86115199999995</v>
      </c>
      <c r="AE44">
        <v>994.81071999999995</v>
      </c>
      <c r="AF44">
        <v>992.48502399999995</v>
      </c>
      <c r="AG44">
        <v>989.82517299999995</v>
      </c>
      <c r="AH44">
        <v>980.402691</v>
      </c>
      <c r="AI44">
        <v>980.20599600000003</v>
      </c>
      <c r="AJ44">
        <v>971.16738399999997</v>
      </c>
      <c r="AK44">
        <v>960.90666999999996</v>
      </c>
      <c r="AL44">
        <v>929.66134299999999</v>
      </c>
      <c r="AM44">
        <v>928.72509600000001</v>
      </c>
      <c r="AN44">
        <v>886.51024500000005</v>
      </c>
      <c r="AO44">
        <v>840.46635000000003</v>
      </c>
      <c r="AP44">
        <v>-0.30599999999999999</v>
      </c>
      <c r="AQ44">
        <v>-0.30599999999999999</v>
      </c>
      <c r="AR44">
        <v>-0.38500000000000001</v>
      </c>
      <c r="AS44">
        <v>-0.36599999999999999</v>
      </c>
      <c r="AT44">
        <v>-0.23599999999999999</v>
      </c>
      <c r="AU44">
        <v>-0.23599999999999999</v>
      </c>
      <c r="AV44">
        <v>-0.315</v>
      </c>
      <c r="AW44">
        <v>-0.29599999999999999</v>
      </c>
      <c r="AX44">
        <v>-0.16600000000000001</v>
      </c>
      <c r="AY44">
        <v>-0.16600000000000001</v>
      </c>
      <c r="AZ44">
        <v>-0.245</v>
      </c>
      <c r="BA44">
        <v>-0.22600000000000001</v>
      </c>
      <c r="BB44">
        <v>0.67251300000000003</v>
      </c>
      <c r="BC44">
        <v>0.90590499999999996</v>
      </c>
      <c r="BD44">
        <v>1.1278300000000001</v>
      </c>
      <c r="BE44">
        <v>1.060028</v>
      </c>
      <c r="BF44">
        <v>1.8137829999999999</v>
      </c>
      <c r="BG44">
        <v>2.723125</v>
      </c>
      <c r="BH44">
        <v>3.570519</v>
      </c>
      <c r="BI44">
        <v>3.2912129999999999</v>
      </c>
      <c r="BJ44">
        <v>4.7798100000000003</v>
      </c>
      <c r="BK44">
        <v>9.0845990000000008</v>
      </c>
      <c r="BL44">
        <v>12.666005999999999</v>
      </c>
      <c r="BM44">
        <v>10.986758999999999</v>
      </c>
      <c r="BN44">
        <v>0.02</v>
      </c>
      <c r="BO44">
        <v>-0.05</v>
      </c>
      <c r="BP44">
        <v>-0.12</v>
      </c>
      <c r="BQ44">
        <v>0.69650000000000001</v>
      </c>
      <c r="BR44">
        <v>27.260100000000001</v>
      </c>
      <c r="BS44">
        <v>-0.1</v>
      </c>
      <c r="BT44">
        <v>-47.5</v>
      </c>
      <c r="BU44">
        <v>1.3280000000000001</v>
      </c>
      <c r="BV44">
        <v>0.26300000000000001</v>
      </c>
      <c r="BW44">
        <v>-0.47939999999999999</v>
      </c>
      <c r="BX44">
        <v>26.9</v>
      </c>
      <c r="BY44">
        <v>1.9762999999999999E-2</v>
      </c>
      <c r="CA44" s="16">
        <v>41121</v>
      </c>
      <c r="CB44">
        <v>1.7130000000000001</v>
      </c>
      <c r="CC44">
        <v>994.86115199999995</v>
      </c>
      <c r="CE44" t="s">
        <v>698</v>
      </c>
    </row>
    <row r="45" spans="1:83">
      <c r="A45" s="16">
        <v>41152</v>
      </c>
      <c r="B45">
        <v>1.8357019999999999</v>
      </c>
      <c r="C45">
        <v>1.858009</v>
      </c>
      <c r="D45">
        <v>2.5782020000000001</v>
      </c>
      <c r="E45">
        <v>3.4961039999999999</v>
      </c>
      <c r="F45">
        <v>0.09</v>
      </c>
      <c r="G45">
        <v>0.16</v>
      </c>
      <c r="H45">
        <v>0.59</v>
      </c>
      <c r="I45">
        <v>7.8</v>
      </c>
      <c r="J45" s="3">
        <v>12422.5</v>
      </c>
      <c r="K45">
        <v>231.01499999999999</v>
      </c>
      <c r="L45">
        <v>230.65899999999999</v>
      </c>
      <c r="M45">
        <v>99.904899999999998</v>
      </c>
      <c r="N45" s="3">
        <v>11061.5</v>
      </c>
      <c r="O45" s="3">
        <v>1440.67</v>
      </c>
      <c r="P45">
        <v>2.4236</v>
      </c>
      <c r="Q45">
        <v>2.3336000000000001</v>
      </c>
      <c r="R45">
        <v>1.746</v>
      </c>
      <c r="S45">
        <v>1.768</v>
      </c>
      <c r="T45">
        <v>2.488</v>
      </c>
      <c r="U45">
        <v>3.4060000000000001</v>
      </c>
      <c r="V45">
        <v>1.6759999999999999</v>
      </c>
      <c r="W45">
        <v>1.698</v>
      </c>
      <c r="X45">
        <v>2.4180000000000001</v>
      </c>
      <c r="Y45">
        <v>3.3359999999999999</v>
      </c>
      <c r="Z45">
        <v>1.246</v>
      </c>
      <c r="AA45">
        <v>1.268</v>
      </c>
      <c r="AB45">
        <v>1.988</v>
      </c>
      <c r="AC45">
        <v>2.9060000000000001</v>
      </c>
      <c r="AD45">
        <v>994.76326400000005</v>
      </c>
      <c r="AE45">
        <v>994.69802900000002</v>
      </c>
      <c r="AF45">
        <v>992.57313799999997</v>
      </c>
      <c r="AG45">
        <v>989.89194999999995</v>
      </c>
      <c r="AH45">
        <v>980.25227099999995</v>
      </c>
      <c r="AI45">
        <v>979.99781099999996</v>
      </c>
      <c r="AJ45">
        <v>971.736355</v>
      </c>
      <c r="AK45">
        <v>961.38651000000004</v>
      </c>
      <c r="AL45">
        <v>928.39491799999996</v>
      </c>
      <c r="AM45">
        <v>927.18543899999997</v>
      </c>
      <c r="AN45">
        <v>888.59844399999997</v>
      </c>
      <c r="AO45">
        <v>842.08477600000003</v>
      </c>
      <c r="AP45">
        <v>3.7999999999999999E-2</v>
      </c>
      <c r="AQ45">
        <v>3.7999999999999999E-2</v>
      </c>
      <c r="AR45">
        <v>-0.03</v>
      </c>
      <c r="AS45">
        <v>-2.3E-2</v>
      </c>
      <c r="AT45">
        <v>1.7999999999999999E-2</v>
      </c>
      <c r="AU45">
        <v>1.7999999999999999E-2</v>
      </c>
      <c r="AV45">
        <v>-0.05</v>
      </c>
      <c r="AW45">
        <v>-4.2999999999999997E-2</v>
      </c>
      <c r="AX45">
        <v>2.8000000000000001E-2</v>
      </c>
      <c r="AY45">
        <v>2.8000000000000001E-2</v>
      </c>
      <c r="AZ45">
        <v>-0.04</v>
      </c>
      <c r="BA45">
        <v>-3.3000000000000002E-2</v>
      </c>
      <c r="BB45">
        <v>-9.7888000000000003E-2</v>
      </c>
      <c r="BC45">
        <v>-0.112691</v>
      </c>
      <c r="BD45">
        <v>8.8114999999999999E-2</v>
      </c>
      <c r="BE45">
        <v>6.6777000000000003E-2</v>
      </c>
      <c r="BF45">
        <v>-0.15042</v>
      </c>
      <c r="BG45">
        <v>-0.20818600000000001</v>
      </c>
      <c r="BH45">
        <v>0.568971</v>
      </c>
      <c r="BI45">
        <v>0.47984100000000002</v>
      </c>
      <c r="BJ45">
        <v>-1.2664249999999999</v>
      </c>
      <c r="BK45">
        <v>-1.5396570000000001</v>
      </c>
      <c r="BL45">
        <v>2.0881980000000002</v>
      </c>
      <c r="BM45">
        <v>1.6184270000000001</v>
      </c>
      <c r="BN45">
        <v>-0.02</v>
      </c>
      <c r="BO45">
        <v>0</v>
      </c>
      <c r="BP45">
        <v>-0.01</v>
      </c>
      <c r="BQ45">
        <v>0.46729999999999999</v>
      </c>
      <c r="BR45">
        <v>34.090000000000003</v>
      </c>
      <c r="BS45">
        <v>-0.3</v>
      </c>
      <c r="BT45">
        <v>59.9</v>
      </c>
      <c r="BU45">
        <v>1.097</v>
      </c>
      <c r="BV45">
        <v>0.42599999999999999</v>
      </c>
      <c r="BW45">
        <v>4.8899999999999999E-2</v>
      </c>
      <c r="BX45">
        <v>57.4</v>
      </c>
      <c r="BY45">
        <v>2.4236000000000001E-2</v>
      </c>
      <c r="CA45" s="16">
        <v>41152</v>
      </c>
      <c r="CB45">
        <v>1.746</v>
      </c>
      <c r="CC45">
        <v>994.76326400000005</v>
      </c>
      <c r="CE45" t="s">
        <v>711</v>
      </c>
    </row>
    <row r="46" spans="1:83">
      <c r="A46" s="16">
        <v>41182</v>
      </c>
      <c r="B46">
        <v>1.8925209999999999</v>
      </c>
      <c r="C46">
        <v>1.8236030000000001</v>
      </c>
      <c r="D46">
        <v>2.4802629999999999</v>
      </c>
      <c r="E46">
        <v>3.3569279999999999</v>
      </c>
      <c r="F46">
        <v>0.1</v>
      </c>
      <c r="G46">
        <v>0.17</v>
      </c>
      <c r="H46">
        <v>0.62</v>
      </c>
      <c r="I46">
        <v>7.8</v>
      </c>
      <c r="J46" s="3">
        <v>12516.4</v>
      </c>
      <c r="K46">
        <v>231.63800000000001</v>
      </c>
      <c r="L46">
        <v>231.024</v>
      </c>
      <c r="M46">
        <v>100.11669999999999</v>
      </c>
      <c r="N46" s="3">
        <v>11099.8</v>
      </c>
      <c r="O46" s="3">
        <v>1412.16</v>
      </c>
      <c r="P46">
        <v>-1.9789000000000001</v>
      </c>
      <c r="Q46">
        <v>-2.0789</v>
      </c>
      <c r="R46">
        <v>1.7929999999999999</v>
      </c>
      <c r="S46">
        <v>1.724</v>
      </c>
      <c r="T46">
        <v>2.38</v>
      </c>
      <c r="U46">
        <v>3.2570000000000001</v>
      </c>
      <c r="V46">
        <v>1.7230000000000001</v>
      </c>
      <c r="W46">
        <v>1.6539999999999999</v>
      </c>
      <c r="X46">
        <v>2.31</v>
      </c>
      <c r="Y46">
        <v>3.1869999999999998</v>
      </c>
      <c r="Z46">
        <v>1.2729999999999999</v>
      </c>
      <c r="AA46">
        <v>1.204</v>
      </c>
      <c r="AB46">
        <v>1.86</v>
      </c>
      <c r="AC46">
        <v>2.7370000000000001</v>
      </c>
      <c r="AD46">
        <v>994.62392</v>
      </c>
      <c r="AE46">
        <v>994.82851800000003</v>
      </c>
      <c r="AF46">
        <v>992.89062899999999</v>
      </c>
      <c r="AG46">
        <v>990.325019</v>
      </c>
      <c r="AH46">
        <v>979.708798</v>
      </c>
      <c r="AI46">
        <v>980.50685199999998</v>
      </c>
      <c r="AJ46">
        <v>972.96742099999994</v>
      </c>
      <c r="AK46">
        <v>963.05261900000005</v>
      </c>
      <c r="AL46">
        <v>926.91081299999996</v>
      </c>
      <c r="AM46">
        <v>930.70903999999996</v>
      </c>
      <c r="AN46">
        <v>895.319346</v>
      </c>
      <c r="AO46">
        <v>850.43029200000001</v>
      </c>
      <c r="AP46">
        <v>-4.3999999999999997E-2</v>
      </c>
      <c r="AQ46">
        <v>-4.3999999999999997E-2</v>
      </c>
      <c r="AR46">
        <v>-0.108</v>
      </c>
      <c r="AS46">
        <v>-0.14899999999999999</v>
      </c>
      <c r="AT46">
        <v>-4.3999999999999997E-2</v>
      </c>
      <c r="AU46">
        <v>-4.3999999999999997E-2</v>
      </c>
      <c r="AV46">
        <v>-0.108</v>
      </c>
      <c r="AW46">
        <v>-0.14899999999999999</v>
      </c>
      <c r="AX46">
        <v>-6.4000000000000001E-2</v>
      </c>
      <c r="AY46">
        <v>-6.4000000000000001E-2</v>
      </c>
      <c r="AZ46">
        <v>-0.128</v>
      </c>
      <c r="BA46">
        <v>-0.16900000000000001</v>
      </c>
      <c r="BB46">
        <v>-0.139344</v>
      </c>
      <c r="BC46">
        <v>0.13048899999999999</v>
      </c>
      <c r="BD46">
        <v>0.31749100000000002</v>
      </c>
      <c r="BE46">
        <v>0.43306800000000001</v>
      </c>
      <c r="BF46">
        <v>-0.54347299999999998</v>
      </c>
      <c r="BG46">
        <v>0.50904199999999999</v>
      </c>
      <c r="BH46">
        <v>1.231066</v>
      </c>
      <c r="BI46">
        <v>1.6661079999999999</v>
      </c>
      <c r="BJ46">
        <v>-1.484105</v>
      </c>
      <c r="BK46">
        <v>3.5236019999999999</v>
      </c>
      <c r="BL46">
        <v>6.7209029999999998</v>
      </c>
      <c r="BM46">
        <v>8.3455150000000007</v>
      </c>
      <c r="BN46">
        <v>0.01</v>
      </c>
      <c r="BO46">
        <v>0.01</v>
      </c>
      <c r="BP46">
        <v>0.03</v>
      </c>
      <c r="BQ46">
        <v>-4.4124999999999996</v>
      </c>
      <c r="BR46">
        <v>-28.51</v>
      </c>
      <c r="BS46">
        <v>0</v>
      </c>
      <c r="BT46">
        <v>93.9</v>
      </c>
      <c r="BU46">
        <v>0.623</v>
      </c>
      <c r="BV46">
        <v>0.36499999999999999</v>
      </c>
      <c r="BW46">
        <v>0.21179999999999999</v>
      </c>
      <c r="BX46">
        <v>38.299999999999997</v>
      </c>
      <c r="BY46">
        <v>-1.9789000000000001E-2</v>
      </c>
      <c r="CA46" s="16">
        <v>41182</v>
      </c>
      <c r="CB46">
        <v>1.7929999999999999</v>
      </c>
      <c r="CC46">
        <v>994.62392</v>
      </c>
      <c r="CE46" t="s">
        <v>712</v>
      </c>
    </row>
    <row r="47" spans="1:83">
      <c r="A47" s="16">
        <v>41213</v>
      </c>
      <c r="B47">
        <v>1.871456</v>
      </c>
      <c r="C47">
        <v>1.776138</v>
      </c>
      <c r="D47">
        <v>2.371238</v>
      </c>
      <c r="E47">
        <v>3.1942729999999999</v>
      </c>
      <c r="F47">
        <v>0.11</v>
      </c>
      <c r="G47">
        <v>0.18</v>
      </c>
      <c r="H47">
        <v>0.72</v>
      </c>
      <c r="I47">
        <v>7.7</v>
      </c>
      <c r="J47" s="3">
        <v>12693.1</v>
      </c>
      <c r="K47">
        <v>231.249</v>
      </c>
      <c r="L47">
        <v>231.33</v>
      </c>
      <c r="M47">
        <v>100.59910000000001</v>
      </c>
      <c r="N47" s="3">
        <v>11136.8</v>
      </c>
      <c r="O47" s="3">
        <v>1416.1801</v>
      </c>
      <c r="P47">
        <v>0.28470000000000001</v>
      </c>
      <c r="Q47">
        <v>0.17469999999999999</v>
      </c>
      <c r="R47">
        <v>1.7609999999999999</v>
      </c>
      <c r="S47">
        <v>1.6659999999999999</v>
      </c>
      <c r="T47">
        <v>2.2610000000000001</v>
      </c>
      <c r="U47">
        <v>3.0840000000000001</v>
      </c>
      <c r="V47">
        <v>1.6910000000000001</v>
      </c>
      <c r="W47">
        <v>1.5960000000000001</v>
      </c>
      <c r="X47">
        <v>2.1909999999999998</v>
      </c>
      <c r="Y47">
        <v>3.0139999999999998</v>
      </c>
      <c r="Z47">
        <v>1.151</v>
      </c>
      <c r="AA47">
        <v>1.056</v>
      </c>
      <c r="AB47">
        <v>1.651</v>
      </c>
      <c r="AC47">
        <v>2.4740000000000002</v>
      </c>
      <c r="AD47">
        <v>994.71878400000003</v>
      </c>
      <c r="AE47">
        <v>995.00063899999998</v>
      </c>
      <c r="AF47">
        <v>993.24096399999996</v>
      </c>
      <c r="AG47">
        <v>990.82886599999995</v>
      </c>
      <c r="AH47">
        <v>980.07876199999998</v>
      </c>
      <c r="AI47">
        <v>981.17860299999995</v>
      </c>
      <c r="AJ47">
        <v>974.32718699999998</v>
      </c>
      <c r="AK47">
        <v>964.99374599999999</v>
      </c>
      <c r="AL47">
        <v>933.63885200000004</v>
      </c>
      <c r="AM47">
        <v>938.91737499999999</v>
      </c>
      <c r="AN47">
        <v>906.42122700000004</v>
      </c>
      <c r="AO47">
        <v>863.61040600000001</v>
      </c>
      <c r="AP47">
        <v>-5.8000000000000003E-2</v>
      </c>
      <c r="AQ47">
        <v>-5.8000000000000003E-2</v>
      </c>
      <c r="AR47">
        <v>-0.11899999999999999</v>
      </c>
      <c r="AS47">
        <v>-0.17299999999999999</v>
      </c>
      <c r="AT47">
        <v>-5.8000000000000003E-2</v>
      </c>
      <c r="AU47">
        <v>-5.8000000000000003E-2</v>
      </c>
      <c r="AV47">
        <v>-0.11899999999999999</v>
      </c>
      <c r="AW47">
        <v>-0.17299999999999999</v>
      </c>
      <c r="AX47">
        <v>-0.14799999999999999</v>
      </c>
      <c r="AY47">
        <v>-0.14799999999999999</v>
      </c>
      <c r="AZ47">
        <v>-0.20899999999999999</v>
      </c>
      <c r="BA47">
        <v>-0.26300000000000001</v>
      </c>
      <c r="BB47">
        <v>9.4864000000000004E-2</v>
      </c>
      <c r="BC47">
        <v>0.172121</v>
      </c>
      <c r="BD47">
        <v>0.35033399999999998</v>
      </c>
      <c r="BE47">
        <v>0.50384700000000004</v>
      </c>
      <c r="BF47">
        <v>0.36996400000000002</v>
      </c>
      <c r="BG47">
        <v>0.67175099999999999</v>
      </c>
      <c r="BH47">
        <v>1.3597669999999999</v>
      </c>
      <c r="BI47">
        <v>1.941127</v>
      </c>
      <c r="BJ47">
        <v>6.7280389999999999</v>
      </c>
      <c r="BK47">
        <v>8.2083349999999999</v>
      </c>
      <c r="BL47">
        <v>11.101881000000001</v>
      </c>
      <c r="BM47">
        <v>13.180114</v>
      </c>
      <c r="BN47">
        <v>0.01</v>
      </c>
      <c r="BO47">
        <v>0.01</v>
      </c>
      <c r="BP47">
        <v>0.1</v>
      </c>
      <c r="BQ47">
        <v>2.2536</v>
      </c>
      <c r="BR47">
        <v>4.0201000000000002</v>
      </c>
      <c r="BS47">
        <v>-0.1</v>
      </c>
      <c r="BT47">
        <v>176.7</v>
      </c>
      <c r="BU47">
        <v>-0.38900000000000001</v>
      </c>
      <c r="BV47">
        <v>0.30599999999999999</v>
      </c>
      <c r="BW47">
        <v>0.4824</v>
      </c>
      <c r="BX47">
        <v>37</v>
      </c>
      <c r="BY47">
        <v>2.8470000000000001E-3</v>
      </c>
      <c r="CA47" s="16">
        <v>41213</v>
      </c>
      <c r="CB47">
        <v>1.7609999999999999</v>
      </c>
      <c r="CC47">
        <v>994.71878400000003</v>
      </c>
      <c r="CE47" t="s">
        <v>735</v>
      </c>
    </row>
    <row r="48" spans="1:83">
      <c r="A48" s="16">
        <v>41243</v>
      </c>
      <c r="B48">
        <v>1.9443429999999999</v>
      </c>
      <c r="C48">
        <v>1.8048789999999999</v>
      </c>
      <c r="D48">
        <v>2.3729279999999999</v>
      </c>
      <c r="E48">
        <v>3.2165810000000001</v>
      </c>
      <c r="F48">
        <v>0.08</v>
      </c>
      <c r="G48">
        <v>0.18</v>
      </c>
      <c r="H48">
        <v>0.61</v>
      </c>
      <c r="I48">
        <v>7.9</v>
      </c>
      <c r="J48" s="3">
        <v>13016.3</v>
      </c>
      <c r="K48">
        <v>231.221</v>
      </c>
      <c r="L48">
        <v>231.72499999999999</v>
      </c>
      <c r="M48">
        <v>100.9542</v>
      </c>
      <c r="N48" s="3">
        <v>11140.5</v>
      </c>
      <c r="O48" s="3">
        <v>1426.1899000000001</v>
      </c>
      <c r="P48">
        <v>0.70679999999999998</v>
      </c>
      <c r="Q48">
        <v>0.62680000000000002</v>
      </c>
      <c r="R48">
        <v>1.8640000000000001</v>
      </c>
      <c r="S48">
        <v>1.7250000000000001</v>
      </c>
      <c r="T48">
        <v>2.2930000000000001</v>
      </c>
      <c r="U48">
        <v>3.137</v>
      </c>
      <c r="V48">
        <v>1.764</v>
      </c>
      <c r="W48">
        <v>1.625</v>
      </c>
      <c r="X48">
        <v>2.1930000000000001</v>
      </c>
      <c r="Y48">
        <v>3.0369999999999999</v>
      </c>
      <c r="Z48">
        <v>1.3340000000000001</v>
      </c>
      <c r="AA48">
        <v>1.1950000000000001</v>
      </c>
      <c r="AB48">
        <v>1.7629999999999999</v>
      </c>
      <c r="AC48">
        <v>2.6070000000000002</v>
      </c>
      <c r="AD48">
        <v>994.41358000000002</v>
      </c>
      <c r="AE48">
        <v>994.82555200000002</v>
      </c>
      <c r="AF48">
        <v>993.146704</v>
      </c>
      <c r="AG48">
        <v>990.67439100000001</v>
      </c>
      <c r="AH48">
        <v>979.23515599999996</v>
      </c>
      <c r="AI48">
        <v>980.84262200000001</v>
      </c>
      <c r="AJ48">
        <v>974.304305</v>
      </c>
      <c r="AK48">
        <v>964.73526400000003</v>
      </c>
      <c r="AL48">
        <v>923.56801399999995</v>
      </c>
      <c r="AM48">
        <v>931.20579799999996</v>
      </c>
      <c r="AN48">
        <v>900.45204799999999</v>
      </c>
      <c r="AO48">
        <v>856.91562099999999</v>
      </c>
      <c r="AP48">
        <v>5.8999999999999997E-2</v>
      </c>
      <c r="AQ48">
        <v>5.8999999999999997E-2</v>
      </c>
      <c r="AR48">
        <v>3.2000000000000001E-2</v>
      </c>
      <c r="AS48">
        <v>5.2999999999999999E-2</v>
      </c>
      <c r="AT48">
        <v>2.9000000000000001E-2</v>
      </c>
      <c r="AU48">
        <v>2.9000000000000001E-2</v>
      </c>
      <c r="AV48">
        <v>2E-3</v>
      </c>
      <c r="AW48">
        <v>2.3E-2</v>
      </c>
      <c r="AX48">
        <v>0.13900000000000001</v>
      </c>
      <c r="AY48">
        <v>0.13900000000000001</v>
      </c>
      <c r="AZ48">
        <v>0.112</v>
      </c>
      <c r="BA48">
        <v>0.13300000000000001</v>
      </c>
      <c r="BB48">
        <v>-0.30520399999999998</v>
      </c>
      <c r="BC48">
        <v>-0.17508799999999999</v>
      </c>
      <c r="BD48">
        <v>-9.4259999999999997E-2</v>
      </c>
      <c r="BE48">
        <v>-0.154475</v>
      </c>
      <c r="BF48">
        <v>-0.84360599999999997</v>
      </c>
      <c r="BG48">
        <v>-0.33598099999999997</v>
      </c>
      <c r="BH48">
        <v>-2.2882E-2</v>
      </c>
      <c r="BI48">
        <v>-0.25848199999999999</v>
      </c>
      <c r="BJ48">
        <v>-10.070838</v>
      </c>
      <c r="BK48">
        <v>-7.7115770000000001</v>
      </c>
      <c r="BL48">
        <v>-5.9691789999999996</v>
      </c>
      <c r="BM48">
        <v>-6.6947840000000003</v>
      </c>
      <c r="BN48">
        <v>-0.03</v>
      </c>
      <c r="BO48">
        <v>0</v>
      </c>
      <c r="BP48">
        <v>-0.11</v>
      </c>
      <c r="BQ48">
        <v>0.4521</v>
      </c>
      <c r="BR48">
        <v>10.0098</v>
      </c>
      <c r="BS48">
        <v>0.2</v>
      </c>
      <c r="BT48">
        <v>323.2</v>
      </c>
      <c r="BU48">
        <v>-2.8000000000000001E-2</v>
      </c>
      <c r="BV48">
        <v>0.39500000000000002</v>
      </c>
      <c r="BW48">
        <v>0.35510000000000003</v>
      </c>
      <c r="BX48">
        <v>3.7</v>
      </c>
      <c r="BY48">
        <v>7.0679999999999996E-3</v>
      </c>
      <c r="CA48" s="16">
        <v>41243</v>
      </c>
      <c r="CB48">
        <v>1.8640000000000001</v>
      </c>
      <c r="CC48">
        <v>994.41358000000002</v>
      </c>
      <c r="CE48" t="s">
        <v>736</v>
      </c>
    </row>
    <row r="49" spans="1:83">
      <c r="A49" s="16">
        <v>41274</v>
      </c>
      <c r="B49">
        <v>2.0202719999999998</v>
      </c>
      <c r="C49">
        <v>1.8974139999999999</v>
      </c>
      <c r="D49">
        <v>2.4053520000000002</v>
      </c>
      <c r="E49">
        <v>3.2195299999999998</v>
      </c>
      <c r="F49">
        <v>0.05</v>
      </c>
      <c r="G49">
        <v>0.16</v>
      </c>
      <c r="H49">
        <v>0.72</v>
      </c>
      <c r="I49">
        <v>8</v>
      </c>
      <c r="J49" s="3">
        <v>12266.8</v>
      </c>
      <c r="K49">
        <v>231.679</v>
      </c>
      <c r="L49">
        <v>232.22900000000001</v>
      </c>
      <c r="M49">
        <v>100.82040000000001</v>
      </c>
      <c r="N49" s="3">
        <v>11202.8</v>
      </c>
      <c r="O49" s="3">
        <v>1498.11</v>
      </c>
      <c r="P49">
        <v>5.0427999999999997</v>
      </c>
      <c r="Q49">
        <v>4.9927999999999999</v>
      </c>
      <c r="R49">
        <v>1.97</v>
      </c>
      <c r="S49">
        <v>1.847</v>
      </c>
      <c r="T49">
        <v>2.355</v>
      </c>
      <c r="U49">
        <v>3.17</v>
      </c>
      <c r="V49">
        <v>1.86</v>
      </c>
      <c r="W49">
        <v>1.7370000000000001</v>
      </c>
      <c r="X49">
        <v>2.2450000000000001</v>
      </c>
      <c r="Y49">
        <v>3.06</v>
      </c>
      <c r="Z49">
        <v>1.3</v>
      </c>
      <c r="AA49">
        <v>1.177</v>
      </c>
      <c r="AB49">
        <v>1.6850000000000001</v>
      </c>
      <c r="AC49">
        <v>2.5</v>
      </c>
      <c r="AD49">
        <v>994.09990600000003</v>
      </c>
      <c r="AE49">
        <v>994.46392500000002</v>
      </c>
      <c r="AF49">
        <v>992.96418500000004</v>
      </c>
      <c r="AG49">
        <v>990.578261</v>
      </c>
      <c r="AH49">
        <v>978.12778100000003</v>
      </c>
      <c r="AI49">
        <v>979.54701899999998</v>
      </c>
      <c r="AJ49">
        <v>973.70971899999995</v>
      </c>
      <c r="AK49">
        <v>964.47690899999998</v>
      </c>
      <c r="AL49">
        <v>925.42947500000002</v>
      </c>
      <c r="AM49">
        <v>932.200243</v>
      </c>
      <c r="AN49">
        <v>904.604288</v>
      </c>
      <c r="AO49">
        <v>862.29686600000002</v>
      </c>
      <c r="AP49">
        <v>0.122</v>
      </c>
      <c r="AQ49">
        <v>0.122</v>
      </c>
      <c r="AR49">
        <v>6.2E-2</v>
      </c>
      <c r="AS49">
        <v>3.3000000000000002E-2</v>
      </c>
      <c r="AT49">
        <v>0.112</v>
      </c>
      <c r="AU49">
        <v>0.112</v>
      </c>
      <c r="AV49">
        <v>5.1999999999999998E-2</v>
      </c>
      <c r="AW49">
        <v>2.3E-2</v>
      </c>
      <c r="AX49">
        <v>-1.7999999999999999E-2</v>
      </c>
      <c r="AY49">
        <v>-1.7999999999999999E-2</v>
      </c>
      <c r="AZ49">
        <v>-7.8E-2</v>
      </c>
      <c r="BA49">
        <v>-0.107</v>
      </c>
      <c r="BB49">
        <v>-0.31367400000000001</v>
      </c>
      <c r="BC49">
        <v>-0.361626</v>
      </c>
      <c r="BD49">
        <v>-0.18251899999999999</v>
      </c>
      <c r="BE49">
        <v>-9.6129999999999993E-2</v>
      </c>
      <c r="BF49">
        <v>-1.107375</v>
      </c>
      <c r="BG49">
        <v>-1.2956030000000001</v>
      </c>
      <c r="BH49">
        <v>-0.59458599999999995</v>
      </c>
      <c r="BI49">
        <v>-0.258355</v>
      </c>
      <c r="BJ49">
        <v>1.861461</v>
      </c>
      <c r="BK49">
        <v>0.99444500000000002</v>
      </c>
      <c r="BL49">
        <v>4.1522399999999999</v>
      </c>
      <c r="BM49">
        <v>5.3812439999999997</v>
      </c>
      <c r="BN49">
        <v>-0.03</v>
      </c>
      <c r="BO49">
        <v>-0.02</v>
      </c>
      <c r="BP49">
        <v>0.11</v>
      </c>
      <c r="BQ49">
        <v>4.3659999999999997</v>
      </c>
      <c r="BR49">
        <v>71.920100000000005</v>
      </c>
      <c r="BS49">
        <v>0.1</v>
      </c>
      <c r="BT49">
        <v>-749.5</v>
      </c>
      <c r="BU49">
        <v>0.45800000000000002</v>
      </c>
      <c r="BV49">
        <v>0.504</v>
      </c>
      <c r="BW49">
        <v>-0.1338</v>
      </c>
      <c r="BX49">
        <v>62.3</v>
      </c>
      <c r="BY49">
        <v>5.0428000000000001E-2</v>
      </c>
      <c r="CA49" s="16">
        <v>41274</v>
      </c>
      <c r="CB49">
        <v>1.97</v>
      </c>
      <c r="CC49">
        <v>994.09990600000003</v>
      </c>
      <c r="CE49" t="s">
        <v>737</v>
      </c>
    </row>
    <row r="50" spans="1:83">
      <c r="A50" s="16">
        <v>41305</v>
      </c>
      <c r="B50">
        <v>2.141321</v>
      </c>
      <c r="C50">
        <v>2.01735</v>
      </c>
      <c r="D50">
        <v>2.5219610000000001</v>
      </c>
      <c r="E50">
        <v>3.3294640000000002</v>
      </c>
      <c r="F50">
        <v>7.0000000000000007E-2</v>
      </c>
      <c r="G50">
        <v>0.15</v>
      </c>
      <c r="H50">
        <v>0.88</v>
      </c>
      <c r="I50">
        <v>7.7</v>
      </c>
      <c r="J50" s="3">
        <v>12205.2</v>
      </c>
      <c r="K50">
        <v>232.93700000000001</v>
      </c>
      <c r="L50">
        <v>232.56899999999999</v>
      </c>
      <c r="M50">
        <v>101.3995</v>
      </c>
      <c r="N50" s="3">
        <v>11239.6</v>
      </c>
      <c r="O50" s="3">
        <v>1514.6801</v>
      </c>
      <c r="P50">
        <v>1.1061000000000001</v>
      </c>
      <c r="Q50">
        <v>1.0361</v>
      </c>
      <c r="R50">
        <v>2.0710000000000002</v>
      </c>
      <c r="S50">
        <v>1.9470000000000001</v>
      </c>
      <c r="T50">
        <v>2.452</v>
      </c>
      <c r="U50">
        <v>3.2589999999999999</v>
      </c>
      <c r="V50">
        <v>1.9910000000000001</v>
      </c>
      <c r="W50">
        <v>1.867</v>
      </c>
      <c r="X50">
        <v>2.3719999999999999</v>
      </c>
      <c r="Y50">
        <v>3.1789999999999998</v>
      </c>
      <c r="Z50">
        <v>1.2609999999999999</v>
      </c>
      <c r="AA50">
        <v>1.137</v>
      </c>
      <c r="AB50">
        <v>1.6419999999999999</v>
      </c>
      <c r="AC50">
        <v>2.4489999999999998</v>
      </c>
      <c r="AD50">
        <v>993.801424</v>
      </c>
      <c r="AE50">
        <v>994.16793099999995</v>
      </c>
      <c r="AF50">
        <v>992.67891999999995</v>
      </c>
      <c r="AG50">
        <v>990.31920000000002</v>
      </c>
      <c r="AH50">
        <v>976.62037399999997</v>
      </c>
      <c r="AI50">
        <v>978.04712400000005</v>
      </c>
      <c r="AJ50">
        <v>972.26034900000002</v>
      </c>
      <c r="AK50">
        <v>963.14222400000006</v>
      </c>
      <c r="AL50">
        <v>927.57007299999998</v>
      </c>
      <c r="AM50">
        <v>934.41456100000005</v>
      </c>
      <c r="AN50">
        <v>906.90289399999995</v>
      </c>
      <c r="AO50">
        <v>864.87562700000001</v>
      </c>
      <c r="AP50">
        <v>0.1</v>
      </c>
      <c r="AQ50">
        <v>0.1</v>
      </c>
      <c r="AR50">
        <v>9.7000000000000003E-2</v>
      </c>
      <c r="AS50">
        <v>8.8999999999999996E-2</v>
      </c>
      <c r="AT50">
        <v>0.13</v>
      </c>
      <c r="AU50">
        <v>0.13</v>
      </c>
      <c r="AV50">
        <v>0.127</v>
      </c>
      <c r="AW50">
        <v>0.11899999999999999</v>
      </c>
      <c r="AX50">
        <v>-0.04</v>
      </c>
      <c r="AY50">
        <v>-0.04</v>
      </c>
      <c r="AZ50">
        <v>-4.2999999999999997E-2</v>
      </c>
      <c r="BA50">
        <v>-5.0999999999999997E-2</v>
      </c>
      <c r="BB50">
        <v>-0.298483</v>
      </c>
      <c r="BC50">
        <v>-0.29599399999999998</v>
      </c>
      <c r="BD50">
        <v>-0.28526499999999999</v>
      </c>
      <c r="BE50">
        <v>-0.25906099999999999</v>
      </c>
      <c r="BF50">
        <v>-1.5074069999999999</v>
      </c>
      <c r="BG50">
        <v>-1.499895</v>
      </c>
      <c r="BH50">
        <v>-1.44937</v>
      </c>
      <c r="BI50">
        <v>-1.3346849999999999</v>
      </c>
      <c r="BJ50">
        <v>2.1405979999999998</v>
      </c>
      <c r="BK50">
        <v>2.2143169999999999</v>
      </c>
      <c r="BL50">
        <v>2.2986059999999999</v>
      </c>
      <c r="BM50">
        <v>2.5787610000000001</v>
      </c>
      <c r="BN50">
        <v>0.02</v>
      </c>
      <c r="BO50">
        <v>-0.01</v>
      </c>
      <c r="BP50">
        <v>0.16</v>
      </c>
      <c r="BQ50">
        <v>-3.9567000000000001</v>
      </c>
      <c r="BR50">
        <v>16.5701</v>
      </c>
      <c r="BS50">
        <v>-0.3</v>
      </c>
      <c r="BT50">
        <v>-61.6</v>
      </c>
      <c r="BU50">
        <v>1.258</v>
      </c>
      <c r="BV50">
        <v>0.34</v>
      </c>
      <c r="BW50">
        <v>0.57909999999999995</v>
      </c>
      <c r="BX50">
        <v>36.799999999999997</v>
      </c>
      <c r="BY50">
        <v>1.1061E-2</v>
      </c>
      <c r="CA50" s="16">
        <v>41305</v>
      </c>
      <c r="CB50">
        <v>2.0710000000000002</v>
      </c>
      <c r="CC50">
        <v>993.801424</v>
      </c>
      <c r="CE50" t="s">
        <v>738</v>
      </c>
    </row>
    <row r="51" spans="1:83">
      <c r="A51" s="16">
        <v>41333</v>
      </c>
      <c r="B51">
        <v>2.0607030000000002</v>
      </c>
      <c r="C51">
        <v>1.9362539999999999</v>
      </c>
      <c r="D51">
        <v>2.4519489999999999</v>
      </c>
      <c r="E51">
        <v>3.2426810000000001</v>
      </c>
      <c r="F51">
        <v>0.11</v>
      </c>
      <c r="G51">
        <v>0.17</v>
      </c>
      <c r="H51">
        <v>0.77</v>
      </c>
      <c r="I51">
        <v>7.5</v>
      </c>
      <c r="J51" s="3">
        <v>12223.9</v>
      </c>
      <c r="K51">
        <v>232.28200000000001</v>
      </c>
      <c r="L51">
        <v>232.79400000000001</v>
      </c>
      <c r="M51">
        <v>101.81140000000001</v>
      </c>
      <c r="N51" s="3">
        <v>11227.1</v>
      </c>
      <c r="O51" s="3">
        <v>1569.1899000000001</v>
      </c>
      <c r="P51">
        <v>3.5988000000000002</v>
      </c>
      <c r="Q51">
        <v>3.4887999999999999</v>
      </c>
      <c r="R51">
        <v>1.9510000000000001</v>
      </c>
      <c r="S51">
        <v>1.8260000000000001</v>
      </c>
      <c r="T51">
        <v>2.3420000000000001</v>
      </c>
      <c r="U51">
        <v>3.133</v>
      </c>
      <c r="V51">
        <v>1.891</v>
      </c>
      <c r="W51">
        <v>1.766</v>
      </c>
      <c r="X51">
        <v>2.282</v>
      </c>
      <c r="Y51">
        <v>3.073</v>
      </c>
      <c r="Z51">
        <v>1.2909999999999999</v>
      </c>
      <c r="AA51">
        <v>1.1659999999999999</v>
      </c>
      <c r="AB51">
        <v>1.6819999999999999</v>
      </c>
      <c r="AC51">
        <v>2.4729999999999999</v>
      </c>
      <c r="AD51">
        <v>994.15609900000004</v>
      </c>
      <c r="AE51">
        <v>994.52613199999996</v>
      </c>
      <c r="AF51">
        <v>993.00244299999997</v>
      </c>
      <c r="AG51">
        <v>990.68604600000003</v>
      </c>
      <c r="AH51">
        <v>977.77068099999997</v>
      </c>
      <c r="AI51">
        <v>979.21206199999995</v>
      </c>
      <c r="AJ51">
        <v>973.28705300000001</v>
      </c>
      <c r="AK51">
        <v>964.33093799999995</v>
      </c>
      <c r="AL51">
        <v>925.92294800000002</v>
      </c>
      <c r="AM51">
        <v>932.80857000000003</v>
      </c>
      <c r="AN51">
        <v>904.76443500000005</v>
      </c>
      <c r="AO51">
        <v>863.66097300000001</v>
      </c>
      <c r="AP51">
        <v>-0.121</v>
      </c>
      <c r="AQ51">
        <v>-0.121</v>
      </c>
      <c r="AR51">
        <v>-0.11</v>
      </c>
      <c r="AS51">
        <v>-0.126</v>
      </c>
      <c r="AT51">
        <v>-0.10100000000000001</v>
      </c>
      <c r="AU51">
        <v>-0.10100000000000001</v>
      </c>
      <c r="AV51">
        <v>-0.09</v>
      </c>
      <c r="AW51">
        <v>-0.106</v>
      </c>
      <c r="AX51">
        <v>2.9000000000000001E-2</v>
      </c>
      <c r="AY51">
        <v>2.9000000000000001E-2</v>
      </c>
      <c r="AZ51">
        <v>0.04</v>
      </c>
      <c r="BA51">
        <v>2.4E-2</v>
      </c>
      <c r="BB51">
        <v>0.35467599999999999</v>
      </c>
      <c r="BC51">
        <v>0.35820099999999999</v>
      </c>
      <c r="BD51">
        <v>0.32352300000000001</v>
      </c>
      <c r="BE51">
        <v>0.36684600000000001</v>
      </c>
      <c r="BF51">
        <v>1.150307</v>
      </c>
      <c r="BG51">
        <v>1.164938</v>
      </c>
      <c r="BH51">
        <v>1.0267040000000001</v>
      </c>
      <c r="BI51">
        <v>1.188714</v>
      </c>
      <c r="BJ51">
        <v>-1.6471260000000001</v>
      </c>
      <c r="BK51">
        <v>-1.6059909999999999</v>
      </c>
      <c r="BL51">
        <v>-2.1384590000000001</v>
      </c>
      <c r="BM51">
        <v>-1.2146539999999999</v>
      </c>
      <c r="BN51">
        <v>0.04</v>
      </c>
      <c r="BO51">
        <v>0.02</v>
      </c>
      <c r="BP51">
        <v>-0.11</v>
      </c>
      <c r="BQ51">
        <v>2.4527000000000001</v>
      </c>
      <c r="BR51">
        <v>54.509799999999998</v>
      </c>
      <c r="BS51">
        <v>-0.2</v>
      </c>
      <c r="BT51">
        <v>18.7</v>
      </c>
      <c r="BU51">
        <v>-0.65500000000000003</v>
      </c>
      <c r="BV51">
        <v>0.22500000000000001</v>
      </c>
      <c r="BW51">
        <v>0.41189999999999999</v>
      </c>
      <c r="BX51">
        <v>-12.5</v>
      </c>
      <c r="BY51">
        <v>3.5987999999999999E-2</v>
      </c>
      <c r="CA51" s="16">
        <v>41333</v>
      </c>
      <c r="CB51">
        <v>1.9510000000000001</v>
      </c>
      <c r="CC51">
        <v>994.15609900000004</v>
      </c>
      <c r="CE51" t="s">
        <v>739</v>
      </c>
    </row>
    <row r="52" spans="1:83">
      <c r="A52" s="16">
        <v>41364</v>
      </c>
      <c r="B52">
        <v>2.0742970000000001</v>
      </c>
      <c r="C52">
        <v>1.9493590000000001</v>
      </c>
      <c r="D52">
        <v>2.4957549999999999</v>
      </c>
      <c r="E52">
        <v>3.2532139999999998</v>
      </c>
      <c r="F52">
        <v>7.4999999999999997E-2</v>
      </c>
      <c r="G52">
        <v>0.14000000000000001</v>
      </c>
      <c r="H52">
        <v>0.76500000000000001</v>
      </c>
      <c r="I52">
        <v>7.6</v>
      </c>
      <c r="J52" s="3">
        <v>12271.9</v>
      </c>
      <c r="K52">
        <v>231.797</v>
      </c>
      <c r="L52">
        <v>232.83199999999999</v>
      </c>
      <c r="M52">
        <v>101.63639999999999</v>
      </c>
      <c r="N52" s="3">
        <v>11205.4</v>
      </c>
      <c r="O52" s="3">
        <v>1597.5699</v>
      </c>
      <c r="P52">
        <v>1.8086</v>
      </c>
      <c r="Q52">
        <v>1.7336</v>
      </c>
      <c r="R52">
        <v>1.9990000000000001</v>
      </c>
      <c r="S52">
        <v>1.8740000000000001</v>
      </c>
      <c r="T52">
        <v>2.4209999999999998</v>
      </c>
      <c r="U52">
        <v>3.1779999999999999</v>
      </c>
      <c r="V52">
        <v>1.9339999999999999</v>
      </c>
      <c r="W52">
        <v>1.8089999999999999</v>
      </c>
      <c r="X52">
        <v>2.3559999999999999</v>
      </c>
      <c r="Y52">
        <v>3.113</v>
      </c>
      <c r="Z52">
        <v>1.3089999999999999</v>
      </c>
      <c r="AA52">
        <v>1.1839999999999999</v>
      </c>
      <c r="AB52">
        <v>1.7310000000000001</v>
      </c>
      <c r="AC52">
        <v>2.488</v>
      </c>
      <c r="AD52">
        <v>994.01416400000005</v>
      </c>
      <c r="AE52">
        <v>994.38396999999998</v>
      </c>
      <c r="AF52">
        <v>992.77004899999997</v>
      </c>
      <c r="AG52">
        <v>990.55496300000004</v>
      </c>
      <c r="AH52">
        <v>977.27574400000003</v>
      </c>
      <c r="AI52">
        <v>978.71578799999997</v>
      </c>
      <c r="AJ52">
        <v>972.44272899999999</v>
      </c>
      <c r="AK52">
        <v>963.88205100000005</v>
      </c>
      <c r="AL52">
        <v>924.93631000000005</v>
      </c>
      <c r="AM52">
        <v>931.81336799999997</v>
      </c>
      <c r="AN52">
        <v>902.15283599999998</v>
      </c>
      <c r="AO52">
        <v>862.90282500000001</v>
      </c>
      <c r="AP52">
        <v>4.8000000000000001E-2</v>
      </c>
      <c r="AQ52">
        <v>4.8000000000000001E-2</v>
      </c>
      <c r="AR52">
        <v>7.9000000000000001E-2</v>
      </c>
      <c r="AS52">
        <v>4.4999999999999998E-2</v>
      </c>
      <c r="AT52">
        <v>4.2999999999999997E-2</v>
      </c>
      <c r="AU52">
        <v>4.2999999999999997E-2</v>
      </c>
      <c r="AV52">
        <v>7.3999999999999996E-2</v>
      </c>
      <c r="AW52">
        <v>0.04</v>
      </c>
      <c r="AX52">
        <v>1.7999999999999999E-2</v>
      </c>
      <c r="AY52">
        <v>1.7999999999999999E-2</v>
      </c>
      <c r="AZ52">
        <v>4.9000000000000002E-2</v>
      </c>
      <c r="BA52">
        <v>1.4999999999999999E-2</v>
      </c>
      <c r="BB52">
        <v>-0.14193600000000001</v>
      </c>
      <c r="BC52">
        <v>-0.14216300000000001</v>
      </c>
      <c r="BD52">
        <v>-0.23239399999999999</v>
      </c>
      <c r="BE52">
        <v>-0.13108300000000001</v>
      </c>
      <c r="BF52">
        <v>-0.49493599999999999</v>
      </c>
      <c r="BG52">
        <v>-0.49627399999999999</v>
      </c>
      <c r="BH52">
        <v>-0.84432399999999996</v>
      </c>
      <c r="BI52">
        <v>-0.44888699999999998</v>
      </c>
      <c r="BJ52">
        <v>-0.98663800000000001</v>
      </c>
      <c r="BK52">
        <v>-0.99520200000000003</v>
      </c>
      <c r="BL52">
        <v>-2.6116000000000001</v>
      </c>
      <c r="BM52">
        <v>-0.75814800000000004</v>
      </c>
      <c r="BN52">
        <v>-3.5000000000000003E-2</v>
      </c>
      <c r="BO52">
        <v>-0.03</v>
      </c>
      <c r="BP52">
        <v>-5.0000000000000001E-3</v>
      </c>
      <c r="BQ52">
        <v>-1.7552000000000001</v>
      </c>
      <c r="BR52">
        <v>28.38</v>
      </c>
      <c r="BS52">
        <v>0.1</v>
      </c>
      <c r="BT52">
        <v>48</v>
      </c>
      <c r="BU52">
        <v>-0.48499999999999999</v>
      </c>
      <c r="BV52">
        <v>3.7999999999999999E-2</v>
      </c>
      <c r="BW52">
        <v>-0.17499999999999999</v>
      </c>
      <c r="BX52">
        <v>-21.7</v>
      </c>
      <c r="BY52">
        <v>1.8086000000000001E-2</v>
      </c>
      <c r="CA52" s="16">
        <v>41364</v>
      </c>
      <c r="CB52">
        <v>1.9990000000000001</v>
      </c>
      <c r="CC52">
        <v>994.01416400000005</v>
      </c>
      <c r="CE52" t="s">
        <v>740</v>
      </c>
    </row>
    <row r="53" spans="1:83">
      <c r="A53" s="16">
        <v>41394</v>
      </c>
      <c r="B53">
        <v>1.9800690000000001</v>
      </c>
      <c r="C53">
        <v>1.8262780000000001</v>
      </c>
      <c r="D53">
        <v>2.3350050000000002</v>
      </c>
      <c r="E53">
        <v>3.0766849999999999</v>
      </c>
      <c r="F53">
        <v>0.05</v>
      </c>
      <c r="G53">
        <v>0.11</v>
      </c>
      <c r="H53">
        <v>0.68</v>
      </c>
      <c r="I53">
        <v>7.5</v>
      </c>
      <c r="J53" s="3">
        <v>12342.2</v>
      </c>
      <c r="K53">
        <v>231.893</v>
      </c>
      <c r="L53">
        <v>232.99600000000001</v>
      </c>
      <c r="M53">
        <v>101.74760000000001</v>
      </c>
      <c r="N53" s="3">
        <v>11244.6</v>
      </c>
      <c r="O53" s="3">
        <v>1630.74</v>
      </c>
      <c r="P53">
        <v>2.0762999999999998</v>
      </c>
      <c r="Q53">
        <v>2.0263</v>
      </c>
      <c r="R53">
        <v>1.93</v>
      </c>
      <c r="S53">
        <v>1.776</v>
      </c>
      <c r="T53">
        <v>2.2850000000000001</v>
      </c>
      <c r="U53">
        <v>3.0270000000000001</v>
      </c>
      <c r="V53">
        <v>1.87</v>
      </c>
      <c r="W53">
        <v>1.716</v>
      </c>
      <c r="X53">
        <v>2.2250000000000001</v>
      </c>
      <c r="Y53">
        <v>2.9670000000000001</v>
      </c>
      <c r="Z53">
        <v>1.3</v>
      </c>
      <c r="AA53">
        <v>1.1459999999999999</v>
      </c>
      <c r="AB53">
        <v>1.655</v>
      </c>
      <c r="AC53">
        <v>2.3969999999999998</v>
      </c>
      <c r="AD53">
        <v>994.21822399999996</v>
      </c>
      <c r="AE53">
        <v>994.67431099999999</v>
      </c>
      <c r="AF53">
        <v>993.17026499999997</v>
      </c>
      <c r="AG53">
        <v>990.99511500000006</v>
      </c>
      <c r="AH53">
        <v>978.01256100000001</v>
      </c>
      <c r="AI53">
        <v>979.78970600000002</v>
      </c>
      <c r="AJ53">
        <v>973.93832699999996</v>
      </c>
      <c r="AK53">
        <v>965.52234399999998</v>
      </c>
      <c r="AL53">
        <v>925.42947500000002</v>
      </c>
      <c r="AM53">
        <v>933.91580499999998</v>
      </c>
      <c r="AN53">
        <v>906.20724900000005</v>
      </c>
      <c r="AO53">
        <v>867.51422000000002</v>
      </c>
      <c r="AP53">
        <v>-9.8000000000000004E-2</v>
      </c>
      <c r="AQ53">
        <v>-9.8000000000000004E-2</v>
      </c>
      <c r="AR53">
        <v>-0.13600000000000001</v>
      </c>
      <c r="AS53">
        <v>-0.151</v>
      </c>
      <c r="AT53">
        <v>-9.2999999999999999E-2</v>
      </c>
      <c r="AU53">
        <v>-9.2999999999999999E-2</v>
      </c>
      <c r="AV53">
        <v>-0.13100000000000001</v>
      </c>
      <c r="AW53">
        <v>-0.14599999999999999</v>
      </c>
      <c r="AX53">
        <v>-3.7999999999999999E-2</v>
      </c>
      <c r="AY53">
        <v>-3.7999999999999999E-2</v>
      </c>
      <c r="AZ53">
        <v>-7.5999999999999998E-2</v>
      </c>
      <c r="BA53">
        <v>-9.0999999999999998E-2</v>
      </c>
      <c r="BB53">
        <v>0.20405999999999999</v>
      </c>
      <c r="BC53">
        <v>0.29034199999999999</v>
      </c>
      <c r="BD53">
        <v>0.40021600000000002</v>
      </c>
      <c r="BE53">
        <v>0.44015199999999999</v>
      </c>
      <c r="BF53">
        <v>0.73681600000000003</v>
      </c>
      <c r="BG53">
        <v>1.0739179999999999</v>
      </c>
      <c r="BH53">
        <v>1.4955989999999999</v>
      </c>
      <c r="BI53">
        <v>1.640293</v>
      </c>
      <c r="BJ53">
        <v>0.49316500000000002</v>
      </c>
      <c r="BK53">
        <v>2.1024370000000001</v>
      </c>
      <c r="BL53">
        <v>4.0544130000000003</v>
      </c>
      <c r="BM53">
        <v>4.6113939999999998</v>
      </c>
      <c r="BN53">
        <v>-2.5000000000000001E-2</v>
      </c>
      <c r="BO53">
        <v>-0.03</v>
      </c>
      <c r="BP53">
        <v>-8.5000000000000006E-2</v>
      </c>
      <c r="BQ53">
        <v>0.29270000000000002</v>
      </c>
      <c r="BR53">
        <v>33.170099999999998</v>
      </c>
      <c r="BS53">
        <v>-0.1</v>
      </c>
      <c r="BT53">
        <v>70.3</v>
      </c>
      <c r="BU53">
        <v>9.6000000000000002E-2</v>
      </c>
      <c r="BV53">
        <v>0.16400000000000001</v>
      </c>
      <c r="BW53">
        <v>0.11119999999999999</v>
      </c>
      <c r="BX53">
        <v>39.200000000000003</v>
      </c>
      <c r="BY53">
        <v>2.0763E-2</v>
      </c>
      <c r="CA53" s="16">
        <v>41394</v>
      </c>
      <c r="CB53">
        <v>1.93</v>
      </c>
      <c r="CC53">
        <v>994.21822399999996</v>
      </c>
      <c r="CE53" t="s">
        <v>741</v>
      </c>
    </row>
    <row r="54" spans="1:83">
      <c r="A54" s="16">
        <v>41425</v>
      </c>
      <c r="B54">
        <v>2.3747189999999998</v>
      </c>
      <c r="C54">
        <v>2.1065049999999998</v>
      </c>
      <c r="D54">
        <v>2.6604559999999999</v>
      </c>
      <c r="E54">
        <v>3.3752119999999999</v>
      </c>
      <c r="F54">
        <v>0.04</v>
      </c>
      <c r="G54">
        <v>0.14000000000000001</v>
      </c>
      <c r="H54">
        <v>1.05</v>
      </c>
      <c r="I54">
        <v>7.5</v>
      </c>
      <c r="J54" s="3">
        <v>12355</v>
      </c>
      <c r="K54">
        <v>232.44499999999999</v>
      </c>
      <c r="L54">
        <v>233.35</v>
      </c>
      <c r="M54">
        <v>101.95489999999999</v>
      </c>
      <c r="N54" s="3">
        <v>11268.8</v>
      </c>
      <c r="O54" s="3">
        <v>1606.28</v>
      </c>
      <c r="P54">
        <v>-1.4999</v>
      </c>
      <c r="Q54">
        <v>-1.5399</v>
      </c>
      <c r="R54">
        <v>2.335</v>
      </c>
      <c r="S54">
        <v>2.0670000000000002</v>
      </c>
      <c r="T54">
        <v>2.62</v>
      </c>
      <c r="U54">
        <v>3.335</v>
      </c>
      <c r="V54">
        <v>2.2349999999999999</v>
      </c>
      <c r="W54">
        <v>1.9670000000000001</v>
      </c>
      <c r="X54">
        <v>2.52</v>
      </c>
      <c r="Y54">
        <v>3.2349999999999999</v>
      </c>
      <c r="Z54">
        <v>1.325</v>
      </c>
      <c r="AA54">
        <v>1.0569999999999999</v>
      </c>
      <c r="AB54">
        <v>1.61</v>
      </c>
      <c r="AC54">
        <v>2.3250000000000002</v>
      </c>
      <c r="AD54">
        <v>993.02304600000002</v>
      </c>
      <c r="AE54">
        <v>993.81323699999996</v>
      </c>
      <c r="AF54">
        <v>992.18568500000003</v>
      </c>
      <c r="AG54">
        <v>990.09820999999999</v>
      </c>
      <c r="AH54">
        <v>973.82401100000004</v>
      </c>
      <c r="AI54">
        <v>976.89622099999997</v>
      </c>
      <c r="AJ54">
        <v>970.57630200000006</v>
      </c>
      <c r="AK54">
        <v>962.515308</v>
      </c>
      <c r="AL54">
        <v>924.06032800000003</v>
      </c>
      <c r="AM54">
        <v>938.86163099999999</v>
      </c>
      <c r="AN54">
        <v>908.61790699999995</v>
      </c>
      <c r="AO54">
        <v>871.183176</v>
      </c>
      <c r="AP54">
        <v>0.29099999999999998</v>
      </c>
      <c r="AQ54">
        <v>0.29099999999999998</v>
      </c>
      <c r="AR54">
        <v>0.33500000000000002</v>
      </c>
      <c r="AS54">
        <v>0.308</v>
      </c>
      <c r="AT54">
        <v>0.251</v>
      </c>
      <c r="AU54">
        <v>0.251</v>
      </c>
      <c r="AV54">
        <v>0.29499999999999998</v>
      </c>
      <c r="AW54">
        <v>0.26800000000000002</v>
      </c>
      <c r="AX54">
        <v>-8.8999999999999996E-2</v>
      </c>
      <c r="AY54">
        <v>-8.8999999999999996E-2</v>
      </c>
      <c r="AZ54">
        <v>-4.4999999999999998E-2</v>
      </c>
      <c r="BA54">
        <v>-7.1999999999999995E-2</v>
      </c>
      <c r="BB54">
        <v>-1.1951769999999999</v>
      </c>
      <c r="BC54">
        <v>-0.86107400000000001</v>
      </c>
      <c r="BD54">
        <v>-0.98458000000000001</v>
      </c>
      <c r="BE54">
        <v>-0.89690499999999995</v>
      </c>
      <c r="BF54">
        <v>-4.1885500000000002</v>
      </c>
      <c r="BG54">
        <v>-2.8934850000000001</v>
      </c>
      <c r="BH54">
        <v>-3.3620260000000002</v>
      </c>
      <c r="BI54">
        <v>-3.0070359999999998</v>
      </c>
      <c r="BJ54">
        <v>-1.3691469999999999</v>
      </c>
      <c r="BK54">
        <v>4.9458260000000003</v>
      </c>
      <c r="BL54">
        <v>2.4106589999999999</v>
      </c>
      <c r="BM54">
        <v>3.6689569999999998</v>
      </c>
      <c r="BN54">
        <v>-0.01</v>
      </c>
      <c r="BO54">
        <v>0.03</v>
      </c>
      <c r="BP54">
        <v>0.37</v>
      </c>
      <c r="BQ54">
        <v>-3.5661999999999998</v>
      </c>
      <c r="BR54">
        <v>-24.46</v>
      </c>
      <c r="BS54">
        <v>0</v>
      </c>
      <c r="BT54">
        <v>12.8</v>
      </c>
      <c r="BU54">
        <v>0.55200000000000005</v>
      </c>
      <c r="BV54">
        <v>0.35399999999999998</v>
      </c>
      <c r="BW54">
        <v>0.20730000000000001</v>
      </c>
      <c r="BX54">
        <v>24.2</v>
      </c>
      <c r="BY54">
        <v>-1.4999E-2</v>
      </c>
      <c r="CA54" s="16">
        <v>41425</v>
      </c>
      <c r="CB54">
        <v>2.335</v>
      </c>
      <c r="CC54">
        <v>993.02304600000002</v>
      </c>
      <c r="CE54" t="s">
        <v>742</v>
      </c>
    </row>
    <row r="55" spans="1:83">
      <c r="A55" s="16">
        <v>41455</v>
      </c>
      <c r="B55">
        <v>2.8391459999999999</v>
      </c>
      <c r="C55">
        <v>2.4169420000000001</v>
      </c>
      <c r="D55">
        <v>3.0721940000000001</v>
      </c>
      <c r="E55">
        <v>3.8840880000000002</v>
      </c>
      <c r="F55">
        <v>0.04</v>
      </c>
      <c r="G55">
        <v>0.15</v>
      </c>
      <c r="H55">
        <v>1.41</v>
      </c>
      <c r="I55">
        <v>7.3</v>
      </c>
      <c r="J55" s="3">
        <v>12341.5</v>
      </c>
      <c r="K55">
        <v>232.9</v>
      </c>
      <c r="L55">
        <v>233.88</v>
      </c>
      <c r="M55">
        <v>101.5204</v>
      </c>
      <c r="N55" s="3">
        <v>11296.7</v>
      </c>
      <c r="O55" s="3">
        <v>1685.73</v>
      </c>
      <c r="P55">
        <v>4.9462000000000002</v>
      </c>
      <c r="Q55">
        <v>4.9062000000000001</v>
      </c>
      <c r="R55">
        <v>2.7989999999999999</v>
      </c>
      <c r="S55">
        <v>2.3769999999999998</v>
      </c>
      <c r="T55">
        <v>3.032</v>
      </c>
      <c r="U55">
        <v>3.8439999999999999</v>
      </c>
      <c r="V55">
        <v>2.6890000000000001</v>
      </c>
      <c r="W55">
        <v>2.2669999999999999</v>
      </c>
      <c r="X55">
        <v>2.9220000000000002</v>
      </c>
      <c r="Y55">
        <v>3.734</v>
      </c>
      <c r="Z55">
        <v>1.429</v>
      </c>
      <c r="AA55">
        <v>1.0069999999999999</v>
      </c>
      <c r="AB55">
        <v>1.6619999999999999</v>
      </c>
      <c r="AC55">
        <v>2.4740000000000002</v>
      </c>
      <c r="AD55">
        <v>991.66131099999996</v>
      </c>
      <c r="AE55">
        <v>992.89945499999999</v>
      </c>
      <c r="AF55">
        <v>990.98052700000005</v>
      </c>
      <c r="AG55">
        <v>988.62359800000002</v>
      </c>
      <c r="AH55">
        <v>968.65983100000005</v>
      </c>
      <c r="AI55">
        <v>973.45836299999996</v>
      </c>
      <c r="AJ55">
        <v>966.02894600000002</v>
      </c>
      <c r="AK55">
        <v>956.961907</v>
      </c>
      <c r="AL55">
        <v>918.38998200000003</v>
      </c>
      <c r="AM55">
        <v>941.65358900000001</v>
      </c>
      <c r="AN55">
        <v>905.83292900000004</v>
      </c>
      <c r="AO55">
        <v>863.61040600000001</v>
      </c>
      <c r="AP55">
        <v>0.31</v>
      </c>
      <c r="AQ55">
        <v>0.31</v>
      </c>
      <c r="AR55">
        <v>0.41199999999999998</v>
      </c>
      <c r="AS55">
        <v>0.50900000000000001</v>
      </c>
      <c r="AT55">
        <v>0.3</v>
      </c>
      <c r="AU55">
        <v>0.3</v>
      </c>
      <c r="AV55">
        <v>0.40200000000000002</v>
      </c>
      <c r="AW55">
        <v>0.499</v>
      </c>
      <c r="AX55">
        <v>-0.05</v>
      </c>
      <c r="AY55">
        <v>-0.05</v>
      </c>
      <c r="AZ55">
        <v>5.1999999999999998E-2</v>
      </c>
      <c r="BA55">
        <v>0.14899999999999999</v>
      </c>
      <c r="BB55">
        <v>-1.3617349999999999</v>
      </c>
      <c r="BC55">
        <v>-0.91378199999999998</v>
      </c>
      <c r="BD55">
        <v>-1.205158</v>
      </c>
      <c r="BE55">
        <v>-1.474612</v>
      </c>
      <c r="BF55">
        <v>-5.16418</v>
      </c>
      <c r="BG55">
        <v>-3.4378579999999999</v>
      </c>
      <c r="BH55">
        <v>-4.5473559999999997</v>
      </c>
      <c r="BI55">
        <v>-5.5534020000000002</v>
      </c>
      <c r="BJ55">
        <v>-5.6703469999999996</v>
      </c>
      <c r="BK55">
        <v>2.7919580000000002</v>
      </c>
      <c r="BL55">
        <v>-2.7849789999999999</v>
      </c>
      <c r="BM55">
        <v>-7.5727710000000004</v>
      </c>
      <c r="BN55">
        <v>0</v>
      </c>
      <c r="BO55">
        <v>0.01</v>
      </c>
      <c r="BP55">
        <v>0.36</v>
      </c>
      <c r="BQ55">
        <v>6.4461000000000004</v>
      </c>
      <c r="BR55">
        <v>79.45</v>
      </c>
      <c r="BS55">
        <v>-0.2</v>
      </c>
      <c r="BT55">
        <v>-13.5</v>
      </c>
      <c r="BU55">
        <v>0.45500000000000002</v>
      </c>
      <c r="BV55">
        <v>0.53</v>
      </c>
      <c r="BW55">
        <v>-0.4345</v>
      </c>
      <c r="BX55">
        <v>27.9</v>
      </c>
      <c r="BY55">
        <v>4.9461999999999999E-2</v>
      </c>
      <c r="CA55" s="16">
        <v>41455</v>
      </c>
      <c r="CB55">
        <v>2.7989999999999999</v>
      </c>
      <c r="CC55">
        <v>991.66131099999996</v>
      </c>
      <c r="CE55" t="s">
        <v>755</v>
      </c>
    </row>
    <row r="56" spans="1:83">
      <c r="A56" s="16">
        <v>41486</v>
      </c>
      <c r="B56">
        <v>2.8222119999999999</v>
      </c>
      <c r="C56">
        <v>2.3407089999999999</v>
      </c>
      <c r="D56">
        <v>2.9566569999999999</v>
      </c>
      <c r="E56">
        <v>3.7691439999999998</v>
      </c>
      <c r="F56">
        <v>0.04</v>
      </c>
      <c r="G56">
        <v>0.11</v>
      </c>
      <c r="H56">
        <v>1.38</v>
      </c>
      <c r="I56">
        <v>7.2</v>
      </c>
      <c r="J56" s="3">
        <v>12368.7</v>
      </c>
      <c r="K56">
        <v>233.45599999999999</v>
      </c>
      <c r="L56">
        <v>234.33600000000001</v>
      </c>
      <c r="M56">
        <v>102.19070000000001</v>
      </c>
      <c r="N56" s="3">
        <v>11329.2</v>
      </c>
      <c r="O56" s="3">
        <v>1632.97</v>
      </c>
      <c r="P56">
        <v>-3.1297999999999999</v>
      </c>
      <c r="Q56">
        <v>-3.1698</v>
      </c>
      <c r="R56">
        <v>2.782</v>
      </c>
      <c r="S56">
        <v>2.3010000000000002</v>
      </c>
      <c r="T56">
        <v>2.9169999999999998</v>
      </c>
      <c r="U56">
        <v>3.7290000000000001</v>
      </c>
      <c r="V56">
        <v>2.7120000000000002</v>
      </c>
      <c r="W56">
        <v>2.2309999999999999</v>
      </c>
      <c r="X56">
        <v>2.847</v>
      </c>
      <c r="Y56">
        <v>3.6589999999999998</v>
      </c>
      <c r="Z56">
        <v>1.4419999999999999</v>
      </c>
      <c r="AA56">
        <v>0.96099999999999997</v>
      </c>
      <c r="AB56">
        <v>1.577</v>
      </c>
      <c r="AC56">
        <v>2.3889999999999998</v>
      </c>
      <c r="AD56">
        <v>991.71106099999997</v>
      </c>
      <c r="AE56">
        <v>993.12314500000002</v>
      </c>
      <c r="AF56">
        <v>991.31628499999999</v>
      </c>
      <c r="AG56">
        <v>988.95593699999995</v>
      </c>
      <c r="AH56">
        <v>968.39954599999999</v>
      </c>
      <c r="AI56">
        <v>973.86973399999999</v>
      </c>
      <c r="AJ56">
        <v>966.87436600000001</v>
      </c>
      <c r="AK56">
        <v>957.79283099999998</v>
      </c>
      <c r="AL56">
        <v>917.68404599999997</v>
      </c>
      <c r="AM56">
        <v>944.23074799999995</v>
      </c>
      <c r="AN56">
        <v>910.39047900000003</v>
      </c>
      <c r="AO56">
        <v>867.92098999999996</v>
      </c>
      <c r="AP56">
        <v>-7.5999999999999998E-2</v>
      </c>
      <c r="AQ56">
        <v>-7.5999999999999998E-2</v>
      </c>
      <c r="AR56">
        <v>-0.115</v>
      </c>
      <c r="AS56">
        <v>-0.115</v>
      </c>
      <c r="AT56">
        <v>-3.5999999999999997E-2</v>
      </c>
      <c r="AU56">
        <v>-3.5999999999999997E-2</v>
      </c>
      <c r="AV56">
        <v>-7.4999999999999997E-2</v>
      </c>
      <c r="AW56">
        <v>-7.4999999999999997E-2</v>
      </c>
      <c r="AX56">
        <v>-4.5999999999999999E-2</v>
      </c>
      <c r="AY56">
        <v>-4.5999999999999999E-2</v>
      </c>
      <c r="AZ56">
        <v>-8.5000000000000006E-2</v>
      </c>
      <c r="BA56">
        <v>-8.5000000000000006E-2</v>
      </c>
      <c r="BB56">
        <v>4.9750000000000003E-2</v>
      </c>
      <c r="BC56">
        <v>0.22369</v>
      </c>
      <c r="BD56">
        <v>0.335758</v>
      </c>
      <c r="BE56">
        <v>0.332339</v>
      </c>
      <c r="BF56">
        <v>-0.26028499999999999</v>
      </c>
      <c r="BG56">
        <v>0.41137099999999999</v>
      </c>
      <c r="BH56">
        <v>0.84541999999999995</v>
      </c>
      <c r="BI56">
        <v>0.830924</v>
      </c>
      <c r="BJ56">
        <v>-0.70593499999999998</v>
      </c>
      <c r="BK56">
        <v>2.5771600000000001</v>
      </c>
      <c r="BL56">
        <v>4.5575510000000001</v>
      </c>
      <c r="BM56">
        <v>4.3105840000000004</v>
      </c>
      <c r="BN56">
        <v>0</v>
      </c>
      <c r="BO56">
        <v>-0.04</v>
      </c>
      <c r="BP56">
        <v>-0.03</v>
      </c>
      <c r="BQ56">
        <v>-8.0760000000000005</v>
      </c>
      <c r="BR56">
        <v>-52.76</v>
      </c>
      <c r="BS56">
        <v>-0.1</v>
      </c>
      <c r="BT56">
        <v>27.2</v>
      </c>
      <c r="BU56">
        <v>0.55600000000000005</v>
      </c>
      <c r="BV56">
        <v>0.45600000000000002</v>
      </c>
      <c r="BW56">
        <v>0.67030000000000001</v>
      </c>
      <c r="BX56">
        <v>32.5</v>
      </c>
      <c r="BY56">
        <v>-3.1297999999999999E-2</v>
      </c>
      <c r="CA56" s="16">
        <v>41486</v>
      </c>
      <c r="CB56">
        <v>2.782</v>
      </c>
      <c r="CC56">
        <v>991.71106099999997</v>
      </c>
      <c r="CE56" t="s">
        <v>699</v>
      </c>
    </row>
    <row r="57" spans="1:83">
      <c r="A57" s="16">
        <v>41517</v>
      </c>
      <c r="B57">
        <v>3.0085609999999998</v>
      </c>
      <c r="C57">
        <v>2.509134</v>
      </c>
      <c r="D57">
        <v>3.1036290000000002</v>
      </c>
      <c r="E57">
        <v>3.9275329999999999</v>
      </c>
      <c r="F57">
        <v>0.03</v>
      </c>
      <c r="G57">
        <v>0.13</v>
      </c>
      <c r="H57">
        <v>1.62</v>
      </c>
      <c r="I57">
        <v>7.2</v>
      </c>
      <c r="J57" s="3">
        <v>12418.7</v>
      </c>
      <c r="K57">
        <v>233.54400000000001</v>
      </c>
      <c r="L57">
        <v>234.7</v>
      </c>
      <c r="M57">
        <v>102.717</v>
      </c>
      <c r="N57" s="3">
        <v>11366.9</v>
      </c>
      <c r="O57" s="3">
        <v>1681.55</v>
      </c>
      <c r="P57">
        <v>2.9748999999999999</v>
      </c>
      <c r="Q57">
        <v>2.9449000000000001</v>
      </c>
      <c r="R57">
        <v>2.9790000000000001</v>
      </c>
      <c r="S57">
        <v>2.4790000000000001</v>
      </c>
      <c r="T57">
        <v>3.0739999999999998</v>
      </c>
      <c r="U57">
        <v>3.8980000000000001</v>
      </c>
      <c r="V57">
        <v>2.879</v>
      </c>
      <c r="W57">
        <v>2.379</v>
      </c>
      <c r="X57">
        <v>2.9740000000000002</v>
      </c>
      <c r="Y57">
        <v>3.798</v>
      </c>
      <c r="Z57">
        <v>1.389</v>
      </c>
      <c r="AA57">
        <v>0.88900000000000001</v>
      </c>
      <c r="AB57">
        <v>1.484</v>
      </c>
      <c r="AC57">
        <v>2.3079999999999998</v>
      </c>
      <c r="AD57">
        <v>991.13520700000004</v>
      </c>
      <c r="AE57">
        <v>992.59957899999995</v>
      </c>
      <c r="AF57">
        <v>990.858024</v>
      </c>
      <c r="AG57">
        <v>988.46770900000001</v>
      </c>
      <c r="AH57">
        <v>966.51348800000005</v>
      </c>
      <c r="AI57">
        <v>972.18057699999997</v>
      </c>
      <c r="AJ57">
        <v>965.44358299999999</v>
      </c>
      <c r="AK57">
        <v>956.25389600000005</v>
      </c>
      <c r="AL57">
        <v>920.56606699999998</v>
      </c>
      <c r="AM57">
        <v>948.28110200000003</v>
      </c>
      <c r="AN57">
        <v>915.40765599999997</v>
      </c>
      <c r="AO57">
        <v>872.052098</v>
      </c>
      <c r="AP57">
        <v>0.17799999999999999</v>
      </c>
      <c r="AQ57">
        <v>0.17799999999999999</v>
      </c>
      <c r="AR57">
        <v>0.157</v>
      </c>
      <c r="AS57">
        <v>0.16900000000000001</v>
      </c>
      <c r="AT57">
        <v>0.14799999999999999</v>
      </c>
      <c r="AU57">
        <v>0.14799999999999999</v>
      </c>
      <c r="AV57">
        <v>0.127</v>
      </c>
      <c r="AW57">
        <v>0.13900000000000001</v>
      </c>
      <c r="AX57">
        <v>-7.1999999999999995E-2</v>
      </c>
      <c r="AY57">
        <v>-7.1999999999999995E-2</v>
      </c>
      <c r="AZ57">
        <v>-9.2999999999999999E-2</v>
      </c>
      <c r="BA57">
        <v>-8.1000000000000003E-2</v>
      </c>
      <c r="BB57">
        <v>-0.57585399999999998</v>
      </c>
      <c r="BC57">
        <v>-0.52356599999999998</v>
      </c>
      <c r="BD57">
        <v>-0.458262</v>
      </c>
      <c r="BE57">
        <v>-0.488228</v>
      </c>
      <c r="BF57">
        <v>-1.886058</v>
      </c>
      <c r="BG57">
        <v>-1.689157</v>
      </c>
      <c r="BH57">
        <v>-1.4307829999999999</v>
      </c>
      <c r="BI57">
        <v>-1.5389360000000001</v>
      </c>
      <c r="BJ57">
        <v>2.8820199999999998</v>
      </c>
      <c r="BK57">
        <v>4.0503539999999996</v>
      </c>
      <c r="BL57">
        <v>5.0171760000000001</v>
      </c>
      <c r="BM57">
        <v>4.1311080000000002</v>
      </c>
      <c r="BN57">
        <v>-0.01</v>
      </c>
      <c r="BO57">
        <v>0.02</v>
      </c>
      <c r="BP57">
        <v>0.24</v>
      </c>
      <c r="BQ57">
        <v>6.1147</v>
      </c>
      <c r="BR57">
        <v>48.58</v>
      </c>
      <c r="BS57">
        <v>0</v>
      </c>
      <c r="BT57">
        <v>50</v>
      </c>
      <c r="BU57">
        <v>8.7999999999999995E-2</v>
      </c>
      <c r="BV57">
        <v>0.36399999999999999</v>
      </c>
      <c r="BW57">
        <v>0.52629999999999999</v>
      </c>
      <c r="BX57">
        <v>37.700000000000003</v>
      </c>
      <c r="BY57">
        <v>2.9749000000000001E-2</v>
      </c>
      <c r="CA57" s="16">
        <v>41517</v>
      </c>
      <c r="CB57">
        <v>2.9790000000000001</v>
      </c>
      <c r="CC57">
        <v>991.13520700000004</v>
      </c>
      <c r="CE57" t="s">
        <v>714</v>
      </c>
    </row>
    <row r="58" spans="1:83">
      <c r="A58" s="16">
        <v>41547</v>
      </c>
      <c r="B58">
        <v>2.9317769999999999</v>
      </c>
      <c r="C58">
        <v>2.3818899999999998</v>
      </c>
      <c r="D58">
        <v>2.960528</v>
      </c>
      <c r="E58">
        <v>3.8625889999999998</v>
      </c>
      <c r="F58">
        <v>0.02</v>
      </c>
      <c r="G58">
        <v>0.1</v>
      </c>
      <c r="H58">
        <v>1.39</v>
      </c>
      <c r="I58">
        <v>7.2</v>
      </c>
      <c r="J58" s="3">
        <v>12386</v>
      </c>
      <c r="K58">
        <v>233.66900000000001</v>
      </c>
      <c r="L58">
        <v>234.92099999999999</v>
      </c>
      <c r="M58">
        <v>102.5371</v>
      </c>
      <c r="N58" s="3">
        <v>11419.8</v>
      </c>
      <c r="O58" s="3">
        <v>1756.54</v>
      </c>
      <c r="P58">
        <v>4.4596</v>
      </c>
      <c r="Q58">
        <v>4.4396000000000004</v>
      </c>
      <c r="R58">
        <v>2.9119999999999999</v>
      </c>
      <c r="S58">
        <v>2.3620000000000001</v>
      </c>
      <c r="T58">
        <v>2.9409999999999998</v>
      </c>
      <c r="U58">
        <v>3.843</v>
      </c>
      <c r="V58">
        <v>2.8319999999999999</v>
      </c>
      <c r="W58">
        <v>2.282</v>
      </c>
      <c r="X58">
        <v>2.8610000000000002</v>
      </c>
      <c r="Y58">
        <v>3.7629999999999999</v>
      </c>
      <c r="Z58">
        <v>1.542</v>
      </c>
      <c r="AA58">
        <v>0.99199999999999999</v>
      </c>
      <c r="AB58">
        <v>1.571</v>
      </c>
      <c r="AC58">
        <v>2.4729999999999999</v>
      </c>
      <c r="AD58">
        <v>991.33089500000006</v>
      </c>
      <c r="AE58">
        <v>992.94358699999998</v>
      </c>
      <c r="AF58">
        <v>991.246174</v>
      </c>
      <c r="AG58">
        <v>988.626486</v>
      </c>
      <c r="AH58">
        <v>967.04361300000005</v>
      </c>
      <c r="AI58">
        <v>973.28705300000001</v>
      </c>
      <c r="AJ58">
        <v>966.71645100000001</v>
      </c>
      <c r="AK58">
        <v>956.64097000000004</v>
      </c>
      <c r="AL58">
        <v>912.27489000000003</v>
      </c>
      <c r="AM58">
        <v>942.493064</v>
      </c>
      <c r="AN58">
        <v>910.71319800000003</v>
      </c>
      <c r="AO58">
        <v>863.66097300000001</v>
      </c>
      <c r="AP58">
        <v>-0.11700000000000001</v>
      </c>
      <c r="AQ58">
        <v>-0.11700000000000001</v>
      </c>
      <c r="AR58">
        <v>-0.13300000000000001</v>
      </c>
      <c r="AS58">
        <v>-5.5E-2</v>
      </c>
      <c r="AT58">
        <v>-9.7000000000000003E-2</v>
      </c>
      <c r="AU58">
        <v>-9.7000000000000003E-2</v>
      </c>
      <c r="AV58">
        <v>-0.113</v>
      </c>
      <c r="AW58">
        <v>-3.5000000000000003E-2</v>
      </c>
      <c r="AX58">
        <v>0.10299999999999999</v>
      </c>
      <c r="AY58">
        <v>0.10299999999999999</v>
      </c>
      <c r="AZ58">
        <v>8.6999999999999994E-2</v>
      </c>
      <c r="BA58">
        <v>0.16500000000000001</v>
      </c>
      <c r="BB58">
        <v>0.195688</v>
      </c>
      <c r="BC58">
        <v>0.34400799999999998</v>
      </c>
      <c r="BD58">
        <v>0.38815</v>
      </c>
      <c r="BE58">
        <v>0.158777</v>
      </c>
      <c r="BF58">
        <v>0.53012499999999996</v>
      </c>
      <c r="BG58">
        <v>1.106476</v>
      </c>
      <c r="BH58">
        <v>1.272869</v>
      </c>
      <c r="BI58">
        <v>0.387075</v>
      </c>
      <c r="BJ58">
        <v>-8.2911769999999994</v>
      </c>
      <c r="BK58">
        <v>-5.7880380000000002</v>
      </c>
      <c r="BL58">
        <v>-4.6944569999999999</v>
      </c>
      <c r="BM58">
        <v>-8.3911250000000006</v>
      </c>
      <c r="BN58">
        <v>-0.01</v>
      </c>
      <c r="BO58">
        <v>-0.03</v>
      </c>
      <c r="BP58">
        <v>-0.23</v>
      </c>
      <c r="BQ58">
        <v>1.4946999999999999</v>
      </c>
      <c r="BR58">
        <v>74.989999999999995</v>
      </c>
      <c r="BS58">
        <v>0</v>
      </c>
      <c r="BT58">
        <v>-32.700000000000003</v>
      </c>
      <c r="BU58">
        <v>0.125</v>
      </c>
      <c r="BV58">
        <v>0.221</v>
      </c>
      <c r="BW58">
        <v>-0.1799</v>
      </c>
      <c r="BX58">
        <v>52.9</v>
      </c>
      <c r="BY58">
        <v>4.4595999999999997E-2</v>
      </c>
      <c r="CA58" s="16">
        <v>41547</v>
      </c>
      <c r="CB58">
        <v>2.9119999999999999</v>
      </c>
      <c r="CC58">
        <v>991.33089500000006</v>
      </c>
      <c r="CE58" t="s">
        <v>715</v>
      </c>
    </row>
    <row r="59" spans="1:83">
      <c r="A59" s="16">
        <v>41578</v>
      </c>
      <c r="B59">
        <v>2.9126620000000001</v>
      </c>
      <c r="C59">
        <v>2.2638240000000001</v>
      </c>
      <c r="D59">
        <v>2.8074240000000001</v>
      </c>
      <c r="E59">
        <v>3.6753149999999999</v>
      </c>
      <c r="F59">
        <v>0.04</v>
      </c>
      <c r="G59">
        <v>0.1</v>
      </c>
      <c r="H59">
        <v>1.31</v>
      </c>
      <c r="I59">
        <v>6.9</v>
      </c>
      <c r="J59" s="3">
        <v>12425.3</v>
      </c>
      <c r="K59">
        <v>234.1</v>
      </c>
      <c r="L59">
        <v>235.35900000000001</v>
      </c>
      <c r="M59">
        <v>102.8379</v>
      </c>
      <c r="N59" s="3">
        <v>11487.6</v>
      </c>
      <c r="O59" s="3">
        <v>1805.8100999999999</v>
      </c>
      <c r="P59">
        <v>2.8050000000000002</v>
      </c>
      <c r="Q59">
        <v>2.7650000000000001</v>
      </c>
      <c r="R59">
        <v>2.8730000000000002</v>
      </c>
      <c r="S59">
        <v>2.2240000000000002</v>
      </c>
      <c r="T59">
        <v>2.7669999999999999</v>
      </c>
      <c r="U59">
        <v>3.6349999999999998</v>
      </c>
      <c r="V59">
        <v>2.8130000000000002</v>
      </c>
      <c r="W59">
        <v>2.1640000000000001</v>
      </c>
      <c r="X59">
        <v>2.7069999999999999</v>
      </c>
      <c r="Y59">
        <v>3.5750000000000002</v>
      </c>
      <c r="Z59">
        <v>1.603</v>
      </c>
      <c r="AA59">
        <v>0.95399999999999996</v>
      </c>
      <c r="AB59">
        <v>1.4970000000000001</v>
      </c>
      <c r="AC59">
        <v>2.3650000000000002</v>
      </c>
      <c r="AD59">
        <v>991.44487900000001</v>
      </c>
      <c r="AE59">
        <v>993.34999900000003</v>
      </c>
      <c r="AF59">
        <v>991.75496699999997</v>
      </c>
      <c r="AG59">
        <v>989.22794499999998</v>
      </c>
      <c r="AH59">
        <v>967.25806999999998</v>
      </c>
      <c r="AI59">
        <v>974.63619100000005</v>
      </c>
      <c r="AJ59">
        <v>968.45611799999995</v>
      </c>
      <c r="AK59">
        <v>958.72503800000004</v>
      </c>
      <c r="AL59">
        <v>908.99357099999997</v>
      </c>
      <c r="AM59">
        <v>944.62364600000001</v>
      </c>
      <c r="AN59">
        <v>914.70439399999998</v>
      </c>
      <c r="AO59">
        <v>869.14263700000004</v>
      </c>
      <c r="AP59">
        <v>-0.13800000000000001</v>
      </c>
      <c r="AQ59">
        <v>-0.13800000000000001</v>
      </c>
      <c r="AR59">
        <v>-0.17399999999999999</v>
      </c>
      <c r="AS59">
        <v>-0.20799999999999999</v>
      </c>
      <c r="AT59">
        <v>-0.11799999999999999</v>
      </c>
      <c r="AU59">
        <v>-0.11799999999999999</v>
      </c>
      <c r="AV59">
        <v>-0.154</v>
      </c>
      <c r="AW59">
        <v>-0.188</v>
      </c>
      <c r="AX59">
        <v>-3.7999999999999999E-2</v>
      </c>
      <c r="AY59">
        <v>-3.7999999999999999E-2</v>
      </c>
      <c r="AZ59">
        <v>-7.3999999999999996E-2</v>
      </c>
      <c r="BA59">
        <v>-0.108</v>
      </c>
      <c r="BB59">
        <v>0.113984</v>
      </c>
      <c r="BC59">
        <v>0.406412</v>
      </c>
      <c r="BD59">
        <v>0.50879300000000005</v>
      </c>
      <c r="BE59">
        <v>0.60145899999999997</v>
      </c>
      <c r="BF59">
        <v>0.21445700000000001</v>
      </c>
      <c r="BG59">
        <v>1.3491379999999999</v>
      </c>
      <c r="BH59">
        <v>1.7396670000000001</v>
      </c>
      <c r="BI59">
        <v>2.0840679999999998</v>
      </c>
      <c r="BJ59">
        <v>-3.2813189999999999</v>
      </c>
      <c r="BK59">
        <v>2.130582</v>
      </c>
      <c r="BL59">
        <v>3.991196</v>
      </c>
      <c r="BM59">
        <v>5.4816640000000003</v>
      </c>
      <c r="BN59">
        <v>0.02</v>
      </c>
      <c r="BO59">
        <v>0</v>
      </c>
      <c r="BP59">
        <v>-0.08</v>
      </c>
      <c r="BQ59">
        <v>-1.6746000000000001</v>
      </c>
      <c r="BR59">
        <v>49.270099999999999</v>
      </c>
      <c r="BS59">
        <v>-0.3</v>
      </c>
      <c r="BT59">
        <v>39.299999999999997</v>
      </c>
      <c r="BU59">
        <v>0.43099999999999999</v>
      </c>
      <c r="BV59">
        <v>0.438</v>
      </c>
      <c r="BW59">
        <v>0.30080000000000001</v>
      </c>
      <c r="BX59">
        <v>67.8</v>
      </c>
      <c r="BY59">
        <v>2.8049999999999999E-2</v>
      </c>
      <c r="CA59" s="16">
        <v>41578</v>
      </c>
      <c r="CB59">
        <v>2.8730000000000002</v>
      </c>
      <c r="CC59">
        <v>991.44487900000001</v>
      </c>
      <c r="CE59" t="s">
        <v>759</v>
      </c>
    </row>
    <row r="60" spans="1:83">
      <c r="A60" s="16">
        <v>41608</v>
      </c>
      <c r="B60">
        <v>2.9517959999999999</v>
      </c>
      <c r="C60">
        <v>2.2989000000000002</v>
      </c>
      <c r="D60">
        <v>2.8209040000000001</v>
      </c>
      <c r="E60">
        <v>3.6950759999999998</v>
      </c>
      <c r="F60">
        <v>0.06</v>
      </c>
      <c r="G60">
        <v>0.13</v>
      </c>
      <c r="H60">
        <v>1.37</v>
      </c>
      <c r="I60">
        <v>6.7</v>
      </c>
      <c r="J60" s="3">
        <v>12464.3</v>
      </c>
      <c r="K60">
        <v>234.71899999999999</v>
      </c>
      <c r="L60">
        <v>235.75899999999999</v>
      </c>
      <c r="M60">
        <v>103.1504</v>
      </c>
      <c r="N60" s="3">
        <v>11517.9</v>
      </c>
      <c r="O60" s="3">
        <v>1848.36</v>
      </c>
      <c r="P60">
        <v>2.3563000000000001</v>
      </c>
      <c r="Q60">
        <v>2.2963</v>
      </c>
      <c r="R60">
        <v>2.8919999999999999</v>
      </c>
      <c r="S60">
        <v>2.2389999999999999</v>
      </c>
      <c r="T60">
        <v>2.7610000000000001</v>
      </c>
      <c r="U60">
        <v>3.6349999999999998</v>
      </c>
      <c r="V60">
        <v>2.8220000000000001</v>
      </c>
      <c r="W60">
        <v>2.169</v>
      </c>
      <c r="X60">
        <v>2.6909999999999998</v>
      </c>
      <c r="Y60">
        <v>3.5649999999999999</v>
      </c>
      <c r="Z60">
        <v>1.5820000000000001</v>
      </c>
      <c r="AA60">
        <v>0.92900000000000005</v>
      </c>
      <c r="AB60">
        <v>1.4510000000000001</v>
      </c>
      <c r="AC60">
        <v>2.3250000000000002</v>
      </c>
      <c r="AD60">
        <v>991.38934099999994</v>
      </c>
      <c r="AE60">
        <v>993.30579</v>
      </c>
      <c r="AF60">
        <v>991.77253099999996</v>
      </c>
      <c r="AG60">
        <v>989.22794499999998</v>
      </c>
      <c r="AH60">
        <v>967.156474</v>
      </c>
      <c r="AI60">
        <v>974.57895499999995</v>
      </c>
      <c r="AJ60">
        <v>968.63719200000003</v>
      </c>
      <c r="AK60">
        <v>958.83612600000004</v>
      </c>
      <c r="AL60">
        <v>910.12164900000005</v>
      </c>
      <c r="AM60">
        <v>946.02840900000001</v>
      </c>
      <c r="AN60">
        <v>917.19569300000001</v>
      </c>
      <c r="AO60">
        <v>871.183176</v>
      </c>
      <c r="AP60">
        <v>1.4999999999999999E-2</v>
      </c>
      <c r="AQ60">
        <v>1.4999999999999999E-2</v>
      </c>
      <c r="AR60">
        <v>-6.0000000000000001E-3</v>
      </c>
      <c r="AS60">
        <v>0</v>
      </c>
      <c r="AT60">
        <v>5.0000000000000001E-3</v>
      </c>
      <c r="AU60">
        <v>5.0000000000000001E-3</v>
      </c>
      <c r="AV60">
        <v>-1.6E-2</v>
      </c>
      <c r="AW60">
        <v>-0.01</v>
      </c>
      <c r="AX60">
        <v>-2.5000000000000001E-2</v>
      </c>
      <c r="AY60">
        <v>-2.5000000000000001E-2</v>
      </c>
      <c r="AZ60">
        <v>-4.5999999999999999E-2</v>
      </c>
      <c r="BA60">
        <v>-0.04</v>
      </c>
      <c r="BB60">
        <v>-5.5537999999999997E-2</v>
      </c>
      <c r="BC60">
        <v>-4.4209999999999999E-2</v>
      </c>
      <c r="BD60">
        <v>1.7565000000000001E-2</v>
      </c>
      <c r="BE60">
        <v>0</v>
      </c>
      <c r="BF60">
        <v>-0.10159600000000001</v>
      </c>
      <c r="BG60">
        <v>-5.7236000000000002E-2</v>
      </c>
      <c r="BH60">
        <v>0.18107400000000001</v>
      </c>
      <c r="BI60">
        <v>0.11108800000000001</v>
      </c>
      <c r="BJ60">
        <v>1.1280779999999999</v>
      </c>
      <c r="BK60">
        <v>1.404763</v>
      </c>
      <c r="BL60">
        <v>2.4912990000000002</v>
      </c>
      <c r="BM60">
        <v>2.0405389999999999</v>
      </c>
      <c r="BN60">
        <v>0.02</v>
      </c>
      <c r="BO60">
        <v>0.03</v>
      </c>
      <c r="BP60">
        <v>0.06</v>
      </c>
      <c r="BQ60">
        <v>-0.46870000000000001</v>
      </c>
      <c r="BR60">
        <v>42.549900000000001</v>
      </c>
      <c r="BS60">
        <v>-0.2</v>
      </c>
      <c r="BT60">
        <v>39</v>
      </c>
      <c r="BU60">
        <v>0.61899999999999999</v>
      </c>
      <c r="BV60">
        <v>0.4</v>
      </c>
      <c r="BW60">
        <v>0.3125</v>
      </c>
      <c r="BX60">
        <v>30.3</v>
      </c>
      <c r="BY60">
        <v>2.3563000000000001E-2</v>
      </c>
      <c r="CA60" s="16">
        <v>41608</v>
      </c>
      <c r="CB60">
        <v>2.8919999999999999</v>
      </c>
      <c r="CC60">
        <v>991.38934099999994</v>
      </c>
      <c r="CE60" t="s">
        <v>700</v>
      </c>
    </row>
    <row r="61" spans="1:83">
      <c r="A61" s="16">
        <v>41639</v>
      </c>
      <c r="B61">
        <v>3.0825279999999999</v>
      </c>
      <c r="C61">
        <v>2.4302630000000001</v>
      </c>
      <c r="D61">
        <v>2.9404270000000001</v>
      </c>
      <c r="E61">
        <v>3.7855889999999999</v>
      </c>
      <c r="F61">
        <v>7.0000000000000007E-2</v>
      </c>
      <c r="G61">
        <v>0.13</v>
      </c>
      <c r="H61">
        <v>1.75</v>
      </c>
      <c r="I61">
        <v>6.6</v>
      </c>
      <c r="J61" s="3">
        <v>12523.8</v>
      </c>
      <c r="K61">
        <v>235.28800000000001</v>
      </c>
      <c r="L61">
        <v>235.96100000000001</v>
      </c>
      <c r="M61">
        <v>102.7216</v>
      </c>
      <c r="N61" s="3">
        <v>11503.7</v>
      </c>
      <c r="O61" s="3">
        <v>1782.59</v>
      </c>
      <c r="P61">
        <v>-3.5583</v>
      </c>
      <c r="Q61">
        <v>-3.6282999999999999</v>
      </c>
      <c r="R61">
        <v>3.0129999999999999</v>
      </c>
      <c r="S61">
        <v>2.36</v>
      </c>
      <c r="T61">
        <v>2.87</v>
      </c>
      <c r="U61">
        <v>3.7160000000000002</v>
      </c>
      <c r="V61">
        <v>2.9529999999999998</v>
      </c>
      <c r="W61">
        <v>2.2999999999999998</v>
      </c>
      <c r="X61">
        <v>2.81</v>
      </c>
      <c r="Y61">
        <v>3.6560000000000001</v>
      </c>
      <c r="Z61">
        <v>1.333</v>
      </c>
      <c r="AA61">
        <v>0.68</v>
      </c>
      <c r="AB61">
        <v>1.19</v>
      </c>
      <c r="AC61">
        <v>2.036</v>
      </c>
      <c r="AD61">
        <v>991.03596600000003</v>
      </c>
      <c r="AE61">
        <v>992.94947200000001</v>
      </c>
      <c r="AF61">
        <v>991.45364900000004</v>
      </c>
      <c r="AG61">
        <v>988.99353599999995</v>
      </c>
      <c r="AH61">
        <v>965.67990099999997</v>
      </c>
      <c r="AI61">
        <v>973.08155299999999</v>
      </c>
      <c r="AJ61">
        <v>967.29193999999995</v>
      </c>
      <c r="AK61">
        <v>957.82609600000001</v>
      </c>
      <c r="AL61">
        <v>923.62270000000001</v>
      </c>
      <c r="AM61">
        <v>960.15369799999996</v>
      </c>
      <c r="AN61">
        <v>931.48190899999997</v>
      </c>
      <c r="AO61">
        <v>886.09329300000002</v>
      </c>
      <c r="AP61">
        <v>0.121</v>
      </c>
      <c r="AQ61">
        <v>0.121</v>
      </c>
      <c r="AR61">
        <v>0.109</v>
      </c>
      <c r="AS61">
        <v>8.1000000000000003E-2</v>
      </c>
      <c r="AT61">
        <v>0.13100000000000001</v>
      </c>
      <c r="AU61">
        <v>0.13100000000000001</v>
      </c>
      <c r="AV61">
        <v>0.11899999999999999</v>
      </c>
      <c r="AW61">
        <v>9.0999999999999998E-2</v>
      </c>
      <c r="AX61">
        <v>-0.249</v>
      </c>
      <c r="AY61">
        <v>-0.249</v>
      </c>
      <c r="AZ61">
        <v>-0.26100000000000001</v>
      </c>
      <c r="BA61">
        <v>-0.28899999999999998</v>
      </c>
      <c r="BB61">
        <v>-0.35337499999999999</v>
      </c>
      <c r="BC61">
        <v>-0.35631699999999999</v>
      </c>
      <c r="BD61">
        <v>-0.318882</v>
      </c>
      <c r="BE61">
        <v>-0.23440900000000001</v>
      </c>
      <c r="BF61">
        <v>-1.4765729999999999</v>
      </c>
      <c r="BG61">
        <v>-1.4974019999999999</v>
      </c>
      <c r="BH61">
        <v>-1.3452519999999999</v>
      </c>
      <c r="BI61">
        <v>-1.01003</v>
      </c>
      <c r="BJ61">
        <v>13.501052</v>
      </c>
      <c r="BK61">
        <v>14.125289</v>
      </c>
      <c r="BL61">
        <v>14.286216</v>
      </c>
      <c r="BM61">
        <v>14.910116</v>
      </c>
      <c r="BN61">
        <v>0.01</v>
      </c>
      <c r="BO61">
        <v>0</v>
      </c>
      <c r="BP61">
        <v>0.38</v>
      </c>
      <c r="BQ61">
        <v>-5.9245999999999999</v>
      </c>
      <c r="BR61">
        <v>-65.77</v>
      </c>
      <c r="BS61">
        <v>-0.1</v>
      </c>
      <c r="BT61">
        <v>59.5</v>
      </c>
      <c r="BU61">
        <v>0.56899999999999995</v>
      </c>
      <c r="BV61">
        <v>0.20200000000000001</v>
      </c>
      <c r="BW61">
        <v>-0.42880000000000001</v>
      </c>
      <c r="BX61">
        <v>-14.2</v>
      </c>
      <c r="BY61">
        <v>-3.5582999999999997E-2</v>
      </c>
      <c r="CA61" s="16">
        <v>41639</v>
      </c>
      <c r="CB61">
        <v>3.0129999999999999</v>
      </c>
      <c r="CC61">
        <v>991.03596600000003</v>
      </c>
      <c r="CE61" t="s">
        <v>717</v>
      </c>
    </row>
    <row r="62" spans="1:83">
      <c r="A62" s="16">
        <v>41670</v>
      </c>
      <c r="B62">
        <v>2.8750260000000001</v>
      </c>
      <c r="C62">
        <v>2.2258879999999999</v>
      </c>
      <c r="D62">
        <v>2.7944610000000001</v>
      </c>
      <c r="E62">
        <v>3.5828660000000001</v>
      </c>
      <c r="F62">
        <v>0.02</v>
      </c>
      <c r="G62">
        <v>0.1</v>
      </c>
      <c r="H62">
        <v>1.49</v>
      </c>
      <c r="I62">
        <v>6.7</v>
      </c>
      <c r="J62" s="3">
        <v>12601.1</v>
      </c>
      <c r="K62">
        <v>235.547</v>
      </c>
      <c r="L62">
        <v>236.185</v>
      </c>
      <c r="M62">
        <v>103.5917</v>
      </c>
      <c r="N62" s="3">
        <v>11574.5</v>
      </c>
      <c r="O62" s="3">
        <v>1859.45</v>
      </c>
      <c r="P62">
        <v>4.3117000000000001</v>
      </c>
      <c r="Q62">
        <v>4.2916999999999996</v>
      </c>
      <c r="R62">
        <v>2.855</v>
      </c>
      <c r="S62">
        <v>2.206</v>
      </c>
      <c r="T62">
        <v>2.774</v>
      </c>
      <c r="U62">
        <v>3.5630000000000002</v>
      </c>
      <c r="V62">
        <v>2.7749999999999999</v>
      </c>
      <c r="W62">
        <v>2.1259999999999999</v>
      </c>
      <c r="X62">
        <v>2.694</v>
      </c>
      <c r="Y62">
        <v>3.4830000000000001</v>
      </c>
      <c r="Z62">
        <v>1.385</v>
      </c>
      <c r="AA62">
        <v>0.73599999999999999</v>
      </c>
      <c r="AB62">
        <v>1.304</v>
      </c>
      <c r="AC62">
        <v>2.093</v>
      </c>
      <c r="AD62">
        <v>991.49750600000004</v>
      </c>
      <c r="AE62">
        <v>993.40306199999998</v>
      </c>
      <c r="AF62">
        <v>991.73447599999997</v>
      </c>
      <c r="AG62">
        <v>989.436509</v>
      </c>
      <c r="AH62">
        <v>967.68724699999996</v>
      </c>
      <c r="AI62">
        <v>975.07138899999995</v>
      </c>
      <c r="AJ62">
        <v>968.60323600000004</v>
      </c>
      <c r="AK62">
        <v>959.74793699999998</v>
      </c>
      <c r="AL62">
        <v>920.78400599999998</v>
      </c>
      <c r="AM62">
        <v>956.95559900000001</v>
      </c>
      <c r="AN62">
        <v>925.21025299999997</v>
      </c>
      <c r="AO62">
        <v>883.12912100000005</v>
      </c>
      <c r="AP62">
        <v>-0.154</v>
      </c>
      <c r="AQ62">
        <v>-0.154</v>
      </c>
      <c r="AR62">
        <v>-9.6000000000000002E-2</v>
      </c>
      <c r="AS62">
        <v>-0.153</v>
      </c>
      <c r="AT62">
        <v>-0.17399999999999999</v>
      </c>
      <c r="AU62">
        <v>-0.17399999999999999</v>
      </c>
      <c r="AV62">
        <v>-0.11600000000000001</v>
      </c>
      <c r="AW62">
        <v>-0.17299999999999999</v>
      </c>
      <c r="AX62">
        <v>5.6000000000000001E-2</v>
      </c>
      <c r="AY62">
        <v>5.6000000000000001E-2</v>
      </c>
      <c r="AZ62">
        <v>0.114</v>
      </c>
      <c r="BA62">
        <v>5.7000000000000002E-2</v>
      </c>
      <c r="BB62">
        <v>0.46154000000000001</v>
      </c>
      <c r="BC62">
        <v>0.45358999999999999</v>
      </c>
      <c r="BD62">
        <v>0.28082699999999999</v>
      </c>
      <c r="BE62">
        <v>0.44297300000000001</v>
      </c>
      <c r="BF62">
        <v>2.0073460000000001</v>
      </c>
      <c r="BG62">
        <v>1.9898359999999999</v>
      </c>
      <c r="BH62">
        <v>1.311296</v>
      </c>
      <c r="BI62">
        <v>1.9218420000000001</v>
      </c>
      <c r="BJ62">
        <v>-2.8386939999999998</v>
      </c>
      <c r="BK62">
        <v>-3.1980979999999999</v>
      </c>
      <c r="BL62">
        <v>-6.2716560000000001</v>
      </c>
      <c r="BM62">
        <v>-2.964172</v>
      </c>
      <c r="BN62">
        <v>-0.05</v>
      </c>
      <c r="BO62">
        <v>-0.03</v>
      </c>
      <c r="BP62">
        <v>-0.26</v>
      </c>
      <c r="BQ62">
        <v>7.92</v>
      </c>
      <c r="BR62">
        <v>76.86</v>
      </c>
      <c r="BS62">
        <v>0.1</v>
      </c>
      <c r="BT62">
        <v>77.3</v>
      </c>
      <c r="BU62">
        <v>0.25900000000000001</v>
      </c>
      <c r="BV62">
        <v>0.224</v>
      </c>
      <c r="BW62">
        <v>0.87009999999999998</v>
      </c>
      <c r="BX62">
        <v>70.8</v>
      </c>
      <c r="BY62">
        <v>4.3117000000000003E-2</v>
      </c>
      <c r="CA62" s="16">
        <v>41670</v>
      </c>
      <c r="CB62">
        <v>2.855</v>
      </c>
      <c r="CC62">
        <v>991.49750600000004</v>
      </c>
      <c r="CE62" t="s">
        <v>718</v>
      </c>
    </row>
    <row r="63" spans="1:83">
      <c r="A63" s="16">
        <v>41698</v>
      </c>
      <c r="B63">
        <v>2.8185389999999999</v>
      </c>
      <c r="C63">
        <v>2.2315299999999998</v>
      </c>
      <c r="D63">
        <v>2.7134580000000001</v>
      </c>
      <c r="E63">
        <v>3.4759679999999999</v>
      </c>
      <c r="F63">
        <v>0.05</v>
      </c>
      <c r="G63">
        <v>0.12</v>
      </c>
      <c r="H63">
        <v>1.51</v>
      </c>
      <c r="I63">
        <v>6.7</v>
      </c>
      <c r="J63" s="3">
        <v>12670</v>
      </c>
      <c r="K63">
        <v>236.02799999999999</v>
      </c>
      <c r="L63">
        <v>236.625</v>
      </c>
      <c r="M63">
        <v>104.5889</v>
      </c>
      <c r="N63" s="3">
        <v>11644.5</v>
      </c>
      <c r="O63" s="3">
        <v>1872.34</v>
      </c>
      <c r="P63">
        <v>0.69320000000000004</v>
      </c>
      <c r="Q63">
        <v>0.64319999999999999</v>
      </c>
      <c r="R63">
        <v>2.7690000000000001</v>
      </c>
      <c r="S63">
        <v>2.1819999999999999</v>
      </c>
      <c r="T63">
        <v>2.6629999999999998</v>
      </c>
      <c r="U63">
        <v>3.4260000000000002</v>
      </c>
      <c r="V63">
        <v>2.6989999999999998</v>
      </c>
      <c r="W63">
        <v>2.1120000000000001</v>
      </c>
      <c r="X63">
        <v>2.593</v>
      </c>
      <c r="Y63">
        <v>3.3559999999999999</v>
      </c>
      <c r="Z63">
        <v>1.3089999999999999</v>
      </c>
      <c r="AA63">
        <v>0.72199999999999998</v>
      </c>
      <c r="AB63">
        <v>1.2030000000000001</v>
      </c>
      <c r="AC63">
        <v>1.966</v>
      </c>
      <c r="AD63">
        <v>991.74911199999997</v>
      </c>
      <c r="AE63">
        <v>993.47383200000002</v>
      </c>
      <c r="AF63">
        <v>992.05960900000002</v>
      </c>
      <c r="AG63">
        <v>989.83388200000002</v>
      </c>
      <c r="AH63">
        <v>968.546648</v>
      </c>
      <c r="AI63">
        <v>975.23181499999998</v>
      </c>
      <c r="AJ63">
        <v>969.74762499999997</v>
      </c>
      <c r="AK63">
        <v>961.163274</v>
      </c>
      <c r="AL63">
        <v>924.93631000000005</v>
      </c>
      <c r="AM63">
        <v>957.75395700000001</v>
      </c>
      <c r="AN63">
        <v>930.76422000000002</v>
      </c>
      <c r="AO63">
        <v>889.74939900000004</v>
      </c>
      <c r="AP63">
        <v>-2.4E-2</v>
      </c>
      <c r="AQ63">
        <v>-2.4E-2</v>
      </c>
      <c r="AR63">
        <v>-0.111</v>
      </c>
      <c r="AS63">
        <v>-0.13700000000000001</v>
      </c>
      <c r="AT63">
        <v>-1.4E-2</v>
      </c>
      <c r="AU63">
        <v>-1.4E-2</v>
      </c>
      <c r="AV63">
        <v>-0.10100000000000001</v>
      </c>
      <c r="AW63">
        <v>-0.127</v>
      </c>
      <c r="AX63">
        <v>-1.4E-2</v>
      </c>
      <c r="AY63">
        <v>-1.4E-2</v>
      </c>
      <c r="AZ63">
        <v>-0.10100000000000001</v>
      </c>
      <c r="BA63">
        <v>-0.127</v>
      </c>
      <c r="BB63">
        <v>0.251606</v>
      </c>
      <c r="BC63">
        <v>7.077E-2</v>
      </c>
      <c r="BD63">
        <v>0.32513300000000001</v>
      </c>
      <c r="BE63">
        <v>0.39737299999999998</v>
      </c>
      <c r="BF63">
        <v>0.85940099999999997</v>
      </c>
      <c r="BG63">
        <v>0.16042600000000001</v>
      </c>
      <c r="BH63">
        <v>1.1443890000000001</v>
      </c>
      <c r="BI63">
        <v>1.4153370000000001</v>
      </c>
      <c r="BJ63">
        <v>4.152304</v>
      </c>
      <c r="BK63">
        <v>0.79835800000000001</v>
      </c>
      <c r="BL63">
        <v>5.5539670000000001</v>
      </c>
      <c r="BM63">
        <v>6.6202779999999999</v>
      </c>
      <c r="BN63">
        <v>0.03</v>
      </c>
      <c r="BO63">
        <v>0.02</v>
      </c>
      <c r="BP63">
        <v>0.02</v>
      </c>
      <c r="BQ63">
        <v>-3.6484999999999999</v>
      </c>
      <c r="BR63">
        <v>12.89</v>
      </c>
      <c r="BS63">
        <v>0</v>
      </c>
      <c r="BT63">
        <v>68.900000000000006</v>
      </c>
      <c r="BU63">
        <v>0.48099999999999998</v>
      </c>
      <c r="BV63">
        <v>0.44</v>
      </c>
      <c r="BW63">
        <v>0.99719999999999998</v>
      </c>
      <c r="BX63">
        <v>70</v>
      </c>
      <c r="BY63">
        <v>6.9319999999999998E-3</v>
      </c>
      <c r="CA63" s="16">
        <v>41698</v>
      </c>
      <c r="CB63">
        <v>2.7690000000000001</v>
      </c>
      <c r="CC63">
        <v>991.74911199999997</v>
      </c>
      <c r="CE63" t="s">
        <v>763</v>
      </c>
    </row>
    <row r="64" spans="1:83">
      <c r="A64" s="16">
        <v>41729</v>
      </c>
      <c r="B64">
        <v>2.7687970000000002</v>
      </c>
      <c r="C64">
        <v>2.3499509999999999</v>
      </c>
      <c r="D64">
        <v>2.8477420000000002</v>
      </c>
      <c r="E64">
        <v>3.5405600000000002</v>
      </c>
      <c r="F64">
        <v>0.05</v>
      </c>
      <c r="G64">
        <v>0.13</v>
      </c>
      <c r="H64">
        <v>1.73</v>
      </c>
      <c r="I64">
        <v>6.2</v>
      </c>
      <c r="J64" s="3">
        <v>12718</v>
      </c>
      <c r="K64">
        <v>236.46799999999999</v>
      </c>
      <c r="L64">
        <v>237.072</v>
      </c>
      <c r="M64">
        <v>104.6371</v>
      </c>
      <c r="N64" s="3">
        <v>11707.1</v>
      </c>
      <c r="O64" s="3">
        <v>1883.95</v>
      </c>
      <c r="P64">
        <v>0.62009999999999998</v>
      </c>
      <c r="Q64">
        <v>0.57010000000000005</v>
      </c>
      <c r="R64">
        <v>2.7189999999999999</v>
      </c>
      <c r="S64">
        <v>2.2999999999999998</v>
      </c>
      <c r="T64">
        <v>2.798</v>
      </c>
      <c r="U64">
        <v>3.4910000000000001</v>
      </c>
      <c r="V64">
        <v>2.6389999999999998</v>
      </c>
      <c r="W64">
        <v>2.2200000000000002</v>
      </c>
      <c r="X64">
        <v>2.718</v>
      </c>
      <c r="Y64">
        <v>3.411</v>
      </c>
      <c r="Z64">
        <v>1.0389999999999999</v>
      </c>
      <c r="AA64">
        <v>0.62</v>
      </c>
      <c r="AB64">
        <v>1.1180000000000001</v>
      </c>
      <c r="AC64">
        <v>1.8109999999999999</v>
      </c>
      <c r="AD64">
        <v>991.89552100000003</v>
      </c>
      <c r="AE64">
        <v>993.12608999999998</v>
      </c>
      <c r="AF64">
        <v>991.66423799999995</v>
      </c>
      <c r="AG64">
        <v>989.645262</v>
      </c>
      <c r="AH64">
        <v>969.22611099999995</v>
      </c>
      <c r="AI64">
        <v>973.99549500000001</v>
      </c>
      <c r="AJ64">
        <v>968.33166600000004</v>
      </c>
      <c r="AK64">
        <v>960.54986299999996</v>
      </c>
      <c r="AL64">
        <v>939.86562200000003</v>
      </c>
      <c r="AM64">
        <v>963.59407799999997</v>
      </c>
      <c r="AN64">
        <v>935.46851100000003</v>
      </c>
      <c r="AO64">
        <v>897.90787599999999</v>
      </c>
      <c r="AP64">
        <v>0.11799999999999999</v>
      </c>
      <c r="AQ64">
        <v>0.11799999999999999</v>
      </c>
      <c r="AR64">
        <v>0.13500000000000001</v>
      </c>
      <c r="AS64">
        <v>6.5000000000000002E-2</v>
      </c>
      <c r="AT64">
        <v>0.108</v>
      </c>
      <c r="AU64">
        <v>0.108</v>
      </c>
      <c r="AV64">
        <v>0.125</v>
      </c>
      <c r="AW64">
        <v>5.5E-2</v>
      </c>
      <c r="AX64">
        <v>-0.10199999999999999</v>
      </c>
      <c r="AY64">
        <v>-0.10199999999999999</v>
      </c>
      <c r="AZ64">
        <v>-8.5000000000000006E-2</v>
      </c>
      <c r="BA64">
        <v>-0.155</v>
      </c>
      <c r="BB64">
        <v>0.14640900000000001</v>
      </c>
      <c r="BC64">
        <v>-0.347742</v>
      </c>
      <c r="BD64">
        <v>-0.395372</v>
      </c>
      <c r="BE64">
        <v>-0.18862000000000001</v>
      </c>
      <c r="BF64">
        <v>0.67946300000000004</v>
      </c>
      <c r="BG64">
        <v>-1.236321</v>
      </c>
      <c r="BH64">
        <v>-1.415959</v>
      </c>
      <c r="BI64">
        <v>-0.61341100000000004</v>
      </c>
      <c r="BJ64">
        <v>14.929311999999999</v>
      </c>
      <c r="BK64">
        <v>5.8401199999999998</v>
      </c>
      <c r="BL64">
        <v>4.7042900000000003</v>
      </c>
      <c r="BM64">
        <v>8.1584769999999995</v>
      </c>
      <c r="BN64">
        <v>0</v>
      </c>
      <c r="BO64">
        <v>0.01</v>
      </c>
      <c r="BP64">
        <v>0.22</v>
      </c>
      <c r="BQ64">
        <v>-7.3099999999999998E-2</v>
      </c>
      <c r="BR64">
        <v>11.61</v>
      </c>
      <c r="BS64">
        <v>-0.5</v>
      </c>
      <c r="BT64">
        <v>48</v>
      </c>
      <c r="BU64">
        <v>0.44</v>
      </c>
      <c r="BV64">
        <v>0.44700000000000001</v>
      </c>
      <c r="BW64">
        <v>4.82E-2</v>
      </c>
      <c r="BX64">
        <v>62.6</v>
      </c>
      <c r="BY64">
        <v>6.2009999999999999E-3</v>
      </c>
      <c r="CA64" s="16">
        <v>41729</v>
      </c>
      <c r="CB64">
        <v>2.7189999999999999</v>
      </c>
      <c r="CC64">
        <v>991.89552100000003</v>
      </c>
      <c r="CE64" t="s">
        <v>701</v>
      </c>
    </row>
    <row r="65" spans="1:83">
      <c r="A65" s="16">
        <v>41759</v>
      </c>
      <c r="B65">
        <v>2.6976010000000001</v>
      </c>
      <c r="C65">
        <v>2.2911009999999998</v>
      </c>
      <c r="D65">
        <v>2.7718479999999999</v>
      </c>
      <c r="E65">
        <v>3.400617</v>
      </c>
      <c r="F65">
        <v>0.03</v>
      </c>
      <c r="G65">
        <v>0.11</v>
      </c>
      <c r="H65">
        <v>1.69</v>
      </c>
      <c r="I65">
        <v>6.3</v>
      </c>
      <c r="J65" s="3">
        <v>12766.3</v>
      </c>
      <c r="K65">
        <v>236.91800000000001</v>
      </c>
      <c r="L65">
        <v>237.529</v>
      </c>
      <c r="M65">
        <v>105.01519999999999</v>
      </c>
      <c r="N65" s="3">
        <v>11750.9</v>
      </c>
      <c r="O65" s="3">
        <v>1923.5699</v>
      </c>
      <c r="P65">
        <v>2.1030000000000002</v>
      </c>
      <c r="Q65">
        <v>2.073</v>
      </c>
      <c r="R65">
        <v>2.6680000000000001</v>
      </c>
      <c r="S65">
        <v>2.2610000000000001</v>
      </c>
      <c r="T65">
        <v>2.742</v>
      </c>
      <c r="U65">
        <v>3.371</v>
      </c>
      <c r="V65">
        <v>2.5880000000000001</v>
      </c>
      <c r="W65">
        <v>2.181</v>
      </c>
      <c r="X65">
        <v>2.6619999999999999</v>
      </c>
      <c r="Y65">
        <v>3.2909999999999999</v>
      </c>
      <c r="Z65">
        <v>1.008</v>
      </c>
      <c r="AA65">
        <v>0.60099999999999998</v>
      </c>
      <c r="AB65">
        <v>1.0820000000000001</v>
      </c>
      <c r="AC65">
        <v>1.7110000000000001</v>
      </c>
      <c r="AD65">
        <v>992.04495399999996</v>
      </c>
      <c r="AE65">
        <v>993.24096399999996</v>
      </c>
      <c r="AF65">
        <v>991.82816200000002</v>
      </c>
      <c r="AG65">
        <v>989.993604</v>
      </c>
      <c r="AH65">
        <v>969.80434200000002</v>
      </c>
      <c r="AI65">
        <v>974.44161199999996</v>
      </c>
      <c r="AJ65">
        <v>968.96554700000002</v>
      </c>
      <c r="AK65">
        <v>961.88914</v>
      </c>
      <c r="AL65">
        <v>941.59765500000003</v>
      </c>
      <c r="AM65">
        <v>964.68652799999995</v>
      </c>
      <c r="AN65">
        <v>937.46927400000004</v>
      </c>
      <c r="AO65">
        <v>903.21773099999996</v>
      </c>
      <c r="AP65">
        <v>-3.9E-2</v>
      </c>
      <c r="AQ65">
        <v>-3.9E-2</v>
      </c>
      <c r="AR65">
        <v>-5.6000000000000001E-2</v>
      </c>
      <c r="AS65">
        <v>-0.12</v>
      </c>
      <c r="AT65">
        <v>-3.9E-2</v>
      </c>
      <c r="AU65">
        <v>-3.9E-2</v>
      </c>
      <c r="AV65">
        <v>-5.6000000000000001E-2</v>
      </c>
      <c r="AW65">
        <v>-0.12</v>
      </c>
      <c r="AX65">
        <v>-1.9E-2</v>
      </c>
      <c r="AY65">
        <v>-1.9E-2</v>
      </c>
      <c r="AZ65">
        <v>-3.5999999999999997E-2</v>
      </c>
      <c r="BA65">
        <v>-0.1</v>
      </c>
      <c r="BB65">
        <v>0.14943300000000001</v>
      </c>
      <c r="BC65">
        <v>0.114874</v>
      </c>
      <c r="BD65">
        <v>0.16392399999999999</v>
      </c>
      <c r="BE65">
        <v>0.34834300000000001</v>
      </c>
      <c r="BF65">
        <v>0.57823100000000005</v>
      </c>
      <c r="BG65">
        <v>0.44611699999999999</v>
      </c>
      <c r="BH65">
        <v>0.63388</v>
      </c>
      <c r="BI65">
        <v>1.3392770000000001</v>
      </c>
      <c r="BJ65">
        <v>1.7320329999999999</v>
      </c>
      <c r="BK65">
        <v>1.0924499999999999</v>
      </c>
      <c r="BL65">
        <v>2.0007640000000002</v>
      </c>
      <c r="BM65">
        <v>5.3098549999999998</v>
      </c>
      <c r="BN65">
        <v>-0.02</v>
      </c>
      <c r="BO65">
        <v>-0.02</v>
      </c>
      <c r="BP65">
        <v>-0.04</v>
      </c>
      <c r="BQ65">
        <v>1.5028999999999999</v>
      </c>
      <c r="BR65">
        <v>39.619900000000001</v>
      </c>
      <c r="BS65">
        <v>0.1</v>
      </c>
      <c r="BT65">
        <v>48.3</v>
      </c>
      <c r="BU65">
        <v>0.45</v>
      </c>
      <c r="BV65">
        <v>0.45700000000000002</v>
      </c>
      <c r="BW65">
        <v>0.37809999999999999</v>
      </c>
      <c r="BX65">
        <v>43.8</v>
      </c>
      <c r="BY65">
        <v>2.103E-2</v>
      </c>
      <c r="CA65" s="16">
        <v>41759</v>
      </c>
      <c r="CB65">
        <v>2.6680000000000001</v>
      </c>
      <c r="CC65">
        <v>992.04495399999996</v>
      </c>
      <c r="CE65" t="s">
        <v>720</v>
      </c>
    </row>
    <row r="66" spans="1:83">
      <c r="A66" s="16">
        <v>41790</v>
      </c>
      <c r="B66">
        <v>2.555231</v>
      </c>
      <c r="C66">
        <v>2.1507239999999999</v>
      </c>
      <c r="D66">
        <v>2.638827</v>
      </c>
      <c r="E66">
        <v>3.2416809999999998</v>
      </c>
      <c r="F66">
        <v>0.04</v>
      </c>
      <c r="G66">
        <v>0.1</v>
      </c>
      <c r="H66">
        <v>1.54</v>
      </c>
      <c r="I66">
        <v>6.1</v>
      </c>
      <c r="J66" s="3">
        <v>12825.3</v>
      </c>
      <c r="K66">
        <v>237.23099999999999</v>
      </c>
      <c r="L66">
        <v>237.83699999999999</v>
      </c>
      <c r="M66">
        <v>105.4081</v>
      </c>
      <c r="N66" s="3">
        <v>11812.7</v>
      </c>
      <c r="O66" s="3">
        <v>1960.23</v>
      </c>
      <c r="P66">
        <v>1.9057999999999999</v>
      </c>
      <c r="Q66">
        <v>1.8657999999999999</v>
      </c>
      <c r="R66">
        <v>2.5150000000000001</v>
      </c>
      <c r="S66">
        <v>2.1110000000000002</v>
      </c>
      <c r="T66">
        <v>2.5990000000000002</v>
      </c>
      <c r="U66">
        <v>3.202</v>
      </c>
      <c r="V66">
        <v>2.4550000000000001</v>
      </c>
      <c r="W66">
        <v>2.0510000000000002</v>
      </c>
      <c r="X66">
        <v>2.5390000000000001</v>
      </c>
      <c r="Y66">
        <v>3.1419999999999999</v>
      </c>
      <c r="Z66">
        <v>1.0149999999999999</v>
      </c>
      <c r="AA66">
        <v>0.61099999999999999</v>
      </c>
      <c r="AB66">
        <v>1.099</v>
      </c>
      <c r="AC66">
        <v>1.702</v>
      </c>
      <c r="AD66">
        <v>992.49383399999999</v>
      </c>
      <c r="AE66">
        <v>993.68331899999998</v>
      </c>
      <c r="AF66">
        <v>992.24728200000004</v>
      </c>
      <c r="AG66">
        <v>990.48508200000003</v>
      </c>
      <c r="AH66">
        <v>971.31525799999997</v>
      </c>
      <c r="AI66">
        <v>975.93137999999999</v>
      </c>
      <c r="AJ66">
        <v>970.36049400000002</v>
      </c>
      <c r="AK66">
        <v>963.55684699999995</v>
      </c>
      <c r="AL66">
        <v>941.20622500000002</v>
      </c>
      <c r="AM66">
        <v>964.11137399999996</v>
      </c>
      <c r="AN66">
        <v>936.52384800000004</v>
      </c>
      <c r="AO66">
        <v>903.69741199999999</v>
      </c>
      <c r="AP66">
        <v>-0.15</v>
      </c>
      <c r="AQ66">
        <v>-0.15</v>
      </c>
      <c r="AR66">
        <v>-0.14299999999999999</v>
      </c>
      <c r="AS66">
        <v>-0.16900000000000001</v>
      </c>
      <c r="AT66">
        <v>-0.13</v>
      </c>
      <c r="AU66">
        <v>-0.13</v>
      </c>
      <c r="AV66">
        <v>-0.123</v>
      </c>
      <c r="AW66">
        <v>-0.14899999999999999</v>
      </c>
      <c r="AX66">
        <v>0.01</v>
      </c>
      <c r="AY66">
        <v>0.01</v>
      </c>
      <c r="AZ66">
        <v>1.7000000000000001E-2</v>
      </c>
      <c r="BA66">
        <v>-8.9999999999999993E-3</v>
      </c>
      <c r="BB66">
        <v>0.44888</v>
      </c>
      <c r="BC66">
        <v>0.442355</v>
      </c>
      <c r="BD66">
        <v>0.41911999999999999</v>
      </c>
      <c r="BE66">
        <v>0.491477</v>
      </c>
      <c r="BF66">
        <v>1.5109159999999999</v>
      </c>
      <c r="BG66">
        <v>1.4897670000000001</v>
      </c>
      <c r="BH66">
        <v>1.3949469999999999</v>
      </c>
      <c r="BI66">
        <v>1.6677070000000001</v>
      </c>
      <c r="BJ66">
        <v>-0.39142900000000003</v>
      </c>
      <c r="BK66">
        <v>-0.57515400000000005</v>
      </c>
      <c r="BL66">
        <v>-0.94542700000000002</v>
      </c>
      <c r="BM66">
        <v>0.47968100000000002</v>
      </c>
      <c r="BN66">
        <v>0.01</v>
      </c>
      <c r="BO66">
        <v>-0.01</v>
      </c>
      <c r="BP66">
        <v>-0.15</v>
      </c>
      <c r="BQ66">
        <v>-0.2072</v>
      </c>
      <c r="BR66">
        <v>36.6601</v>
      </c>
      <c r="BS66">
        <v>-0.2</v>
      </c>
      <c r="BT66">
        <v>59</v>
      </c>
      <c r="BU66">
        <v>0.313</v>
      </c>
      <c r="BV66">
        <v>0.308</v>
      </c>
      <c r="BW66">
        <v>0.39290000000000003</v>
      </c>
      <c r="BX66">
        <v>61.8</v>
      </c>
      <c r="BY66">
        <v>1.9057999999999999E-2</v>
      </c>
      <c r="CA66" s="16">
        <v>41790</v>
      </c>
      <c r="CB66">
        <v>2.5150000000000001</v>
      </c>
      <c r="CC66">
        <v>992.49383399999999</v>
      </c>
      <c r="CE66" t="s">
        <v>721</v>
      </c>
    </row>
    <row r="67" spans="1:83">
      <c r="A67" s="16">
        <v>41820</v>
      </c>
      <c r="B67">
        <v>2.612949</v>
      </c>
      <c r="C67">
        <v>2.2315079999999998</v>
      </c>
      <c r="D67">
        <v>2.7057869999999999</v>
      </c>
      <c r="E67">
        <v>3.2775249999999998</v>
      </c>
      <c r="F67">
        <v>0.04</v>
      </c>
      <c r="G67">
        <v>0.11</v>
      </c>
      <c r="H67">
        <v>1.62</v>
      </c>
      <c r="I67">
        <v>6.2</v>
      </c>
      <c r="J67" s="3">
        <v>12865.1</v>
      </c>
      <c r="K67">
        <v>237.49799999999999</v>
      </c>
      <c r="L67">
        <v>238.19499999999999</v>
      </c>
      <c r="M67">
        <v>105.6157</v>
      </c>
      <c r="N67" s="3">
        <v>11858.1</v>
      </c>
      <c r="O67" s="3">
        <v>1930.67</v>
      </c>
      <c r="P67">
        <v>-1.508</v>
      </c>
      <c r="Q67">
        <v>-1.548</v>
      </c>
      <c r="R67">
        <v>2.573</v>
      </c>
      <c r="S67">
        <v>2.1920000000000002</v>
      </c>
      <c r="T67">
        <v>2.6659999999999999</v>
      </c>
      <c r="U67">
        <v>3.238</v>
      </c>
      <c r="V67">
        <v>2.5030000000000001</v>
      </c>
      <c r="W67">
        <v>2.1219999999999999</v>
      </c>
      <c r="X67">
        <v>2.5960000000000001</v>
      </c>
      <c r="Y67">
        <v>3.1680000000000001</v>
      </c>
      <c r="Z67">
        <v>0.99299999999999999</v>
      </c>
      <c r="AA67">
        <v>0.61199999999999999</v>
      </c>
      <c r="AB67">
        <v>1.0860000000000001</v>
      </c>
      <c r="AC67">
        <v>1.6579999999999999</v>
      </c>
      <c r="AD67">
        <v>992.32356700000003</v>
      </c>
      <c r="AE67">
        <v>993.44434200000001</v>
      </c>
      <c r="AF67">
        <v>992.05081600000005</v>
      </c>
      <c r="AG67">
        <v>990.38030100000003</v>
      </c>
      <c r="AH67">
        <v>970.76946699999996</v>
      </c>
      <c r="AI67">
        <v>975.11721999999997</v>
      </c>
      <c r="AJ67">
        <v>969.71359700000005</v>
      </c>
      <c r="AK67">
        <v>963.26545599999997</v>
      </c>
      <c r="AL67">
        <v>942.43707199999994</v>
      </c>
      <c r="AM67">
        <v>964.05388100000005</v>
      </c>
      <c r="AN67">
        <v>937.24672099999998</v>
      </c>
      <c r="AO67">
        <v>906.04680399999995</v>
      </c>
      <c r="AP67">
        <v>8.1000000000000003E-2</v>
      </c>
      <c r="AQ67">
        <v>8.1000000000000003E-2</v>
      </c>
      <c r="AR67">
        <v>6.7000000000000004E-2</v>
      </c>
      <c r="AS67">
        <v>3.5999999999999997E-2</v>
      </c>
      <c r="AT67">
        <v>7.0999999999999994E-2</v>
      </c>
      <c r="AU67">
        <v>7.0999999999999994E-2</v>
      </c>
      <c r="AV67">
        <v>5.7000000000000002E-2</v>
      </c>
      <c r="AW67">
        <v>2.5999999999999999E-2</v>
      </c>
      <c r="AX67">
        <v>1E-3</v>
      </c>
      <c r="AY67">
        <v>1E-3</v>
      </c>
      <c r="AZ67">
        <v>-1.2999999999999999E-2</v>
      </c>
      <c r="BA67">
        <v>-4.3999999999999997E-2</v>
      </c>
      <c r="BB67">
        <v>-0.170266</v>
      </c>
      <c r="BC67">
        <v>-0.23897699999999999</v>
      </c>
      <c r="BD67">
        <v>-0.196466</v>
      </c>
      <c r="BE67">
        <v>-0.104781</v>
      </c>
      <c r="BF67">
        <v>-0.54579</v>
      </c>
      <c r="BG67">
        <v>-0.81415899999999997</v>
      </c>
      <c r="BH67">
        <v>-0.64689600000000003</v>
      </c>
      <c r="BI67">
        <v>-0.29139100000000001</v>
      </c>
      <c r="BJ67">
        <v>1.230847</v>
      </c>
      <c r="BK67">
        <v>-5.7493000000000002E-2</v>
      </c>
      <c r="BL67">
        <v>0.72287299999999999</v>
      </c>
      <c r="BM67">
        <v>2.3493909999999998</v>
      </c>
      <c r="BN67">
        <v>0</v>
      </c>
      <c r="BO67">
        <v>0.01</v>
      </c>
      <c r="BP67">
        <v>0.08</v>
      </c>
      <c r="BQ67">
        <v>-3.4138000000000002</v>
      </c>
      <c r="BR67">
        <v>-29.56</v>
      </c>
      <c r="BS67">
        <v>0.1</v>
      </c>
      <c r="BT67">
        <v>39.799999999999997</v>
      </c>
      <c r="BU67">
        <v>0.26700000000000002</v>
      </c>
      <c r="BV67">
        <v>0.35799999999999998</v>
      </c>
      <c r="BW67">
        <v>0.20760000000000001</v>
      </c>
      <c r="BX67">
        <v>45.4</v>
      </c>
      <c r="BY67">
        <v>-1.508E-2</v>
      </c>
      <c r="CA67" s="16">
        <v>41820</v>
      </c>
      <c r="CB67">
        <v>2.573</v>
      </c>
      <c r="CC67">
        <v>992.32356700000003</v>
      </c>
      <c r="CE67" t="s">
        <v>702</v>
      </c>
    </row>
    <row r="68" spans="1:83">
      <c r="A68" s="16">
        <v>41851</v>
      </c>
      <c r="B68">
        <v>2.6488170000000002</v>
      </c>
      <c r="C68">
        <v>2.3213979999999999</v>
      </c>
      <c r="D68">
        <v>2.777622</v>
      </c>
      <c r="E68">
        <v>3.3603360000000002</v>
      </c>
      <c r="F68">
        <v>0.03</v>
      </c>
      <c r="G68">
        <v>0.12</v>
      </c>
      <c r="H68">
        <v>1.76</v>
      </c>
      <c r="I68">
        <v>6.1</v>
      </c>
      <c r="J68" s="3">
        <v>12926</v>
      </c>
      <c r="K68">
        <v>237.46</v>
      </c>
      <c r="L68">
        <v>238.405</v>
      </c>
      <c r="M68">
        <v>105.4986</v>
      </c>
      <c r="N68" s="3">
        <v>11939.1</v>
      </c>
      <c r="O68" s="3">
        <v>2003.37</v>
      </c>
      <c r="P68">
        <v>3.7654999999999998</v>
      </c>
      <c r="Q68">
        <v>3.7355</v>
      </c>
      <c r="R68">
        <v>2.6190000000000002</v>
      </c>
      <c r="S68">
        <v>2.2909999999999999</v>
      </c>
      <c r="T68">
        <v>2.7480000000000002</v>
      </c>
      <c r="U68">
        <v>3.33</v>
      </c>
      <c r="V68">
        <v>2.5289999999999999</v>
      </c>
      <c r="W68">
        <v>2.2010000000000001</v>
      </c>
      <c r="X68">
        <v>2.6579999999999999</v>
      </c>
      <c r="Y68">
        <v>3.24</v>
      </c>
      <c r="Z68">
        <v>0.88900000000000001</v>
      </c>
      <c r="AA68">
        <v>0.56100000000000005</v>
      </c>
      <c r="AB68">
        <v>1.018</v>
      </c>
      <c r="AC68">
        <v>1.6</v>
      </c>
      <c r="AD68">
        <v>992.18861800000002</v>
      </c>
      <c r="AE68">
        <v>993.15259400000002</v>
      </c>
      <c r="AF68">
        <v>991.81059300000004</v>
      </c>
      <c r="AG68">
        <v>990.11274200000003</v>
      </c>
      <c r="AH68">
        <v>970.47406599999999</v>
      </c>
      <c r="AI68">
        <v>974.21278700000005</v>
      </c>
      <c r="AJ68">
        <v>969.010853</v>
      </c>
      <c r="AK68">
        <v>962.45937000000004</v>
      </c>
      <c r="AL68">
        <v>948.28110200000003</v>
      </c>
      <c r="AM68">
        <v>966.99114999999995</v>
      </c>
      <c r="AN68">
        <v>941.03852800000004</v>
      </c>
      <c r="AO68">
        <v>909.15462500000001</v>
      </c>
      <c r="AP68">
        <v>9.9000000000000005E-2</v>
      </c>
      <c r="AQ68">
        <v>9.9000000000000005E-2</v>
      </c>
      <c r="AR68">
        <v>8.2000000000000003E-2</v>
      </c>
      <c r="AS68">
        <v>9.1999999999999998E-2</v>
      </c>
      <c r="AT68">
        <v>7.9000000000000001E-2</v>
      </c>
      <c r="AU68">
        <v>7.9000000000000001E-2</v>
      </c>
      <c r="AV68">
        <v>6.2E-2</v>
      </c>
      <c r="AW68">
        <v>7.1999999999999995E-2</v>
      </c>
      <c r="AX68">
        <v>-5.0999999999999997E-2</v>
      </c>
      <c r="AY68">
        <v>-5.0999999999999997E-2</v>
      </c>
      <c r="AZ68">
        <v>-6.8000000000000005E-2</v>
      </c>
      <c r="BA68">
        <v>-5.8000000000000003E-2</v>
      </c>
      <c r="BB68">
        <v>-0.13494999999999999</v>
      </c>
      <c r="BC68">
        <v>-0.29174800000000001</v>
      </c>
      <c r="BD68">
        <v>-0.24022299999999999</v>
      </c>
      <c r="BE68">
        <v>-0.26755800000000002</v>
      </c>
      <c r="BF68">
        <v>-0.295402</v>
      </c>
      <c r="BG68">
        <v>-0.90443300000000004</v>
      </c>
      <c r="BH68">
        <v>-0.70274400000000004</v>
      </c>
      <c r="BI68">
        <v>-0.80608599999999997</v>
      </c>
      <c r="BJ68">
        <v>5.8440300000000001</v>
      </c>
      <c r="BK68">
        <v>2.9372699999999998</v>
      </c>
      <c r="BL68">
        <v>3.7918069999999999</v>
      </c>
      <c r="BM68">
        <v>3.1078209999999999</v>
      </c>
      <c r="BN68">
        <v>-0.01</v>
      </c>
      <c r="BO68">
        <v>0.01</v>
      </c>
      <c r="BP68">
        <v>0.14000000000000001</v>
      </c>
      <c r="BQ68">
        <v>5.2835000000000001</v>
      </c>
      <c r="BR68">
        <v>72.7</v>
      </c>
      <c r="BS68">
        <v>-0.1</v>
      </c>
      <c r="BT68">
        <v>60.9</v>
      </c>
      <c r="BU68">
        <v>-3.7999999999999999E-2</v>
      </c>
      <c r="BV68">
        <v>0.21</v>
      </c>
      <c r="BW68">
        <v>-0.1171</v>
      </c>
      <c r="BX68">
        <v>81</v>
      </c>
      <c r="BY68">
        <v>3.7655000000000001E-2</v>
      </c>
      <c r="CA68" s="16">
        <v>41851</v>
      </c>
      <c r="CB68">
        <v>2.6190000000000002</v>
      </c>
      <c r="CC68">
        <v>992.18861800000002</v>
      </c>
      <c r="CE68" t="s">
        <v>703</v>
      </c>
    </row>
    <row r="69" spans="1:83">
      <c r="A69" s="16">
        <v>41882</v>
      </c>
      <c r="B69">
        <v>2.5104329999999999</v>
      </c>
      <c r="C69">
        <v>2.206</v>
      </c>
      <c r="D69">
        <v>2.656202</v>
      </c>
      <c r="E69">
        <v>3.2337720000000001</v>
      </c>
      <c r="F69">
        <v>0.03</v>
      </c>
      <c r="G69">
        <v>0.09</v>
      </c>
      <c r="H69">
        <v>1.63</v>
      </c>
      <c r="I69">
        <v>5.9</v>
      </c>
      <c r="J69" s="3">
        <v>12965.8</v>
      </c>
      <c r="K69">
        <v>237.477</v>
      </c>
      <c r="L69">
        <v>238.786</v>
      </c>
      <c r="M69">
        <v>105.8138</v>
      </c>
      <c r="N69" s="3">
        <v>11948.8</v>
      </c>
      <c r="O69" s="3">
        <v>1972.29</v>
      </c>
      <c r="P69">
        <v>-1.5513999999999999</v>
      </c>
      <c r="Q69">
        <v>-1.5813999999999999</v>
      </c>
      <c r="R69">
        <v>2.48</v>
      </c>
      <c r="S69">
        <v>2.1760000000000002</v>
      </c>
      <c r="T69">
        <v>2.6259999999999999</v>
      </c>
      <c r="U69">
        <v>3.2040000000000002</v>
      </c>
      <c r="V69">
        <v>2.42</v>
      </c>
      <c r="W69">
        <v>2.1160000000000001</v>
      </c>
      <c r="X69">
        <v>2.5659999999999998</v>
      </c>
      <c r="Y69">
        <v>3.1440000000000001</v>
      </c>
      <c r="Z69">
        <v>0.88</v>
      </c>
      <c r="AA69">
        <v>0.57599999999999996</v>
      </c>
      <c r="AB69">
        <v>1.026</v>
      </c>
      <c r="AC69">
        <v>1.6040000000000001</v>
      </c>
      <c r="AD69">
        <v>992.59664099999998</v>
      </c>
      <c r="AE69">
        <v>993.49152800000002</v>
      </c>
      <c r="AF69">
        <v>992.16808900000001</v>
      </c>
      <c r="AG69">
        <v>990.47925899999996</v>
      </c>
      <c r="AH69">
        <v>971.71358499999997</v>
      </c>
      <c r="AI69">
        <v>975.18597399999999</v>
      </c>
      <c r="AJ69">
        <v>970.05397000000005</v>
      </c>
      <c r="AK69">
        <v>963.53442700000005</v>
      </c>
      <c r="AL69">
        <v>948.78881999999999</v>
      </c>
      <c r="AM69">
        <v>966.12616500000001</v>
      </c>
      <c r="AN69">
        <v>940.59150499999998</v>
      </c>
      <c r="AO69">
        <v>908.93989299999998</v>
      </c>
      <c r="AP69">
        <v>-0.115</v>
      </c>
      <c r="AQ69">
        <v>-0.115</v>
      </c>
      <c r="AR69">
        <v>-0.122</v>
      </c>
      <c r="AS69">
        <v>-0.126</v>
      </c>
      <c r="AT69">
        <v>-8.5000000000000006E-2</v>
      </c>
      <c r="AU69">
        <v>-8.5000000000000006E-2</v>
      </c>
      <c r="AV69">
        <v>-9.1999999999999998E-2</v>
      </c>
      <c r="AW69">
        <v>-9.6000000000000002E-2</v>
      </c>
      <c r="AX69">
        <v>1.4999999999999999E-2</v>
      </c>
      <c r="AY69">
        <v>1.4999999999999999E-2</v>
      </c>
      <c r="AZ69">
        <v>8.0000000000000002E-3</v>
      </c>
      <c r="BA69">
        <v>4.0000000000000001E-3</v>
      </c>
      <c r="BB69">
        <v>0.40802300000000002</v>
      </c>
      <c r="BC69">
        <v>0.33893400000000001</v>
      </c>
      <c r="BD69">
        <v>0.35749599999999998</v>
      </c>
      <c r="BE69">
        <v>0.36651699999999998</v>
      </c>
      <c r="BF69">
        <v>1.239519</v>
      </c>
      <c r="BG69">
        <v>0.97318700000000002</v>
      </c>
      <c r="BH69">
        <v>1.043118</v>
      </c>
      <c r="BI69">
        <v>1.0750569999999999</v>
      </c>
      <c r="BJ69">
        <v>0.507718</v>
      </c>
      <c r="BK69">
        <v>-0.864985</v>
      </c>
      <c r="BL69">
        <v>-0.447023</v>
      </c>
      <c r="BM69">
        <v>-0.21473100000000001</v>
      </c>
      <c r="BN69">
        <v>0</v>
      </c>
      <c r="BO69">
        <v>-0.03</v>
      </c>
      <c r="BP69">
        <v>-0.13</v>
      </c>
      <c r="BQ69">
        <v>-5.3169000000000004</v>
      </c>
      <c r="BR69">
        <v>-31.08</v>
      </c>
      <c r="BS69">
        <v>-0.2</v>
      </c>
      <c r="BT69">
        <v>39.799999999999997</v>
      </c>
      <c r="BU69">
        <v>1.7000000000000001E-2</v>
      </c>
      <c r="BV69">
        <v>0.38100000000000001</v>
      </c>
      <c r="BW69">
        <v>0.31519999999999998</v>
      </c>
      <c r="BX69">
        <v>9.6999999999999993</v>
      </c>
      <c r="BY69">
        <v>-1.5514E-2</v>
      </c>
      <c r="CA69" s="16">
        <v>41882</v>
      </c>
      <c r="CB69">
        <v>2.48</v>
      </c>
      <c r="CC69">
        <v>992.59664099999998</v>
      </c>
      <c r="CE69" t="s">
        <v>704</v>
      </c>
    </row>
    <row r="70" spans="1:83">
      <c r="A70" s="16">
        <v>41912</v>
      </c>
      <c r="B70">
        <v>2.7786369999999998</v>
      </c>
      <c r="C70">
        <v>2.3864529999999999</v>
      </c>
      <c r="D70">
        <v>2.8855569999999999</v>
      </c>
      <c r="E70">
        <v>3.5036369999999999</v>
      </c>
      <c r="F70">
        <v>0.02</v>
      </c>
      <c r="G70">
        <v>0.13</v>
      </c>
      <c r="H70">
        <v>1.78</v>
      </c>
      <c r="I70">
        <v>5.7</v>
      </c>
      <c r="J70" s="3">
        <v>13020.8</v>
      </c>
      <c r="K70">
        <v>237.43</v>
      </c>
      <c r="L70">
        <v>239.191</v>
      </c>
      <c r="M70">
        <v>105.8357</v>
      </c>
      <c r="N70" s="3">
        <v>12018.4</v>
      </c>
      <c r="O70" s="3">
        <v>2018.05</v>
      </c>
      <c r="P70">
        <v>2.3201000000000001</v>
      </c>
      <c r="Q70">
        <v>2.3001</v>
      </c>
      <c r="R70">
        <v>2.7589999999999999</v>
      </c>
      <c r="S70">
        <v>2.3660000000000001</v>
      </c>
      <c r="T70">
        <v>2.8660000000000001</v>
      </c>
      <c r="U70">
        <v>3.484</v>
      </c>
      <c r="V70">
        <v>2.649</v>
      </c>
      <c r="W70">
        <v>2.2559999999999998</v>
      </c>
      <c r="X70">
        <v>2.7559999999999998</v>
      </c>
      <c r="Y70">
        <v>3.3740000000000001</v>
      </c>
      <c r="Z70">
        <v>0.999</v>
      </c>
      <c r="AA70">
        <v>0.60599999999999998</v>
      </c>
      <c r="AB70">
        <v>1.1060000000000001</v>
      </c>
      <c r="AC70">
        <v>1.724</v>
      </c>
      <c r="AD70">
        <v>991.77838699999995</v>
      </c>
      <c r="AE70">
        <v>992.93181800000002</v>
      </c>
      <c r="AF70">
        <v>991.46534299999996</v>
      </c>
      <c r="AG70">
        <v>989.66556700000001</v>
      </c>
      <c r="AH70">
        <v>969.11280599999998</v>
      </c>
      <c r="AI70">
        <v>973.58402599999999</v>
      </c>
      <c r="AJ70">
        <v>967.90196600000002</v>
      </c>
      <c r="AK70">
        <v>960.96244200000001</v>
      </c>
      <c r="AL70">
        <v>942.10119999999995</v>
      </c>
      <c r="AM70">
        <v>964.39890100000002</v>
      </c>
      <c r="AN70">
        <v>936.13487799999996</v>
      </c>
      <c r="AO70">
        <v>902.52538200000004</v>
      </c>
      <c r="AP70">
        <v>0.19</v>
      </c>
      <c r="AQ70">
        <v>0.19</v>
      </c>
      <c r="AR70">
        <v>0.24</v>
      </c>
      <c r="AS70">
        <v>0.28000000000000003</v>
      </c>
      <c r="AT70">
        <v>0.14000000000000001</v>
      </c>
      <c r="AU70">
        <v>0.14000000000000001</v>
      </c>
      <c r="AV70">
        <v>0.19</v>
      </c>
      <c r="AW70">
        <v>0.23</v>
      </c>
      <c r="AX70">
        <v>0.03</v>
      </c>
      <c r="AY70">
        <v>0.03</v>
      </c>
      <c r="AZ70">
        <v>0.08</v>
      </c>
      <c r="BA70">
        <v>0.12</v>
      </c>
      <c r="BB70">
        <v>-0.81825499999999995</v>
      </c>
      <c r="BC70">
        <v>-0.55971000000000004</v>
      </c>
      <c r="BD70">
        <v>-0.70274499999999995</v>
      </c>
      <c r="BE70">
        <v>-0.81369199999999997</v>
      </c>
      <c r="BF70">
        <v>-2.600778</v>
      </c>
      <c r="BG70">
        <v>-1.6019479999999999</v>
      </c>
      <c r="BH70">
        <v>-2.1520049999999999</v>
      </c>
      <c r="BI70">
        <v>-2.571984</v>
      </c>
      <c r="BJ70">
        <v>-6.6876199999999999</v>
      </c>
      <c r="BK70">
        <v>-1.7272639999999999</v>
      </c>
      <c r="BL70">
        <v>-4.4566270000000001</v>
      </c>
      <c r="BM70">
        <v>-6.4145110000000001</v>
      </c>
      <c r="BN70">
        <v>-0.01</v>
      </c>
      <c r="BO70">
        <v>0.04</v>
      </c>
      <c r="BP70">
        <v>0.15</v>
      </c>
      <c r="BQ70">
        <v>3.8815</v>
      </c>
      <c r="BR70">
        <v>45.76</v>
      </c>
      <c r="BS70">
        <v>-0.2</v>
      </c>
      <c r="BT70">
        <v>55</v>
      </c>
      <c r="BU70">
        <v>-4.7E-2</v>
      </c>
      <c r="BV70">
        <v>0.40500000000000003</v>
      </c>
      <c r="BW70">
        <v>2.1899999999999999E-2</v>
      </c>
      <c r="BX70">
        <v>69.599999999999994</v>
      </c>
      <c r="BY70">
        <v>2.3200999999999999E-2</v>
      </c>
      <c r="CA70" s="16">
        <v>41912</v>
      </c>
      <c r="CB70">
        <v>2.7589999999999999</v>
      </c>
      <c r="CC70">
        <v>991.77838699999995</v>
      </c>
      <c r="CE70" t="s">
        <v>725</v>
      </c>
    </row>
    <row r="71" spans="1:83">
      <c r="A71" s="16">
        <v>41943</v>
      </c>
      <c r="B71">
        <v>2.6572939999999998</v>
      </c>
      <c r="C71">
        <v>2.3171080000000002</v>
      </c>
      <c r="D71">
        <v>2.7877580000000002</v>
      </c>
      <c r="E71">
        <v>3.443076</v>
      </c>
      <c r="F71">
        <v>0.01</v>
      </c>
      <c r="G71">
        <v>0.11</v>
      </c>
      <c r="H71">
        <v>1.62</v>
      </c>
      <c r="I71">
        <v>5.8</v>
      </c>
      <c r="J71" s="3">
        <v>13083.8</v>
      </c>
      <c r="K71">
        <v>236.983</v>
      </c>
      <c r="L71">
        <v>239.458</v>
      </c>
      <c r="M71">
        <v>106.6634</v>
      </c>
      <c r="N71" s="3">
        <v>12050.2</v>
      </c>
      <c r="O71" s="3">
        <v>2067.5601000000001</v>
      </c>
      <c r="P71">
        <v>2.4533999999999998</v>
      </c>
      <c r="Q71">
        <v>2.4434</v>
      </c>
      <c r="R71">
        <v>2.6469999999999998</v>
      </c>
      <c r="S71">
        <v>2.3069999999999999</v>
      </c>
      <c r="T71">
        <v>2.778</v>
      </c>
      <c r="U71">
        <v>3.4329999999999998</v>
      </c>
      <c r="V71">
        <v>2.5470000000000002</v>
      </c>
      <c r="W71">
        <v>2.2069999999999999</v>
      </c>
      <c r="X71">
        <v>2.6779999999999999</v>
      </c>
      <c r="Y71">
        <v>3.3330000000000002</v>
      </c>
      <c r="Z71">
        <v>1.0369999999999999</v>
      </c>
      <c r="AA71">
        <v>0.69699999999999995</v>
      </c>
      <c r="AB71">
        <v>1.1679999999999999</v>
      </c>
      <c r="AC71">
        <v>1.823</v>
      </c>
      <c r="AD71">
        <v>992.10651299999995</v>
      </c>
      <c r="AE71">
        <v>993.10547699999995</v>
      </c>
      <c r="AF71">
        <v>991.72276799999997</v>
      </c>
      <c r="AG71">
        <v>989.81356200000005</v>
      </c>
      <c r="AH71">
        <v>970.26965299999995</v>
      </c>
      <c r="AI71">
        <v>974.14415899999995</v>
      </c>
      <c r="AJ71">
        <v>968.78435999999999</v>
      </c>
      <c r="AK71">
        <v>961.42000399999995</v>
      </c>
      <c r="AL71">
        <v>939.97725400000002</v>
      </c>
      <c r="AM71">
        <v>959.18152999999995</v>
      </c>
      <c r="AN71">
        <v>932.69793100000004</v>
      </c>
      <c r="AO71">
        <v>897.273144</v>
      </c>
      <c r="AP71">
        <v>-5.8999999999999997E-2</v>
      </c>
      <c r="AQ71">
        <v>-5.8999999999999997E-2</v>
      </c>
      <c r="AR71">
        <v>-8.7999999999999995E-2</v>
      </c>
      <c r="AS71">
        <v>-5.0999999999999997E-2</v>
      </c>
      <c r="AT71">
        <v>-4.9000000000000002E-2</v>
      </c>
      <c r="AU71">
        <v>-4.9000000000000002E-2</v>
      </c>
      <c r="AV71">
        <v>-7.8E-2</v>
      </c>
      <c r="AW71">
        <v>-4.1000000000000002E-2</v>
      </c>
      <c r="AX71">
        <v>9.0999999999999998E-2</v>
      </c>
      <c r="AY71">
        <v>9.0999999999999998E-2</v>
      </c>
      <c r="AZ71">
        <v>6.2E-2</v>
      </c>
      <c r="BA71">
        <v>9.9000000000000005E-2</v>
      </c>
      <c r="BB71">
        <v>0.328127</v>
      </c>
      <c r="BC71">
        <v>0.17366000000000001</v>
      </c>
      <c r="BD71">
        <v>0.25742500000000001</v>
      </c>
      <c r="BE71">
        <v>0.14799399999999999</v>
      </c>
      <c r="BF71">
        <v>1.156847</v>
      </c>
      <c r="BG71">
        <v>0.56013299999999999</v>
      </c>
      <c r="BH71">
        <v>0.88239500000000004</v>
      </c>
      <c r="BI71">
        <v>0.45756200000000002</v>
      </c>
      <c r="BJ71">
        <v>-2.1239469999999998</v>
      </c>
      <c r="BK71">
        <v>-5.217371</v>
      </c>
      <c r="BL71">
        <v>-3.436947</v>
      </c>
      <c r="BM71">
        <v>-5.2522380000000002</v>
      </c>
      <c r="BN71">
        <v>-0.01</v>
      </c>
      <c r="BO71">
        <v>-0.02</v>
      </c>
      <c r="BP71">
        <v>-0.16</v>
      </c>
      <c r="BQ71">
        <v>0.14330000000000001</v>
      </c>
      <c r="BR71">
        <v>49.510100000000001</v>
      </c>
      <c r="BS71">
        <v>0.1</v>
      </c>
      <c r="BT71">
        <v>63</v>
      </c>
      <c r="BU71">
        <v>-0.44700000000000001</v>
      </c>
      <c r="BV71">
        <v>0.26700000000000002</v>
      </c>
      <c r="BW71">
        <v>0.82769999999999999</v>
      </c>
      <c r="BX71">
        <v>31.8</v>
      </c>
      <c r="BY71">
        <v>2.4534E-2</v>
      </c>
      <c r="CA71" s="16">
        <v>41943</v>
      </c>
      <c r="CB71">
        <v>2.6469999999999998</v>
      </c>
      <c r="CC71">
        <v>992.10651299999995</v>
      </c>
      <c r="CE71" t="s">
        <v>726</v>
      </c>
    </row>
    <row r="72" spans="1:83">
      <c r="A72" s="16">
        <v>41973</v>
      </c>
      <c r="B72">
        <v>2.5393309999999998</v>
      </c>
      <c r="C72">
        <v>2.2425039999999998</v>
      </c>
      <c r="D72">
        <v>2.7292149999999999</v>
      </c>
      <c r="E72">
        <v>3.4406530000000002</v>
      </c>
      <c r="F72">
        <v>0.02</v>
      </c>
      <c r="G72">
        <v>0.13</v>
      </c>
      <c r="H72">
        <v>1.49</v>
      </c>
      <c r="I72">
        <v>5.6</v>
      </c>
      <c r="J72" s="3">
        <v>13164.6</v>
      </c>
      <c r="K72">
        <v>236.25200000000001</v>
      </c>
      <c r="L72">
        <v>239.584</v>
      </c>
      <c r="M72">
        <v>106.5085</v>
      </c>
      <c r="N72" s="3">
        <v>12065</v>
      </c>
      <c r="O72" s="3">
        <v>2058.8998999999999</v>
      </c>
      <c r="P72">
        <v>-0.41889999999999999</v>
      </c>
      <c r="Q72">
        <v>-0.43890000000000001</v>
      </c>
      <c r="R72">
        <v>2.5190000000000001</v>
      </c>
      <c r="S72">
        <v>2.2229999999999999</v>
      </c>
      <c r="T72">
        <v>2.7090000000000001</v>
      </c>
      <c r="U72">
        <v>3.4209999999999998</v>
      </c>
      <c r="V72">
        <v>2.4089999999999998</v>
      </c>
      <c r="W72">
        <v>2.113</v>
      </c>
      <c r="X72">
        <v>2.5990000000000002</v>
      </c>
      <c r="Y72">
        <v>3.3109999999999999</v>
      </c>
      <c r="Z72">
        <v>1.0489999999999999</v>
      </c>
      <c r="AA72">
        <v>0.753</v>
      </c>
      <c r="AB72">
        <v>1.2390000000000001</v>
      </c>
      <c r="AC72">
        <v>1.9510000000000001</v>
      </c>
      <c r="AD72">
        <v>992.48208699999998</v>
      </c>
      <c r="AE72">
        <v>993.35294699999997</v>
      </c>
      <c r="AF72">
        <v>991.92481399999997</v>
      </c>
      <c r="AG72">
        <v>989.84839799999997</v>
      </c>
      <c r="AH72">
        <v>971.83883500000002</v>
      </c>
      <c r="AI72">
        <v>975.22035500000004</v>
      </c>
      <c r="AJ72">
        <v>969.67957200000001</v>
      </c>
      <c r="AK72">
        <v>961.66569000000004</v>
      </c>
      <c r="AL72">
        <v>939.30769399999997</v>
      </c>
      <c r="AM72">
        <v>955.98720800000001</v>
      </c>
      <c r="AN72">
        <v>928.78013899999996</v>
      </c>
      <c r="AO72">
        <v>890.53513799999996</v>
      </c>
      <c r="AP72">
        <v>-8.4000000000000005E-2</v>
      </c>
      <c r="AQ72">
        <v>-8.4000000000000005E-2</v>
      </c>
      <c r="AR72">
        <v>-6.9000000000000006E-2</v>
      </c>
      <c r="AS72">
        <v>-1.2E-2</v>
      </c>
      <c r="AT72">
        <v>-9.4E-2</v>
      </c>
      <c r="AU72">
        <v>-9.4E-2</v>
      </c>
      <c r="AV72">
        <v>-7.9000000000000001E-2</v>
      </c>
      <c r="AW72">
        <v>-2.1999999999999999E-2</v>
      </c>
      <c r="AX72">
        <v>5.6000000000000001E-2</v>
      </c>
      <c r="AY72">
        <v>5.6000000000000001E-2</v>
      </c>
      <c r="AZ72">
        <v>7.0999999999999994E-2</v>
      </c>
      <c r="BA72">
        <v>0.128</v>
      </c>
      <c r="BB72">
        <v>0.37557400000000002</v>
      </c>
      <c r="BC72">
        <v>0.24747</v>
      </c>
      <c r="BD72">
        <v>0.202046</v>
      </c>
      <c r="BE72">
        <v>3.4835999999999999E-2</v>
      </c>
      <c r="BF72">
        <v>1.5691809999999999</v>
      </c>
      <c r="BG72">
        <v>1.0761959999999999</v>
      </c>
      <c r="BH72">
        <v>0.89521200000000001</v>
      </c>
      <c r="BI72">
        <v>0.24568599999999999</v>
      </c>
      <c r="BJ72">
        <v>-0.66955900000000002</v>
      </c>
      <c r="BK72">
        <v>-3.1943220000000001</v>
      </c>
      <c r="BL72">
        <v>-3.9177919999999999</v>
      </c>
      <c r="BM72">
        <v>-6.7380060000000004</v>
      </c>
      <c r="BN72">
        <v>0.01</v>
      </c>
      <c r="BO72">
        <v>0.02</v>
      </c>
      <c r="BP72">
        <v>-0.13</v>
      </c>
      <c r="BQ72">
        <v>-2.8822999999999999</v>
      </c>
      <c r="BR72">
        <v>-8.6601999999999997</v>
      </c>
      <c r="BS72">
        <v>-0.2</v>
      </c>
      <c r="BT72">
        <v>80.8</v>
      </c>
      <c r="BU72">
        <v>-0.73099999999999998</v>
      </c>
      <c r="BV72">
        <v>0.126</v>
      </c>
      <c r="BW72">
        <v>-0.15490000000000001</v>
      </c>
      <c r="BX72">
        <v>14.8</v>
      </c>
      <c r="BY72">
        <v>-4.189E-3</v>
      </c>
      <c r="CA72" s="16">
        <v>41973</v>
      </c>
      <c r="CB72">
        <v>2.5190000000000001</v>
      </c>
      <c r="CC72">
        <v>992.48208699999998</v>
      </c>
      <c r="CE72" t="s">
        <v>727</v>
      </c>
    </row>
    <row r="73" spans="1:83">
      <c r="A73" s="16">
        <v>42004</v>
      </c>
      <c r="B73">
        <v>2.5621019999999999</v>
      </c>
      <c r="C73">
        <v>2.3972470000000001</v>
      </c>
      <c r="D73">
        <v>2.8174950000000001</v>
      </c>
      <c r="E73">
        <v>3.5920100000000001</v>
      </c>
      <c r="F73">
        <v>0.04</v>
      </c>
      <c r="G73">
        <v>0.25</v>
      </c>
      <c r="H73">
        <v>1.65</v>
      </c>
      <c r="I73">
        <v>5.7</v>
      </c>
      <c r="J73" s="3">
        <v>13226.2</v>
      </c>
      <c r="K73">
        <v>234.74700000000001</v>
      </c>
      <c r="L73">
        <v>239.81100000000001</v>
      </c>
      <c r="M73">
        <v>105.9806</v>
      </c>
      <c r="N73" s="3">
        <v>12039.9</v>
      </c>
      <c r="O73" s="3">
        <v>1994.99</v>
      </c>
      <c r="P73">
        <v>-3.1040999999999999</v>
      </c>
      <c r="Q73">
        <v>-3.1440999999999999</v>
      </c>
      <c r="R73">
        <v>2.5219999999999998</v>
      </c>
      <c r="S73">
        <v>2.3570000000000002</v>
      </c>
      <c r="T73">
        <v>2.7770000000000001</v>
      </c>
      <c r="U73">
        <v>3.552</v>
      </c>
      <c r="V73">
        <v>2.3119999999999998</v>
      </c>
      <c r="W73">
        <v>2.1469999999999998</v>
      </c>
      <c r="X73">
        <v>2.5670000000000002</v>
      </c>
      <c r="Y73">
        <v>3.3420000000000001</v>
      </c>
      <c r="Z73">
        <v>0.91200000000000003</v>
      </c>
      <c r="AA73">
        <v>0.747</v>
      </c>
      <c r="AB73">
        <v>1.167</v>
      </c>
      <c r="AC73">
        <v>1.9419999999999999</v>
      </c>
      <c r="AD73">
        <v>992.47327800000005</v>
      </c>
      <c r="AE73">
        <v>992.95830000000001</v>
      </c>
      <c r="AF73">
        <v>991.72569499999997</v>
      </c>
      <c r="AG73">
        <v>989.468389</v>
      </c>
      <c r="AH73">
        <v>972.94459700000004</v>
      </c>
      <c r="AI73">
        <v>974.83084099999996</v>
      </c>
      <c r="AJ73">
        <v>970.04262100000005</v>
      </c>
      <c r="AK73">
        <v>961.31952999999999</v>
      </c>
      <c r="AL73">
        <v>946.98504000000003</v>
      </c>
      <c r="AM73">
        <v>956.32886299999996</v>
      </c>
      <c r="AN73">
        <v>932.75324799999999</v>
      </c>
      <c r="AO73">
        <v>891.00697000000002</v>
      </c>
      <c r="AP73">
        <v>0.13400000000000001</v>
      </c>
      <c r="AQ73">
        <v>0.13400000000000001</v>
      </c>
      <c r="AR73">
        <v>6.8000000000000005E-2</v>
      </c>
      <c r="AS73">
        <v>0.13100000000000001</v>
      </c>
      <c r="AT73">
        <v>3.4000000000000002E-2</v>
      </c>
      <c r="AU73">
        <v>3.4000000000000002E-2</v>
      </c>
      <c r="AV73">
        <v>-3.2000000000000001E-2</v>
      </c>
      <c r="AW73">
        <v>3.1E-2</v>
      </c>
      <c r="AX73">
        <v>-6.0000000000000001E-3</v>
      </c>
      <c r="AY73">
        <v>-6.0000000000000001E-3</v>
      </c>
      <c r="AZ73">
        <v>-7.1999999999999995E-2</v>
      </c>
      <c r="BA73">
        <v>-8.9999999999999993E-3</v>
      </c>
      <c r="BB73">
        <v>-8.8100000000000001E-3</v>
      </c>
      <c r="BC73">
        <v>-0.39464700000000003</v>
      </c>
      <c r="BD73">
        <v>-0.19911899999999999</v>
      </c>
      <c r="BE73">
        <v>-0.38000800000000001</v>
      </c>
      <c r="BF73">
        <v>1.1057619999999999</v>
      </c>
      <c r="BG73">
        <v>-0.38951400000000003</v>
      </c>
      <c r="BH73">
        <v>0.36304900000000001</v>
      </c>
      <c r="BI73">
        <v>-0.34616000000000002</v>
      </c>
      <c r="BJ73">
        <v>7.6773449999999999</v>
      </c>
      <c r="BK73">
        <v>0.34165400000000001</v>
      </c>
      <c r="BL73">
        <v>3.9731100000000001</v>
      </c>
      <c r="BM73">
        <v>0.47183199999999997</v>
      </c>
      <c r="BN73">
        <v>0.02</v>
      </c>
      <c r="BO73">
        <v>0.12</v>
      </c>
      <c r="BP73">
        <v>0.16</v>
      </c>
      <c r="BQ73">
        <v>-2.7052</v>
      </c>
      <c r="BR73">
        <v>-63.9099</v>
      </c>
      <c r="BS73">
        <v>0.1</v>
      </c>
      <c r="BT73">
        <v>61.6</v>
      </c>
      <c r="BU73">
        <v>-1.5049999999999999</v>
      </c>
      <c r="BV73">
        <v>0.22700000000000001</v>
      </c>
      <c r="BW73">
        <v>-0.52790000000000004</v>
      </c>
      <c r="BX73">
        <v>-25.1</v>
      </c>
      <c r="BY73">
        <v>-3.1040999999999999E-2</v>
      </c>
      <c r="CA73" s="16">
        <v>42004</v>
      </c>
      <c r="CB73">
        <v>2.5219999999999998</v>
      </c>
      <c r="CC73">
        <v>992.47327800000005</v>
      </c>
      <c r="CE73" t="s">
        <v>728</v>
      </c>
    </row>
    <row r="74" spans="1:83">
      <c r="A74" s="16">
        <v>42035</v>
      </c>
      <c r="B74">
        <v>2.197085</v>
      </c>
      <c r="C74">
        <v>1.9811350000000001</v>
      </c>
      <c r="D74">
        <v>2.4851540000000001</v>
      </c>
      <c r="E74">
        <v>3.2819769999999999</v>
      </c>
      <c r="F74">
        <v>0.02</v>
      </c>
      <c r="G74">
        <v>0.18</v>
      </c>
      <c r="H74">
        <v>1.18</v>
      </c>
      <c r="I74">
        <v>5.5</v>
      </c>
      <c r="J74" s="3">
        <v>13264.3</v>
      </c>
      <c r="K74">
        <v>235.34200000000001</v>
      </c>
      <c r="L74">
        <v>240.172</v>
      </c>
      <c r="M74">
        <v>105.4425</v>
      </c>
      <c r="N74" s="3">
        <v>12089.1</v>
      </c>
      <c r="O74" s="3">
        <v>2104.5</v>
      </c>
      <c r="P74">
        <v>5.4893000000000001</v>
      </c>
      <c r="Q74">
        <v>5.4692999999999996</v>
      </c>
      <c r="R74">
        <v>2.177</v>
      </c>
      <c r="S74">
        <v>1.9610000000000001</v>
      </c>
      <c r="T74">
        <v>2.4649999999999999</v>
      </c>
      <c r="U74">
        <v>3.262</v>
      </c>
      <c r="V74">
        <v>2.0169999999999999</v>
      </c>
      <c r="W74">
        <v>1.8009999999999999</v>
      </c>
      <c r="X74">
        <v>2.3050000000000002</v>
      </c>
      <c r="Y74">
        <v>3.1019999999999999</v>
      </c>
      <c r="Z74">
        <v>1.0169999999999999</v>
      </c>
      <c r="AA74">
        <v>0.80100000000000005</v>
      </c>
      <c r="AB74">
        <v>1.3049999999999999</v>
      </c>
      <c r="AC74">
        <v>2.1019999999999999</v>
      </c>
      <c r="AD74">
        <v>993.48857799999996</v>
      </c>
      <c r="AE74">
        <v>994.12652200000002</v>
      </c>
      <c r="AF74">
        <v>992.640716</v>
      </c>
      <c r="AG74">
        <v>990.310473</v>
      </c>
      <c r="AH74">
        <v>976.32169999999996</v>
      </c>
      <c r="AI74">
        <v>978.80808300000001</v>
      </c>
      <c r="AJ74">
        <v>973.02448400000003</v>
      </c>
      <c r="AK74">
        <v>964.00545599999998</v>
      </c>
      <c r="AL74">
        <v>941.09442300000001</v>
      </c>
      <c r="AM74">
        <v>953.25909300000001</v>
      </c>
      <c r="AN74">
        <v>925.15545699999996</v>
      </c>
      <c r="AO74">
        <v>882.66215199999999</v>
      </c>
      <c r="AP74">
        <v>-0.39600000000000002</v>
      </c>
      <c r="AQ74">
        <v>-0.39600000000000002</v>
      </c>
      <c r="AR74">
        <v>-0.312</v>
      </c>
      <c r="AS74">
        <v>-0.28999999999999998</v>
      </c>
      <c r="AT74">
        <v>-0.34599999999999997</v>
      </c>
      <c r="AU74">
        <v>-0.34599999999999997</v>
      </c>
      <c r="AV74">
        <v>-0.26200000000000001</v>
      </c>
      <c r="AW74">
        <v>-0.24</v>
      </c>
      <c r="AX74">
        <v>5.3999999999999999E-2</v>
      </c>
      <c r="AY74">
        <v>5.3999999999999999E-2</v>
      </c>
      <c r="AZ74">
        <v>0.13800000000000001</v>
      </c>
      <c r="BA74">
        <v>0.16</v>
      </c>
      <c r="BB74">
        <v>1.015301</v>
      </c>
      <c r="BC74">
        <v>1.168223</v>
      </c>
      <c r="BD74">
        <v>0.91501999999999994</v>
      </c>
      <c r="BE74">
        <v>0.84208300000000003</v>
      </c>
      <c r="BF74">
        <v>3.377103</v>
      </c>
      <c r="BG74">
        <v>3.9772419999999999</v>
      </c>
      <c r="BH74">
        <v>2.9818630000000002</v>
      </c>
      <c r="BI74">
        <v>2.685927</v>
      </c>
      <c r="BJ74">
        <v>-5.8906169999999998</v>
      </c>
      <c r="BK74">
        <v>-3.0697700000000001</v>
      </c>
      <c r="BL74">
        <v>-7.5977920000000001</v>
      </c>
      <c r="BM74">
        <v>-8.3448180000000001</v>
      </c>
      <c r="BN74">
        <v>-0.02</v>
      </c>
      <c r="BO74">
        <v>-7.0000000000000007E-2</v>
      </c>
      <c r="BP74">
        <v>-0.47</v>
      </c>
      <c r="BQ74">
        <v>8.6134000000000004</v>
      </c>
      <c r="BR74">
        <v>109.51</v>
      </c>
      <c r="BS74">
        <v>-0.2</v>
      </c>
      <c r="BT74">
        <v>38.1</v>
      </c>
      <c r="BU74">
        <v>0.59499999999999997</v>
      </c>
      <c r="BV74">
        <v>0.36099999999999999</v>
      </c>
      <c r="BW74">
        <v>-0.53810000000000002</v>
      </c>
      <c r="BX74">
        <v>49.2</v>
      </c>
      <c r="BY74">
        <v>5.4892999999999997E-2</v>
      </c>
      <c r="CA74" s="16">
        <v>42035</v>
      </c>
      <c r="CB74">
        <v>2.177</v>
      </c>
      <c r="CC74">
        <v>993.48857799999996</v>
      </c>
      <c r="CE74" t="s">
        <v>729</v>
      </c>
    </row>
    <row r="75" spans="1:83">
      <c r="A75" s="16">
        <v>42063</v>
      </c>
      <c r="B75">
        <v>2.581302</v>
      </c>
      <c r="C75">
        <v>2.1709749999999999</v>
      </c>
      <c r="D75">
        <v>2.6302349999999999</v>
      </c>
      <c r="E75">
        <v>3.4084210000000001</v>
      </c>
      <c r="F75">
        <v>0.02</v>
      </c>
      <c r="G75">
        <v>0.22</v>
      </c>
      <c r="H75">
        <v>1.5</v>
      </c>
      <c r="I75">
        <v>5.4</v>
      </c>
      <c r="J75" s="3">
        <v>13224.8</v>
      </c>
      <c r="K75">
        <v>235.976</v>
      </c>
      <c r="L75">
        <v>240.755</v>
      </c>
      <c r="M75">
        <v>105.1464</v>
      </c>
      <c r="N75" s="3">
        <v>12145.7</v>
      </c>
      <c r="O75" s="3">
        <v>2067.8899000000001</v>
      </c>
      <c r="P75">
        <v>-1.7396</v>
      </c>
      <c r="Q75">
        <v>-1.7596000000000001</v>
      </c>
      <c r="R75">
        <v>2.5609999999999999</v>
      </c>
      <c r="S75">
        <v>2.1509999999999998</v>
      </c>
      <c r="T75">
        <v>2.61</v>
      </c>
      <c r="U75">
        <v>3.3879999999999999</v>
      </c>
      <c r="V75">
        <v>2.3610000000000002</v>
      </c>
      <c r="W75">
        <v>1.9510000000000001</v>
      </c>
      <c r="X75">
        <v>2.41</v>
      </c>
      <c r="Y75">
        <v>3.1880000000000002</v>
      </c>
      <c r="Z75">
        <v>1.081</v>
      </c>
      <c r="AA75">
        <v>0.67100000000000004</v>
      </c>
      <c r="AB75">
        <v>1.1299999999999999</v>
      </c>
      <c r="AC75">
        <v>1.9079999999999999</v>
      </c>
      <c r="AD75">
        <v>992.35878500000001</v>
      </c>
      <c r="AE75">
        <v>993.56527500000004</v>
      </c>
      <c r="AF75">
        <v>992.21501499999999</v>
      </c>
      <c r="AG75">
        <v>989.94422399999996</v>
      </c>
      <c r="AH75">
        <v>972.38572799999997</v>
      </c>
      <c r="AI75">
        <v>977.08019899999999</v>
      </c>
      <c r="AJ75">
        <v>971.82744700000001</v>
      </c>
      <c r="AK75">
        <v>963.04141900000002</v>
      </c>
      <c r="AL75">
        <v>937.52492199999995</v>
      </c>
      <c r="AM75">
        <v>960.66884000000005</v>
      </c>
      <c r="AN75">
        <v>934.80269699999997</v>
      </c>
      <c r="AO75">
        <v>892.79208100000005</v>
      </c>
      <c r="AP75">
        <v>0.19</v>
      </c>
      <c r="AQ75">
        <v>0.19</v>
      </c>
      <c r="AR75">
        <v>0.14499999999999999</v>
      </c>
      <c r="AS75">
        <v>0.126</v>
      </c>
      <c r="AT75">
        <v>0.15</v>
      </c>
      <c r="AU75">
        <v>0.15</v>
      </c>
      <c r="AV75">
        <v>0.105</v>
      </c>
      <c r="AW75">
        <v>8.5999999999999993E-2</v>
      </c>
      <c r="AX75">
        <v>-0.13</v>
      </c>
      <c r="AY75">
        <v>-0.13</v>
      </c>
      <c r="AZ75">
        <v>-0.17499999999999999</v>
      </c>
      <c r="BA75">
        <v>-0.19400000000000001</v>
      </c>
      <c r="BB75">
        <v>-1.129794</v>
      </c>
      <c r="BC75">
        <v>-0.56124700000000005</v>
      </c>
      <c r="BD75">
        <v>-0.425701</v>
      </c>
      <c r="BE75">
        <v>-0.36624899999999999</v>
      </c>
      <c r="BF75">
        <v>-3.935972</v>
      </c>
      <c r="BG75">
        <v>-1.727884</v>
      </c>
      <c r="BH75">
        <v>-1.1970369999999999</v>
      </c>
      <c r="BI75">
        <v>-0.96403700000000003</v>
      </c>
      <c r="BJ75">
        <v>-3.5695009999999998</v>
      </c>
      <c r="BK75">
        <v>7.4097470000000003</v>
      </c>
      <c r="BL75">
        <v>9.64724</v>
      </c>
      <c r="BM75">
        <v>10.12993</v>
      </c>
      <c r="BN75">
        <v>0</v>
      </c>
      <c r="BO75">
        <v>0.04</v>
      </c>
      <c r="BP75">
        <v>0.32</v>
      </c>
      <c r="BQ75">
        <v>-7.2289000000000003</v>
      </c>
      <c r="BR75">
        <v>-36.610100000000003</v>
      </c>
      <c r="BS75">
        <v>-0.1</v>
      </c>
      <c r="BT75">
        <v>-39.5</v>
      </c>
      <c r="BU75">
        <v>0.63400000000000001</v>
      </c>
      <c r="BV75">
        <v>0.58299999999999996</v>
      </c>
      <c r="BW75">
        <v>-0.29609999999999997</v>
      </c>
      <c r="BX75">
        <v>56.6</v>
      </c>
      <c r="BY75">
        <v>-1.7395999999999998E-2</v>
      </c>
      <c r="CA75" s="16">
        <v>42063</v>
      </c>
      <c r="CB75">
        <v>2.5609999999999999</v>
      </c>
      <c r="CC75">
        <v>992.35878500000001</v>
      </c>
      <c r="CE75" t="s">
        <v>730</v>
      </c>
    </row>
    <row r="76" spans="1:83">
      <c r="A76" s="16">
        <v>42094</v>
      </c>
      <c r="B76">
        <v>2.4904839999999999</v>
      </c>
      <c r="C76">
        <v>2.1556280000000001</v>
      </c>
      <c r="D76">
        <v>2.6066060000000002</v>
      </c>
      <c r="E76">
        <v>3.3805960000000002</v>
      </c>
      <c r="F76">
        <v>0.03</v>
      </c>
      <c r="G76">
        <v>0.26</v>
      </c>
      <c r="H76">
        <v>1.37</v>
      </c>
      <c r="I76">
        <v>5.4</v>
      </c>
      <c r="J76" s="3">
        <v>13295.5</v>
      </c>
      <c r="K76">
        <v>236.22200000000001</v>
      </c>
      <c r="L76">
        <v>241.346</v>
      </c>
      <c r="M76">
        <v>104.52719999999999</v>
      </c>
      <c r="N76" s="3">
        <v>12187.4</v>
      </c>
      <c r="O76" s="3">
        <v>2085.5100000000002</v>
      </c>
      <c r="P76">
        <v>0.85209999999999997</v>
      </c>
      <c r="Q76">
        <v>0.82210000000000005</v>
      </c>
      <c r="R76">
        <v>2.46</v>
      </c>
      <c r="S76">
        <v>2.1259999999999999</v>
      </c>
      <c r="T76">
        <v>2.577</v>
      </c>
      <c r="U76">
        <v>3.351</v>
      </c>
      <c r="V76">
        <v>2.23</v>
      </c>
      <c r="W76">
        <v>1.8959999999999999</v>
      </c>
      <c r="X76">
        <v>2.347</v>
      </c>
      <c r="Y76">
        <v>3.121</v>
      </c>
      <c r="Z76">
        <v>1.1200000000000001</v>
      </c>
      <c r="AA76">
        <v>0.78600000000000003</v>
      </c>
      <c r="AB76">
        <v>1.2370000000000001</v>
      </c>
      <c r="AC76">
        <v>2.0110000000000001</v>
      </c>
      <c r="AD76">
        <v>992.65540899999996</v>
      </c>
      <c r="AE76">
        <v>993.63904500000001</v>
      </c>
      <c r="AF76">
        <v>992.31182899999999</v>
      </c>
      <c r="AG76">
        <v>990.05171299999995</v>
      </c>
      <c r="AH76">
        <v>973.88116600000001</v>
      </c>
      <c r="AI76">
        <v>977.71310600000004</v>
      </c>
      <c r="AJ76">
        <v>972.545345</v>
      </c>
      <c r="AK76">
        <v>963.79231900000002</v>
      </c>
      <c r="AL76">
        <v>935.35750299999995</v>
      </c>
      <c r="AM76">
        <v>954.11065199999996</v>
      </c>
      <c r="AN76">
        <v>928.89023599999996</v>
      </c>
      <c r="AO76">
        <v>887.39702899999997</v>
      </c>
      <c r="AP76">
        <v>-2.5000000000000001E-2</v>
      </c>
      <c r="AQ76">
        <v>-2.5000000000000001E-2</v>
      </c>
      <c r="AR76">
        <v>-3.3000000000000002E-2</v>
      </c>
      <c r="AS76">
        <v>-3.6999999999999998E-2</v>
      </c>
      <c r="AT76">
        <v>-5.5E-2</v>
      </c>
      <c r="AU76">
        <v>-5.5E-2</v>
      </c>
      <c r="AV76">
        <v>-6.3E-2</v>
      </c>
      <c r="AW76">
        <v>-6.7000000000000004E-2</v>
      </c>
      <c r="AX76">
        <v>0.115</v>
      </c>
      <c r="AY76">
        <v>0.115</v>
      </c>
      <c r="AZ76">
        <v>0.107</v>
      </c>
      <c r="BA76">
        <v>0.10299999999999999</v>
      </c>
      <c r="BB76">
        <v>0.296624</v>
      </c>
      <c r="BC76">
        <v>7.3771000000000003E-2</v>
      </c>
      <c r="BD76">
        <v>9.6814999999999998E-2</v>
      </c>
      <c r="BE76">
        <v>0.107489</v>
      </c>
      <c r="BF76">
        <v>1.495438</v>
      </c>
      <c r="BG76">
        <v>0.63290800000000003</v>
      </c>
      <c r="BH76">
        <v>0.71789800000000004</v>
      </c>
      <c r="BI76">
        <v>0.75090000000000001</v>
      </c>
      <c r="BJ76">
        <v>-2.1674190000000002</v>
      </c>
      <c r="BK76">
        <v>-6.5581880000000004</v>
      </c>
      <c r="BL76">
        <v>-5.9124610000000004</v>
      </c>
      <c r="BM76">
        <v>-5.3950519999999997</v>
      </c>
      <c r="BN76">
        <v>0.01</v>
      </c>
      <c r="BO76">
        <v>0.04</v>
      </c>
      <c r="BP76">
        <v>-0.13</v>
      </c>
      <c r="BQ76">
        <v>2.5817000000000001</v>
      </c>
      <c r="BR76">
        <v>17.620100000000001</v>
      </c>
      <c r="BS76">
        <v>0</v>
      </c>
      <c r="BT76">
        <v>70.7</v>
      </c>
      <c r="BU76">
        <v>0.246</v>
      </c>
      <c r="BV76">
        <v>0.59099999999999997</v>
      </c>
      <c r="BW76">
        <v>-0.61919999999999997</v>
      </c>
      <c r="BX76">
        <v>41.7</v>
      </c>
      <c r="BY76">
        <v>8.5210000000000008E-3</v>
      </c>
      <c r="CA76" s="16">
        <v>42094</v>
      </c>
      <c r="CB76">
        <v>2.46</v>
      </c>
      <c r="CC76">
        <v>992.65540899999996</v>
      </c>
      <c r="CE76" t="s">
        <v>731</v>
      </c>
    </row>
    <row r="77" spans="1:83">
      <c r="A77" s="16">
        <v>42124</v>
      </c>
      <c r="B77">
        <v>2.6021190000000001</v>
      </c>
      <c r="C77">
        <v>2.205565</v>
      </c>
      <c r="D77">
        <v>2.676142</v>
      </c>
      <c r="E77">
        <v>3.4735119999999999</v>
      </c>
      <c r="F77">
        <v>0.01</v>
      </c>
      <c r="G77">
        <v>0.24</v>
      </c>
      <c r="H77">
        <v>1.43</v>
      </c>
      <c r="I77">
        <v>5.6</v>
      </c>
      <c r="J77" s="3">
        <v>13343.5</v>
      </c>
      <c r="K77">
        <v>237.001</v>
      </c>
      <c r="L77">
        <v>241.68799999999999</v>
      </c>
      <c r="M77">
        <v>104.0742</v>
      </c>
      <c r="N77" s="3">
        <v>12261.1</v>
      </c>
      <c r="O77" s="3">
        <v>2107.3899000000001</v>
      </c>
      <c r="P77">
        <v>1.0490999999999999</v>
      </c>
      <c r="Q77">
        <v>1.0390999999999999</v>
      </c>
      <c r="R77">
        <v>2.5920000000000001</v>
      </c>
      <c r="S77">
        <v>2.1960000000000002</v>
      </c>
      <c r="T77">
        <v>2.6659999999999999</v>
      </c>
      <c r="U77">
        <v>3.464</v>
      </c>
      <c r="V77">
        <v>2.3620000000000001</v>
      </c>
      <c r="W77">
        <v>1.966</v>
      </c>
      <c r="X77">
        <v>2.4359999999999999</v>
      </c>
      <c r="Y77">
        <v>3.234</v>
      </c>
      <c r="Z77">
        <v>1.1719999999999999</v>
      </c>
      <c r="AA77">
        <v>0.77600000000000002</v>
      </c>
      <c r="AB77">
        <v>1.246</v>
      </c>
      <c r="AC77">
        <v>2.044</v>
      </c>
      <c r="AD77">
        <v>992.26781800000003</v>
      </c>
      <c r="AE77">
        <v>993.432547</v>
      </c>
      <c r="AF77">
        <v>992.05081600000005</v>
      </c>
      <c r="AG77">
        <v>989.72359300000005</v>
      </c>
      <c r="AH77">
        <v>972.37432899999999</v>
      </c>
      <c r="AI77">
        <v>976.90771800000005</v>
      </c>
      <c r="AJ77">
        <v>971.53145500000005</v>
      </c>
      <c r="AK77">
        <v>962.52649699999995</v>
      </c>
      <c r="AL77">
        <v>932.47669800000006</v>
      </c>
      <c r="AM77">
        <v>954.67885100000001</v>
      </c>
      <c r="AN77">
        <v>928.39491799999996</v>
      </c>
      <c r="AO77">
        <v>885.67656899999997</v>
      </c>
      <c r="AP77">
        <v>7.0000000000000007E-2</v>
      </c>
      <c r="AQ77">
        <v>7.0000000000000007E-2</v>
      </c>
      <c r="AR77">
        <v>8.8999999999999996E-2</v>
      </c>
      <c r="AS77">
        <v>0.113</v>
      </c>
      <c r="AT77">
        <v>7.0000000000000007E-2</v>
      </c>
      <c r="AU77">
        <v>7.0000000000000007E-2</v>
      </c>
      <c r="AV77">
        <v>8.8999999999999996E-2</v>
      </c>
      <c r="AW77">
        <v>0.113</v>
      </c>
      <c r="AX77">
        <v>-0.01</v>
      </c>
      <c r="AY77">
        <v>-0.01</v>
      </c>
      <c r="AZ77">
        <v>8.9999999999999993E-3</v>
      </c>
      <c r="BA77">
        <v>3.3000000000000002E-2</v>
      </c>
      <c r="BB77">
        <v>-0.38759100000000002</v>
      </c>
      <c r="BC77">
        <v>-0.20649799999999999</v>
      </c>
      <c r="BD77">
        <v>-0.261013</v>
      </c>
      <c r="BE77">
        <v>-0.32812000000000002</v>
      </c>
      <c r="BF77">
        <v>-1.506837</v>
      </c>
      <c r="BG77">
        <v>-0.80538900000000002</v>
      </c>
      <c r="BH77">
        <v>-1.01389</v>
      </c>
      <c r="BI77">
        <v>-1.2658229999999999</v>
      </c>
      <c r="BJ77">
        <v>-2.8808050000000001</v>
      </c>
      <c r="BK77">
        <v>0.56819900000000001</v>
      </c>
      <c r="BL77">
        <v>-0.49531799999999998</v>
      </c>
      <c r="BM77">
        <v>-1.7204600000000001</v>
      </c>
      <c r="BN77">
        <v>-0.02</v>
      </c>
      <c r="BO77">
        <v>-0.02</v>
      </c>
      <c r="BP77">
        <v>0.06</v>
      </c>
      <c r="BQ77">
        <v>0.217</v>
      </c>
      <c r="BR77">
        <v>21.879899999999999</v>
      </c>
      <c r="BS77">
        <v>0.2</v>
      </c>
      <c r="BT77">
        <v>48</v>
      </c>
      <c r="BU77">
        <v>0.77900000000000003</v>
      </c>
      <c r="BV77">
        <v>0.34200000000000003</v>
      </c>
      <c r="BW77">
        <v>-0.45300000000000001</v>
      </c>
      <c r="BX77">
        <v>73.7</v>
      </c>
      <c r="BY77">
        <v>1.0491E-2</v>
      </c>
      <c r="CA77" s="16">
        <v>42124</v>
      </c>
      <c r="CB77">
        <v>2.5920000000000001</v>
      </c>
      <c r="CC77">
        <v>992.26781800000003</v>
      </c>
      <c r="CE77" t="s">
        <v>732</v>
      </c>
    </row>
    <row r="78" spans="1:83">
      <c r="A78" s="16">
        <v>42155</v>
      </c>
      <c r="B78">
        <v>2.7436950000000002</v>
      </c>
      <c r="C78">
        <v>2.3084739999999999</v>
      </c>
      <c r="D78">
        <v>2.752847</v>
      </c>
      <c r="E78">
        <v>3.58588</v>
      </c>
      <c r="F78">
        <v>0.01</v>
      </c>
      <c r="G78">
        <v>0.26</v>
      </c>
      <c r="H78">
        <v>1.49</v>
      </c>
      <c r="I78">
        <v>5.3</v>
      </c>
      <c r="J78" s="3">
        <v>13374.9</v>
      </c>
      <c r="K78">
        <v>237.65700000000001</v>
      </c>
      <c r="L78">
        <v>242.06399999999999</v>
      </c>
      <c r="M78">
        <v>103.7174</v>
      </c>
      <c r="N78" s="3">
        <v>12295.6</v>
      </c>
      <c r="O78" s="3">
        <v>2063.1100999999999</v>
      </c>
      <c r="P78">
        <v>-2.1012</v>
      </c>
      <c r="Q78">
        <v>-2.1112000000000002</v>
      </c>
      <c r="R78">
        <v>2.734</v>
      </c>
      <c r="S78">
        <v>2.298</v>
      </c>
      <c r="T78">
        <v>2.7429999999999999</v>
      </c>
      <c r="U78">
        <v>3.5760000000000001</v>
      </c>
      <c r="V78">
        <v>2.484</v>
      </c>
      <c r="W78">
        <v>2.048</v>
      </c>
      <c r="X78">
        <v>2.4929999999999999</v>
      </c>
      <c r="Y78">
        <v>3.3260000000000001</v>
      </c>
      <c r="Z78">
        <v>1.254</v>
      </c>
      <c r="AA78">
        <v>0.81799999999999995</v>
      </c>
      <c r="AB78">
        <v>1.2629999999999999</v>
      </c>
      <c r="AC78">
        <v>2.0960000000000001</v>
      </c>
      <c r="AD78">
        <v>991.85158899999999</v>
      </c>
      <c r="AE78">
        <v>993.131979</v>
      </c>
      <c r="AF78">
        <v>991.82523300000003</v>
      </c>
      <c r="AG78">
        <v>989.39883699999996</v>
      </c>
      <c r="AH78">
        <v>970.98544200000003</v>
      </c>
      <c r="AI78">
        <v>975.96580800000004</v>
      </c>
      <c r="AJ78">
        <v>970.88312699999994</v>
      </c>
      <c r="AK78">
        <v>961.49816399999997</v>
      </c>
      <c r="AL78">
        <v>927.95489499999996</v>
      </c>
      <c r="AM78">
        <v>952.29506400000002</v>
      </c>
      <c r="AN78">
        <v>927.46015899999998</v>
      </c>
      <c r="AO78">
        <v>882.973432</v>
      </c>
      <c r="AP78">
        <v>0.10199999999999999</v>
      </c>
      <c r="AQ78">
        <v>0.10199999999999999</v>
      </c>
      <c r="AR78">
        <v>7.6999999999999999E-2</v>
      </c>
      <c r="AS78">
        <v>0.112</v>
      </c>
      <c r="AT78">
        <v>8.2000000000000003E-2</v>
      </c>
      <c r="AU78">
        <v>8.2000000000000003E-2</v>
      </c>
      <c r="AV78">
        <v>5.7000000000000002E-2</v>
      </c>
      <c r="AW78">
        <v>9.1999999999999998E-2</v>
      </c>
      <c r="AX78">
        <v>4.2000000000000003E-2</v>
      </c>
      <c r="AY78">
        <v>4.2000000000000003E-2</v>
      </c>
      <c r="AZ78">
        <v>1.7000000000000001E-2</v>
      </c>
      <c r="BA78">
        <v>5.1999999999999998E-2</v>
      </c>
      <c r="BB78">
        <v>-0.41622900000000002</v>
      </c>
      <c r="BC78">
        <v>-0.300568</v>
      </c>
      <c r="BD78">
        <v>-0.22558300000000001</v>
      </c>
      <c r="BE78">
        <v>-0.32475599999999999</v>
      </c>
      <c r="BF78">
        <v>-1.388887</v>
      </c>
      <c r="BG78">
        <v>-0.94191000000000003</v>
      </c>
      <c r="BH78">
        <v>-0.64832800000000002</v>
      </c>
      <c r="BI78">
        <v>-1.028332</v>
      </c>
      <c r="BJ78">
        <v>-4.5218030000000002</v>
      </c>
      <c r="BK78">
        <v>-2.3837869999999999</v>
      </c>
      <c r="BL78">
        <v>-0.93475900000000001</v>
      </c>
      <c r="BM78">
        <v>-2.7031369999999999</v>
      </c>
      <c r="BN78">
        <v>0</v>
      </c>
      <c r="BO78">
        <v>0.02</v>
      </c>
      <c r="BP78">
        <v>0.06</v>
      </c>
      <c r="BQ78">
        <v>-3.1503000000000001</v>
      </c>
      <c r="BR78">
        <v>-44.279800000000002</v>
      </c>
      <c r="BS78">
        <v>-0.3</v>
      </c>
      <c r="BT78">
        <v>31.4</v>
      </c>
      <c r="BU78">
        <v>0.65600000000000003</v>
      </c>
      <c r="BV78">
        <v>0.376</v>
      </c>
      <c r="BW78">
        <v>-0.35680000000000001</v>
      </c>
      <c r="BX78">
        <v>34.5</v>
      </c>
      <c r="BY78">
        <v>-2.1011999999999999E-2</v>
      </c>
      <c r="CA78" s="16">
        <v>42155</v>
      </c>
      <c r="CB78">
        <v>2.734</v>
      </c>
      <c r="CC78">
        <v>991.85158899999999</v>
      </c>
      <c r="CE78" t="s">
        <v>733</v>
      </c>
    </row>
    <row r="79" spans="1:83">
      <c r="A79" s="16">
        <v>42185</v>
      </c>
      <c r="B79">
        <v>2.9688140000000001</v>
      </c>
      <c r="C79">
        <v>2.526799</v>
      </c>
      <c r="D79">
        <v>3.0086179999999998</v>
      </c>
      <c r="E79">
        <v>3.876995</v>
      </c>
      <c r="F79">
        <v>0.01</v>
      </c>
      <c r="G79">
        <v>0.28000000000000003</v>
      </c>
      <c r="H79">
        <v>1.63</v>
      </c>
      <c r="I79">
        <v>5.2</v>
      </c>
      <c r="J79" s="3">
        <v>13407</v>
      </c>
      <c r="K79">
        <v>238.03399999999999</v>
      </c>
      <c r="L79">
        <v>242.565</v>
      </c>
      <c r="M79">
        <v>104.32429999999999</v>
      </c>
      <c r="N79" s="3">
        <v>12357.1</v>
      </c>
      <c r="O79" s="3">
        <v>2103.8400999999999</v>
      </c>
      <c r="P79">
        <v>1.9742</v>
      </c>
      <c r="Q79">
        <v>1.9641999999999999</v>
      </c>
      <c r="R79">
        <v>2.9590000000000001</v>
      </c>
      <c r="S79">
        <v>2.5169999999999999</v>
      </c>
      <c r="T79">
        <v>2.9990000000000001</v>
      </c>
      <c r="U79">
        <v>3.867</v>
      </c>
      <c r="V79">
        <v>2.6890000000000001</v>
      </c>
      <c r="W79">
        <v>2.2469999999999999</v>
      </c>
      <c r="X79">
        <v>2.7290000000000001</v>
      </c>
      <c r="Y79">
        <v>3.597</v>
      </c>
      <c r="Z79">
        <v>1.339</v>
      </c>
      <c r="AA79">
        <v>0.89700000000000002</v>
      </c>
      <c r="AB79">
        <v>1.379</v>
      </c>
      <c r="AC79">
        <v>2.2469999999999999</v>
      </c>
      <c r="AD79">
        <v>991.19360400000005</v>
      </c>
      <c r="AE79">
        <v>992.48796000000004</v>
      </c>
      <c r="AF79">
        <v>991.07682499999999</v>
      </c>
      <c r="AG79">
        <v>988.557188</v>
      </c>
      <c r="AH79">
        <v>968.65983100000005</v>
      </c>
      <c r="AI79">
        <v>973.68686400000001</v>
      </c>
      <c r="AJ79">
        <v>968.20724299999995</v>
      </c>
      <c r="AK79">
        <v>958.480728</v>
      </c>
      <c r="AL79">
        <v>923.29463799999996</v>
      </c>
      <c r="AM79">
        <v>947.830063</v>
      </c>
      <c r="AN79">
        <v>921.11102800000003</v>
      </c>
      <c r="AO79">
        <v>875.17832599999997</v>
      </c>
      <c r="AP79">
        <v>0.219</v>
      </c>
      <c r="AQ79">
        <v>0.219</v>
      </c>
      <c r="AR79">
        <v>0.25600000000000001</v>
      </c>
      <c r="AS79">
        <v>0.29099999999999998</v>
      </c>
      <c r="AT79">
        <v>0.19900000000000001</v>
      </c>
      <c r="AU79">
        <v>0.19900000000000001</v>
      </c>
      <c r="AV79">
        <v>0.23599999999999999</v>
      </c>
      <c r="AW79">
        <v>0.27100000000000002</v>
      </c>
      <c r="AX79">
        <v>7.9000000000000001E-2</v>
      </c>
      <c r="AY79">
        <v>7.9000000000000001E-2</v>
      </c>
      <c r="AZ79">
        <v>0.11600000000000001</v>
      </c>
      <c r="BA79">
        <v>0.151</v>
      </c>
      <c r="BB79">
        <v>-0.65798500000000004</v>
      </c>
      <c r="BC79">
        <v>-0.64401900000000001</v>
      </c>
      <c r="BD79">
        <v>-0.74840799999999996</v>
      </c>
      <c r="BE79">
        <v>-0.84164899999999998</v>
      </c>
      <c r="BF79">
        <v>-2.3256109999999999</v>
      </c>
      <c r="BG79">
        <v>-2.2789450000000002</v>
      </c>
      <c r="BH79">
        <v>-2.6758839999999999</v>
      </c>
      <c r="BI79">
        <v>-3.017436</v>
      </c>
      <c r="BJ79">
        <v>-4.6602560000000004</v>
      </c>
      <c r="BK79">
        <v>-4.465001</v>
      </c>
      <c r="BL79">
        <v>-6.3491309999999999</v>
      </c>
      <c r="BM79">
        <v>-7.7951059999999996</v>
      </c>
      <c r="BN79">
        <v>0</v>
      </c>
      <c r="BO79">
        <v>0.02</v>
      </c>
      <c r="BP79">
        <v>0.14000000000000001</v>
      </c>
      <c r="BQ79">
        <v>4.0754000000000001</v>
      </c>
      <c r="BR79">
        <v>40.729999999999997</v>
      </c>
      <c r="BS79">
        <v>-0.1</v>
      </c>
      <c r="BT79">
        <v>32.1</v>
      </c>
      <c r="BU79">
        <v>0.377</v>
      </c>
      <c r="BV79">
        <v>0.501</v>
      </c>
      <c r="BW79">
        <v>0.6069</v>
      </c>
      <c r="BX79">
        <v>61.5</v>
      </c>
      <c r="BY79">
        <v>1.9741999999999999E-2</v>
      </c>
      <c r="CA79" s="16">
        <v>42185</v>
      </c>
      <c r="CB79">
        <v>2.9590000000000001</v>
      </c>
      <c r="CC79">
        <v>991.19360400000005</v>
      </c>
    </row>
    <row r="80" spans="1:83">
      <c r="A80" s="16">
        <v>42216</v>
      </c>
      <c r="B80">
        <v>2.8791639999999998</v>
      </c>
      <c r="C80">
        <v>2.5273620000000001</v>
      </c>
      <c r="D80">
        <v>2.9722680000000001</v>
      </c>
      <c r="E80">
        <v>3.897135</v>
      </c>
      <c r="F80">
        <v>0.08</v>
      </c>
      <c r="G80">
        <v>0.33</v>
      </c>
      <c r="H80">
        <v>1.54</v>
      </c>
      <c r="I80">
        <v>5.0999999999999996</v>
      </c>
      <c r="J80" s="3">
        <v>13434</v>
      </c>
      <c r="K80">
        <v>238.03299999999999</v>
      </c>
      <c r="L80">
        <v>242.81700000000001</v>
      </c>
      <c r="M80">
        <v>104.1621</v>
      </c>
      <c r="N80" s="3">
        <v>12387</v>
      </c>
      <c r="O80" s="3">
        <v>1972.1801</v>
      </c>
      <c r="P80">
        <v>-6.2580999999999998</v>
      </c>
      <c r="Q80">
        <v>-6.3380999999999998</v>
      </c>
      <c r="R80">
        <v>2.7989999999999999</v>
      </c>
      <c r="S80">
        <v>2.4470000000000001</v>
      </c>
      <c r="T80">
        <v>2.8919999999999999</v>
      </c>
      <c r="U80">
        <v>3.8170000000000002</v>
      </c>
      <c r="V80">
        <v>2.5489999999999999</v>
      </c>
      <c r="W80">
        <v>2.1970000000000001</v>
      </c>
      <c r="X80">
        <v>2.6419999999999999</v>
      </c>
      <c r="Y80">
        <v>3.5670000000000002</v>
      </c>
      <c r="Z80">
        <v>1.339</v>
      </c>
      <c r="AA80">
        <v>0.98699999999999999</v>
      </c>
      <c r="AB80">
        <v>1.4319999999999999</v>
      </c>
      <c r="AC80">
        <v>2.3570000000000002</v>
      </c>
      <c r="AD80">
        <v>991.66131099999996</v>
      </c>
      <c r="AE80">
        <v>992.69361600000002</v>
      </c>
      <c r="AF80">
        <v>991.38934099999994</v>
      </c>
      <c r="AG80">
        <v>988.70158200000003</v>
      </c>
      <c r="AH80">
        <v>970.24694599999998</v>
      </c>
      <c r="AI80">
        <v>974.25854400000003</v>
      </c>
      <c r="AJ80">
        <v>969.19211700000005</v>
      </c>
      <c r="AK80">
        <v>958.81390699999997</v>
      </c>
      <c r="AL80">
        <v>923.29463799999996</v>
      </c>
      <c r="AM80">
        <v>942.77308300000004</v>
      </c>
      <c r="AN80">
        <v>918.22701700000005</v>
      </c>
      <c r="AO80">
        <v>869.550298</v>
      </c>
      <c r="AP80">
        <v>-7.0000000000000007E-2</v>
      </c>
      <c r="AQ80">
        <v>-7.0000000000000007E-2</v>
      </c>
      <c r="AR80">
        <v>-0.107</v>
      </c>
      <c r="AS80">
        <v>-0.05</v>
      </c>
      <c r="AT80">
        <v>-0.05</v>
      </c>
      <c r="AU80">
        <v>-0.05</v>
      </c>
      <c r="AV80">
        <v>-8.6999999999999994E-2</v>
      </c>
      <c r="AW80">
        <v>-0.03</v>
      </c>
      <c r="AX80">
        <v>0.09</v>
      </c>
      <c r="AY80">
        <v>0.09</v>
      </c>
      <c r="AZ80">
        <v>5.2999999999999999E-2</v>
      </c>
      <c r="BA80">
        <v>0.11</v>
      </c>
      <c r="BB80">
        <v>0.46770800000000001</v>
      </c>
      <c r="BC80">
        <v>0.20565600000000001</v>
      </c>
      <c r="BD80">
        <v>0.31251600000000002</v>
      </c>
      <c r="BE80">
        <v>0.14439399999999999</v>
      </c>
      <c r="BF80">
        <v>1.5871150000000001</v>
      </c>
      <c r="BG80">
        <v>0.57168099999999999</v>
      </c>
      <c r="BH80">
        <v>0.98487400000000003</v>
      </c>
      <c r="BI80">
        <v>0.333179</v>
      </c>
      <c r="BJ80">
        <v>0</v>
      </c>
      <c r="BK80">
        <v>-5.0569800000000003</v>
      </c>
      <c r="BL80">
        <v>-2.88401</v>
      </c>
      <c r="BM80">
        <v>-5.6280279999999996</v>
      </c>
      <c r="BN80">
        <v>7.0000000000000007E-2</v>
      </c>
      <c r="BO80">
        <v>0.05</v>
      </c>
      <c r="BP80">
        <v>-0.09</v>
      </c>
      <c r="BQ80">
        <v>-8.3023000000000007</v>
      </c>
      <c r="BR80">
        <v>-131.66</v>
      </c>
      <c r="BS80">
        <v>-0.1</v>
      </c>
      <c r="BT80">
        <v>27</v>
      </c>
      <c r="BU80">
        <v>-1E-3</v>
      </c>
      <c r="BV80">
        <v>0.252</v>
      </c>
      <c r="BW80">
        <v>-0.16220000000000001</v>
      </c>
      <c r="BX80">
        <v>29.9</v>
      </c>
      <c r="BY80">
        <v>-6.2580999999999998E-2</v>
      </c>
      <c r="CA80" s="16">
        <v>42216</v>
      </c>
      <c r="CB80">
        <v>2.7989999999999999</v>
      </c>
      <c r="CC80">
        <v>991.66131099999996</v>
      </c>
    </row>
    <row r="81" spans="1:81">
      <c r="A81" s="16">
        <v>42247</v>
      </c>
      <c r="B81">
        <v>2.949856</v>
      </c>
      <c r="C81">
        <v>2.6215929999999998</v>
      </c>
      <c r="D81">
        <v>3.0672090000000001</v>
      </c>
      <c r="E81">
        <v>4.0804099999999996</v>
      </c>
      <c r="F81">
        <v>0.08</v>
      </c>
      <c r="G81">
        <v>0.39</v>
      </c>
      <c r="H81">
        <v>1.54</v>
      </c>
      <c r="I81">
        <v>5</v>
      </c>
      <c r="J81" s="3">
        <v>13467</v>
      </c>
      <c r="K81">
        <v>237.49799999999999</v>
      </c>
      <c r="L81">
        <v>243.316</v>
      </c>
      <c r="M81">
        <v>103.77679999999999</v>
      </c>
      <c r="N81" s="3">
        <v>12384.5</v>
      </c>
      <c r="O81" s="3">
        <v>1920.03</v>
      </c>
      <c r="P81">
        <v>-2.6442999999999999</v>
      </c>
      <c r="Q81">
        <v>-2.7242999999999999</v>
      </c>
      <c r="R81">
        <v>2.87</v>
      </c>
      <c r="S81">
        <v>2.5419999999999998</v>
      </c>
      <c r="T81">
        <v>2.9870000000000001</v>
      </c>
      <c r="U81">
        <v>4</v>
      </c>
      <c r="V81">
        <v>2.56</v>
      </c>
      <c r="W81">
        <v>2.2320000000000002</v>
      </c>
      <c r="X81">
        <v>2.677</v>
      </c>
      <c r="Y81">
        <v>3.69</v>
      </c>
      <c r="Z81">
        <v>1.41</v>
      </c>
      <c r="AA81">
        <v>1.0820000000000001</v>
      </c>
      <c r="AB81">
        <v>1.5269999999999999</v>
      </c>
      <c r="AC81">
        <v>2.54</v>
      </c>
      <c r="AD81">
        <v>991.45364900000004</v>
      </c>
      <c r="AE81">
        <v>992.41455599999995</v>
      </c>
      <c r="AF81">
        <v>991.111852</v>
      </c>
      <c r="AG81">
        <v>988.17353900000001</v>
      </c>
      <c r="AH81">
        <v>970.12207100000001</v>
      </c>
      <c r="AI81">
        <v>973.85830299999998</v>
      </c>
      <c r="AJ81">
        <v>968.79568300000005</v>
      </c>
      <c r="AK81">
        <v>957.44922199999996</v>
      </c>
      <c r="AL81">
        <v>919.42287299999998</v>
      </c>
      <c r="AM81">
        <v>937.46927400000004</v>
      </c>
      <c r="AN81">
        <v>913.083887</v>
      </c>
      <c r="AO81">
        <v>860.28058399999998</v>
      </c>
      <c r="AP81">
        <v>9.5000000000000001E-2</v>
      </c>
      <c r="AQ81">
        <v>9.5000000000000001E-2</v>
      </c>
      <c r="AR81">
        <v>9.5000000000000001E-2</v>
      </c>
      <c r="AS81">
        <v>0.183</v>
      </c>
      <c r="AT81">
        <v>3.5000000000000003E-2</v>
      </c>
      <c r="AU81">
        <v>3.5000000000000003E-2</v>
      </c>
      <c r="AV81">
        <v>3.5000000000000003E-2</v>
      </c>
      <c r="AW81">
        <v>0.123</v>
      </c>
      <c r="AX81">
        <v>9.5000000000000001E-2</v>
      </c>
      <c r="AY81">
        <v>9.5000000000000001E-2</v>
      </c>
      <c r="AZ81">
        <v>9.5000000000000001E-2</v>
      </c>
      <c r="BA81">
        <v>0.183</v>
      </c>
      <c r="BB81">
        <v>-0.20766200000000001</v>
      </c>
      <c r="BC81">
        <v>-0.27905999999999997</v>
      </c>
      <c r="BD81">
        <v>-0.27748899999999999</v>
      </c>
      <c r="BE81">
        <v>-0.52804300000000004</v>
      </c>
      <c r="BF81">
        <v>-0.124874</v>
      </c>
      <c r="BG81">
        <v>-0.40024100000000001</v>
      </c>
      <c r="BH81">
        <v>-0.39643400000000001</v>
      </c>
      <c r="BI81">
        <v>-1.3646849999999999</v>
      </c>
      <c r="BJ81">
        <v>-3.8717649999999999</v>
      </c>
      <c r="BK81">
        <v>-5.3038090000000002</v>
      </c>
      <c r="BL81">
        <v>-5.1431300000000002</v>
      </c>
      <c r="BM81">
        <v>-9.2697140000000005</v>
      </c>
      <c r="BN81">
        <v>0</v>
      </c>
      <c r="BO81">
        <v>0.06</v>
      </c>
      <c r="BP81">
        <v>0</v>
      </c>
      <c r="BQ81">
        <v>3.6137999999999999</v>
      </c>
      <c r="BR81">
        <v>-52.150100000000002</v>
      </c>
      <c r="BS81">
        <v>-0.1</v>
      </c>
      <c r="BT81">
        <v>33</v>
      </c>
      <c r="BU81">
        <v>-0.53500000000000003</v>
      </c>
      <c r="BV81">
        <v>0.499</v>
      </c>
      <c r="BW81">
        <v>-0.38529999999999998</v>
      </c>
      <c r="BX81">
        <v>-2.5</v>
      </c>
      <c r="BY81">
        <v>-2.6443000000000001E-2</v>
      </c>
      <c r="CA81" s="16">
        <v>42247</v>
      </c>
      <c r="CB81">
        <v>2.87</v>
      </c>
      <c r="CC81">
        <v>991.45364900000004</v>
      </c>
    </row>
    <row r="82" spans="1:81">
      <c r="A82" s="16">
        <v>42277</v>
      </c>
      <c r="B82">
        <v>2.834854</v>
      </c>
      <c r="C82">
        <v>2.5104829999999998</v>
      </c>
      <c r="D82">
        <v>2.9616899999999999</v>
      </c>
      <c r="E82">
        <v>4.0511790000000003</v>
      </c>
      <c r="F82">
        <v>0</v>
      </c>
      <c r="G82">
        <v>0.33</v>
      </c>
      <c r="H82">
        <v>1.37</v>
      </c>
      <c r="I82">
        <v>5</v>
      </c>
      <c r="J82" s="3">
        <v>13476.2</v>
      </c>
      <c r="K82">
        <v>237.733</v>
      </c>
      <c r="L82">
        <v>243.768</v>
      </c>
      <c r="M82">
        <v>103.3976</v>
      </c>
      <c r="N82" s="3">
        <v>12387.3</v>
      </c>
      <c r="O82" s="3">
        <v>2079.3600999999999</v>
      </c>
      <c r="P82">
        <v>8.2982999999999993</v>
      </c>
      <c r="Q82">
        <v>8.2982999999999993</v>
      </c>
      <c r="R82">
        <v>2.835</v>
      </c>
      <c r="S82">
        <v>2.5099999999999998</v>
      </c>
      <c r="T82">
        <v>2.9620000000000002</v>
      </c>
      <c r="U82">
        <v>4.0510000000000002</v>
      </c>
      <c r="V82">
        <v>2.5049999999999999</v>
      </c>
      <c r="W82">
        <v>2.1800000000000002</v>
      </c>
      <c r="X82">
        <v>2.6320000000000001</v>
      </c>
      <c r="Y82">
        <v>3.7210000000000001</v>
      </c>
      <c r="Z82">
        <v>1.4650000000000001</v>
      </c>
      <c r="AA82">
        <v>1.1399999999999999</v>
      </c>
      <c r="AB82">
        <v>1.5920000000000001</v>
      </c>
      <c r="AC82">
        <v>2.681</v>
      </c>
      <c r="AD82">
        <v>991.55599500000005</v>
      </c>
      <c r="AE82">
        <v>992.50851799999998</v>
      </c>
      <c r="AF82">
        <v>991.184843</v>
      </c>
      <c r="AG82">
        <v>988.02659500000004</v>
      </c>
      <c r="AH82">
        <v>970.74673800000005</v>
      </c>
      <c r="AI82">
        <v>974.45305599999995</v>
      </c>
      <c r="AJ82">
        <v>969.30543799999998</v>
      </c>
      <c r="AK82">
        <v>957.10583899999995</v>
      </c>
      <c r="AL82">
        <v>916.43663500000002</v>
      </c>
      <c r="AM82">
        <v>934.24827400000004</v>
      </c>
      <c r="AN82">
        <v>909.58426499999996</v>
      </c>
      <c r="AO82">
        <v>853.21692599999994</v>
      </c>
      <c r="AP82">
        <v>-3.2000000000000001E-2</v>
      </c>
      <c r="AQ82">
        <v>-3.2000000000000001E-2</v>
      </c>
      <c r="AR82">
        <v>-2.5000000000000001E-2</v>
      </c>
      <c r="AS82">
        <v>5.0999999999999997E-2</v>
      </c>
      <c r="AT82">
        <v>-5.1999999999999998E-2</v>
      </c>
      <c r="AU82">
        <v>-5.1999999999999998E-2</v>
      </c>
      <c r="AV82">
        <v>-4.4999999999999998E-2</v>
      </c>
      <c r="AW82">
        <v>3.1E-2</v>
      </c>
      <c r="AX82">
        <v>5.8000000000000003E-2</v>
      </c>
      <c r="AY82">
        <v>5.8000000000000003E-2</v>
      </c>
      <c r="AZ82">
        <v>6.5000000000000002E-2</v>
      </c>
      <c r="BA82">
        <v>0.14099999999999999</v>
      </c>
      <c r="BB82">
        <v>0.10234500000000001</v>
      </c>
      <c r="BC82">
        <v>9.3961000000000003E-2</v>
      </c>
      <c r="BD82">
        <v>7.2991E-2</v>
      </c>
      <c r="BE82">
        <v>-0.14694399999999999</v>
      </c>
      <c r="BF82">
        <v>0.62466699999999997</v>
      </c>
      <c r="BG82">
        <v>0.59475299999999998</v>
      </c>
      <c r="BH82">
        <v>0.50975599999999999</v>
      </c>
      <c r="BI82">
        <v>-0.34338299999999999</v>
      </c>
      <c r="BJ82">
        <v>-2.9862380000000002</v>
      </c>
      <c r="BK82">
        <v>-3.2210000000000001</v>
      </c>
      <c r="BL82">
        <v>-3.499622</v>
      </c>
      <c r="BM82">
        <v>-7.0636580000000002</v>
      </c>
      <c r="BN82">
        <v>-0.08</v>
      </c>
      <c r="BO82">
        <v>-0.06</v>
      </c>
      <c r="BP82">
        <v>-0.17</v>
      </c>
      <c r="BQ82">
        <v>11.022600000000001</v>
      </c>
      <c r="BR82">
        <v>159.33009999999999</v>
      </c>
      <c r="BS82">
        <v>0</v>
      </c>
      <c r="BT82">
        <v>9.1999999999999993</v>
      </c>
      <c r="BU82">
        <v>0.23499999999999999</v>
      </c>
      <c r="BV82">
        <v>0.45200000000000001</v>
      </c>
      <c r="BW82">
        <v>-0.37919999999999998</v>
      </c>
      <c r="BX82">
        <v>2.8</v>
      </c>
      <c r="BY82">
        <v>8.2983000000000001E-2</v>
      </c>
      <c r="CA82" s="16">
        <v>42277</v>
      </c>
      <c r="CB82">
        <v>2.835</v>
      </c>
      <c r="CC82">
        <v>991.55599500000005</v>
      </c>
    </row>
    <row r="83" spans="1:81">
      <c r="A83" s="16">
        <v>42308</v>
      </c>
      <c r="B83">
        <v>2.8364440000000002</v>
      </c>
      <c r="C83">
        <v>2.5029159999999999</v>
      </c>
      <c r="D83">
        <v>2.9900739999999999</v>
      </c>
      <c r="E83">
        <v>4.0313249999999998</v>
      </c>
      <c r="F83">
        <v>0.08</v>
      </c>
      <c r="G83">
        <v>0.34</v>
      </c>
      <c r="H83">
        <v>1.52</v>
      </c>
      <c r="I83">
        <v>5.0999999999999996</v>
      </c>
      <c r="J83" s="3">
        <v>13456.5</v>
      </c>
      <c r="K83">
        <v>238.017</v>
      </c>
      <c r="L83">
        <v>244.24100000000001</v>
      </c>
      <c r="M83">
        <v>102.6866</v>
      </c>
      <c r="N83" s="3">
        <v>12422.8</v>
      </c>
      <c r="O83" s="3">
        <v>2080.4099000000001</v>
      </c>
      <c r="P83">
        <v>5.0500000000000003E-2</v>
      </c>
      <c r="Q83">
        <v>-2.9499999999999998E-2</v>
      </c>
      <c r="R83">
        <v>2.7559999999999998</v>
      </c>
      <c r="S83">
        <v>2.423</v>
      </c>
      <c r="T83">
        <v>2.91</v>
      </c>
      <c r="U83">
        <v>3.9510000000000001</v>
      </c>
      <c r="V83">
        <v>2.496</v>
      </c>
      <c r="W83">
        <v>2.1629999999999998</v>
      </c>
      <c r="X83">
        <v>2.65</v>
      </c>
      <c r="Y83">
        <v>3.6909999999999998</v>
      </c>
      <c r="Z83">
        <v>1.3160000000000001</v>
      </c>
      <c r="AA83">
        <v>0.98299999999999998</v>
      </c>
      <c r="AB83">
        <v>1.47</v>
      </c>
      <c r="AC83">
        <v>2.5110000000000001</v>
      </c>
      <c r="AD83">
        <v>991.78716999999995</v>
      </c>
      <c r="AE83">
        <v>992.76416900000004</v>
      </c>
      <c r="AF83">
        <v>991.33673899999997</v>
      </c>
      <c r="AG83">
        <v>988.31480899999997</v>
      </c>
      <c r="AH83">
        <v>970.84902699999998</v>
      </c>
      <c r="AI83">
        <v>974.64763900000003</v>
      </c>
      <c r="AJ83">
        <v>969.10147700000005</v>
      </c>
      <c r="AK83">
        <v>957.43814199999997</v>
      </c>
      <c r="AL83">
        <v>924.55294900000001</v>
      </c>
      <c r="AM83">
        <v>942.99716799999999</v>
      </c>
      <c r="AN83">
        <v>916.16571999999996</v>
      </c>
      <c r="AO83">
        <v>861.74183900000003</v>
      </c>
      <c r="AP83">
        <v>-8.6999999999999994E-2</v>
      </c>
      <c r="AQ83">
        <v>-8.6999999999999994E-2</v>
      </c>
      <c r="AR83">
        <v>-5.1999999999999998E-2</v>
      </c>
      <c r="AS83">
        <v>-0.1</v>
      </c>
      <c r="AT83">
        <v>-1.7000000000000001E-2</v>
      </c>
      <c r="AU83">
        <v>-1.7000000000000001E-2</v>
      </c>
      <c r="AV83">
        <v>1.7999999999999999E-2</v>
      </c>
      <c r="AW83">
        <v>-0.03</v>
      </c>
      <c r="AX83">
        <v>-0.157</v>
      </c>
      <c r="AY83">
        <v>-0.157</v>
      </c>
      <c r="AZ83">
        <v>-0.122</v>
      </c>
      <c r="BA83">
        <v>-0.17</v>
      </c>
      <c r="BB83">
        <v>0.23117499999999999</v>
      </c>
      <c r="BC83">
        <v>0.25565100000000002</v>
      </c>
      <c r="BD83">
        <v>0.151895</v>
      </c>
      <c r="BE83">
        <v>0.28821400000000003</v>
      </c>
      <c r="BF83">
        <v>0.102288</v>
      </c>
      <c r="BG83">
        <v>0.19458300000000001</v>
      </c>
      <c r="BH83">
        <v>-0.203961</v>
      </c>
      <c r="BI83">
        <v>0.33230300000000002</v>
      </c>
      <c r="BJ83">
        <v>8.1163139999999991</v>
      </c>
      <c r="BK83">
        <v>8.7488939999999999</v>
      </c>
      <c r="BL83">
        <v>6.5814550000000001</v>
      </c>
      <c r="BM83">
        <v>8.5249129999999997</v>
      </c>
      <c r="BN83">
        <v>0.08</v>
      </c>
      <c r="BO83">
        <v>0.01</v>
      </c>
      <c r="BP83">
        <v>0.15</v>
      </c>
      <c r="BQ83">
        <v>-8.3277999999999999</v>
      </c>
      <c r="BR83">
        <v>1.0498000000000001</v>
      </c>
      <c r="BS83">
        <v>0.1</v>
      </c>
      <c r="BT83">
        <v>-19.7</v>
      </c>
      <c r="BU83">
        <v>0.28399999999999997</v>
      </c>
      <c r="BV83">
        <v>0.47299999999999998</v>
      </c>
      <c r="BW83">
        <v>-0.71099999999999997</v>
      </c>
      <c r="BX83">
        <v>35.5</v>
      </c>
      <c r="BY83">
        <v>5.0500000000000002E-4</v>
      </c>
      <c r="CA83" s="16">
        <v>42308</v>
      </c>
      <c r="CB83">
        <v>2.7559999999999998</v>
      </c>
      <c r="CC83">
        <v>991.78716999999995</v>
      </c>
    </row>
    <row r="84" spans="1:81">
      <c r="A84" s="16">
        <v>42338</v>
      </c>
      <c r="B84">
        <v>2.8965640000000001</v>
      </c>
      <c r="C84">
        <v>2.563485</v>
      </c>
      <c r="D84">
        <v>3.0494150000000002</v>
      </c>
      <c r="E84">
        <v>4.1266350000000003</v>
      </c>
      <c r="F84">
        <v>0.22</v>
      </c>
      <c r="G84">
        <v>0.51</v>
      </c>
      <c r="H84">
        <v>1.65</v>
      </c>
      <c r="I84">
        <v>5</v>
      </c>
      <c r="J84" s="3">
        <v>13503.3</v>
      </c>
      <c r="K84">
        <v>237.761</v>
      </c>
      <c r="L84">
        <v>244.547</v>
      </c>
      <c r="M84">
        <v>102.1014</v>
      </c>
      <c r="N84" s="3">
        <v>12453.8</v>
      </c>
      <c r="O84" s="3">
        <v>2043.9399000000001</v>
      </c>
      <c r="P84">
        <v>-1.7529999999999999</v>
      </c>
      <c r="Q84">
        <v>-1.9730000000000001</v>
      </c>
      <c r="R84">
        <v>2.677</v>
      </c>
      <c r="S84">
        <v>2.343</v>
      </c>
      <c r="T84">
        <v>2.8290000000000002</v>
      </c>
      <c r="U84">
        <v>3.907</v>
      </c>
      <c r="V84">
        <v>2.387</v>
      </c>
      <c r="W84">
        <v>2.0529999999999999</v>
      </c>
      <c r="X84">
        <v>2.5390000000000001</v>
      </c>
      <c r="Y84">
        <v>3.617</v>
      </c>
      <c r="Z84">
        <v>1.2470000000000001</v>
      </c>
      <c r="AA84">
        <v>0.91300000000000003</v>
      </c>
      <c r="AB84">
        <v>1.399</v>
      </c>
      <c r="AC84">
        <v>2.4769999999999999</v>
      </c>
      <c r="AD84">
        <v>992.01857600000005</v>
      </c>
      <c r="AE84">
        <v>992.99950000000001</v>
      </c>
      <c r="AF84">
        <v>991.57354399999997</v>
      </c>
      <c r="AG84">
        <v>988.44173799999999</v>
      </c>
      <c r="AH84">
        <v>972.08942400000001</v>
      </c>
      <c r="AI84">
        <v>975.90842899999996</v>
      </c>
      <c r="AJ84">
        <v>970.36049400000002</v>
      </c>
      <c r="AK84">
        <v>958.25872700000002</v>
      </c>
      <c r="AL84">
        <v>928.33990200000005</v>
      </c>
      <c r="AM84">
        <v>946.92873599999996</v>
      </c>
      <c r="AN84">
        <v>920.02148199999999</v>
      </c>
      <c r="AO84">
        <v>863.45872399999996</v>
      </c>
      <c r="AP84">
        <v>-0.08</v>
      </c>
      <c r="AQ84">
        <v>-0.08</v>
      </c>
      <c r="AR84">
        <v>-8.1000000000000003E-2</v>
      </c>
      <c r="AS84">
        <v>-4.3999999999999997E-2</v>
      </c>
      <c r="AT84">
        <v>-0.11</v>
      </c>
      <c r="AU84">
        <v>-0.11</v>
      </c>
      <c r="AV84">
        <v>-0.111</v>
      </c>
      <c r="AW84">
        <v>-7.3999999999999996E-2</v>
      </c>
      <c r="AX84">
        <v>-7.0000000000000007E-2</v>
      </c>
      <c r="AY84">
        <v>-7.0000000000000007E-2</v>
      </c>
      <c r="AZ84">
        <v>-7.0999999999999994E-2</v>
      </c>
      <c r="BA84">
        <v>-3.4000000000000002E-2</v>
      </c>
      <c r="BB84">
        <v>0.231407</v>
      </c>
      <c r="BC84">
        <v>0.23533100000000001</v>
      </c>
      <c r="BD84">
        <v>0.23680499999999999</v>
      </c>
      <c r="BE84">
        <v>0.12692899999999999</v>
      </c>
      <c r="BF84">
        <v>1.240397</v>
      </c>
      <c r="BG84">
        <v>1.2607900000000001</v>
      </c>
      <c r="BH84">
        <v>1.2590159999999999</v>
      </c>
      <c r="BI84">
        <v>0.82058500000000001</v>
      </c>
      <c r="BJ84">
        <v>3.786953</v>
      </c>
      <c r="BK84">
        <v>3.931568</v>
      </c>
      <c r="BL84">
        <v>3.8557619999999999</v>
      </c>
      <c r="BM84">
        <v>1.716885</v>
      </c>
      <c r="BN84">
        <v>0.14000000000000001</v>
      </c>
      <c r="BO84">
        <v>0.17</v>
      </c>
      <c r="BP84">
        <v>0.13</v>
      </c>
      <c r="BQ84">
        <v>-1.9435</v>
      </c>
      <c r="BR84">
        <v>-36.47</v>
      </c>
      <c r="BS84">
        <v>-0.1</v>
      </c>
      <c r="BT84">
        <v>46.8</v>
      </c>
      <c r="BU84">
        <v>-0.25600000000000001</v>
      </c>
      <c r="BV84">
        <v>0.30599999999999999</v>
      </c>
      <c r="BW84">
        <v>-0.58520000000000005</v>
      </c>
      <c r="BX84">
        <v>31</v>
      </c>
      <c r="BY84">
        <v>-1.753E-2</v>
      </c>
      <c r="CA84" s="16">
        <v>42338</v>
      </c>
      <c r="CB84">
        <v>2.677</v>
      </c>
      <c r="CC84">
        <v>992.01857600000005</v>
      </c>
    </row>
    <row r="85" spans="1:81">
      <c r="A85" s="16">
        <v>42369</v>
      </c>
      <c r="B85">
        <v>2.9449239999999999</v>
      </c>
      <c r="C85">
        <v>2.6631450000000001</v>
      </c>
      <c r="D85">
        <v>3.1856810000000002</v>
      </c>
      <c r="E85">
        <v>4.2904299999999997</v>
      </c>
      <c r="F85">
        <v>0.16</v>
      </c>
      <c r="G85">
        <v>0.65</v>
      </c>
      <c r="H85">
        <v>1.76</v>
      </c>
      <c r="I85">
        <v>4.9000000000000004</v>
      </c>
      <c r="J85" s="3">
        <v>13556.7</v>
      </c>
      <c r="K85">
        <v>237.827</v>
      </c>
      <c r="L85">
        <v>245.07499999999999</v>
      </c>
      <c r="M85">
        <v>102.9525</v>
      </c>
      <c r="N85" s="3">
        <v>12480.5</v>
      </c>
      <c r="O85" s="3">
        <v>1940.24</v>
      </c>
      <c r="P85">
        <v>-5.0735000000000001</v>
      </c>
      <c r="Q85">
        <v>-5.2335000000000003</v>
      </c>
      <c r="R85">
        <v>2.7850000000000001</v>
      </c>
      <c r="S85">
        <v>2.5030000000000001</v>
      </c>
      <c r="T85">
        <v>3.0259999999999998</v>
      </c>
      <c r="U85">
        <v>4.13</v>
      </c>
      <c r="V85">
        <v>2.2949999999999999</v>
      </c>
      <c r="W85">
        <v>2.0129999999999999</v>
      </c>
      <c r="X85">
        <v>2.536</v>
      </c>
      <c r="Y85">
        <v>3.64</v>
      </c>
      <c r="Z85">
        <v>1.1850000000000001</v>
      </c>
      <c r="AA85">
        <v>0.90300000000000002</v>
      </c>
      <c r="AB85">
        <v>1.4259999999999999</v>
      </c>
      <c r="AC85">
        <v>2.5299999999999998</v>
      </c>
      <c r="AD85">
        <v>991.70228099999997</v>
      </c>
      <c r="AE85">
        <v>992.52907700000003</v>
      </c>
      <c r="AF85">
        <v>990.99803299999996</v>
      </c>
      <c r="AG85">
        <v>987.79916200000002</v>
      </c>
      <c r="AH85">
        <v>973.13862800000004</v>
      </c>
      <c r="AI85">
        <v>976.36763900000005</v>
      </c>
      <c r="AJ85">
        <v>970.39456299999995</v>
      </c>
      <c r="AK85">
        <v>958.00354200000004</v>
      </c>
      <c r="AL85">
        <v>931.75811499999998</v>
      </c>
      <c r="AM85">
        <v>947.49194799999998</v>
      </c>
      <c r="AN85">
        <v>918.55298000000005</v>
      </c>
      <c r="AO85">
        <v>860.78413899999998</v>
      </c>
      <c r="AP85">
        <v>0.16</v>
      </c>
      <c r="AQ85">
        <v>0.16</v>
      </c>
      <c r="AR85">
        <v>0.19700000000000001</v>
      </c>
      <c r="AS85">
        <v>0.223</v>
      </c>
      <c r="AT85">
        <v>-0.04</v>
      </c>
      <c r="AU85">
        <v>-0.04</v>
      </c>
      <c r="AV85">
        <v>-3.0000000000000001E-3</v>
      </c>
      <c r="AW85">
        <v>2.3E-2</v>
      </c>
      <c r="AX85">
        <v>-0.01</v>
      </c>
      <c r="AY85">
        <v>-0.01</v>
      </c>
      <c r="AZ85">
        <v>2.7E-2</v>
      </c>
      <c r="BA85">
        <v>5.2999999999999999E-2</v>
      </c>
      <c r="BB85">
        <v>-0.31629499999999999</v>
      </c>
      <c r="BC85">
        <v>-0.47042299999999998</v>
      </c>
      <c r="BD85">
        <v>-0.57551099999999999</v>
      </c>
      <c r="BE85">
        <v>-0.64257600000000004</v>
      </c>
      <c r="BF85">
        <v>1.049204</v>
      </c>
      <c r="BG85">
        <v>0.45921099999999998</v>
      </c>
      <c r="BH85">
        <v>3.4069000000000002E-2</v>
      </c>
      <c r="BI85">
        <v>-0.255185</v>
      </c>
      <c r="BJ85">
        <v>3.4182130000000002</v>
      </c>
      <c r="BK85">
        <v>0.56321200000000005</v>
      </c>
      <c r="BL85">
        <v>-1.468502</v>
      </c>
      <c r="BM85">
        <v>-2.6745860000000001</v>
      </c>
      <c r="BN85">
        <v>-0.06</v>
      </c>
      <c r="BO85">
        <v>0.14000000000000001</v>
      </c>
      <c r="BP85">
        <v>0.11</v>
      </c>
      <c r="BQ85">
        <v>-3.2605</v>
      </c>
      <c r="BR85">
        <v>-103.6999</v>
      </c>
      <c r="BS85">
        <v>-0.1</v>
      </c>
      <c r="BT85">
        <v>53.4</v>
      </c>
      <c r="BU85">
        <v>6.6000000000000003E-2</v>
      </c>
      <c r="BV85">
        <v>0.52800000000000002</v>
      </c>
      <c r="BW85">
        <v>0.85109999999999997</v>
      </c>
      <c r="BX85">
        <v>26.7</v>
      </c>
      <c r="BY85">
        <v>-5.0735000000000002E-2</v>
      </c>
      <c r="CA85" s="16">
        <v>42369</v>
      </c>
      <c r="CB85">
        <v>2.7850000000000001</v>
      </c>
      <c r="CC85">
        <v>991.70228099999997</v>
      </c>
    </row>
    <row r="86" spans="1:81">
      <c r="A86" s="16">
        <v>42400</v>
      </c>
      <c r="B86">
        <v>2.7897729999999998</v>
      </c>
      <c r="C86">
        <v>2.5410119999999998</v>
      </c>
      <c r="D86">
        <v>3.0655619999999999</v>
      </c>
      <c r="E86">
        <v>4.3272890000000004</v>
      </c>
      <c r="F86">
        <v>0.33</v>
      </c>
      <c r="G86">
        <v>0.47</v>
      </c>
      <c r="H86">
        <v>1.33</v>
      </c>
      <c r="I86">
        <v>4.9000000000000004</v>
      </c>
      <c r="J86" s="3">
        <v>13568.3</v>
      </c>
      <c r="K86">
        <v>237.51400000000001</v>
      </c>
      <c r="L86">
        <v>245.64400000000001</v>
      </c>
      <c r="M86">
        <v>102.2225</v>
      </c>
      <c r="N86" s="3">
        <v>12550.2</v>
      </c>
      <c r="O86" s="3">
        <v>1932.23</v>
      </c>
      <c r="P86">
        <v>-0.4128</v>
      </c>
      <c r="Q86">
        <v>-0.74280000000000002</v>
      </c>
      <c r="R86">
        <v>2.46</v>
      </c>
      <c r="S86">
        <v>2.2109999999999999</v>
      </c>
      <c r="T86">
        <v>2.7360000000000002</v>
      </c>
      <c r="U86">
        <v>3.9969999999999999</v>
      </c>
      <c r="V86">
        <v>2.3199999999999998</v>
      </c>
      <c r="W86">
        <v>2.0710000000000002</v>
      </c>
      <c r="X86">
        <v>2.5960000000000001</v>
      </c>
      <c r="Y86">
        <v>3.8570000000000002</v>
      </c>
      <c r="Z86">
        <v>1.46</v>
      </c>
      <c r="AA86">
        <v>1.2110000000000001</v>
      </c>
      <c r="AB86">
        <v>1.736</v>
      </c>
      <c r="AC86">
        <v>2.9969999999999999</v>
      </c>
      <c r="AD86">
        <v>992.65540899999996</v>
      </c>
      <c r="AE86">
        <v>993.38832100000002</v>
      </c>
      <c r="AF86">
        <v>991.845732</v>
      </c>
      <c r="AG86">
        <v>988.182186</v>
      </c>
      <c r="AH86">
        <v>972.85331299999996</v>
      </c>
      <c r="AI86">
        <v>975.70191299999999</v>
      </c>
      <c r="AJ86">
        <v>969.71359700000005</v>
      </c>
      <c r="AK86">
        <v>955.60204799999997</v>
      </c>
      <c r="AL86">
        <v>916.70764299999996</v>
      </c>
      <c r="AM86">
        <v>930.32288600000004</v>
      </c>
      <c r="AN86">
        <v>901.886841</v>
      </c>
      <c r="AO86">
        <v>837.630628</v>
      </c>
      <c r="AP86">
        <v>-0.29199999999999998</v>
      </c>
      <c r="AQ86">
        <v>-0.29199999999999998</v>
      </c>
      <c r="AR86">
        <v>-0.28999999999999998</v>
      </c>
      <c r="AS86">
        <v>-0.13300000000000001</v>
      </c>
      <c r="AT86">
        <v>5.8000000000000003E-2</v>
      </c>
      <c r="AU86">
        <v>5.8000000000000003E-2</v>
      </c>
      <c r="AV86">
        <v>0.06</v>
      </c>
      <c r="AW86">
        <v>0.217</v>
      </c>
      <c r="AX86">
        <v>0.308</v>
      </c>
      <c r="AY86">
        <v>0.308</v>
      </c>
      <c r="AZ86">
        <v>0.31</v>
      </c>
      <c r="BA86">
        <v>0.46700000000000003</v>
      </c>
      <c r="BB86">
        <v>0.95312799999999998</v>
      </c>
      <c r="BC86">
        <v>0.85924500000000004</v>
      </c>
      <c r="BD86">
        <v>0.84769899999999998</v>
      </c>
      <c r="BE86">
        <v>0.38302399999999998</v>
      </c>
      <c r="BF86">
        <v>-0.28531499999999999</v>
      </c>
      <c r="BG86">
        <v>-0.66572600000000004</v>
      </c>
      <c r="BH86">
        <v>-0.68096500000000004</v>
      </c>
      <c r="BI86">
        <v>-2.401494</v>
      </c>
      <c r="BJ86">
        <v>-15.050471999999999</v>
      </c>
      <c r="BK86">
        <v>-17.169062</v>
      </c>
      <c r="BL86">
        <v>-16.666139000000001</v>
      </c>
      <c r="BM86">
        <v>-23.153510000000001</v>
      </c>
      <c r="BN86">
        <v>0.17</v>
      </c>
      <c r="BO86">
        <v>-0.18</v>
      </c>
      <c r="BP86">
        <v>-0.43</v>
      </c>
      <c r="BQ86">
        <v>4.4907000000000004</v>
      </c>
      <c r="BR86">
        <v>-8.01</v>
      </c>
      <c r="BS86">
        <v>0</v>
      </c>
      <c r="BT86">
        <v>11.6</v>
      </c>
      <c r="BU86">
        <v>-0.313</v>
      </c>
      <c r="BV86">
        <v>0.56899999999999995</v>
      </c>
      <c r="BW86">
        <v>-0.73</v>
      </c>
      <c r="BX86">
        <v>69.7</v>
      </c>
      <c r="BY86">
        <v>-4.1279999999999997E-3</v>
      </c>
      <c r="CA86" s="16">
        <v>42400</v>
      </c>
      <c r="CB86">
        <v>2.46</v>
      </c>
      <c r="CC86">
        <v>992.65540899999996</v>
      </c>
    </row>
    <row r="87" spans="1:81">
      <c r="A87" s="16">
        <v>42429</v>
      </c>
      <c r="B87">
        <v>2.6536569999999999</v>
      </c>
      <c r="C87">
        <v>2.5185810000000002</v>
      </c>
      <c r="D87">
        <v>3.0339550000000002</v>
      </c>
      <c r="E87">
        <v>4.2529570000000003</v>
      </c>
      <c r="F87">
        <v>0.33</v>
      </c>
      <c r="G87">
        <v>0.62</v>
      </c>
      <c r="H87">
        <v>1.22</v>
      </c>
      <c r="I87">
        <v>5</v>
      </c>
      <c r="J87" s="3">
        <v>13581.1</v>
      </c>
      <c r="K87">
        <v>237.99</v>
      </c>
      <c r="L87">
        <v>245.964</v>
      </c>
      <c r="M87">
        <v>101.41549999999999</v>
      </c>
      <c r="N87" s="3">
        <v>12539.9</v>
      </c>
      <c r="O87" s="3">
        <v>2059.7399999999998</v>
      </c>
      <c r="P87">
        <v>6.5991</v>
      </c>
      <c r="Q87">
        <v>6.2690999999999999</v>
      </c>
      <c r="R87">
        <v>2.3239999999999998</v>
      </c>
      <c r="S87">
        <v>2.1890000000000001</v>
      </c>
      <c r="T87">
        <v>2.7040000000000002</v>
      </c>
      <c r="U87">
        <v>3.923</v>
      </c>
      <c r="V87">
        <v>2.0339999999999998</v>
      </c>
      <c r="W87">
        <v>1.899</v>
      </c>
      <c r="X87">
        <v>2.4140000000000001</v>
      </c>
      <c r="Y87">
        <v>3.633</v>
      </c>
      <c r="Z87">
        <v>1.4339999999999999</v>
      </c>
      <c r="AA87">
        <v>1.2989999999999999</v>
      </c>
      <c r="AB87">
        <v>1.8140000000000001</v>
      </c>
      <c r="AC87">
        <v>3.0329999999999999</v>
      </c>
      <c r="AD87">
        <v>993.05542600000001</v>
      </c>
      <c r="AE87">
        <v>993.45318899999995</v>
      </c>
      <c r="AF87">
        <v>991.93946200000005</v>
      </c>
      <c r="AG87">
        <v>988.39557400000001</v>
      </c>
      <c r="AH87">
        <v>976.12650399999995</v>
      </c>
      <c r="AI87">
        <v>977.67856500000005</v>
      </c>
      <c r="AJ87">
        <v>971.78189899999995</v>
      </c>
      <c r="AK87">
        <v>958.08119399999998</v>
      </c>
      <c r="AL87">
        <v>918.11839299999997</v>
      </c>
      <c r="AM87">
        <v>925.48428999999999</v>
      </c>
      <c r="AN87">
        <v>897.749144</v>
      </c>
      <c r="AO87">
        <v>835.87613899999997</v>
      </c>
      <c r="AP87">
        <v>-2.1999999999999999E-2</v>
      </c>
      <c r="AQ87">
        <v>-2.1999999999999999E-2</v>
      </c>
      <c r="AR87">
        <v>-3.2000000000000001E-2</v>
      </c>
      <c r="AS87">
        <v>-7.3999999999999996E-2</v>
      </c>
      <c r="AT87">
        <v>-0.17199999999999999</v>
      </c>
      <c r="AU87">
        <v>-0.17199999999999999</v>
      </c>
      <c r="AV87">
        <v>-0.182</v>
      </c>
      <c r="AW87">
        <v>-0.224</v>
      </c>
      <c r="AX87">
        <v>8.7999999999999995E-2</v>
      </c>
      <c r="AY87">
        <v>8.7999999999999995E-2</v>
      </c>
      <c r="AZ87">
        <v>7.8E-2</v>
      </c>
      <c r="BA87">
        <v>3.5999999999999997E-2</v>
      </c>
      <c r="BB87">
        <v>0.40001799999999998</v>
      </c>
      <c r="BC87">
        <v>6.4866999999999994E-2</v>
      </c>
      <c r="BD87">
        <v>9.3729999999999994E-2</v>
      </c>
      <c r="BE87">
        <v>0.21338799999999999</v>
      </c>
      <c r="BF87">
        <v>3.2731910000000002</v>
      </c>
      <c r="BG87">
        <v>1.9766520000000001</v>
      </c>
      <c r="BH87">
        <v>2.0683020000000001</v>
      </c>
      <c r="BI87">
        <v>2.4791460000000001</v>
      </c>
      <c r="BJ87">
        <v>1.4107499999999999</v>
      </c>
      <c r="BK87">
        <v>-4.8385959999999999</v>
      </c>
      <c r="BL87">
        <v>-4.1376970000000002</v>
      </c>
      <c r="BM87">
        <v>-1.754489</v>
      </c>
      <c r="BN87">
        <v>0</v>
      </c>
      <c r="BO87">
        <v>0.15</v>
      </c>
      <c r="BP87">
        <v>-0.11</v>
      </c>
      <c r="BQ87">
        <v>7.0118999999999998</v>
      </c>
      <c r="BR87">
        <v>127.51</v>
      </c>
      <c r="BS87">
        <v>0.1</v>
      </c>
      <c r="BT87">
        <v>12.8</v>
      </c>
      <c r="BU87">
        <v>0.47599999999999998</v>
      </c>
      <c r="BV87">
        <v>0.32</v>
      </c>
      <c r="BW87">
        <v>-0.80700000000000005</v>
      </c>
      <c r="BX87">
        <v>-10.3</v>
      </c>
      <c r="BY87">
        <v>6.5990999999999994E-2</v>
      </c>
      <c r="CA87" s="16">
        <v>42429</v>
      </c>
      <c r="CB87">
        <v>2.3239999999999998</v>
      </c>
      <c r="CC87">
        <v>993.05542600000001</v>
      </c>
    </row>
    <row r="88" spans="1:81">
      <c r="A88" s="16">
        <v>42460</v>
      </c>
      <c r="B88">
        <v>2.5542760000000002</v>
      </c>
      <c r="C88">
        <v>2.291963</v>
      </c>
      <c r="D88">
        <v>2.7940209999999999</v>
      </c>
      <c r="E88">
        <v>3.7922470000000001</v>
      </c>
      <c r="F88">
        <v>0.21</v>
      </c>
      <c r="G88">
        <v>0.59</v>
      </c>
      <c r="H88">
        <v>1.21</v>
      </c>
      <c r="I88">
        <v>5</v>
      </c>
      <c r="J88" s="3">
        <v>13560.8</v>
      </c>
      <c r="K88">
        <v>238.83500000000001</v>
      </c>
      <c r="L88">
        <v>246.46700000000001</v>
      </c>
      <c r="M88">
        <v>101.5167</v>
      </c>
      <c r="N88" s="3">
        <v>12624.8</v>
      </c>
      <c r="O88" s="3">
        <v>2065.3000000000002</v>
      </c>
      <c r="P88">
        <v>0.26989999999999997</v>
      </c>
      <c r="Q88">
        <v>5.9900000000000002E-2</v>
      </c>
      <c r="R88">
        <v>2.3439999999999999</v>
      </c>
      <c r="S88">
        <v>2.0819999999999999</v>
      </c>
      <c r="T88">
        <v>2.5840000000000001</v>
      </c>
      <c r="U88">
        <v>3.5819999999999999</v>
      </c>
      <c r="V88">
        <v>1.964</v>
      </c>
      <c r="W88">
        <v>1.702</v>
      </c>
      <c r="X88">
        <v>2.2040000000000002</v>
      </c>
      <c r="Y88">
        <v>3.202</v>
      </c>
      <c r="Z88">
        <v>1.3440000000000001</v>
      </c>
      <c r="AA88">
        <v>1.0820000000000001</v>
      </c>
      <c r="AB88">
        <v>1.5840000000000001</v>
      </c>
      <c r="AC88">
        <v>2.5819999999999999</v>
      </c>
      <c r="AD88">
        <v>992.99655700000005</v>
      </c>
      <c r="AE88">
        <v>993.76893900000005</v>
      </c>
      <c r="AF88">
        <v>992.29129</v>
      </c>
      <c r="AG88">
        <v>989.38145299999996</v>
      </c>
      <c r="AH88">
        <v>976.93071199999997</v>
      </c>
      <c r="AI88">
        <v>979.95155799999998</v>
      </c>
      <c r="AJ88">
        <v>974.17847200000006</v>
      </c>
      <c r="AK88">
        <v>962.88464999999997</v>
      </c>
      <c r="AL88">
        <v>923.02135699999997</v>
      </c>
      <c r="AM88">
        <v>937.46927400000004</v>
      </c>
      <c r="AN88">
        <v>910.01414199999999</v>
      </c>
      <c r="AO88">
        <v>858.16940599999998</v>
      </c>
      <c r="AP88">
        <v>-0.107</v>
      </c>
      <c r="AQ88">
        <v>-0.107</v>
      </c>
      <c r="AR88">
        <v>-0.12</v>
      </c>
      <c r="AS88">
        <v>-0.34100000000000003</v>
      </c>
      <c r="AT88">
        <v>-0.19700000000000001</v>
      </c>
      <c r="AU88">
        <v>-0.19700000000000001</v>
      </c>
      <c r="AV88">
        <v>-0.21</v>
      </c>
      <c r="AW88">
        <v>-0.43099999999999999</v>
      </c>
      <c r="AX88">
        <v>-0.217</v>
      </c>
      <c r="AY88">
        <v>-0.217</v>
      </c>
      <c r="AZ88">
        <v>-0.23</v>
      </c>
      <c r="BA88">
        <v>-0.45100000000000001</v>
      </c>
      <c r="BB88">
        <v>-5.8869999999999999E-2</v>
      </c>
      <c r="BC88">
        <v>0.31574999999999998</v>
      </c>
      <c r="BD88">
        <v>0.35182799999999997</v>
      </c>
      <c r="BE88">
        <v>0.98587899999999995</v>
      </c>
      <c r="BF88">
        <v>0.80420800000000003</v>
      </c>
      <c r="BG88">
        <v>2.272993</v>
      </c>
      <c r="BH88">
        <v>2.3965730000000001</v>
      </c>
      <c r="BI88">
        <v>4.8034559999999997</v>
      </c>
      <c r="BJ88">
        <v>4.9029639999999999</v>
      </c>
      <c r="BK88">
        <v>11.984984000000001</v>
      </c>
      <c r="BL88">
        <v>12.264998</v>
      </c>
      <c r="BM88">
        <v>22.293265999999999</v>
      </c>
      <c r="BN88">
        <v>-0.12</v>
      </c>
      <c r="BO88">
        <v>-0.03</v>
      </c>
      <c r="BP88">
        <v>-0.01</v>
      </c>
      <c r="BQ88">
        <v>-6.2092000000000001</v>
      </c>
      <c r="BR88">
        <v>5.56</v>
      </c>
      <c r="BS88">
        <v>0</v>
      </c>
      <c r="BT88">
        <v>-20.3</v>
      </c>
      <c r="BU88">
        <v>0.84499999999999997</v>
      </c>
      <c r="BV88">
        <v>0.503</v>
      </c>
      <c r="BW88">
        <v>0.1012</v>
      </c>
      <c r="BX88">
        <v>84.9</v>
      </c>
      <c r="BY88">
        <v>2.699E-3</v>
      </c>
      <c r="CA88" s="16">
        <v>42460</v>
      </c>
      <c r="CB88">
        <v>2.3439999999999999</v>
      </c>
      <c r="CC88">
        <v>992.99655700000005</v>
      </c>
    </row>
    <row r="89" spans="1:81">
      <c r="A89" s="16">
        <v>42490</v>
      </c>
      <c r="B89">
        <v>2.616425</v>
      </c>
      <c r="C89">
        <v>2.2329439999999998</v>
      </c>
      <c r="D89">
        <v>2.708526</v>
      </c>
      <c r="E89">
        <v>3.577531</v>
      </c>
      <c r="F89">
        <v>0.22</v>
      </c>
      <c r="G89">
        <v>0.56000000000000005</v>
      </c>
      <c r="H89">
        <v>1.28</v>
      </c>
      <c r="I89">
        <v>4.8</v>
      </c>
      <c r="J89" s="3">
        <v>13548.6</v>
      </c>
      <c r="K89">
        <v>239.44</v>
      </c>
      <c r="L89">
        <v>247.036</v>
      </c>
      <c r="M89">
        <v>101.4298</v>
      </c>
      <c r="N89" s="3">
        <v>12678.1</v>
      </c>
      <c r="O89" s="3">
        <v>2096.9499999999998</v>
      </c>
      <c r="P89">
        <v>1.5325</v>
      </c>
      <c r="Q89">
        <v>1.3125</v>
      </c>
      <c r="R89">
        <v>2.3959999999999999</v>
      </c>
      <c r="S89">
        <v>2.0129999999999999</v>
      </c>
      <c r="T89">
        <v>2.4889999999999999</v>
      </c>
      <c r="U89">
        <v>3.3580000000000001</v>
      </c>
      <c r="V89">
        <v>2.056</v>
      </c>
      <c r="W89">
        <v>1.673</v>
      </c>
      <c r="X89">
        <v>2.149</v>
      </c>
      <c r="Y89">
        <v>3.0179999999999998</v>
      </c>
      <c r="Z89">
        <v>1.3360000000000001</v>
      </c>
      <c r="AA89">
        <v>0.95299999999999996</v>
      </c>
      <c r="AB89">
        <v>1.429</v>
      </c>
      <c r="AC89">
        <v>2.298</v>
      </c>
      <c r="AD89">
        <v>992.84356600000001</v>
      </c>
      <c r="AE89">
        <v>993.97278200000005</v>
      </c>
      <c r="AF89">
        <v>992.570201</v>
      </c>
      <c r="AG89">
        <v>990.03137300000003</v>
      </c>
      <c r="AH89">
        <v>975.87400400000001</v>
      </c>
      <c r="AI89">
        <v>980.28697899999997</v>
      </c>
      <c r="AJ89">
        <v>974.80793700000004</v>
      </c>
      <c r="AK89">
        <v>964.94878400000005</v>
      </c>
      <c r="AL89">
        <v>923.45865200000003</v>
      </c>
      <c r="AM89">
        <v>944.67978900000003</v>
      </c>
      <c r="AN89">
        <v>918.38998200000003</v>
      </c>
      <c r="AO89">
        <v>872.56370000000004</v>
      </c>
      <c r="AP89">
        <v>-6.9000000000000006E-2</v>
      </c>
      <c r="AQ89">
        <v>-6.9000000000000006E-2</v>
      </c>
      <c r="AR89">
        <v>-9.5000000000000001E-2</v>
      </c>
      <c r="AS89">
        <v>-0.224</v>
      </c>
      <c r="AT89">
        <v>-2.9000000000000001E-2</v>
      </c>
      <c r="AU89">
        <v>-2.9000000000000001E-2</v>
      </c>
      <c r="AV89">
        <v>-5.5E-2</v>
      </c>
      <c r="AW89">
        <v>-0.184</v>
      </c>
      <c r="AX89">
        <v>-0.129</v>
      </c>
      <c r="AY89">
        <v>-0.129</v>
      </c>
      <c r="AZ89">
        <v>-0.155</v>
      </c>
      <c r="BA89">
        <v>-0.28399999999999997</v>
      </c>
      <c r="BB89">
        <v>-0.15299099999999999</v>
      </c>
      <c r="BC89">
        <v>0.203843</v>
      </c>
      <c r="BD89">
        <v>0.27891100000000002</v>
      </c>
      <c r="BE89">
        <v>0.64992099999999997</v>
      </c>
      <c r="BF89">
        <v>-1.056708</v>
      </c>
      <c r="BG89">
        <v>0.33542100000000002</v>
      </c>
      <c r="BH89">
        <v>0.62946500000000005</v>
      </c>
      <c r="BI89">
        <v>2.064133</v>
      </c>
      <c r="BJ89">
        <v>0.43729499999999999</v>
      </c>
      <c r="BK89">
        <v>7.210515</v>
      </c>
      <c r="BL89">
        <v>8.3758389999999991</v>
      </c>
      <c r="BM89">
        <v>14.394295</v>
      </c>
      <c r="BN89">
        <v>0.01</v>
      </c>
      <c r="BO89">
        <v>-0.03</v>
      </c>
      <c r="BP89">
        <v>7.0000000000000007E-2</v>
      </c>
      <c r="BQ89">
        <v>1.2525999999999999</v>
      </c>
      <c r="BR89">
        <v>31.65</v>
      </c>
      <c r="BS89">
        <v>-0.2</v>
      </c>
      <c r="BT89">
        <v>-12.2</v>
      </c>
      <c r="BU89">
        <v>0.60499999999999998</v>
      </c>
      <c r="BV89">
        <v>0.56899999999999995</v>
      </c>
      <c r="BW89">
        <v>-8.6900000000000005E-2</v>
      </c>
      <c r="BX89">
        <v>53.3</v>
      </c>
      <c r="BY89">
        <v>1.5325E-2</v>
      </c>
      <c r="CA89" s="16">
        <v>42490</v>
      </c>
      <c r="CB89">
        <v>2.3959999999999999</v>
      </c>
      <c r="CC89">
        <v>992.84356600000001</v>
      </c>
    </row>
    <row r="90" spans="1:81">
      <c r="A90" s="16">
        <v>42521</v>
      </c>
      <c r="B90">
        <v>2.65198</v>
      </c>
      <c r="C90">
        <v>2.3092769999999998</v>
      </c>
      <c r="D90">
        <v>2.7804570000000002</v>
      </c>
      <c r="E90">
        <v>3.6349819999999999</v>
      </c>
      <c r="F90">
        <v>0.34</v>
      </c>
      <c r="G90">
        <v>0.68</v>
      </c>
      <c r="H90">
        <v>1.37</v>
      </c>
      <c r="I90">
        <v>4.9000000000000004</v>
      </c>
      <c r="J90" s="3">
        <v>13553.7</v>
      </c>
      <c r="K90">
        <v>240.14400000000001</v>
      </c>
      <c r="L90">
        <v>247.435</v>
      </c>
      <c r="M90">
        <v>101.8747</v>
      </c>
      <c r="N90" s="3">
        <v>12761.9</v>
      </c>
      <c r="O90" s="3">
        <v>2098.8600999999999</v>
      </c>
      <c r="P90">
        <v>9.11E-2</v>
      </c>
      <c r="Q90">
        <v>-0.24890000000000001</v>
      </c>
      <c r="R90">
        <v>2.3119999999999998</v>
      </c>
      <c r="S90">
        <v>1.9690000000000001</v>
      </c>
      <c r="T90">
        <v>2.44</v>
      </c>
      <c r="U90">
        <v>3.2949999999999999</v>
      </c>
      <c r="V90">
        <v>1.972</v>
      </c>
      <c r="W90">
        <v>1.629</v>
      </c>
      <c r="X90">
        <v>2.1</v>
      </c>
      <c r="Y90">
        <v>2.9550000000000001</v>
      </c>
      <c r="Z90">
        <v>1.282</v>
      </c>
      <c r="AA90">
        <v>0.93899999999999995</v>
      </c>
      <c r="AB90">
        <v>1.41</v>
      </c>
      <c r="AC90">
        <v>2.2650000000000001</v>
      </c>
      <c r="AD90">
        <v>993.09075499999994</v>
      </c>
      <c r="AE90">
        <v>994.10286299999996</v>
      </c>
      <c r="AF90">
        <v>992.71419200000003</v>
      </c>
      <c r="AG90">
        <v>990.21449399999995</v>
      </c>
      <c r="AH90">
        <v>976.83874100000003</v>
      </c>
      <c r="AI90">
        <v>980.79629699999998</v>
      </c>
      <c r="AJ90">
        <v>975.36936200000002</v>
      </c>
      <c r="AK90">
        <v>965.65738999999996</v>
      </c>
      <c r="AL90">
        <v>926.41672700000004</v>
      </c>
      <c r="AM90">
        <v>945.46621100000004</v>
      </c>
      <c r="AN90">
        <v>919.42287299999998</v>
      </c>
      <c r="AO90">
        <v>874.25447499999996</v>
      </c>
      <c r="AP90">
        <v>-4.3999999999999997E-2</v>
      </c>
      <c r="AQ90">
        <v>-4.3999999999999997E-2</v>
      </c>
      <c r="AR90">
        <v>-4.9000000000000002E-2</v>
      </c>
      <c r="AS90">
        <v>-6.3E-2</v>
      </c>
      <c r="AT90">
        <v>-4.3999999999999997E-2</v>
      </c>
      <c r="AU90">
        <v>-4.3999999999999997E-2</v>
      </c>
      <c r="AV90">
        <v>-4.9000000000000002E-2</v>
      </c>
      <c r="AW90">
        <v>-6.3E-2</v>
      </c>
      <c r="AX90">
        <v>-1.4E-2</v>
      </c>
      <c r="AY90">
        <v>-1.4E-2</v>
      </c>
      <c r="AZ90">
        <v>-1.9E-2</v>
      </c>
      <c r="BA90">
        <v>-3.3000000000000002E-2</v>
      </c>
      <c r="BB90">
        <v>0.24718899999999999</v>
      </c>
      <c r="BC90">
        <v>0.130081</v>
      </c>
      <c r="BD90">
        <v>0.14399100000000001</v>
      </c>
      <c r="BE90">
        <v>0.18312100000000001</v>
      </c>
      <c r="BF90">
        <v>0.96473699999999996</v>
      </c>
      <c r="BG90">
        <v>0.50931700000000002</v>
      </c>
      <c r="BH90">
        <v>0.56142499999999995</v>
      </c>
      <c r="BI90">
        <v>0.70860699999999999</v>
      </c>
      <c r="BJ90">
        <v>2.9580739999999999</v>
      </c>
      <c r="BK90">
        <v>0.78642199999999995</v>
      </c>
      <c r="BL90">
        <v>1.032891</v>
      </c>
      <c r="BM90">
        <v>1.690774</v>
      </c>
      <c r="BN90">
        <v>0.12</v>
      </c>
      <c r="BO90">
        <v>0.12</v>
      </c>
      <c r="BP90">
        <v>0.09</v>
      </c>
      <c r="BQ90">
        <v>-1.5613999999999999</v>
      </c>
      <c r="BR90">
        <v>1.9100999999999999</v>
      </c>
      <c r="BS90">
        <v>0.1</v>
      </c>
      <c r="BT90">
        <v>5.0999999999999996</v>
      </c>
      <c r="BU90">
        <v>0.70399999999999996</v>
      </c>
      <c r="BV90">
        <v>0.39900000000000002</v>
      </c>
      <c r="BW90">
        <v>0.44490000000000002</v>
      </c>
      <c r="BX90">
        <v>83.8</v>
      </c>
      <c r="BY90">
        <v>9.1100000000000003E-4</v>
      </c>
      <c r="CA90" s="16">
        <v>42521</v>
      </c>
      <c r="CB90">
        <v>2.3119999999999998</v>
      </c>
      <c r="CC90">
        <v>993.09075499999994</v>
      </c>
    </row>
    <row r="91" spans="1:81">
      <c r="A91" s="16">
        <v>42551</v>
      </c>
      <c r="B91">
        <v>2.447419</v>
      </c>
      <c r="C91">
        <v>2.07179</v>
      </c>
      <c r="D91">
        <v>2.548349</v>
      </c>
      <c r="E91">
        <v>3.352633</v>
      </c>
      <c r="F91">
        <v>0.26</v>
      </c>
      <c r="G91">
        <v>0.45</v>
      </c>
      <c r="H91">
        <v>1.01</v>
      </c>
      <c r="I91">
        <v>4.8</v>
      </c>
      <c r="J91" s="3">
        <v>13591.7</v>
      </c>
      <c r="K91">
        <v>240.11099999999999</v>
      </c>
      <c r="L91">
        <v>247.791</v>
      </c>
      <c r="M91">
        <v>102.13249999999999</v>
      </c>
      <c r="N91" s="3">
        <v>12779.6</v>
      </c>
      <c r="O91" s="3">
        <v>2173.6001000000001</v>
      </c>
      <c r="P91">
        <v>3.5609999999999999</v>
      </c>
      <c r="Q91">
        <v>3.3010000000000002</v>
      </c>
      <c r="R91">
        <v>2.1869999999999998</v>
      </c>
      <c r="S91">
        <v>1.8120000000000001</v>
      </c>
      <c r="T91">
        <v>2.2879999999999998</v>
      </c>
      <c r="U91">
        <v>3.093</v>
      </c>
      <c r="V91">
        <v>1.9970000000000001</v>
      </c>
      <c r="W91">
        <v>1.6220000000000001</v>
      </c>
      <c r="X91">
        <v>2.0979999999999999</v>
      </c>
      <c r="Y91">
        <v>2.903</v>
      </c>
      <c r="Z91">
        <v>1.4370000000000001</v>
      </c>
      <c r="AA91">
        <v>1.0620000000000001</v>
      </c>
      <c r="AB91">
        <v>1.538</v>
      </c>
      <c r="AC91">
        <v>2.343</v>
      </c>
      <c r="AD91">
        <v>993.45908699999995</v>
      </c>
      <c r="AE91">
        <v>994.56761300000005</v>
      </c>
      <c r="AF91">
        <v>993.16143</v>
      </c>
      <c r="AG91">
        <v>990.80262700000003</v>
      </c>
      <c r="AH91">
        <v>976.55143399999997</v>
      </c>
      <c r="AI91">
        <v>980.87736900000004</v>
      </c>
      <c r="AJ91">
        <v>975.39229</v>
      </c>
      <c r="AK91">
        <v>966.24299099999996</v>
      </c>
      <c r="AL91">
        <v>917.95548499999995</v>
      </c>
      <c r="AM91">
        <v>938.58296700000005</v>
      </c>
      <c r="AN91">
        <v>912.49054100000001</v>
      </c>
      <c r="AO91">
        <v>870.26424299999996</v>
      </c>
      <c r="AP91">
        <v>-0.157</v>
      </c>
      <c r="AQ91">
        <v>-0.157</v>
      </c>
      <c r="AR91">
        <v>-0.152</v>
      </c>
      <c r="AS91">
        <v>-0.20200000000000001</v>
      </c>
      <c r="AT91">
        <v>-7.0000000000000001E-3</v>
      </c>
      <c r="AU91">
        <v>-7.0000000000000001E-3</v>
      </c>
      <c r="AV91">
        <v>-2E-3</v>
      </c>
      <c r="AW91">
        <v>-5.1999999999999998E-2</v>
      </c>
      <c r="AX91">
        <v>0.123</v>
      </c>
      <c r="AY91">
        <v>0.123</v>
      </c>
      <c r="AZ91">
        <v>0.128</v>
      </c>
      <c r="BA91">
        <v>7.8E-2</v>
      </c>
      <c r="BB91">
        <v>0.36833100000000002</v>
      </c>
      <c r="BC91">
        <v>0.46475</v>
      </c>
      <c r="BD91">
        <v>0.44723800000000002</v>
      </c>
      <c r="BE91">
        <v>0.58813300000000002</v>
      </c>
      <c r="BF91">
        <v>-0.28730699999999998</v>
      </c>
      <c r="BG91">
        <v>8.1072000000000005E-2</v>
      </c>
      <c r="BH91">
        <v>2.2928E-2</v>
      </c>
      <c r="BI91">
        <v>0.58560100000000004</v>
      </c>
      <c r="BJ91">
        <v>-8.4612420000000004</v>
      </c>
      <c r="BK91">
        <v>-6.8832449999999996</v>
      </c>
      <c r="BL91">
        <v>-6.9323319999999997</v>
      </c>
      <c r="BM91">
        <v>-3.9902319999999998</v>
      </c>
      <c r="BN91">
        <v>-0.08</v>
      </c>
      <c r="BO91">
        <v>-0.23</v>
      </c>
      <c r="BP91">
        <v>-0.36</v>
      </c>
      <c r="BQ91">
        <v>3.5499000000000001</v>
      </c>
      <c r="BR91">
        <v>74.739999999999995</v>
      </c>
      <c r="BS91">
        <v>-0.1</v>
      </c>
      <c r="BT91">
        <v>38</v>
      </c>
      <c r="BU91">
        <v>-3.3000000000000002E-2</v>
      </c>
      <c r="BV91">
        <v>0.35599999999999998</v>
      </c>
      <c r="BW91">
        <v>0.25779999999999997</v>
      </c>
      <c r="BX91">
        <v>17.7</v>
      </c>
      <c r="BY91">
        <v>3.5610000000000003E-2</v>
      </c>
      <c r="CA91" s="16">
        <v>42551</v>
      </c>
      <c r="CB91">
        <v>2.1869999999999998</v>
      </c>
      <c r="CC91">
        <v>993.45908699999995</v>
      </c>
    </row>
    <row r="92" spans="1:81">
      <c r="A92" s="16">
        <v>42582</v>
      </c>
      <c r="B92">
        <v>2.3866209999999999</v>
      </c>
      <c r="C92">
        <v>2.0217350000000001</v>
      </c>
      <c r="D92">
        <v>2.4425849999999998</v>
      </c>
      <c r="E92">
        <v>3.1930369999999999</v>
      </c>
      <c r="F92">
        <v>0.28000000000000003</v>
      </c>
      <c r="G92">
        <v>0.5</v>
      </c>
      <c r="H92">
        <v>1.03</v>
      </c>
      <c r="I92">
        <v>4.9000000000000004</v>
      </c>
      <c r="J92" s="3">
        <v>13606.6</v>
      </c>
      <c r="K92">
        <v>240.595</v>
      </c>
      <c r="L92">
        <v>248.37100000000001</v>
      </c>
      <c r="M92">
        <v>102.0407</v>
      </c>
      <c r="N92" s="3">
        <v>12813</v>
      </c>
      <c r="O92" s="3">
        <v>2170.9499999999998</v>
      </c>
      <c r="P92">
        <v>-0.12189999999999999</v>
      </c>
      <c r="Q92">
        <v>-0.40189999999999998</v>
      </c>
      <c r="R92">
        <v>2.1070000000000002</v>
      </c>
      <c r="S92">
        <v>1.742</v>
      </c>
      <c r="T92">
        <v>2.1629999999999998</v>
      </c>
      <c r="U92">
        <v>2.9129999999999998</v>
      </c>
      <c r="V92">
        <v>1.887</v>
      </c>
      <c r="W92">
        <v>1.522</v>
      </c>
      <c r="X92">
        <v>1.9430000000000001</v>
      </c>
      <c r="Y92">
        <v>2.6930000000000001</v>
      </c>
      <c r="Z92">
        <v>1.357</v>
      </c>
      <c r="AA92">
        <v>0.99199999999999999</v>
      </c>
      <c r="AB92">
        <v>1.413</v>
      </c>
      <c r="AC92">
        <v>2.1629999999999998</v>
      </c>
      <c r="AD92">
        <v>993.69512699999996</v>
      </c>
      <c r="AE92">
        <v>994.775127</v>
      </c>
      <c r="AF92">
        <v>993.52987299999995</v>
      </c>
      <c r="AG92">
        <v>991.32797300000004</v>
      </c>
      <c r="AH92">
        <v>977.81674499999997</v>
      </c>
      <c r="AI92">
        <v>982.03688999999997</v>
      </c>
      <c r="AJ92">
        <v>977.17221099999995</v>
      </c>
      <c r="AK92">
        <v>968.614555</v>
      </c>
      <c r="AL92">
        <v>922.31126700000004</v>
      </c>
      <c r="AM92">
        <v>942.493064</v>
      </c>
      <c r="AN92">
        <v>919.25969499999997</v>
      </c>
      <c r="AO92">
        <v>879.50472200000002</v>
      </c>
      <c r="AP92">
        <v>-7.0000000000000007E-2</v>
      </c>
      <c r="AQ92">
        <v>-7.0000000000000007E-2</v>
      </c>
      <c r="AR92">
        <v>-0.125</v>
      </c>
      <c r="AS92">
        <v>-0.18</v>
      </c>
      <c r="AT92">
        <v>-0.1</v>
      </c>
      <c r="AU92">
        <v>-0.1</v>
      </c>
      <c r="AV92">
        <v>-0.155</v>
      </c>
      <c r="AW92">
        <v>-0.21</v>
      </c>
      <c r="AX92">
        <v>-7.0000000000000007E-2</v>
      </c>
      <c r="AY92">
        <v>-7.0000000000000007E-2</v>
      </c>
      <c r="AZ92">
        <v>-0.125</v>
      </c>
      <c r="BA92">
        <v>-0.18</v>
      </c>
      <c r="BB92">
        <v>0.23604</v>
      </c>
      <c r="BC92">
        <v>0.207514</v>
      </c>
      <c r="BD92">
        <v>0.36844399999999999</v>
      </c>
      <c r="BE92">
        <v>0.52534599999999998</v>
      </c>
      <c r="BF92">
        <v>1.2653110000000001</v>
      </c>
      <c r="BG92">
        <v>1.159521</v>
      </c>
      <c r="BH92">
        <v>1.779922</v>
      </c>
      <c r="BI92">
        <v>2.3715639999999998</v>
      </c>
      <c r="BJ92">
        <v>4.3557819999999996</v>
      </c>
      <c r="BK92">
        <v>3.9100969999999999</v>
      </c>
      <c r="BL92">
        <v>6.7691540000000003</v>
      </c>
      <c r="BM92">
        <v>9.2404790000000006</v>
      </c>
      <c r="BN92">
        <v>0.02</v>
      </c>
      <c r="BO92">
        <v>0.05</v>
      </c>
      <c r="BP92">
        <v>0.02</v>
      </c>
      <c r="BQ92">
        <v>-3.7029000000000001</v>
      </c>
      <c r="BR92">
        <v>-2.6501000000000001</v>
      </c>
      <c r="BS92">
        <v>0.1</v>
      </c>
      <c r="BT92">
        <v>14.9</v>
      </c>
      <c r="BU92">
        <v>0.48399999999999999</v>
      </c>
      <c r="BV92">
        <v>0.57999999999999996</v>
      </c>
      <c r="BW92">
        <v>-9.1800000000000007E-2</v>
      </c>
      <c r="BX92">
        <v>33.4</v>
      </c>
      <c r="BY92">
        <v>-1.219E-3</v>
      </c>
      <c r="CA92" s="16">
        <v>42582</v>
      </c>
      <c r="CB92">
        <v>2.1070000000000002</v>
      </c>
      <c r="CC92">
        <v>993.69512699999996</v>
      </c>
    </row>
    <row r="93" spans="1:81">
      <c r="A93" s="16">
        <v>42613</v>
      </c>
      <c r="B93">
        <v>2.4860159999999998</v>
      </c>
      <c r="C93">
        <v>2.1356060000000001</v>
      </c>
      <c r="D93">
        <v>2.493309</v>
      </c>
      <c r="E93">
        <v>3.1958190000000002</v>
      </c>
      <c r="F93">
        <v>0.33</v>
      </c>
      <c r="G93">
        <v>0.61</v>
      </c>
      <c r="H93">
        <v>1.19</v>
      </c>
      <c r="I93">
        <v>5</v>
      </c>
      <c r="J93" s="3">
        <v>13646.9</v>
      </c>
      <c r="K93">
        <v>241.06800000000001</v>
      </c>
      <c r="L93">
        <v>248.709</v>
      </c>
      <c r="M93">
        <v>102.04770000000001</v>
      </c>
      <c r="N93" s="3">
        <v>12874.5</v>
      </c>
      <c r="O93" s="3">
        <v>2168.27</v>
      </c>
      <c r="P93">
        <v>-0.1234</v>
      </c>
      <c r="Q93">
        <v>-0.45340000000000003</v>
      </c>
      <c r="R93">
        <v>2.1560000000000001</v>
      </c>
      <c r="S93">
        <v>1.806</v>
      </c>
      <c r="T93">
        <v>2.1629999999999998</v>
      </c>
      <c r="U93">
        <v>2.8660000000000001</v>
      </c>
      <c r="V93">
        <v>1.8759999999999999</v>
      </c>
      <c r="W93">
        <v>1.526</v>
      </c>
      <c r="X93">
        <v>1.883</v>
      </c>
      <c r="Y93">
        <v>2.5859999999999999</v>
      </c>
      <c r="Z93">
        <v>1.296</v>
      </c>
      <c r="AA93">
        <v>0.94599999999999995</v>
      </c>
      <c r="AB93">
        <v>1.3029999999999999</v>
      </c>
      <c r="AC93">
        <v>2.0059999999999998</v>
      </c>
      <c r="AD93">
        <v>993.550524</v>
      </c>
      <c r="AE93">
        <v>994.58539299999995</v>
      </c>
      <c r="AF93">
        <v>993.52987299999995</v>
      </c>
      <c r="AG93">
        <v>991.46534299999996</v>
      </c>
      <c r="AH93">
        <v>977.94344100000001</v>
      </c>
      <c r="AI93">
        <v>981.99046099999998</v>
      </c>
      <c r="AJ93">
        <v>977.86281299999996</v>
      </c>
      <c r="AK93">
        <v>969.82703100000003</v>
      </c>
      <c r="AL93">
        <v>925.64875800000004</v>
      </c>
      <c r="AM93">
        <v>945.07290499999999</v>
      </c>
      <c r="AN93">
        <v>925.26505299999997</v>
      </c>
      <c r="AO93">
        <v>887.65804500000002</v>
      </c>
      <c r="AP93">
        <v>6.4000000000000001E-2</v>
      </c>
      <c r="AQ93">
        <v>6.4000000000000001E-2</v>
      </c>
      <c r="AR93">
        <v>0</v>
      </c>
      <c r="AS93">
        <v>-4.7E-2</v>
      </c>
      <c r="AT93">
        <v>4.0000000000000001E-3</v>
      </c>
      <c r="AU93">
        <v>4.0000000000000001E-3</v>
      </c>
      <c r="AV93">
        <v>-0.06</v>
      </c>
      <c r="AW93">
        <v>-0.107</v>
      </c>
      <c r="AX93">
        <v>-4.5999999999999999E-2</v>
      </c>
      <c r="AY93">
        <v>-4.5999999999999999E-2</v>
      </c>
      <c r="AZ93">
        <v>-0.11</v>
      </c>
      <c r="BA93">
        <v>-0.157</v>
      </c>
      <c r="BB93">
        <v>-0.14460300000000001</v>
      </c>
      <c r="BC93">
        <v>-0.18973499999999999</v>
      </c>
      <c r="BD93">
        <v>0</v>
      </c>
      <c r="BE93">
        <v>0.13737099999999999</v>
      </c>
      <c r="BF93">
        <v>0.126696</v>
      </c>
      <c r="BG93">
        <v>-4.6428999999999998E-2</v>
      </c>
      <c r="BH93">
        <v>0.69060100000000002</v>
      </c>
      <c r="BI93">
        <v>1.2124760000000001</v>
      </c>
      <c r="BJ93">
        <v>3.337491</v>
      </c>
      <c r="BK93">
        <v>2.5798410000000001</v>
      </c>
      <c r="BL93">
        <v>6.0053580000000002</v>
      </c>
      <c r="BM93">
        <v>8.1533230000000003</v>
      </c>
      <c r="BN93">
        <v>0.05</v>
      </c>
      <c r="BO93">
        <v>0.11</v>
      </c>
      <c r="BP93">
        <v>0.16</v>
      </c>
      <c r="BQ93">
        <v>-5.1499999999999997E-2</v>
      </c>
      <c r="BR93">
        <v>-2.68</v>
      </c>
      <c r="BS93">
        <v>0.1</v>
      </c>
      <c r="BT93">
        <v>40.299999999999997</v>
      </c>
      <c r="BU93">
        <v>0.47299999999999998</v>
      </c>
      <c r="BV93">
        <v>0.33800000000000002</v>
      </c>
      <c r="BW93">
        <v>7.0000000000000001E-3</v>
      </c>
      <c r="BX93">
        <v>61.5</v>
      </c>
      <c r="BY93">
        <v>-1.2340000000000001E-3</v>
      </c>
      <c r="CA93" s="16">
        <v>42613</v>
      </c>
      <c r="CB93">
        <v>2.1560000000000001</v>
      </c>
      <c r="CC93">
        <v>993.550524</v>
      </c>
    </row>
    <row r="94" spans="1:81">
      <c r="A94" s="16">
        <v>42643</v>
      </c>
      <c r="B94">
        <v>2.555415</v>
      </c>
      <c r="C94">
        <v>2.1852390000000002</v>
      </c>
      <c r="D94">
        <v>2.5633880000000002</v>
      </c>
      <c r="E94">
        <v>3.2206410000000001</v>
      </c>
      <c r="F94">
        <v>0.28999999999999998</v>
      </c>
      <c r="G94">
        <v>0.59</v>
      </c>
      <c r="H94">
        <v>1.1399999999999999</v>
      </c>
      <c r="I94">
        <v>4.9000000000000004</v>
      </c>
      <c r="J94" s="3">
        <v>13672</v>
      </c>
      <c r="K94">
        <v>241.64099999999999</v>
      </c>
      <c r="L94">
        <v>249.06800000000001</v>
      </c>
      <c r="M94">
        <v>102.24850000000001</v>
      </c>
      <c r="N94" s="3">
        <v>12912.8</v>
      </c>
      <c r="O94" s="3">
        <v>2126.1498999999999</v>
      </c>
      <c r="P94">
        <v>-1.9426000000000001</v>
      </c>
      <c r="Q94">
        <v>-2.2326000000000001</v>
      </c>
      <c r="R94">
        <v>2.2650000000000001</v>
      </c>
      <c r="S94">
        <v>1.895</v>
      </c>
      <c r="T94">
        <v>2.2730000000000001</v>
      </c>
      <c r="U94">
        <v>2.931</v>
      </c>
      <c r="V94">
        <v>1.9650000000000001</v>
      </c>
      <c r="W94">
        <v>1.595</v>
      </c>
      <c r="X94">
        <v>1.9730000000000001</v>
      </c>
      <c r="Y94">
        <v>2.6309999999999998</v>
      </c>
      <c r="Z94">
        <v>1.415</v>
      </c>
      <c r="AA94">
        <v>1.0449999999999999</v>
      </c>
      <c r="AB94">
        <v>1.423</v>
      </c>
      <c r="AC94">
        <v>2.081</v>
      </c>
      <c r="AD94">
        <v>993.22917900000004</v>
      </c>
      <c r="AE94">
        <v>994.32180100000005</v>
      </c>
      <c r="AF94">
        <v>993.20561199999997</v>
      </c>
      <c r="AG94">
        <v>991.27538400000003</v>
      </c>
      <c r="AH94">
        <v>976.91921500000001</v>
      </c>
      <c r="AI94">
        <v>981.19019200000002</v>
      </c>
      <c r="AJ94">
        <v>976.82724599999995</v>
      </c>
      <c r="AK94">
        <v>969.31677200000001</v>
      </c>
      <c r="AL94">
        <v>919.15092800000002</v>
      </c>
      <c r="AM94">
        <v>939.53081899999995</v>
      </c>
      <c r="AN94">
        <v>918.71601099999998</v>
      </c>
      <c r="AO94">
        <v>883.75219400000003</v>
      </c>
      <c r="AP94">
        <v>8.8999999999999996E-2</v>
      </c>
      <c r="AQ94">
        <v>8.8999999999999996E-2</v>
      </c>
      <c r="AR94">
        <v>0.11</v>
      </c>
      <c r="AS94">
        <v>6.5000000000000002E-2</v>
      </c>
      <c r="AT94">
        <v>6.9000000000000006E-2</v>
      </c>
      <c r="AU94">
        <v>6.9000000000000006E-2</v>
      </c>
      <c r="AV94">
        <v>0.09</v>
      </c>
      <c r="AW94">
        <v>4.4999999999999998E-2</v>
      </c>
      <c r="AX94">
        <v>9.9000000000000005E-2</v>
      </c>
      <c r="AY94">
        <v>9.9000000000000005E-2</v>
      </c>
      <c r="AZ94">
        <v>0.12</v>
      </c>
      <c r="BA94">
        <v>7.4999999999999997E-2</v>
      </c>
      <c r="BB94">
        <v>-0.32134499999999999</v>
      </c>
      <c r="BC94">
        <v>-0.26359199999999999</v>
      </c>
      <c r="BD94">
        <v>-0.32426199999999999</v>
      </c>
      <c r="BE94">
        <v>-0.18995899999999999</v>
      </c>
      <c r="BF94">
        <v>-1.0242260000000001</v>
      </c>
      <c r="BG94">
        <v>-0.80026900000000001</v>
      </c>
      <c r="BH94">
        <v>-1.0355669999999999</v>
      </c>
      <c r="BI94">
        <v>-0.51025900000000002</v>
      </c>
      <c r="BJ94">
        <v>-6.4978300000000004</v>
      </c>
      <c r="BK94">
        <v>-5.5420860000000003</v>
      </c>
      <c r="BL94">
        <v>-6.5490409999999999</v>
      </c>
      <c r="BM94">
        <v>-3.9058510000000002</v>
      </c>
      <c r="BN94">
        <v>-0.04</v>
      </c>
      <c r="BO94">
        <v>-0.02</v>
      </c>
      <c r="BP94">
        <v>-0.05</v>
      </c>
      <c r="BQ94">
        <v>-1.7791999999999999</v>
      </c>
      <c r="BR94">
        <v>-42.120100000000001</v>
      </c>
      <c r="BS94">
        <v>-0.1</v>
      </c>
      <c r="BT94">
        <v>25.1</v>
      </c>
      <c r="BU94">
        <v>0.57299999999999995</v>
      </c>
      <c r="BV94">
        <v>0.35899999999999999</v>
      </c>
      <c r="BW94">
        <v>0.20080000000000001</v>
      </c>
      <c r="BX94">
        <v>38.299999999999997</v>
      </c>
      <c r="BY94">
        <v>-1.9425999999999999E-2</v>
      </c>
      <c r="CA94" s="16">
        <v>42643</v>
      </c>
      <c r="CB94">
        <v>2.2650000000000001</v>
      </c>
      <c r="CC94">
        <v>993.22917900000004</v>
      </c>
    </row>
    <row r="95" spans="1:81">
      <c r="A95" s="16">
        <v>42674</v>
      </c>
      <c r="B95">
        <v>2.7253820000000002</v>
      </c>
      <c r="C95">
        <v>2.3173509999999999</v>
      </c>
      <c r="D95">
        <v>2.695068</v>
      </c>
      <c r="E95">
        <v>3.3157559999999999</v>
      </c>
      <c r="F95">
        <v>0.34</v>
      </c>
      <c r="G95">
        <v>0.66</v>
      </c>
      <c r="H95">
        <v>1.31</v>
      </c>
      <c r="I95">
        <v>4.7</v>
      </c>
      <c r="J95" s="3">
        <v>13699.7</v>
      </c>
      <c r="K95">
        <v>241.99299999999999</v>
      </c>
      <c r="L95">
        <v>249.50200000000001</v>
      </c>
      <c r="M95">
        <v>102.05070000000001</v>
      </c>
      <c r="N95" s="3">
        <v>12942</v>
      </c>
      <c r="O95" s="3">
        <v>2198.8101000000001</v>
      </c>
      <c r="P95">
        <v>3.4175</v>
      </c>
      <c r="Q95">
        <v>3.0775000000000001</v>
      </c>
      <c r="R95">
        <v>2.3849999999999998</v>
      </c>
      <c r="S95">
        <v>1.9770000000000001</v>
      </c>
      <c r="T95">
        <v>2.355</v>
      </c>
      <c r="U95">
        <v>2.976</v>
      </c>
      <c r="V95">
        <v>2.0649999999999999</v>
      </c>
      <c r="W95">
        <v>1.657</v>
      </c>
      <c r="X95">
        <v>2.0350000000000001</v>
      </c>
      <c r="Y95">
        <v>2.6560000000000001</v>
      </c>
      <c r="Z95">
        <v>1.415</v>
      </c>
      <c r="AA95">
        <v>1.0069999999999999</v>
      </c>
      <c r="AB95">
        <v>1.385</v>
      </c>
      <c r="AC95">
        <v>2.0059999999999998</v>
      </c>
      <c r="AD95">
        <v>992.87592099999995</v>
      </c>
      <c r="AE95">
        <v>994.079207</v>
      </c>
      <c r="AF95">
        <v>992.96418500000004</v>
      </c>
      <c r="AG95">
        <v>991.14396599999998</v>
      </c>
      <c r="AH95">
        <v>975.77074300000004</v>
      </c>
      <c r="AI95">
        <v>980.472129</v>
      </c>
      <c r="AJ95">
        <v>976.11502399999995</v>
      </c>
      <c r="AK95">
        <v>969.03350799999998</v>
      </c>
      <c r="AL95">
        <v>919.15092800000002</v>
      </c>
      <c r="AM95">
        <v>941.65358900000001</v>
      </c>
      <c r="AN95">
        <v>920.78400599999998</v>
      </c>
      <c r="AO95">
        <v>887.65804500000002</v>
      </c>
      <c r="AP95">
        <v>8.2000000000000003E-2</v>
      </c>
      <c r="AQ95">
        <v>8.2000000000000003E-2</v>
      </c>
      <c r="AR95">
        <v>8.2000000000000003E-2</v>
      </c>
      <c r="AS95">
        <v>4.4999999999999998E-2</v>
      </c>
      <c r="AT95">
        <v>6.2E-2</v>
      </c>
      <c r="AU95">
        <v>6.2E-2</v>
      </c>
      <c r="AV95">
        <v>6.2E-2</v>
      </c>
      <c r="AW95">
        <v>2.5000000000000001E-2</v>
      </c>
      <c r="AX95">
        <v>-3.7999999999999999E-2</v>
      </c>
      <c r="AY95">
        <v>-3.7999999999999999E-2</v>
      </c>
      <c r="AZ95">
        <v>-3.7999999999999999E-2</v>
      </c>
      <c r="BA95">
        <v>-7.4999999999999997E-2</v>
      </c>
      <c r="BB95">
        <v>-0.35325800000000002</v>
      </c>
      <c r="BC95">
        <v>-0.242594</v>
      </c>
      <c r="BD95">
        <v>-0.241427</v>
      </c>
      <c r="BE95">
        <v>-0.13141900000000001</v>
      </c>
      <c r="BF95">
        <v>-1.1484719999999999</v>
      </c>
      <c r="BG95">
        <v>-0.71806300000000001</v>
      </c>
      <c r="BH95">
        <v>-0.71222200000000002</v>
      </c>
      <c r="BI95">
        <v>-0.28326400000000002</v>
      </c>
      <c r="BJ95">
        <v>0</v>
      </c>
      <c r="BK95">
        <v>2.12277</v>
      </c>
      <c r="BL95">
        <v>2.0679949999999998</v>
      </c>
      <c r="BM95">
        <v>3.9058510000000002</v>
      </c>
      <c r="BN95">
        <v>0.05</v>
      </c>
      <c r="BO95">
        <v>7.0000000000000007E-2</v>
      </c>
      <c r="BP95">
        <v>0.17</v>
      </c>
      <c r="BQ95">
        <v>5.3101000000000003</v>
      </c>
      <c r="BR95">
        <v>72.660200000000003</v>
      </c>
      <c r="BS95">
        <v>-0.2</v>
      </c>
      <c r="BT95">
        <v>27.7</v>
      </c>
      <c r="BU95">
        <v>0.35199999999999998</v>
      </c>
      <c r="BV95">
        <v>0.434</v>
      </c>
      <c r="BW95">
        <v>-0.1978</v>
      </c>
      <c r="BX95">
        <v>29.2</v>
      </c>
      <c r="BY95">
        <v>3.4174999999999997E-2</v>
      </c>
      <c r="CA95" s="16">
        <v>42674</v>
      </c>
      <c r="CB95">
        <v>2.3849999999999998</v>
      </c>
      <c r="CC95">
        <v>992.87592099999995</v>
      </c>
    </row>
    <row r="96" spans="1:81">
      <c r="A96" s="16">
        <v>42704</v>
      </c>
      <c r="B96">
        <v>3.1303100000000001</v>
      </c>
      <c r="C96">
        <v>2.7139000000000002</v>
      </c>
      <c r="D96">
        <v>3.1202990000000002</v>
      </c>
      <c r="E96">
        <v>3.7434479999999999</v>
      </c>
      <c r="F96">
        <v>0.48</v>
      </c>
      <c r="G96">
        <v>0.8</v>
      </c>
      <c r="H96">
        <v>1.83</v>
      </c>
      <c r="I96">
        <v>4.7</v>
      </c>
      <c r="J96" s="3">
        <v>13718.5</v>
      </c>
      <c r="K96">
        <v>242.71199999999999</v>
      </c>
      <c r="L96">
        <v>249.959</v>
      </c>
      <c r="M96">
        <v>102.9281</v>
      </c>
      <c r="N96" s="3">
        <v>13024.5</v>
      </c>
      <c r="O96" s="3">
        <v>2238.8301000000001</v>
      </c>
      <c r="P96">
        <v>1.8201000000000001</v>
      </c>
      <c r="Q96">
        <v>1.3401000000000001</v>
      </c>
      <c r="R96">
        <v>2.65</v>
      </c>
      <c r="S96">
        <v>2.234</v>
      </c>
      <c r="T96">
        <v>2.64</v>
      </c>
      <c r="U96">
        <v>3.2629999999999999</v>
      </c>
      <c r="V96">
        <v>2.33</v>
      </c>
      <c r="W96">
        <v>1.9139999999999999</v>
      </c>
      <c r="X96">
        <v>2.3199999999999998</v>
      </c>
      <c r="Y96">
        <v>2.9430000000000001</v>
      </c>
      <c r="Z96">
        <v>1.3</v>
      </c>
      <c r="AA96">
        <v>0.88400000000000001</v>
      </c>
      <c r="AB96">
        <v>1.29</v>
      </c>
      <c r="AC96">
        <v>1.913</v>
      </c>
      <c r="AD96">
        <v>992.09771799999999</v>
      </c>
      <c r="AE96">
        <v>993.32052499999998</v>
      </c>
      <c r="AF96">
        <v>992.12703699999997</v>
      </c>
      <c r="AG96">
        <v>990.30756399999996</v>
      </c>
      <c r="AH96">
        <v>972.73923000000002</v>
      </c>
      <c r="AI96">
        <v>977.50589000000002</v>
      </c>
      <c r="AJ96">
        <v>972.85331299999996</v>
      </c>
      <c r="AK96">
        <v>965.79247099999998</v>
      </c>
      <c r="AL96">
        <v>925.42947500000002</v>
      </c>
      <c r="AM96">
        <v>948.56312800000001</v>
      </c>
      <c r="AN96">
        <v>925.97779700000001</v>
      </c>
      <c r="AO96">
        <v>892.52930300000003</v>
      </c>
      <c r="AP96">
        <v>0.25700000000000001</v>
      </c>
      <c r="AQ96">
        <v>0.25700000000000001</v>
      </c>
      <c r="AR96">
        <v>0.28499999999999998</v>
      </c>
      <c r="AS96">
        <v>0.28699999999999998</v>
      </c>
      <c r="AT96">
        <v>0.25700000000000001</v>
      </c>
      <c r="AU96">
        <v>0.25700000000000001</v>
      </c>
      <c r="AV96">
        <v>0.28499999999999998</v>
      </c>
      <c r="AW96">
        <v>0.28699999999999998</v>
      </c>
      <c r="AX96">
        <v>-0.123</v>
      </c>
      <c r="AY96">
        <v>-0.123</v>
      </c>
      <c r="AZ96">
        <v>-9.5000000000000001E-2</v>
      </c>
      <c r="BA96">
        <v>-9.2999999999999999E-2</v>
      </c>
      <c r="BB96">
        <v>-0.77820299999999998</v>
      </c>
      <c r="BC96">
        <v>-0.75868199999999997</v>
      </c>
      <c r="BD96">
        <v>-0.837148</v>
      </c>
      <c r="BE96">
        <v>-0.83640199999999998</v>
      </c>
      <c r="BF96">
        <v>-3.0315129999999999</v>
      </c>
      <c r="BG96">
        <v>-2.9662389999999998</v>
      </c>
      <c r="BH96">
        <v>-3.261711</v>
      </c>
      <c r="BI96">
        <v>-3.2410369999999999</v>
      </c>
      <c r="BJ96">
        <v>6.2785469999999997</v>
      </c>
      <c r="BK96">
        <v>6.9095399999999998</v>
      </c>
      <c r="BL96">
        <v>5.193791</v>
      </c>
      <c r="BM96">
        <v>4.8712580000000001</v>
      </c>
      <c r="BN96">
        <v>0.14000000000000001</v>
      </c>
      <c r="BO96">
        <v>0.14000000000000001</v>
      </c>
      <c r="BP96">
        <v>0.52</v>
      </c>
      <c r="BQ96">
        <v>-1.7374000000000001</v>
      </c>
      <c r="BR96">
        <v>40.020000000000003</v>
      </c>
      <c r="BS96">
        <v>0</v>
      </c>
      <c r="BT96">
        <v>18.8</v>
      </c>
      <c r="BU96">
        <v>0.71899999999999997</v>
      </c>
      <c r="BV96">
        <v>0.45700000000000002</v>
      </c>
      <c r="BW96">
        <v>0.87739999999999996</v>
      </c>
      <c r="BX96">
        <v>82.5</v>
      </c>
      <c r="BY96">
        <v>1.8200999999999998E-2</v>
      </c>
      <c r="CA96" s="16">
        <v>42704</v>
      </c>
      <c r="CB96">
        <v>2.65</v>
      </c>
      <c r="CC96">
        <v>992.09771799999999</v>
      </c>
    </row>
    <row r="97" spans="1:81">
      <c r="A97" s="16">
        <v>42735</v>
      </c>
      <c r="B97">
        <v>3.124139</v>
      </c>
      <c r="C97">
        <v>2.7303890000000002</v>
      </c>
      <c r="D97">
        <v>3.136914</v>
      </c>
      <c r="E97">
        <v>3.7181839999999999</v>
      </c>
      <c r="F97">
        <v>0.51</v>
      </c>
      <c r="G97">
        <v>0.85</v>
      </c>
      <c r="H97">
        <v>1.93</v>
      </c>
      <c r="I97">
        <v>4.7</v>
      </c>
      <c r="J97" s="3">
        <v>13802.7</v>
      </c>
      <c r="K97">
        <v>243.71700000000001</v>
      </c>
      <c r="L97">
        <v>250.51900000000001</v>
      </c>
      <c r="M97">
        <v>103.03660000000001</v>
      </c>
      <c r="N97" s="3">
        <v>13079.4</v>
      </c>
      <c r="O97" s="3">
        <v>2278.8701000000001</v>
      </c>
      <c r="P97">
        <v>1.7884</v>
      </c>
      <c r="Q97">
        <v>1.2784</v>
      </c>
      <c r="R97">
        <v>2.6139999999999999</v>
      </c>
      <c r="S97">
        <v>2.2200000000000002</v>
      </c>
      <c r="T97">
        <v>2.6269999999999998</v>
      </c>
      <c r="U97">
        <v>3.2080000000000002</v>
      </c>
      <c r="V97">
        <v>2.274</v>
      </c>
      <c r="W97">
        <v>1.88</v>
      </c>
      <c r="X97">
        <v>2.2869999999999999</v>
      </c>
      <c r="Y97">
        <v>2.8679999999999999</v>
      </c>
      <c r="Z97">
        <v>1.194</v>
      </c>
      <c r="AA97">
        <v>0.8</v>
      </c>
      <c r="AB97">
        <v>1.2070000000000001</v>
      </c>
      <c r="AC97">
        <v>1.788</v>
      </c>
      <c r="AD97">
        <v>992.20328199999994</v>
      </c>
      <c r="AE97">
        <v>993.36179000000004</v>
      </c>
      <c r="AF97">
        <v>992.16515600000002</v>
      </c>
      <c r="AG97">
        <v>990.46761500000002</v>
      </c>
      <c r="AH97">
        <v>973.37841200000003</v>
      </c>
      <c r="AI97">
        <v>977.89736600000003</v>
      </c>
      <c r="AJ97">
        <v>973.229961</v>
      </c>
      <c r="AK97">
        <v>966.63751200000002</v>
      </c>
      <c r="AL97">
        <v>931.26101300000005</v>
      </c>
      <c r="AM97">
        <v>953.31583599999999</v>
      </c>
      <c r="AN97">
        <v>930.54352300000005</v>
      </c>
      <c r="AO97">
        <v>899.12591099999997</v>
      </c>
      <c r="AP97">
        <v>-1.4E-2</v>
      </c>
      <c r="AQ97">
        <v>-1.4E-2</v>
      </c>
      <c r="AR97">
        <v>-1.2999999999999999E-2</v>
      </c>
      <c r="AS97">
        <v>-5.5E-2</v>
      </c>
      <c r="AT97">
        <v>-3.4000000000000002E-2</v>
      </c>
      <c r="AU97">
        <v>-3.4000000000000002E-2</v>
      </c>
      <c r="AV97">
        <v>-3.3000000000000002E-2</v>
      </c>
      <c r="AW97">
        <v>-7.4999999999999997E-2</v>
      </c>
      <c r="AX97">
        <v>-8.4000000000000005E-2</v>
      </c>
      <c r="AY97">
        <v>-8.4000000000000005E-2</v>
      </c>
      <c r="AZ97">
        <v>-8.3000000000000004E-2</v>
      </c>
      <c r="BA97">
        <v>-0.125</v>
      </c>
      <c r="BB97">
        <v>0.10556400000000001</v>
      </c>
      <c r="BC97">
        <v>4.1265000000000003E-2</v>
      </c>
      <c r="BD97">
        <v>3.8120000000000001E-2</v>
      </c>
      <c r="BE97">
        <v>0.160051</v>
      </c>
      <c r="BF97">
        <v>0.63918200000000003</v>
      </c>
      <c r="BG97">
        <v>0.39147599999999999</v>
      </c>
      <c r="BH97">
        <v>0.37664799999999998</v>
      </c>
      <c r="BI97">
        <v>0.84504100000000004</v>
      </c>
      <c r="BJ97">
        <v>5.8315380000000001</v>
      </c>
      <c r="BK97">
        <v>4.752707</v>
      </c>
      <c r="BL97">
        <v>4.5657259999999997</v>
      </c>
      <c r="BM97">
        <v>6.5966069999999997</v>
      </c>
      <c r="BN97">
        <v>0.03</v>
      </c>
      <c r="BO97">
        <v>0.05</v>
      </c>
      <c r="BP97">
        <v>0.1</v>
      </c>
      <c r="BQ97">
        <v>-6.1699999999999998E-2</v>
      </c>
      <c r="BR97">
        <v>40.04</v>
      </c>
      <c r="BS97">
        <v>0</v>
      </c>
      <c r="BT97">
        <v>84.2</v>
      </c>
      <c r="BU97">
        <v>1.0049999999999999</v>
      </c>
      <c r="BV97">
        <v>0.56000000000000005</v>
      </c>
      <c r="BW97">
        <v>0.1085</v>
      </c>
      <c r="BX97">
        <v>54.9</v>
      </c>
      <c r="BY97">
        <v>1.7884000000000001E-2</v>
      </c>
      <c r="CA97" s="16">
        <v>42735</v>
      </c>
      <c r="CB97">
        <v>2.6139999999999999</v>
      </c>
      <c r="CC97">
        <v>992.20328199999994</v>
      </c>
    </row>
    <row r="98" spans="1:81">
      <c r="A98" s="16">
        <v>42766</v>
      </c>
      <c r="B98">
        <v>3.225352</v>
      </c>
      <c r="C98">
        <v>2.7280489999999999</v>
      </c>
      <c r="D98">
        <v>3.1368339999999999</v>
      </c>
      <c r="E98">
        <v>3.6784159999999999</v>
      </c>
      <c r="F98">
        <v>0.52</v>
      </c>
      <c r="G98">
        <v>0.84</v>
      </c>
      <c r="H98">
        <v>1.9</v>
      </c>
      <c r="I98">
        <v>4.7</v>
      </c>
      <c r="J98" s="3">
        <v>13855.3</v>
      </c>
      <c r="K98">
        <v>244.02799999999999</v>
      </c>
      <c r="L98">
        <v>250.98699999999999</v>
      </c>
      <c r="M98">
        <v>102.64790000000001</v>
      </c>
      <c r="N98" s="3">
        <v>13090.6</v>
      </c>
      <c r="O98" s="3">
        <v>2363.6399000000001</v>
      </c>
      <c r="P98">
        <v>3.7198000000000002</v>
      </c>
      <c r="Q98">
        <v>3.1998000000000002</v>
      </c>
      <c r="R98">
        <v>2.7050000000000001</v>
      </c>
      <c r="S98">
        <v>2.2080000000000002</v>
      </c>
      <c r="T98">
        <v>2.617</v>
      </c>
      <c r="U98">
        <v>3.1579999999999999</v>
      </c>
      <c r="V98">
        <v>2.3849999999999998</v>
      </c>
      <c r="W98">
        <v>1.8879999999999999</v>
      </c>
      <c r="X98">
        <v>2.2970000000000002</v>
      </c>
      <c r="Y98">
        <v>2.8380000000000001</v>
      </c>
      <c r="Z98">
        <v>1.325</v>
      </c>
      <c r="AA98">
        <v>0.82799999999999996</v>
      </c>
      <c r="AB98">
        <v>1.2370000000000001</v>
      </c>
      <c r="AC98">
        <v>1.778</v>
      </c>
      <c r="AD98">
        <v>991.93653200000006</v>
      </c>
      <c r="AE98">
        <v>993.39716599999997</v>
      </c>
      <c r="AF98">
        <v>992.19448399999999</v>
      </c>
      <c r="AG98">
        <v>990.61321299999997</v>
      </c>
      <c r="AH98">
        <v>972.112211</v>
      </c>
      <c r="AI98">
        <v>977.80522800000006</v>
      </c>
      <c r="AJ98">
        <v>973.11579700000004</v>
      </c>
      <c r="AK98">
        <v>966.975908</v>
      </c>
      <c r="AL98">
        <v>924.06032800000003</v>
      </c>
      <c r="AM98">
        <v>951.72852</v>
      </c>
      <c r="AN98">
        <v>928.89023599999996</v>
      </c>
      <c r="AO98">
        <v>899.65609199999994</v>
      </c>
      <c r="AP98">
        <v>-1.2E-2</v>
      </c>
      <c r="AQ98">
        <v>-1.2E-2</v>
      </c>
      <c r="AR98">
        <v>-0.01</v>
      </c>
      <c r="AS98">
        <v>-0.05</v>
      </c>
      <c r="AT98">
        <v>8.0000000000000002E-3</v>
      </c>
      <c r="AU98">
        <v>8.0000000000000002E-3</v>
      </c>
      <c r="AV98">
        <v>0.01</v>
      </c>
      <c r="AW98">
        <v>-0.03</v>
      </c>
      <c r="AX98">
        <v>2.8000000000000001E-2</v>
      </c>
      <c r="AY98">
        <v>2.8000000000000001E-2</v>
      </c>
      <c r="AZ98">
        <v>0.03</v>
      </c>
      <c r="BA98">
        <v>-0.01</v>
      </c>
      <c r="BB98">
        <v>-0.26674999999999999</v>
      </c>
      <c r="BC98">
        <v>3.5375999999999998E-2</v>
      </c>
      <c r="BD98">
        <v>2.9326999999999999E-2</v>
      </c>
      <c r="BE98">
        <v>0.14559800000000001</v>
      </c>
      <c r="BF98">
        <v>-1.2662009999999999</v>
      </c>
      <c r="BG98">
        <v>-9.2137999999999998E-2</v>
      </c>
      <c r="BH98">
        <v>-0.114164</v>
      </c>
      <c r="BI98">
        <v>0.33839599999999997</v>
      </c>
      <c r="BJ98">
        <v>-7.200685</v>
      </c>
      <c r="BK98">
        <v>-1.5873159999999999</v>
      </c>
      <c r="BL98">
        <v>-1.653287</v>
      </c>
      <c r="BM98">
        <v>0.53018100000000001</v>
      </c>
      <c r="BN98">
        <v>0.01</v>
      </c>
      <c r="BO98">
        <v>-0.01</v>
      </c>
      <c r="BP98">
        <v>-0.03</v>
      </c>
      <c r="BQ98">
        <v>1.9214</v>
      </c>
      <c r="BR98">
        <v>84.769800000000004</v>
      </c>
      <c r="BS98">
        <v>0</v>
      </c>
      <c r="BT98">
        <v>52.6</v>
      </c>
      <c r="BU98">
        <v>0.311</v>
      </c>
      <c r="BV98">
        <v>0.46800000000000003</v>
      </c>
      <c r="BW98">
        <v>-0.38869999999999999</v>
      </c>
      <c r="BX98">
        <v>11.2</v>
      </c>
      <c r="BY98">
        <v>3.7198000000000002E-2</v>
      </c>
      <c r="CA98" s="16">
        <v>42766</v>
      </c>
      <c r="CB98">
        <v>2.7050000000000001</v>
      </c>
      <c r="CC98">
        <v>991.93653200000006</v>
      </c>
    </row>
    <row r="99" spans="1:81">
      <c r="A99" s="16">
        <v>42794</v>
      </c>
      <c r="B99">
        <v>3.091917</v>
      </c>
      <c r="C99">
        <v>2.6466859999999999</v>
      </c>
      <c r="D99">
        <v>3.0494129999999999</v>
      </c>
      <c r="E99">
        <v>3.5837240000000001</v>
      </c>
      <c r="F99">
        <v>0.53</v>
      </c>
      <c r="G99">
        <v>0.88</v>
      </c>
      <c r="H99">
        <v>1.89</v>
      </c>
      <c r="I99">
        <v>4.4000000000000004</v>
      </c>
      <c r="J99" s="3">
        <v>13924.9</v>
      </c>
      <c r="K99">
        <v>243.721</v>
      </c>
      <c r="L99">
        <v>250.89400000000001</v>
      </c>
      <c r="M99">
        <v>103.343</v>
      </c>
      <c r="N99" s="3">
        <v>13143.3</v>
      </c>
      <c r="O99" s="3">
        <v>2362.7199999999998</v>
      </c>
      <c r="P99">
        <v>-3.8899999999999997E-2</v>
      </c>
      <c r="Q99">
        <v>-0.56889999999999996</v>
      </c>
      <c r="R99">
        <v>2.5619999999999998</v>
      </c>
      <c r="S99">
        <v>2.117</v>
      </c>
      <c r="T99">
        <v>2.5190000000000001</v>
      </c>
      <c r="U99">
        <v>3.0539999999999998</v>
      </c>
      <c r="V99">
        <v>2.2120000000000002</v>
      </c>
      <c r="W99">
        <v>1.7669999999999999</v>
      </c>
      <c r="X99">
        <v>2.169</v>
      </c>
      <c r="Y99">
        <v>2.7040000000000002</v>
      </c>
      <c r="Z99">
        <v>1.202</v>
      </c>
      <c r="AA99">
        <v>0.75700000000000001</v>
      </c>
      <c r="AB99">
        <v>1.159</v>
      </c>
      <c r="AC99">
        <v>1.694</v>
      </c>
      <c r="AD99">
        <v>992.35585000000003</v>
      </c>
      <c r="AE99">
        <v>993.66560900000002</v>
      </c>
      <c r="AF99">
        <v>992.48208699999998</v>
      </c>
      <c r="AG99">
        <v>990.91634999999997</v>
      </c>
      <c r="AH99">
        <v>974.08697600000005</v>
      </c>
      <c r="AI99">
        <v>979.20051599999999</v>
      </c>
      <c r="AJ99">
        <v>974.57895499999995</v>
      </c>
      <c r="AK99">
        <v>968.49006499999996</v>
      </c>
      <c r="AL99">
        <v>930.81940399999996</v>
      </c>
      <c r="AM99">
        <v>955.75951799999996</v>
      </c>
      <c r="AN99">
        <v>933.19592799999998</v>
      </c>
      <c r="AO99">
        <v>904.12404500000002</v>
      </c>
      <c r="AP99">
        <v>-9.0999999999999998E-2</v>
      </c>
      <c r="AQ99">
        <v>-9.0999999999999998E-2</v>
      </c>
      <c r="AR99">
        <v>-9.8000000000000004E-2</v>
      </c>
      <c r="AS99">
        <v>-0.104</v>
      </c>
      <c r="AT99">
        <v>-0.121</v>
      </c>
      <c r="AU99">
        <v>-0.121</v>
      </c>
      <c r="AV99">
        <v>-0.128</v>
      </c>
      <c r="AW99">
        <v>-0.13400000000000001</v>
      </c>
      <c r="AX99">
        <v>-7.0999999999999994E-2</v>
      </c>
      <c r="AY99">
        <v>-7.0999999999999994E-2</v>
      </c>
      <c r="AZ99">
        <v>-7.8E-2</v>
      </c>
      <c r="BA99">
        <v>-8.4000000000000005E-2</v>
      </c>
      <c r="BB99">
        <v>0.419317</v>
      </c>
      <c r="BC99">
        <v>0.26844299999999999</v>
      </c>
      <c r="BD99">
        <v>0.287603</v>
      </c>
      <c r="BE99">
        <v>0.30313800000000002</v>
      </c>
      <c r="BF99">
        <v>1.9747650000000001</v>
      </c>
      <c r="BG99">
        <v>1.3952869999999999</v>
      </c>
      <c r="BH99">
        <v>1.463157</v>
      </c>
      <c r="BI99">
        <v>1.514157</v>
      </c>
      <c r="BJ99">
        <v>6.7590760000000003</v>
      </c>
      <c r="BK99">
        <v>4.0309980000000003</v>
      </c>
      <c r="BL99">
        <v>4.3056919999999996</v>
      </c>
      <c r="BM99">
        <v>4.4679529999999996</v>
      </c>
      <c r="BN99">
        <v>0.01</v>
      </c>
      <c r="BO99">
        <v>0.04</v>
      </c>
      <c r="BP99">
        <v>-0.01</v>
      </c>
      <c r="BQ99">
        <v>-3.7686999999999999</v>
      </c>
      <c r="BR99">
        <v>-0.91990000000000005</v>
      </c>
      <c r="BS99">
        <v>-0.3</v>
      </c>
      <c r="BT99">
        <v>69.599999999999994</v>
      </c>
      <c r="BU99">
        <v>-0.307</v>
      </c>
      <c r="BV99">
        <v>-9.2999999999999999E-2</v>
      </c>
      <c r="BW99">
        <v>0.69510000000000005</v>
      </c>
      <c r="BX99">
        <v>52.7</v>
      </c>
      <c r="BY99">
        <v>-3.8900000000000002E-4</v>
      </c>
      <c r="CA99" s="16">
        <v>42794</v>
      </c>
      <c r="CB99">
        <v>2.5619999999999998</v>
      </c>
      <c r="CC99">
        <v>992.35585000000003</v>
      </c>
    </row>
    <row r="100" spans="1:81">
      <c r="A100" s="16">
        <v>42825</v>
      </c>
      <c r="B100">
        <v>3.1320790000000001</v>
      </c>
      <c r="C100">
        <v>2.69184</v>
      </c>
      <c r="D100">
        <v>3.1077819999999998</v>
      </c>
      <c r="E100">
        <v>3.6510579999999999</v>
      </c>
      <c r="F100">
        <v>0.76</v>
      </c>
      <c r="G100">
        <v>1.03</v>
      </c>
      <c r="H100">
        <v>1.93</v>
      </c>
      <c r="I100">
        <v>4.4000000000000004</v>
      </c>
      <c r="J100" s="3">
        <v>13917</v>
      </c>
      <c r="K100">
        <v>244.05799999999999</v>
      </c>
      <c r="L100">
        <v>251.12899999999999</v>
      </c>
      <c r="M100">
        <v>104.27209999999999</v>
      </c>
      <c r="N100" s="3">
        <v>13185.7</v>
      </c>
      <c r="O100" s="3">
        <v>2384.1999999999998</v>
      </c>
      <c r="P100">
        <v>0.90910000000000002</v>
      </c>
      <c r="Q100">
        <v>0.14910000000000001</v>
      </c>
      <c r="R100">
        <v>2.3719999999999999</v>
      </c>
      <c r="S100">
        <v>1.9319999999999999</v>
      </c>
      <c r="T100">
        <v>2.3479999999999999</v>
      </c>
      <c r="U100">
        <v>2.891</v>
      </c>
      <c r="V100">
        <v>2.1019999999999999</v>
      </c>
      <c r="W100">
        <v>1.6619999999999999</v>
      </c>
      <c r="X100">
        <v>2.0779999999999998</v>
      </c>
      <c r="Y100">
        <v>2.621</v>
      </c>
      <c r="Z100">
        <v>1.202</v>
      </c>
      <c r="AA100">
        <v>0.76200000000000001</v>
      </c>
      <c r="AB100">
        <v>1.1779999999999999</v>
      </c>
      <c r="AC100">
        <v>1.7210000000000001</v>
      </c>
      <c r="AD100">
        <v>992.91416500000003</v>
      </c>
      <c r="AE100">
        <v>994.21230600000001</v>
      </c>
      <c r="AF100">
        <v>992.98478499999999</v>
      </c>
      <c r="AG100">
        <v>991.39226399999995</v>
      </c>
      <c r="AH100">
        <v>975.34643500000004</v>
      </c>
      <c r="AI100">
        <v>980.41426300000001</v>
      </c>
      <c r="AJ100">
        <v>975.621623</v>
      </c>
      <c r="AK100">
        <v>969.43011999999999</v>
      </c>
      <c r="AL100">
        <v>930.81940399999996</v>
      </c>
      <c r="AM100">
        <v>955.47499400000004</v>
      </c>
      <c r="AN100">
        <v>932.14496399999996</v>
      </c>
      <c r="AO100">
        <v>902.68510000000003</v>
      </c>
      <c r="AP100">
        <v>-0.185</v>
      </c>
      <c r="AQ100">
        <v>-0.185</v>
      </c>
      <c r="AR100">
        <v>-0.17100000000000001</v>
      </c>
      <c r="AS100">
        <v>-0.16300000000000001</v>
      </c>
      <c r="AT100">
        <v>-0.105</v>
      </c>
      <c r="AU100">
        <v>-0.105</v>
      </c>
      <c r="AV100">
        <v>-9.0999999999999998E-2</v>
      </c>
      <c r="AW100">
        <v>-8.3000000000000004E-2</v>
      </c>
      <c r="AX100">
        <v>5.0000000000000001E-3</v>
      </c>
      <c r="AY100">
        <v>5.0000000000000001E-3</v>
      </c>
      <c r="AZ100">
        <v>1.9E-2</v>
      </c>
      <c r="BA100">
        <v>2.7E-2</v>
      </c>
      <c r="BB100">
        <v>0.55831500000000001</v>
      </c>
      <c r="BC100">
        <v>0.54669800000000002</v>
      </c>
      <c r="BD100">
        <v>0.50269799999999998</v>
      </c>
      <c r="BE100">
        <v>0.47591299999999997</v>
      </c>
      <c r="BF100">
        <v>1.2594590000000001</v>
      </c>
      <c r="BG100">
        <v>1.213748</v>
      </c>
      <c r="BH100">
        <v>1.0426679999999999</v>
      </c>
      <c r="BI100">
        <v>0.94005499999999997</v>
      </c>
      <c r="BJ100">
        <v>0</v>
      </c>
      <c r="BK100">
        <v>-0.284524</v>
      </c>
      <c r="BL100">
        <v>-1.050964</v>
      </c>
      <c r="BM100">
        <v>-1.4389449999999999</v>
      </c>
      <c r="BN100">
        <v>0.23</v>
      </c>
      <c r="BO100">
        <v>0.15</v>
      </c>
      <c r="BP100">
        <v>0.04</v>
      </c>
      <c r="BQ100">
        <v>0.71799999999999997</v>
      </c>
      <c r="BR100">
        <v>21.48</v>
      </c>
      <c r="BS100">
        <v>0</v>
      </c>
      <c r="BT100">
        <v>-7.9</v>
      </c>
      <c r="BU100">
        <v>0.33700000000000002</v>
      </c>
      <c r="BV100">
        <v>0.23499999999999999</v>
      </c>
      <c r="BW100">
        <v>0.92910000000000004</v>
      </c>
      <c r="BX100">
        <v>42.4</v>
      </c>
      <c r="BY100">
        <v>9.0910000000000001E-3</v>
      </c>
      <c r="CA100" s="16">
        <v>42825</v>
      </c>
      <c r="CB100">
        <v>2.3719999999999999</v>
      </c>
      <c r="CC100">
        <v>992.91416500000003</v>
      </c>
    </row>
    <row r="101" spans="1:81">
      <c r="A101" s="16">
        <v>42855</v>
      </c>
      <c r="B101">
        <v>3.0415019999999999</v>
      </c>
      <c r="C101">
        <v>2.6087419999999999</v>
      </c>
      <c r="D101">
        <v>3.0253999999999999</v>
      </c>
      <c r="E101">
        <v>3.5534219999999999</v>
      </c>
      <c r="F101">
        <v>0.8</v>
      </c>
      <c r="G101">
        <v>1.07</v>
      </c>
      <c r="H101">
        <v>1.81</v>
      </c>
      <c r="I101">
        <v>4.4000000000000004</v>
      </c>
      <c r="J101" s="3">
        <v>13977.7</v>
      </c>
      <c r="K101">
        <v>243.92599999999999</v>
      </c>
      <c r="L101">
        <v>251.37200000000001</v>
      </c>
      <c r="M101">
        <v>104.41289999999999</v>
      </c>
      <c r="N101" s="3">
        <v>13201</v>
      </c>
      <c r="O101" s="3">
        <v>2411.8000000000002</v>
      </c>
      <c r="P101">
        <v>1.1576</v>
      </c>
      <c r="Q101">
        <v>0.35759999999999997</v>
      </c>
      <c r="R101">
        <v>2.242</v>
      </c>
      <c r="S101">
        <v>1.8089999999999999</v>
      </c>
      <c r="T101">
        <v>2.2250000000000001</v>
      </c>
      <c r="U101">
        <v>2.7530000000000001</v>
      </c>
      <c r="V101">
        <v>1.972</v>
      </c>
      <c r="W101">
        <v>1.5389999999999999</v>
      </c>
      <c r="X101">
        <v>1.9550000000000001</v>
      </c>
      <c r="Y101">
        <v>2.4830000000000001</v>
      </c>
      <c r="Z101">
        <v>1.232</v>
      </c>
      <c r="AA101">
        <v>0.79900000000000004</v>
      </c>
      <c r="AB101">
        <v>1.2150000000000001</v>
      </c>
      <c r="AC101">
        <v>1.7430000000000001</v>
      </c>
      <c r="AD101">
        <v>993.29694900000004</v>
      </c>
      <c r="AE101">
        <v>994.576503</v>
      </c>
      <c r="AF101">
        <v>993.34705199999996</v>
      </c>
      <c r="AG101">
        <v>991.79595300000005</v>
      </c>
      <c r="AH101">
        <v>976.83874100000003</v>
      </c>
      <c r="AI101">
        <v>981.83959400000003</v>
      </c>
      <c r="AJ101">
        <v>977.03419799999995</v>
      </c>
      <c r="AK101">
        <v>970.99681199999998</v>
      </c>
      <c r="AL101">
        <v>929.16554599999995</v>
      </c>
      <c r="AM101">
        <v>953.37258299999996</v>
      </c>
      <c r="AN101">
        <v>930.10231099999999</v>
      </c>
      <c r="AO101">
        <v>901.51460199999997</v>
      </c>
      <c r="AP101">
        <v>-0.123</v>
      </c>
      <c r="AQ101">
        <v>-0.123</v>
      </c>
      <c r="AR101">
        <v>-0.123</v>
      </c>
      <c r="AS101">
        <v>-0.13800000000000001</v>
      </c>
      <c r="AT101">
        <v>-0.123</v>
      </c>
      <c r="AU101">
        <v>-0.123</v>
      </c>
      <c r="AV101">
        <v>-0.123</v>
      </c>
      <c r="AW101">
        <v>-0.13800000000000001</v>
      </c>
      <c r="AX101">
        <v>3.6999999999999998E-2</v>
      </c>
      <c r="AY101">
        <v>3.6999999999999998E-2</v>
      </c>
      <c r="AZ101">
        <v>3.6999999999999998E-2</v>
      </c>
      <c r="BA101">
        <v>2.1999999999999999E-2</v>
      </c>
      <c r="BB101">
        <v>0.38278400000000001</v>
      </c>
      <c r="BC101">
        <v>0.36419600000000002</v>
      </c>
      <c r="BD101">
        <v>0.36226700000000001</v>
      </c>
      <c r="BE101">
        <v>0.40368900000000002</v>
      </c>
      <c r="BF101">
        <v>1.4923059999999999</v>
      </c>
      <c r="BG101">
        <v>1.4253309999999999</v>
      </c>
      <c r="BH101">
        <v>1.4125749999999999</v>
      </c>
      <c r="BI101">
        <v>1.5666910000000001</v>
      </c>
      <c r="BJ101">
        <v>-1.653859</v>
      </c>
      <c r="BK101">
        <v>-2.102411</v>
      </c>
      <c r="BL101">
        <v>-2.0426530000000001</v>
      </c>
      <c r="BM101">
        <v>-1.170499</v>
      </c>
      <c r="BN101">
        <v>0.04</v>
      </c>
      <c r="BO101">
        <v>0.04</v>
      </c>
      <c r="BP101">
        <v>-0.12</v>
      </c>
      <c r="BQ101">
        <v>0.20849999999999999</v>
      </c>
      <c r="BR101">
        <v>27.6</v>
      </c>
      <c r="BS101">
        <v>0</v>
      </c>
      <c r="BT101">
        <v>60.7</v>
      </c>
      <c r="BU101">
        <v>-0.13200000000000001</v>
      </c>
      <c r="BV101">
        <v>0.24299999999999999</v>
      </c>
      <c r="BW101">
        <v>0.14080000000000001</v>
      </c>
      <c r="BX101">
        <v>15.3</v>
      </c>
      <c r="BY101">
        <v>1.1575999999999999E-2</v>
      </c>
      <c r="CA101" s="16">
        <v>42855</v>
      </c>
      <c r="CB101">
        <v>2.242</v>
      </c>
      <c r="CC101">
        <v>993.29694900000004</v>
      </c>
    </row>
    <row r="102" spans="1:81">
      <c r="A102" s="16">
        <v>42886</v>
      </c>
      <c r="B102">
        <v>2.9522279999999999</v>
      </c>
      <c r="C102">
        <v>2.5839819999999998</v>
      </c>
      <c r="D102">
        <v>2.927352</v>
      </c>
      <c r="E102">
        <v>3.4540549999999999</v>
      </c>
      <c r="F102">
        <v>0.98</v>
      </c>
      <c r="G102">
        <v>1.17</v>
      </c>
      <c r="H102">
        <v>1.75</v>
      </c>
      <c r="I102">
        <v>4.3</v>
      </c>
      <c r="J102" s="3">
        <v>13965.5</v>
      </c>
      <c r="K102">
        <v>244.179</v>
      </c>
      <c r="L102">
        <v>251.714</v>
      </c>
      <c r="M102">
        <v>104.5849</v>
      </c>
      <c r="N102" s="3">
        <v>13250.8</v>
      </c>
      <c r="O102" s="3">
        <v>2423.4099000000001</v>
      </c>
      <c r="P102">
        <v>0.48139999999999999</v>
      </c>
      <c r="Q102">
        <v>-0.49859999999999999</v>
      </c>
      <c r="R102">
        <v>1.972</v>
      </c>
      <c r="S102">
        <v>1.6040000000000001</v>
      </c>
      <c r="T102">
        <v>1.9470000000000001</v>
      </c>
      <c r="U102">
        <v>2.4740000000000002</v>
      </c>
      <c r="V102">
        <v>1.782</v>
      </c>
      <c r="W102">
        <v>1.4139999999999999</v>
      </c>
      <c r="X102">
        <v>1.7569999999999999</v>
      </c>
      <c r="Y102">
        <v>2.2839999999999998</v>
      </c>
      <c r="Z102">
        <v>1.202</v>
      </c>
      <c r="AA102">
        <v>0.83399999999999996</v>
      </c>
      <c r="AB102">
        <v>1.177</v>
      </c>
      <c r="AC102">
        <v>1.704</v>
      </c>
      <c r="AD102">
        <v>994.09399199999996</v>
      </c>
      <c r="AE102">
        <v>995.18477299999995</v>
      </c>
      <c r="AF102">
        <v>994.16793099999995</v>
      </c>
      <c r="AG102">
        <v>992.61427000000003</v>
      </c>
      <c r="AH102">
        <v>979.02734799999996</v>
      </c>
      <c r="AI102">
        <v>983.29199800000004</v>
      </c>
      <c r="AJ102">
        <v>979.31599200000005</v>
      </c>
      <c r="AK102">
        <v>973.26421500000004</v>
      </c>
      <c r="AL102">
        <v>930.81940399999996</v>
      </c>
      <c r="AM102">
        <v>951.38878199999999</v>
      </c>
      <c r="AN102">
        <v>932.200243</v>
      </c>
      <c r="AO102">
        <v>903.59079099999997</v>
      </c>
      <c r="AP102">
        <v>-0.20499999999999999</v>
      </c>
      <c r="AQ102">
        <v>-0.20499999999999999</v>
      </c>
      <c r="AR102">
        <v>-0.27800000000000002</v>
      </c>
      <c r="AS102">
        <v>-0.27900000000000003</v>
      </c>
      <c r="AT102">
        <v>-0.125</v>
      </c>
      <c r="AU102">
        <v>-0.125</v>
      </c>
      <c r="AV102">
        <v>-0.19800000000000001</v>
      </c>
      <c r="AW102">
        <v>-0.19900000000000001</v>
      </c>
      <c r="AX102">
        <v>3.5000000000000003E-2</v>
      </c>
      <c r="AY102">
        <v>3.5000000000000003E-2</v>
      </c>
      <c r="AZ102">
        <v>-3.7999999999999999E-2</v>
      </c>
      <c r="BA102">
        <v>-3.9E-2</v>
      </c>
      <c r="BB102">
        <v>0.79704299999999995</v>
      </c>
      <c r="BC102">
        <v>0.60826999999999998</v>
      </c>
      <c r="BD102">
        <v>0.82087900000000003</v>
      </c>
      <c r="BE102">
        <v>0.81831699999999996</v>
      </c>
      <c r="BF102">
        <v>2.1886070000000002</v>
      </c>
      <c r="BG102">
        <v>1.452404</v>
      </c>
      <c r="BH102">
        <v>2.2817940000000001</v>
      </c>
      <c r="BI102">
        <v>2.267404</v>
      </c>
      <c r="BJ102">
        <v>1.653859</v>
      </c>
      <c r="BK102">
        <v>-1.9838009999999999</v>
      </c>
      <c r="BL102">
        <v>2.0979329999999998</v>
      </c>
      <c r="BM102">
        <v>2.0761889999999998</v>
      </c>
      <c r="BN102">
        <v>0.18</v>
      </c>
      <c r="BO102">
        <v>0.1</v>
      </c>
      <c r="BP102">
        <v>-0.06</v>
      </c>
      <c r="BQ102">
        <v>-0.85619999999999996</v>
      </c>
      <c r="BR102">
        <v>11.6099</v>
      </c>
      <c r="BS102">
        <v>-0.1</v>
      </c>
      <c r="BT102">
        <v>-12.2</v>
      </c>
      <c r="BU102">
        <v>0.253</v>
      </c>
      <c r="BV102">
        <v>0.34200000000000003</v>
      </c>
      <c r="BW102">
        <v>0.17199999999999999</v>
      </c>
      <c r="BX102">
        <v>49.8</v>
      </c>
      <c r="BY102">
        <v>4.8139999999999997E-3</v>
      </c>
      <c r="CA102" s="16">
        <v>42886</v>
      </c>
      <c r="CB102">
        <v>1.972</v>
      </c>
      <c r="CC102">
        <v>994.09399199999996</v>
      </c>
    </row>
    <row r="103" spans="1:81">
      <c r="A103" s="16">
        <v>42916</v>
      </c>
      <c r="B103">
        <v>2.9611730000000001</v>
      </c>
      <c r="C103">
        <v>2.6420870000000001</v>
      </c>
      <c r="D103">
        <v>2.9708760000000001</v>
      </c>
      <c r="E103">
        <v>3.4918990000000001</v>
      </c>
      <c r="F103">
        <v>1.03</v>
      </c>
      <c r="G103">
        <v>1.24</v>
      </c>
      <c r="H103">
        <v>1.89</v>
      </c>
      <c r="I103">
        <v>4.3</v>
      </c>
      <c r="J103" s="3">
        <v>14005.4</v>
      </c>
      <c r="K103">
        <v>244.328</v>
      </c>
      <c r="L103">
        <v>252.00899999999999</v>
      </c>
      <c r="M103">
        <v>104.5427</v>
      </c>
      <c r="N103" s="3">
        <v>13274.1</v>
      </c>
      <c r="O103" s="3">
        <v>2470.3000000000002</v>
      </c>
      <c r="P103">
        <v>1.9349000000000001</v>
      </c>
      <c r="Q103">
        <v>0.90490000000000004</v>
      </c>
      <c r="R103">
        <v>1.931</v>
      </c>
      <c r="S103">
        <v>1.6120000000000001</v>
      </c>
      <c r="T103">
        <v>1.9410000000000001</v>
      </c>
      <c r="U103">
        <v>2.4620000000000002</v>
      </c>
      <c r="V103">
        <v>1.7210000000000001</v>
      </c>
      <c r="W103">
        <v>1.4019999999999999</v>
      </c>
      <c r="X103">
        <v>1.7310000000000001</v>
      </c>
      <c r="Y103">
        <v>2.2519999999999998</v>
      </c>
      <c r="Z103">
        <v>1.071</v>
      </c>
      <c r="AA103">
        <v>0.752</v>
      </c>
      <c r="AB103">
        <v>1.081</v>
      </c>
      <c r="AC103">
        <v>1.6020000000000001</v>
      </c>
      <c r="AD103">
        <v>994.21526500000004</v>
      </c>
      <c r="AE103">
        <v>995.16100500000005</v>
      </c>
      <c r="AF103">
        <v>994.18568000000005</v>
      </c>
      <c r="AG103">
        <v>992.64953100000002</v>
      </c>
      <c r="AH103">
        <v>979.73191299999996</v>
      </c>
      <c r="AI103">
        <v>983.43163600000003</v>
      </c>
      <c r="AJ103">
        <v>979.61634700000002</v>
      </c>
      <c r="AK103">
        <v>973.629729</v>
      </c>
      <c r="AL103">
        <v>938.08161399999995</v>
      </c>
      <c r="AM103">
        <v>956.04414099999997</v>
      </c>
      <c r="AN103">
        <v>937.52492199999995</v>
      </c>
      <c r="AO103">
        <v>909.04725199999996</v>
      </c>
      <c r="AP103">
        <v>8.0000000000000002E-3</v>
      </c>
      <c r="AQ103">
        <v>8.0000000000000002E-3</v>
      </c>
      <c r="AR103">
        <v>-6.0000000000000001E-3</v>
      </c>
      <c r="AS103">
        <v>-1.2E-2</v>
      </c>
      <c r="AT103">
        <v>-1.2E-2</v>
      </c>
      <c r="AU103">
        <v>-1.2E-2</v>
      </c>
      <c r="AV103">
        <v>-2.5999999999999999E-2</v>
      </c>
      <c r="AW103">
        <v>-3.2000000000000001E-2</v>
      </c>
      <c r="AX103">
        <v>-8.2000000000000003E-2</v>
      </c>
      <c r="AY103">
        <v>-8.2000000000000003E-2</v>
      </c>
      <c r="AZ103">
        <v>-9.6000000000000002E-2</v>
      </c>
      <c r="BA103">
        <v>-0.10199999999999999</v>
      </c>
      <c r="BB103">
        <v>0.12127300000000001</v>
      </c>
      <c r="BC103">
        <v>-2.3767E-2</v>
      </c>
      <c r="BD103">
        <v>1.7749000000000001E-2</v>
      </c>
      <c r="BE103">
        <v>3.5262000000000002E-2</v>
      </c>
      <c r="BF103">
        <v>0.704565</v>
      </c>
      <c r="BG103">
        <v>0.13963800000000001</v>
      </c>
      <c r="BH103">
        <v>0.30035499999999998</v>
      </c>
      <c r="BI103">
        <v>0.36551400000000001</v>
      </c>
      <c r="BJ103">
        <v>7.2622099999999996</v>
      </c>
      <c r="BK103">
        <v>4.6553589999999998</v>
      </c>
      <c r="BL103">
        <v>5.3246789999999997</v>
      </c>
      <c r="BM103">
        <v>5.456461</v>
      </c>
      <c r="BN103">
        <v>0.05</v>
      </c>
      <c r="BO103">
        <v>7.0000000000000007E-2</v>
      </c>
      <c r="BP103">
        <v>0.14000000000000001</v>
      </c>
      <c r="BQ103">
        <v>1.4035</v>
      </c>
      <c r="BR103">
        <v>46.890099999999997</v>
      </c>
      <c r="BS103">
        <v>0</v>
      </c>
      <c r="BT103">
        <v>39.9</v>
      </c>
      <c r="BU103">
        <v>0.14899999999999999</v>
      </c>
      <c r="BV103">
        <v>0.29499999999999998</v>
      </c>
      <c r="BW103">
        <v>-4.2200000000000001E-2</v>
      </c>
      <c r="BX103">
        <v>23.3</v>
      </c>
      <c r="BY103">
        <v>1.9349000000000002E-2</v>
      </c>
      <c r="CA103" s="16">
        <v>42916</v>
      </c>
      <c r="CB103">
        <v>1.931</v>
      </c>
      <c r="CC103">
        <v>994.21526500000004</v>
      </c>
    </row>
    <row r="104" spans="1:81">
      <c r="A104" s="16">
        <v>42947</v>
      </c>
      <c r="B104">
        <v>2.9286530000000002</v>
      </c>
      <c r="C104">
        <v>2.5727929999999999</v>
      </c>
      <c r="D104">
        <v>2.8947470000000002</v>
      </c>
      <c r="E104">
        <v>3.4122439999999998</v>
      </c>
      <c r="F104">
        <v>1.07</v>
      </c>
      <c r="G104">
        <v>1.23</v>
      </c>
      <c r="H104">
        <v>1.84</v>
      </c>
      <c r="I104">
        <v>4.4000000000000004</v>
      </c>
      <c r="J104" s="3">
        <v>14031.2</v>
      </c>
      <c r="K104">
        <v>245.304</v>
      </c>
      <c r="L104">
        <v>252.56200000000001</v>
      </c>
      <c r="M104">
        <v>104.0475</v>
      </c>
      <c r="N104" s="3">
        <v>13317.3</v>
      </c>
      <c r="O104" s="3">
        <v>2471.6498999999999</v>
      </c>
      <c r="P104">
        <v>5.4600000000000003E-2</v>
      </c>
      <c r="Q104">
        <v>-1.0154000000000001</v>
      </c>
      <c r="R104">
        <v>1.859</v>
      </c>
      <c r="S104">
        <v>1.5029999999999999</v>
      </c>
      <c r="T104">
        <v>1.825</v>
      </c>
      <c r="U104">
        <v>2.3420000000000001</v>
      </c>
      <c r="V104">
        <v>1.6990000000000001</v>
      </c>
      <c r="W104">
        <v>1.343</v>
      </c>
      <c r="X104">
        <v>1.665</v>
      </c>
      <c r="Y104">
        <v>2.1819999999999999</v>
      </c>
      <c r="Z104">
        <v>1.089</v>
      </c>
      <c r="AA104">
        <v>0.73299999999999998</v>
      </c>
      <c r="AB104">
        <v>1.0549999999999999</v>
      </c>
      <c r="AC104">
        <v>1.5720000000000001</v>
      </c>
      <c r="AD104">
        <v>994.42838600000005</v>
      </c>
      <c r="AE104">
        <v>995.48504500000001</v>
      </c>
      <c r="AF104">
        <v>994.52909499999998</v>
      </c>
      <c r="AG104">
        <v>993.00244299999997</v>
      </c>
      <c r="AH104">
        <v>979.98624700000005</v>
      </c>
      <c r="AI104">
        <v>984.11871900000006</v>
      </c>
      <c r="AJ104">
        <v>980.379546</v>
      </c>
      <c r="AK104">
        <v>974.43016899999998</v>
      </c>
      <c r="AL104">
        <v>937.07984599999997</v>
      </c>
      <c r="AM104">
        <v>957.12661100000003</v>
      </c>
      <c r="AN104">
        <v>938.97312399999998</v>
      </c>
      <c r="AO104">
        <v>910.659403</v>
      </c>
      <c r="AP104">
        <v>-0.109</v>
      </c>
      <c r="AQ104">
        <v>-0.109</v>
      </c>
      <c r="AR104">
        <v>-0.11600000000000001</v>
      </c>
      <c r="AS104">
        <v>-0.12</v>
      </c>
      <c r="AT104">
        <v>-5.8999999999999997E-2</v>
      </c>
      <c r="AU104">
        <v>-5.8999999999999997E-2</v>
      </c>
      <c r="AV104">
        <v>-6.6000000000000003E-2</v>
      </c>
      <c r="AW104">
        <v>-7.0000000000000007E-2</v>
      </c>
      <c r="AX104">
        <v>-1.9E-2</v>
      </c>
      <c r="AY104">
        <v>-1.9E-2</v>
      </c>
      <c r="AZ104">
        <v>-2.5999999999999999E-2</v>
      </c>
      <c r="BA104">
        <v>-0.03</v>
      </c>
      <c r="BB104">
        <v>0.213121</v>
      </c>
      <c r="BC104">
        <v>0.32403999999999999</v>
      </c>
      <c r="BD104">
        <v>0.34341500000000003</v>
      </c>
      <c r="BE104">
        <v>0.352912</v>
      </c>
      <c r="BF104">
        <v>0.254334</v>
      </c>
      <c r="BG104">
        <v>0.687083</v>
      </c>
      <c r="BH104">
        <v>0.76319899999999996</v>
      </c>
      <c r="BI104">
        <v>0.80043900000000001</v>
      </c>
      <c r="BJ104">
        <v>-1.001768</v>
      </c>
      <c r="BK104">
        <v>1.08247</v>
      </c>
      <c r="BL104">
        <v>1.4482010000000001</v>
      </c>
      <c r="BM104">
        <v>1.6121509999999999</v>
      </c>
      <c r="BN104">
        <v>0.04</v>
      </c>
      <c r="BO104">
        <v>-0.01</v>
      </c>
      <c r="BP104">
        <v>-0.05</v>
      </c>
      <c r="BQ104">
        <v>-1.9202999999999999</v>
      </c>
      <c r="BR104">
        <v>1.3499000000000001</v>
      </c>
      <c r="BS104">
        <v>0.1</v>
      </c>
      <c r="BT104">
        <v>25.8</v>
      </c>
      <c r="BU104">
        <v>0.97599999999999998</v>
      </c>
      <c r="BV104">
        <v>0.55300000000000005</v>
      </c>
      <c r="BW104">
        <v>-0.49519999999999997</v>
      </c>
      <c r="BX104">
        <v>43.2</v>
      </c>
      <c r="BY104">
        <v>5.4600000000000004E-4</v>
      </c>
      <c r="CA104" s="16">
        <v>42947</v>
      </c>
      <c r="CB104">
        <v>1.859</v>
      </c>
      <c r="CC104">
        <v>994.42838600000005</v>
      </c>
    </row>
    <row r="105" spans="1:81">
      <c r="A105" s="16">
        <v>42978</v>
      </c>
      <c r="B105">
        <v>2.8457720000000002</v>
      </c>
      <c r="C105">
        <v>2.5031279999999998</v>
      </c>
      <c r="D105">
        <v>2.8313579999999998</v>
      </c>
      <c r="E105">
        <v>3.3726159999999998</v>
      </c>
      <c r="F105">
        <v>1.01</v>
      </c>
      <c r="G105">
        <v>1.23</v>
      </c>
      <c r="H105">
        <v>1.7</v>
      </c>
      <c r="I105">
        <v>4.2</v>
      </c>
      <c r="J105" s="3">
        <v>14067.1</v>
      </c>
      <c r="K105">
        <v>246.44499999999999</v>
      </c>
      <c r="L105">
        <v>252.88800000000001</v>
      </c>
      <c r="M105">
        <v>104.0502</v>
      </c>
      <c r="N105" s="3">
        <v>13443.8</v>
      </c>
      <c r="O105" s="3">
        <v>2519.3600999999999</v>
      </c>
      <c r="P105">
        <v>1.9302999999999999</v>
      </c>
      <c r="Q105">
        <v>0.92030000000000001</v>
      </c>
      <c r="R105">
        <v>1.8360000000000001</v>
      </c>
      <c r="S105">
        <v>1.4930000000000001</v>
      </c>
      <c r="T105">
        <v>1.821</v>
      </c>
      <c r="U105">
        <v>2.363</v>
      </c>
      <c r="V105">
        <v>1.6160000000000001</v>
      </c>
      <c r="W105">
        <v>1.2729999999999999</v>
      </c>
      <c r="X105">
        <v>1.601</v>
      </c>
      <c r="Y105">
        <v>2.1429999999999998</v>
      </c>
      <c r="Z105">
        <v>1.1459999999999999</v>
      </c>
      <c r="AA105">
        <v>0.80300000000000005</v>
      </c>
      <c r="AB105">
        <v>1.131</v>
      </c>
      <c r="AC105">
        <v>1.673</v>
      </c>
      <c r="AD105">
        <v>994.49650799999995</v>
      </c>
      <c r="AE105">
        <v>995.51479700000004</v>
      </c>
      <c r="AF105">
        <v>994.54094599999996</v>
      </c>
      <c r="AG105">
        <v>992.94064500000002</v>
      </c>
      <c r="AH105">
        <v>980.94686899999999</v>
      </c>
      <c r="AI105">
        <v>984.93504399999995</v>
      </c>
      <c r="AJ105">
        <v>981.12066000000004</v>
      </c>
      <c r="AK105">
        <v>974.87665100000004</v>
      </c>
      <c r="AL105">
        <v>933.91580499999998</v>
      </c>
      <c r="AM105">
        <v>953.14561900000001</v>
      </c>
      <c r="AN105">
        <v>934.74723700000004</v>
      </c>
      <c r="AO105">
        <v>905.24507500000004</v>
      </c>
      <c r="AP105">
        <v>-0.01</v>
      </c>
      <c r="AQ105">
        <v>-0.01</v>
      </c>
      <c r="AR105">
        <v>-4.0000000000000001E-3</v>
      </c>
      <c r="AS105">
        <v>2.1000000000000001E-2</v>
      </c>
      <c r="AT105">
        <v>-7.0000000000000007E-2</v>
      </c>
      <c r="AU105">
        <v>-7.0000000000000007E-2</v>
      </c>
      <c r="AV105">
        <v>-6.4000000000000001E-2</v>
      </c>
      <c r="AW105">
        <v>-3.9E-2</v>
      </c>
      <c r="AX105">
        <v>7.0000000000000007E-2</v>
      </c>
      <c r="AY105">
        <v>7.0000000000000007E-2</v>
      </c>
      <c r="AZ105">
        <v>7.5999999999999998E-2</v>
      </c>
      <c r="BA105">
        <v>0.10100000000000001</v>
      </c>
      <c r="BB105">
        <v>6.8122000000000002E-2</v>
      </c>
      <c r="BC105">
        <v>2.9751E-2</v>
      </c>
      <c r="BD105">
        <v>1.1851E-2</v>
      </c>
      <c r="BE105">
        <v>-6.1797999999999999E-2</v>
      </c>
      <c r="BF105">
        <v>0.96062199999999998</v>
      </c>
      <c r="BG105">
        <v>0.81632499999999997</v>
      </c>
      <c r="BH105">
        <v>0.74111400000000005</v>
      </c>
      <c r="BI105">
        <v>0.44648300000000002</v>
      </c>
      <c r="BJ105">
        <v>-3.1640410000000001</v>
      </c>
      <c r="BK105">
        <v>-3.9809920000000001</v>
      </c>
      <c r="BL105">
        <v>-4.225886</v>
      </c>
      <c r="BM105">
        <v>-5.4143270000000001</v>
      </c>
      <c r="BN105">
        <v>-0.06</v>
      </c>
      <c r="BO105">
        <v>0</v>
      </c>
      <c r="BP105">
        <v>-0.14000000000000001</v>
      </c>
      <c r="BQ105">
        <v>1.9357</v>
      </c>
      <c r="BR105">
        <v>47.7102</v>
      </c>
      <c r="BS105">
        <v>-0.2</v>
      </c>
      <c r="BT105">
        <v>35.9</v>
      </c>
      <c r="BU105">
        <v>1.141</v>
      </c>
      <c r="BV105">
        <v>0.32600000000000001</v>
      </c>
      <c r="BW105">
        <v>2.7000000000000001E-3</v>
      </c>
      <c r="BX105">
        <v>126.5</v>
      </c>
      <c r="BY105">
        <v>1.9303000000000001E-2</v>
      </c>
      <c r="CA105" s="16">
        <v>42978</v>
      </c>
      <c r="CB105">
        <v>1.8360000000000001</v>
      </c>
      <c r="CC105">
        <v>994.49650799999995</v>
      </c>
    </row>
    <row r="106" spans="1:81">
      <c r="A106" s="16">
        <v>43008</v>
      </c>
      <c r="B106">
        <v>2.9106139999999998</v>
      </c>
      <c r="C106">
        <v>2.6134599999999999</v>
      </c>
      <c r="D106">
        <v>2.9282170000000001</v>
      </c>
      <c r="E106">
        <v>3.4486889999999999</v>
      </c>
      <c r="F106">
        <v>1.06</v>
      </c>
      <c r="G106">
        <v>1.31</v>
      </c>
      <c r="H106">
        <v>1.92</v>
      </c>
      <c r="I106">
        <v>4.0999999999999996</v>
      </c>
      <c r="J106" s="3">
        <v>14113.4</v>
      </c>
      <c r="K106">
        <v>246.57</v>
      </c>
      <c r="L106">
        <v>253.53399999999999</v>
      </c>
      <c r="M106">
        <v>105.62869999999999</v>
      </c>
      <c r="N106" s="3">
        <v>13501.3</v>
      </c>
      <c r="O106" s="3">
        <v>2575.2600000000002</v>
      </c>
      <c r="P106">
        <v>2.2187999999999999</v>
      </c>
      <c r="Q106">
        <v>1.1588000000000001</v>
      </c>
      <c r="R106">
        <v>1.851</v>
      </c>
      <c r="S106">
        <v>1.5529999999999999</v>
      </c>
      <c r="T106">
        <v>1.8680000000000001</v>
      </c>
      <c r="U106">
        <v>2.3889999999999998</v>
      </c>
      <c r="V106">
        <v>1.601</v>
      </c>
      <c r="W106">
        <v>1.3029999999999999</v>
      </c>
      <c r="X106">
        <v>1.6180000000000001</v>
      </c>
      <c r="Y106">
        <v>2.1389999999999998</v>
      </c>
      <c r="Z106">
        <v>0.99099999999999999</v>
      </c>
      <c r="AA106">
        <v>0.69299999999999995</v>
      </c>
      <c r="AB106">
        <v>1.008</v>
      </c>
      <c r="AC106">
        <v>1.5289999999999999</v>
      </c>
      <c r="AD106">
        <v>994.45207800000003</v>
      </c>
      <c r="AE106">
        <v>995.33634700000005</v>
      </c>
      <c r="AF106">
        <v>994.40173500000003</v>
      </c>
      <c r="AG106">
        <v>992.86415499999998</v>
      </c>
      <c r="AH106">
        <v>981.12066000000004</v>
      </c>
      <c r="AI106">
        <v>984.58503800000005</v>
      </c>
      <c r="AJ106">
        <v>980.92370200000005</v>
      </c>
      <c r="AK106">
        <v>974.92246599999999</v>
      </c>
      <c r="AL106">
        <v>942.54906000000005</v>
      </c>
      <c r="AM106">
        <v>959.41017199999999</v>
      </c>
      <c r="AN106">
        <v>941.59765500000003</v>
      </c>
      <c r="AO106">
        <v>912.97597199999996</v>
      </c>
      <c r="AP106">
        <v>0.06</v>
      </c>
      <c r="AQ106">
        <v>0.06</v>
      </c>
      <c r="AR106">
        <v>4.7E-2</v>
      </c>
      <c r="AS106">
        <v>2.5999999999999999E-2</v>
      </c>
      <c r="AT106">
        <v>0.03</v>
      </c>
      <c r="AU106">
        <v>0.03</v>
      </c>
      <c r="AV106">
        <v>1.7000000000000001E-2</v>
      </c>
      <c r="AW106">
        <v>-4.0000000000000001E-3</v>
      </c>
      <c r="AX106">
        <v>-0.11</v>
      </c>
      <c r="AY106">
        <v>-0.11</v>
      </c>
      <c r="AZ106">
        <v>-0.123</v>
      </c>
      <c r="BA106">
        <v>-0.14399999999999999</v>
      </c>
      <c r="BB106">
        <v>-4.4429999999999997E-2</v>
      </c>
      <c r="BC106">
        <v>-0.17845</v>
      </c>
      <c r="BD106">
        <v>-0.139211</v>
      </c>
      <c r="BE106">
        <v>-7.6490000000000002E-2</v>
      </c>
      <c r="BF106">
        <v>0.173791</v>
      </c>
      <c r="BG106">
        <v>-0.35000599999999998</v>
      </c>
      <c r="BH106">
        <v>-0.19695799999999999</v>
      </c>
      <c r="BI106">
        <v>4.5814000000000001E-2</v>
      </c>
      <c r="BJ106">
        <v>8.6332550000000001</v>
      </c>
      <c r="BK106">
        <v>6.2645530000000003</v>
      </c>
      <c r="BL106">
        <v>6.8504180000000003</v>
      </c>
      <c r="BM106">
        <v>7.7308969999999997</v>
      </c>
      <c r="BN106">
        <v>0.05</v>
      </c>
      <c r="BO106">
        <v>0.08</v>
      </c>
      <c r="BP106">
        <v>0.22</v>
      </c>
      <c r="BQ106">
        <v>0.23849999999999999</v>
      </c>
      <c r="BR106">
        <v>55.899900000000002</v>
      </c>
      <c r="BS106">
        <v>-0.1</v>
      </c>
      <c r="BT106">
        <v>46.3</v>
      </c>
      <c r="BU106">
        <v>0.125</v>
      </c>
      <c r="BV106">
        <v>0.64600000000000002</v>
      </c>
      <c r="BW106">
        <v>1.5785</v>
      </c>
      <c r="BX106">
        <v>57.5</v>
      </c>
      <c r="BY106">
        <v>2.2187999999999999E-2</v>
      </c>
      <c r="CA106" s="16">
        <v>43008</v>
      </c>
      <c r="CB106">
        <v>1.851</v>
      </c>
      <c r="CC106">
        <v>994.45207800000003</v>
      </c>
    </row>
    <row r="107" spans="1:81">
      <c r="A107" s="16">
        <v>43039</v>
      </c>
      <c r="B107">
        <v>2.9382799999999998</v>
      </c>
      <c r="C107">
        <v>2.628155</v>
      </c>
      <c r="D107">
        <v>2.9355600000000002</v>
      </c>
      <c r="E107">
        <v>3.4356879999999999</v>
      </c>
      <c r="F107">
        <v>1.1499999999999999</v>
      </c>
      <c r="G107">
        <v>1.43</v>
      </c>
      <c r="H107">
        <v>2.0099999999999998</v>
      </c>
      <c r="I107">
        <v>4.2</v>
      </c>
      <c r="J107" s="3">
        <v>14155.7</v>
      </c>
      <c r="K107">
        <v>247.333</v>
      </c>
      <c r="L107">
        <v>253.85499999999999</v>
      </c>
      <c r="M107">
        <v>106.193</v>
      </c>
      <c r="N107" s="3">
        <v>13587.6</v>
      </c>
      <c r="O107" s="3">
        <v>2584.8400999999999</v>
      </c>
      <c r="P107">
        <v>0.372</v>
      </c>
      <c r="Q107">
        <v>-0.77800000000000002</v>
      </c>
      <c r="R107">
        <v>1.788</v>
      </c>
      <c r="S107">
        <v>1.478</v>
      </c>
      <c r="T107">
        <v>1.786</v>
      </c>
      <c r="U107">
        <v>2.286</v>
      </c>
      <c r="V107">
        <v>1.508</v>
      </c>
      <c r="W107">
        <v>1.198</v>
      </c>
      <c r="X107">
        <v>1.506</v>
      </c>
      <c r="Y107">
        <v>2.0059999999999998</v>
      </c>
      <c r="Z107">
        <v>0.92800000000000005</v>
      </c>
      <c r="AA107">
        <v>0.61799999999999999</v>
      </c>
      <c r="AB107">
        <v>0.92600000000000005</v>
      </c>
      <c r="AC107">
        <v>1.4259999999999999</v>
      </c>
      <c r="AD107">
        <v>994.63873999999998</v>
      </c>
      <c r="AE107">
        <v>995.55943000000002</v>
      </c>
      <c r="AF107">
        <v>994.64466800000002</v>
      </c>
      <c r="AG107">
        <v>993.16732000000002</v>
      </c>
      <c r="AH107">
        <v>982.19942300000002</v>
      </c>
      <c r="AI107">
        <v>985.81105600000001</v>
      </c>
      <c r="AJ107">
        <v>982.22264600000005</v>
      </c>
      <c r="AK107">
        <v>976.44804199999999</v>
      </c>
      <c r="AL107">
        <v>946.08465000000001</v>
      </c>
      <c r="AM107">
        <v>963.70900400000005</v>
      </c>
      <c r="AN107">
        <v>946.19714399999998</v>
      </c>
      <c r="AO107">
        <v>918.55298000000005</v>
      </c>
      <c r="AP107">
        <v>-7.4999999999999997E-2</v>
      </c>
      <c r="AQ107">
        <v>-7.4999999999999997E-2</v>
      </c>
      <c r="AR107">
        <v>-8.2000000000000003E-2</v>
      </c>
      <c r="AS107">
        <v>-0.10299999999999999</v>
      </c>
      <c r="AT107">
        <v>-0.105</v>
      </c>
      <c r="AU107">
        <v>-0.105</v>
      </c>
      <c r="AV107">
        <v>-0.112</v>
      </c>
      <c r="AW107">
        <v>-0.13300000000000001</v>
      </c>
      <c r="AX107">
        <v>-7.4999999999999997E-2</v>
      </c>
      <c r="AY107">
        <v>-7.4999999999999997E-2</v>
      </c>
      <c r="AZ107">
        <v>-8.2000000000000003E-2</v>
      </c>
      <c r="BA107">
        <v>-0.10299999999999999</v>
      </c>
      <c r="BB107">
        <v>0.18666099999999999</v>
      </c>
      <c r="BC107">
        <v>0.223084</v>
      </c>
      <c r="BD107">
        <v>0.24293300000000001</v>
      </c>
      <c r="BE107">
        <v>0.30316500000000002</v>
      </c>
      <c r="BF107">
        <v>1.0787629999999999</v>
      </c>
      <c r="BG107">
        <v>1.2260180000000001</v>
      </c>
      <c r="BH107">
        <v>1.298945</v>
      </c>
      <c r="BI107">
        <v>1.525576</v>
      </c>
      <c r="BJ107">
        <v>3.53559</v>
      </c>
      <c r="BK107">
        <v>4.298832</v>
      </c>
      <c r="BL107">
        <v>4.5994890000000002</v>
      </c>
      <c r="BM107">
        <v>5.577007</v>
      </c>
      <c r="BN107">
        <v>0.09</v>
      </c>
      <c r="BO107">
        <v>0.12</v>
      </c>
      <c r="BP107">
        <v>0.09</v>
      </c>
      <c r="BQ107">
        <v>-1.9368000000000001</v>
      </c>
      <c r="BR107">
        <v>9.5800999999999998</v>
      </c>
      <c r="BS107">
        <v>0.1</v>
      </c>
      <c r="BT107">
        <v>42.3</v>
      </c>
      <c r="BU107">
        <v>0.76300000000000001</v>
      </c>
      <c r="BV107">
        <v>0.32100000000000001</v>
      </c>
      <c r="BW107">
        <v>0.56430000000000002</v>
      </c>
      <c r="BX107">
        <v>86.3</v>
      </c>
      <c r="BY107">
        <v>3.7200000000000002E-3</v>
      </c>
      <c r="CA107" s="16">
        <v>43039</v>
      </c>
      <c r="CB107">
        <v>1.788</v>
      </c>
      <c r="CC107">
        <v>994.63873999999998</v>
      </c>
    </row>
    <row r="108" spans="1:81">
      <c r="A108" s="16">
        <v>43069</v>
      </c>
      <c r="B108">
        <v>3.0184549999999999</v>
      </c>
      <c r="C108">
        <v>2.7079610000000001</v>
      </c>
      <c r="D108">
        <v>3.0519820000000002</v>
      </c>
      <c r="E108">
        <v>3.5807250000000002</v>
      </c>
      <c r="F108">
        <v>1.27</v>
      </c>
      <c r="G108">
        <v>1.62</v>
      </c>
      <c r="H108">
        <v>2.14</v>
      </c>
      <c r="I108">
        <v>4.0999999999999996</v>
      </c>
      <c r="J108" s="3">
        <v>14218.2</v>
      </c>
      <c r="K108">
        <v>247.84700000000001</v>
      </c>
      <c r="L108">
        <v>254.38</v>
      </c>
      <c r="M108">
        <v>106.536</v>
      </c>
      <c r="N108" s="3">
        <v>13669.9</v>
      </c>
      <c r="O108" s="3">
        <v>2673.6100999999999</v>
      </c>
      <c r="P108">
        <v>3.4342999999999999</v>
      </c>
      <c r="Q108">
        <v>2.1642999999999999</v>
      </c>
      <c r="R108">
        <v>1.748</v>
      </c>
      <c r="S108">
        <v>1.4379999999999999</v>
      </c>
      <c r="T108">
        <v>1.782</v>
      </c>
      <c r="U108">
        <v>2.3109999999999999</v>
      </c>
      <c r="V108">
        <v>1.3979999999999999</v>
      </c>
      <c r="W108">
        <v>1.0880000000000001</v>
      </c>
      <c r="X108">
        <v>1.4319999999999999</v>
      </c>
      <c r="Y108">
        <v>1.9610000000000001</v>
      </c>
      <c r="Z108">
        <v>0.878</v>
      </c>
      <c r="AA108">
        <v>0.56799999999999995</v>
      </c>
      <c r="AB108">
        <v>0.91200000000000003</v>
      </c>
      <c r="AC108">
        <v>1.4410000000000001</v>
      </c>
      <c r="AD108">
        <v>994.75733300000002</v>
      </c>
      <c r="AE108">
        <v>995.678496</v>
      </c>
      <c r="AF108">
        <v>994.65652499999999</v>
      </c>
      <c r="AG108">
        <v>993.09370000000001</v>
      </c>
      <c r="AH108">
        <v>983.47819000000004</v>
      </c>
      <c r="AI108">
        <v>987.09846100000004</v>
      </c>
      <c r="AJ108">
        <v>983.08260900000005</v>
      </c>
      <c r="AK108">
        <v>976.96520499999997</v>
      </c>
      <c r="AL108">
        <v>948.90168900000003</v>
      </c>
      <c r="AM108">
        <v>966.58737799999994</v>
      </c>
      <c r="AN108">
        <v>946.98504000000003</v>
      </c>
      <c r="AO108">
        <v>917.73832700000003</v>
      </c>
      <c r="AP108">
        <v>-0.04</v>
      </c>
      <c r="AQ108">
        <v>-0.04</v>
      </c>
      <c r="AR108">
        <v>-4.0000000000000001E-3</v>
      </c>
      <c r="AS108">
        <v>2.5000000000000001E-2</v>
      </c>
      <c r="AT108">
        <v>-0.11</v>
      </c>
      <c r="AU108">
        <v>-0.11</v>
      </c>
      <c r="AV108">
        <v>-7.3999999999999996E-2</v>
      </c>
      <c r="AW108">
        <v>-4.4999999999999998E-2</v>
      </c>
      <c r="AX108">
        <v>-0.05</v>
      </c>
      <c r="AY108">
        <v>-0.05</v>
      </c>
      <c r="AZ108">
        <v>-1.4E-2</v>
      </c>
      <c r="BA108">
        <v>1.4999999999999999E-2</v>
      </c>
      <c r="BB108">
        <v>0.118593</v>
      </c>
      <c r="BC108">
        <v>0.11906600000000001</v>
      </c>
      <c r="BD108">
        <v>1.1856999999999999E-2</v>
      </c>
      <c r="BE108">
        <v>-7.3620000000000005E-2</v>
      </c>
      <c r="BF108">
        <v>1.278767</v>
      </c>
      <c r="BG108">
        <v>1.2874049999999999</v>
      </c>
      <c r="BH108">
        <v>0.85996300000000003</v>
      </c>
      <c r="BI108">
        <v>0.51716399999999996</v>
      </c>
      <c r="BJ108">
        <v>2.81704</v>
      </c>
      <c r="BK108">
        <v>2.878374</v>
      </c>
      <c r="BL108">
        <v>0.78789600000000004</v>
      </c>
      <c r="BM108">
        <v>-0.81465299999999996</v>
      </c>
      <c r="BN108">
        <v>0.12</v>
      </c>
      <c r="BO108">
        <v>0.19</v>
      </c>
      <c r="BP108">
        <v>0.13</v>
      </c>
      <c r="BQ108">
        <v>2.9422999999999999</v>
      </c>
      <c r="BR108">
        <v>88.77</v>
      </c>
      <c r="BS108">
        <v>-0.1</v>
      </c>
      <c r="BT108">
        <v>62.5</v>
      </c>
      <c r="BU108">
        <v>0.51400000000000001</v>
      </c>
      <c r="BV108">
        <v>0.52500000000000002</v>
      </c>
      <c r="BW108">
        <v>0.34300000000000003</v>
      </c>
      <c r="BX108">
        <v>82.3</v>
      </c>
      <c r="BY108">
        <v>3.4342999999999999E-2</v>
      </c>
      <c r="CA108" s="16">
        <v>43069</v>
      </c>
      <c r="CB108">
        <v>1.748</v>
      </c>
      <c r="CC108">
        <v>994.75733300000002</v>
      </c>
    </row>
    <row r="109" spans="1:81">
      <c r="A109" s="16">
        <v>43100</v>
      </c>
      <c r="B109">
        <v>2.980988</v>
      </c>
      <c r="C109">
        <v>2.7106110000000001</v>
      </c>
      <c r="D109">
        <v>3.0296970000000001</v>
      </c>
      <c r="E109">
        <v>3.5438519999999998</v>
      </c>
      <c r="F109">
        <v>1.39</v>
      </c>
      <c r="G109">
        <v>1.76</v>
      </c>
      <c r="H109">
        <v>2.2000000000000002</v>
      </c>
      <c r="I109">
        <v>4.0999999999999996</v>
      </c>
      <c r="J109" s="3">
        <v>14358.3</v>
      </c>
      <c r="K109">
        <v>248.816</v>
      </c>
      <c r="L109">
        <v>255.10599999999999</v>
      </c>
      <c r="M109">
        <v>106.2655</v>
      </c>
      <c r="N109" s="3">
        <v>13697.7</v>
      </c>
      <c r="O109" s="3">
        <v>2823.8101000000001</v>
      </c>
      <c r="P109">
        <v>5.6178999999999997</v>
      </c>
      <c r="Q109">
        <v>4.2279</v>
      </c>
      <c r="R109">
        <v>1.591</v>
      </c>
      <c r="S109">
        <v>1.321</v>
      </c>
      <c r="T109">
        <v>1.64</v>
      </c>
      <c r="U109">
        <v>2.1539999999999999</v>
      </c>
      <c r="V109">
        <v>1.2210000000000001</v>
      </c>
      <c r="W109">
        <v>0.95099999999999996</v>
      </c>
      <c r="X109">
        <v>1.27</v>
      </c>
      <c r="Y109">
        <v>1.784</v>
      </c>
      <c r="Z109">
        <v>0.78100000000000003</v>
      </c>
      <c r="AA109">
        <v>0.51100000000000001</v>
      </c>
      <c r="AB109">
        <v>0.83</v>
      </c>
      <c r="AC109">
        <v>1.3440000000000001</v>
      </c>
      <c r="AD109">
        <v>995.22339999999997</v>
      </c>
      <c r="AE109">
        <v>996.02711499999998</v>
      </c>
      <c r="AF109">
        <v>995.07783900000004</v>
      </c>
      <c r="AG109">
        <v>993.55642399999999</v>
      </c>
      <c r="AH109">
        <v>985.54226000000006</v>
      </c>
      <c r="AI109">
        <v>988.70618200000001</v>
      </c>
      <c r="AJ109">
        <v>984.970057</v>
      </c>
      <c r="AK109">
        <v>979.00426300000004</v>
      </c>
      <c r="AL109">
        <v>954.39470200000005</v>
      </c>
      <c r="AM109">
        <v>969.88096700000006</v>
      </c>
      <c r="AN109">
        <v>951.61525800000004</v>
      </c>
      <c r="AO109">
        <v>923.02135699999997</v>
      </c>
      <c r="AP109">
        <v>-0.11700000000000001</v>
      </c>
      <c r="AQ109">
        <v>-0.11700000000000001</v>
      </c>
      <c r="AR109">
        <v>-0.14199999999999999</v>
      </c>
      <c r="AS109">
        <v>-0.157</v>
      </c>
      <c r="AT109">
        <v>-0.13700000000000001</v>
      </c>
      <c r="AU109">
        <v>-0.13700000000000001</v>
      </c>
      <c r="AV109">
        <v>-0.16200000000000001</v>
      </c>
      <c r="AW109">
        <v>-0.17699999999999999</v>
      </c>
      <c r="AX109">
        <v>-5.7000000000000002E-2</v>
      </c>
      <c r="AY109">
        <v>-5.7000000000000002E-2</v>
      </c>
      <c r="AZ109">
        <v>-8.2000000000000003E-2</v>
      </c>
      <c r="BA109">
        <v>-9.7000000000000003E-2</v>
      </c>
      <c r="BB109">
        <v>0.46606700000000001</v>
      </c>
      <c r="BC109">
        <v>0.34861900000000001</v>
      </c>
      <c r="BD109">
        <v>0.42131400000000002</v>
      </c>
      <c r="BE109">
        <v>0.46272400000000002</v>
      </c>
      <c r="BF109">
        <v>2.0640700000000001</v>
      </c>
      <c r="BG109">
        <v>1.607721</v>
      </c>
      <c r="BH109">
        <v>1.887448</v>
      </c>
      <c r="BI109">
        <v>2.0390579999999998</v>
      </c>
      <c r="BJ109">
        <v>5.4930130000000004</v>
      </c>
      <c r="BK109">
        <v>3.2935889999999999</v>
      </c>
      <c r="BL109">
        <v>4.6302190000000003</v>
      </c>
      <c r="BM109">
        <v>5.2830300000000001</v>
      </c>
      <c r="BN109">
        <v>0.12</v>
      </c>
      <c r="BO109">
        <v>0.14000000000000001</v>
      </c>
      <c r="BP109">
        <v>0.06</v>
      </c>
      <c r="BQ109">
        <v>2.0636000000000001</v>
      </c>
      <c r="BR109">
        <v>150.19999999999999</v>
      </c>
      <c r="BS109">
        <v>0</v>
      </c>
      <c r="BT109">
        <v>140.1</v>
      </c>
      <c r="BU109">
        <v>0.96899999999999997</v>
      </c>
      <c r="BV109">
        <v>0.72599999999999998</v>
      </c>
      <c r="BW109">
        <v>-0.27050000000000002</v>
      </c>
      <c r="BX109">
        <v>27.8</v>
      </c>
      <c r="BY109">
        <v>5.6179E-2</v>
      </c>
      <c r="CA109" s="16">
        <v>43100</v>
      </c>
      <c r="CB109">
        <v>1.591</v>
      </c>
      <c r="CC109">
        <v>995.22339999999997</v>
      </c>
    </row>
    <row r="110" spans="1:81">
      <c r="A110" s="16">
        <v>43131</v>
      </c>
      <c r="B110">
        <v>3.204469</v>
      </c>
      <c r="C110">
        <v>2.9504109999999999</v>
      </c>
      <c r="D110">
        <v>3.2622990000000001</v>
      </c>
      <c r="E110">
        <v>3.7077650000000002</v>
      </c>
      <c r="F110">
        <v>1.46</v>
      </c>
      <c r="G110">
        <v>1.9</v>
      </c>
      <c r="H110">
        <v>2.52</v>
      </c>
      <c r="I110">
        <v>4.0999999999999996</v>
      </c>
      <c r="J110" s="3">
        <v>14394.8</v>
      </c>
      <c r="K110">
        <v>249.47499999999999</v>
      </c>
      <c r="L110">
        <v>255.57</v>
      </c>
      <c r="M110">
        <v>106.64190000000001</v>
      </c>
      <c r="N110" s="3">
        <v>13712.2</v>
      </c>
      <c r="O110" s="3">
        <v>2713.8301000000001</v>
      </c>
      <c r="P110">
        <v>-3.8946999999999998</v>
      </c>
      <c r="Q110">
        <v>-5.3547000000000002</v>
      </c>
      <c r="R110">
        <v>1.744</v>
      </c>
      <c r="S110">
        <v>1.49</v>
      </c>
      <c r="T110">
        <v>1.802</v>
      </c>
      <c r="U110">
        <v>2.2480000000000002</v>
      </c>
      <c r="V110">
        <v>1.304</v>
      </c>
      <c r="W110">
        <v>1.05</v>
      </c>
      <c r="X110">
        <v>1.3620000000000001</v>
      </c>
      <c r="Y110">
        <v>1.8080000000000001</v>
      </c>
      <c r="Z110">
        <v>0.68400000000000005</v>
      </c>
      <c r="AA110">
        <v>0.43</v>
      </c>
      <c r="AB110">
        <v>0.74199999999999999</v>
      </c>
      <c r="AC110">
        <v>1.1879999999999999</v>
      </c>
      <c r="AD110">
        <v>994.76919599999997</v>
      </c>
      <c r="AE110">
        <v>995.52372300000002</v>
      </c>
      <c r="AF110">
        <v>994.59724600000004</v>
      </c>
      <c r="AG110">
        <v>993.279268</v>
      </c>
      <c r="AH110">
        <v>984.57337500000006</v>
      </c>
      <c r="AI110">
        <v>987.54391799999996</v>
      </c>
      <c r="AJ110">
        <v>983.89735900000005</v>
      </c>
      <c r="AK110">
        <v>978.72732399999995</v>
      </c>
      <c r="AL110">
        <v>959.92484899999999</v>
      </c>
      <c r="AM110">
        <v>974.58388000000002</v>
      </c>
      <c r="AN110">
        <v>956.61368400000003</v>
      </c>
      <c r="AO110">
        <v>931.59238000000005</v>
      </c>
      <c r="AP110">
        <v>0.16900000000000001</v>
      </c>
      <c r="AQ110">
        <v>0.16900000000000001</v>
      </c>
      <c r="AR110">
        <v>0.16200000000000001</v>
      </c>
      <c r="AS110">
        <v>9.4E-2</v>
      </c>
      <c r="AT110">
        <v>9.9000000000000005E-2</v>
      </c>
      <c r="AU110">
        <v>9.9000000000000005E-2</v>
      </c>
      <c r="AV110">
        <v>9.1999999999999998E-2</v>
      </c>
      <c r="AW110">
        <v>2.4E-2</v>
      </c>
      <c r="AX110">
        <v>-8.1000000000000003E-2</v>
      </c>
      <c r="AY110">
        <v>-8.1000000000000003E-2</v>
      </c>
      <c r="AZ110">
        <v>-8.7999999999999995E-2</v>
      </c>
      <c r="BA110">
        <v>-0.156</v>
      </c>
      <c r="BB110">
        <v>-0.454204</v>
      </c>
      <c r="BC110">
        <v>-0.50339299999999998</v>
      </c>
      <c r="BD110">
        <v>-0.48059200000000002</v>
      </c>
      <c r="BE110">
        <v>-0.27715600000000001</v>
      </c>
      <c r="BF110">
        <v>-0.968885</v>
      </c>
      <c r="BG110">
        <v>-1.162264</v>
      </c>
      <c r="BH110">
        <v>-1.0726979999999999</v>
      </c>
      <c r="BI110">
        <v>-0.27694000000000002</v>
      </c>
      <c r="BJ110">
        <v>5.5301470000000004</v>
      </c>
      <c r="BK110">
        <v>4.7029129999999997</v>
      </c>
      <c r="BL110">
        <v>4.9984260000000003</v>
      </c>
      <c r="BM110">
        <v>8.5710230000000003</v>
      </c>
      <c r="BN110">
        <v>7.0000000000000007E-2</v>
      </c>
      <c r="BO110">
        <v>0.14000000000000001</v>
      </c>
      <c r="BP110">
        <v>0.32</v>
      </c>
      <c r="BQ110">
        <v>-9.5825999999999993</v>
      </c>
      <c r="BR110">
        <v>-109.98</v>
      </c>
      <c r="BS110">
        <v>0</v>
      </c>
      <c r="BT110">
        <v>36.5</v>
      </c>
      <c r="BU110">
        <v>0.65900000000000003</v>
      </c>
      <c r="BV110">
        <v>0.46400000000000002</v>
      </c>
      <c r="BW110">
        <v>0.37640000000000001</v>
      </c>
      <c r="BX110">
        <v>14.5</v>
      </c>
      <c r="BY110">
        <v>-3.8947000000000002E-2</v>
      </c>
      <c r="CA110" s="16">
        <v>43131</v>
      </c>
      <c r="CB110">
        <v>1.744</v>
      </c>
      <c r="CC110">
        <v>994.76919599999997</v>
      </c>
    </row>
    <row r="111" spans="1:81">
      <c r="A111" s="16">
        <v>43159</v>
      </c>
      <c r="B111">
        <v>3.412944</v>
      </c>
      <c r="C111">
        <v>3.1881870000000001</v>
      </c>
      <c r="D111">
        <v>3.5222820000000001</v>
      </c>
      <c r="E111">
        <v>3.9701780000000002</v>
      </c>
      <c r="F111">
        <v>1.65</v>
      </c>
      <c r="G111">
        <v>2.0699999999999998</v>
      </c>
      <c r="H111">
        <v>2.65</v>
      </c>
      <c r="I111">
        <v>4</v>
      </c>
      <c r="J111" s="3">
        <v>14447.8</v>
      </c>
      <c r="K111">
        <v>249.41300000000001</v>
      </c>
      <c r="L111">
        <v>256.07499999999999</v>
      </c>
      <c r="M111">
        <v>107.25190000000001</v>
      </c>
      <c r="N111" s="3">
        <v>13775.1</v>
      </c>
      <c r="O111" s="3">
        <v>2640.8701000000001</v>
      </c>
      <c r="P111">
        <v>-2.6884999999999999</v>
      </c>
      <c r="Q111">
        <v>-4.3384999999999998</v>
      </c>
      <c r="R111">
        <v>1.7629999999999999</v>
      </c>
      <c r="S111">
        <v>1.538</v>
      </c>
      <c r="T111">
        <v>1.8720000000000001</v>
      </c>
      <c r="U111">
        <v>2.3199999999999998</v>
      </c>
      <c r="V111">
        <v>1.343</v>
      </c>
      <c r="W111">
        <v>1.1180000000000001</v>
      </c>
      <c r="X111">
        <v>1.452</v>
      </c>
      <c r="Y111">
        <v>1.9</v>
      </c>
      <c r="Z111">
        <v>0.76300000000000001</v>
      </c>
      <c r="AA111">
        <v>0.53800000000000003</v>
      </c>
      <c r="AB111">
        <v>0.872</v>
      </c>
      <c r="AC111">
        <v>1.32</v>
      </c>
      <c r="AD111">
        <v>994.712853</v>
      </c>
      <c r="AE111">
        <v>995.38094599999999</v>
      </c>
      <c r="AF111">
        <v>994.38989100000003</v>
      </c>
      <c r="AG111">
        <v>993.06720199999995</v>
      </c>
      <c r="AH111">
        <v>984.11871900000006</v>
      </c>
      <c r="AI111">
        <v>986.74704499999996</v>
      </c>
      <c r="AJ111">
        <v>982.85005100000001</v>
      </c>
      <c r="AK111">
        <v>977.66705100000001</v>
      </c>
      <c r="AL111">
        <v>955.41810099999998</v>
      </c>
      <c r="AM111">
        <v>968.31921599999998</v>
      </c>
      <c r="AN111">
        <v>949.24039100000005</v>
      </c>
      <c r="AO111">
        <v>924.33396900000002</v>
      </c>
      <c r="AP111">
        <v>4.8000000000000001E-2</v>
      </c>
      <c r="AQ111">
        <v>4.8000000000000001E-2</v>
      </c>
      <c r="AR111">
        <v>7.0000000000000007E-2</v>
      </c>
      <c r="AS111">
        <v>7.1999999999999995E-2</v>
      </c>
      <c r="AT111">
        <v>6.8000000000000005E-2</v>
      </c>
      <c r="AU111">
        <v>6.8000000000000005E-2</v>
      </c>
      <c r="AV111">
        <v>0.09</v>
      </c>
      <c r="AW111">
        <v>9.1999999999999998E-2</v>
      </c>
      <c r="AX111">
        <v>0.108</v>
      </c>
      <c r="AY111">
        <v>0.108</v>
      </c>
      <c r="AZ111">
        <v>0.13</v>
      </c>
      <c r="BA111">
        <v>0.13200000000000001</v>
      </c>
      <c r="BB111">
        <v>-5.6342000000000003E-2</v>
      </c>
      <c r="BC111">
        <v>-0.14277599999999999</v>
      </c>
      <c r="BD111">
        <v>-0.20735500000000001</v>
      </c>
      <c r="BE111">
        <v>-0.212065</v>
      </c>
      <c r="BF111">
        <v>-0.45465699999999998</v>
      </c>
      <c r="BG111">
        <v>-0.79687300000000005</v>
      </c>
      <c r="BH111">
        <v>-1.0473079999999999</v>
      </c>
      <c r="BI111">
        <v>-1.0602720000000001</v>
      </c>
      <c r="BJ111">
        <v>-4.506748</v>
      </c>
      <c r="BK111">
        <v>-6.2646639999999998</v>
      </c>
      <c r="BL111">
        <v>-7.3732920000000002</v>
      </c>
      <c r="BM111">
        <v>-7.2584109999999997</v>
      </c>
      <c r="BN111">
        <v>0.19</v>
      </c>
      <c r="BO111">
        <v>0.17</v>
      </c>
      <c r="BP111">
        <v>0.13</v>
      </c>
      <c r="BQ111">
        <v>1.0162</v>
      </c>
      <c r="BR111">
        <v>-72.959999999999994</v>
      </c>
      <c r="BS111">
        <v>-0.1</v>
      </c>
      <c r="BT111">
        <v>53</v>
      </c>
      <c r="BU111">
        <v>-6.2E-2</v>
      </c>
      <c r="BV111">
        <v>0.505</v>
      </c>
      <c r="BW111">
        <v>0.61</v>
      </c>
      <c r="BX111">
        <v>62.9</v>
      </c>
      <c r="BY111">
        <v>-2.6884999999999999E-2</v>
      </c>
      <c r="CA111" s="16">
        <v>43159</v>
      </c>
      <c r="CB111">
        <v>1.7629999999999999</v>
      </c>
      <c r="CC111">
        <v>994.712853</v>
      </c>
    </row>
    <row r="112" spans="1:81">
      <c r="A112" s="16">
        <v>43190</v>
      </c>
      <c r="B112">
        <v>3.3902679999999998</v>
      </c>
      <c r="C112">
        <v>3.2304539999999999</v>
      </c>
      <c r="D112">
        <v>3.5677469999999998</v>
      </c>
      <c r="E112">
        <v>4.0323460000000004</v>
      </c>
      <c r="F112">
        <v>1.75</v>
      </c>
      <c r="G112">
        <v>2.085</v>
      </c>
      <c r="H112">
        <v>2.5550000000000002</v>
      </c>
      <c r="I112">
        <v>3.9</v>
      </c>
      <c r="J112" s="3">
        <v>14463.2</v>
      </c>
      <c r="K112">
        <v>249.95699999999999</v>
      </c>
      <c r="L112">
        <v>256.48700000000002</v>
      </c>
      <c r="M112">
        <v>108.2223</v>
      </c>
      <c r="N112" s="3">
        <v>13861.5</v>
      </c>
      <c r="O112" s="3">
        <v>2648.05</v>
      </c>
      <c r="P112">
        <v>0.27189999999999998</v>
      </c>
      <c r="Q112">
        <v>-1.4781</v>
      </c>
      <c r="R112">
        <v>1.64</v>
      </c>
      <c r="S112">
        <v>1.48</v>
      </c>
      <c r="T112">
        <v>1.8180000000000001</v>
      </c>
      <c r="U112">
        <v>2.282</v>
      </c>
      <c r="V112">
        <v>1.3049999999999999</v>
      </c>
      <c r="W112">
        <v>1.145</v>
      </c>
      <c r="X112">
        <v>1.4830000000000001</v>
      </c>
      <c r="Y112">
        <v>1.9470000000000001</v>
      </c>
      <c r="Z112">
        <v>0.83499999999999996</v>
      </c>
      <c r="AA112">
        <v>0.67500000000000004</v>
      </c>
      <c r="AB112">
        <v>1.0129999999999999</v>
      </c>
      <c r="AC112">
        <v>1.4770000000000001</v>
      </c>
      <c r="AD112">
        <v>995.07783900000004</v>
      </c>
      <c r="AE112">
        <v>995.55347900000004</v>
      </c>
      <c r="AF112">
        <v>994.54983500000003</v>
      </c>
      <c r="AG112">
        <v>993.17910099999995</v>
      </c>
      <c r="AH112">
        <v>984.56171200000006</v>
      </c>
      <c r="AI112">
        <v>986.43096700000001</v>
      </c>
      <c r="AJ112">
        <v>982.48978399999999</v>
      </c>
      <c r="AK112">
        <v>977.12620300000003</v>
      </c>
      <c r="AL112">
        <v>951.33217300000001</v>
      </c>
      <c r="AM112">
        <v>960.43984799999998</v>
      </c>
      <c r="AN112">
        <v>941.31804299999999</v>
      </c>
      <c r="AO112">
        <v>915.78659600000003</v>
      </c>
      <c r="AP112">
        <v>-5.8000000000000003E-2</v>
      </c>
      <c r="AQ112">
        <v>-5.8000000000000003E-2</v>
      </c>
      <c r="AR112">
        <v>-5.3999999999999999E-2</v>
      </c>
      <c r="AS112">
        <v>-3.7999999999999999E-2</v>
      </c>
      <c r="AT112">
        <v>2.7E-2</v>
      </c>
      <c r="AU112">
        <v>2.7E-2</v>
      </c>
      <c r="AV112">
        <v>3.1E-2</v>
      </c>
      <c r="AW112">
        <v>4.7E-2</v>
      </c>
      <c r="AX112">
        <v>0.13700000000000001</v>
      </c>
      <c r="AY112">
        <v>0.13700000000000001</v>
      </c>
      <c r="AZ112">
        <v>0.14099999999999999</v>
      </c>
      <c r="BA112">
        <v>0.157</v>
      </c>
      <c r="BB112">
        <v>0.364985</v>
      </c>
      <c r="BC112">
        <v>0.17253199999999999</v>
      </c>
      <c r="BD112">
        <v>0.159943</v>
      </c>
      <c r="BE112">
        <v>0.111899</v>
      </c>
      <c r="BF112">
        <v>0.442994</v>
      </c>
      <c r="BG112">
        <v>-0.31607800000000003</v>
      </c>
      <c r="BH112">
        <v>-0.36026599999999998</v>
      </c>
      <c r="BI112">
        <v>-0.540848</v>
      </c>
      <c r="BJ112">
        <v>-4.085928</v>
      </c>
      <c r="BK112">
        <v>-7.8793689999999996</v>
      </c>
      <c r="BL112">
        <v>-7.9223489999999996</v>
      </c>
      <c r="BM112">
        <v>-8.5473719999999993</v>
      </c>
      <c r="BN112">
        <v>0.1</v>
      </c>
      <c r="BO112">
        <v>1.4999999999999999E-2</v>
      </c>
      <c r="BP112">
        <v>-9.5000000000000001E-2</v>
      </c>
      <c r="BQ112">
        <v>2.8603999999999998</v>
      </c>
      <c r="BR112">
        <v>7.1798999999999999</v>
      </c>
      <c r="BS112">
        <v>-0.1</v>
      </c>
      <c r="BT112">
        <v>15.4</v>
      </c>
      <c r="BU112">
        <v>0.54400000000000004</v>
      </c>
      <c r="BV112">
        <v>0.41199999999999998</v>
      </c>
      <c r="BW112">
        <v>0.97040000000000004</v>
      </c>
      <c r="BX112">
        <v>86.4</v>
      </c>
      <c r="BY112">
        <v>2.7190000000000001E-3</v>
      </c>
      <c r="CA112" s="16">
        <v>43190</v>
      </c>
      <c r="CB112">
        <v>1.64</v>
      </c>
      <c r="CC112">
        <v>995.07783900000004</v>
      </c>
    </row>
    <row r="113" spans="1:81">
      <c r="A113" s="16">
        <v>43220</v>
      </c>
      <c r="B113">
        <v>3.5440800000000001</v>
      </c>
      <c r="C113">
        <v>3.372366</v>
      </c>
      <c r="D113">
        <v>3.7222219999999999</v>
      </c>
      <c r="E113">
        <v>4.1960730000000002</v>
      </c>
      <c r="F113">
        <v>1.87</v>
      </c>
      <c r="G113">
        <v>2.2400000000000002</v>
      </c>
      <c r="H113">
        <v>2.79</v>
      </c>
      <c r="I113">
        <v>3.8</v>
      </c>
      <c r="J113" s="3">
        <v>14490.8</v>
      </c>
      <c r="K113">
        <v>250.64</v>
      </c>
      <c r="L113">
        <v>257.05700000000002</v>
      </c>
      <c r="M113">
        <v>107.3639</v>
      </c>
      <c r="N113" s="3">
        <v>13953.2</v>
      </c>
      <c r="O113" s="3">
        <v>2705.27</v>
      </c>
      <c r="P113">
        <v>2.1608000000000001</v>
      </c>
      <c r="Q113">
        <v>0.2908</v>
      </c>
      <c r="R113">
        <v>1.6739999999999999</v>
      </c>
      <c r="S113">
        <v>1.502</v>
      </c>
      <c r="T113">
        <v>1.8520000000000001</v>
      </c>
      <c r="U113">
        <v>2.3260000000000001</v>
      </c>
      <c r="V113">
        <v>1.304</v>
      </c>
      <c r="W113">
        <v>1.1319999999999999</v>
      </c>
      <c r="X113">
        <v>1.482</v>
      </c>
      <c r="Y113">
        <v>1.956</v>
      </c>
      <c r="Z113">
        <v>0.754</v>
      </c>
      <c r="AA113">
        <v>0.58199999999999996</v>
      </c>
      <c r="AB113">
        <v>0.93200000000000005</v>
      </c>
      <c r="AC113">
        <v>1.4059999999999999</v>
      </c>
      <c r="AD113">
        <v>994.97689100000002</v>
      </c>
      <c r="AE113">
        <v>995.48802000000001</v>
      </c>
      <c r="AF113">
        <v>994.449117</v>
      </c>
      <c r="AG113">
        <v>993.04953899999998</v>
      </c>
      <c r="AH113">
        <v>984.57337500000006</v>
      </c>
      <c r="AI113">
        <v>986.58312999999998</v>
      </c>
      <c r="AJ113">
        <v>982.50140199999998</v>
      </c>
      <c r="AK113">
        <v>977.02269899999999</v>
      </c>
      <c r="AL113">
        <v>955.93028000000004</v>
      </c>
      <c r="AM113">
        <v>965.78042400000004</v>
      </c>
      <c r="AN113">
        <v>945.85970799999996</v>
      </c>
      <c r="AO113">
        <v>919.64049599999998</v>
      </c>
      <c r="AP113">
        <v>2.1999999999999999E-2</v>
      </c>
      <c r="AQ113">
        <v>2.1999999999999999E-2</v>
      </c>
      <c r="AR113">
        <v>3.4000000000000002E-2</v>
      </c>
      <c r="AS113">
        <v>4.3999999999999997E-2</v>
      </c>
      <c r="AT113">
        <v>-1.2999999999999999E-2</v>
      </c>
      <c r="AU113">
        <v>-1.2999999999999999E-2</v>
      </c>
      <c r="AV113">
        <v>-1E-3</v>
      </c>
      <c r="AW113">
        <v>8.9999999999999993E-3</v>
      </c>
      <c r="AX113">
        <v>-9.2999999999999999E-2</v>
      </c>
      <c r="AY113">
        <v>-9.2999999999999999E-2</v>
      </c>
      <c r="AZ113">
        <v>-8.1000000000000003E-2</v>
      </c>
      <c r="BA113">
        <v>-7.0999999999999994E-2</v>
      </c>
      <c r="BB113">
        <v>-0.100948</v>
      </c>
      <c r="BC113">
        <v>-6.5458000000000002E-2</v>
      </c>
      <c r="BD113">
        <v>-0.100718</v>
      </c>
      <c r="BE113">
        <v>-0.12956300000000001</v>
      </c>
      <c r="BF113">
        <v>1.1663E-2</v>
      </c>
      <c r="BG113">
        <v>0.15216299999999999</v>
      </c>
      <c r="BH113">
        <v>1.1618E-2</v>
      </c>
      <c r="BI113">
        <v>-0.103504</v>
      </c>
      <c r="BJ113">
        <v>4.5981069999999997</v>
      </c>
      <c r="BK113">
        <v>5.3405760000000004</v>
      </c>
      <c r="BL113">
        <v>4.5416660000000002</v>
      </c>
      <c r="BM113">
        <v>3.8538999999999999</v>
      </c>
      <c r="BN113">
        <v>0.12</v>
      </c>
      <c r="BO113">
        <v>0.155</v>
      </c>
      <c r="BP113">
        <v>0.23499999999999999</v>
      </c>
      <c r="BQ113">
        <v>1.7688999999999999</v>
      </c>
      <c r="BR113">
        <v>57.22</v>
      </c>
      <c r="BS113">
        <v>-0.1</v>
      </c>
      <c r="BT113">
        <v>27.6</v>
      </c>
      <c r="BU113">
        <v>0.68300000000000005</v>
      </c>
      <c r="BV113">
        <v>0.56999999999999995</v>
      </c>
      <c r="BW113">
        <v>-0.85840000000000005</v>
      </c>
      <c r="BX113">
        <v>91.7</v>
      </c>
      <c r="BY113">
        <v>2.1607999999999999E-2</v>
      </c>
      <c r="CA113" s="16">
        <v>43220</v>
      </c>
      <c r="CB113">
        <v>1.6739999999999999</v>
      </c>
      <c r="CC113">
        <v>994.97689100000002</v>
      </c>
    </row>
    <row r="114" spans="1:81">
      <c r="A114" s="16">
        <v>43251</v>
      </c>
      <c r="B114">
        <v>3.4455070000000001</v>
      </c>
      <c r="C114">
        <v>3.3117899999999998</v>
      </c>
      <c r="D114">
        <v>3.6756150000000001</v>
      </c>
      <c r="E114">
        <v>4.1826309999999998</v>
      </c>
      <c r="F114">
        <v>1.93</v>
      </c>
      <c r="G114">
        <v>2.23</v>
      </c>
      <c r="H114">
        <v>2.68</v>
      </c>
      <c r="I114">
        <v>4</v>
      </c>
      <c r="J114" s="3">
        <v>14533.8</v>
      </c>
      <c r="K114">
        <v>251.17599999999999</v>
      </c>
      <c r="L114">
        <v>257.42200000000003</v>
      </c>
      <c r="M114">
        <v>108.1707</v>
      </c>
      <c r="N114" s="3">
        <v>14004.8</v>
      </c>
      <c r="O114" s="3">
        <v>2718.3701000000001</v>
      </c>
      <c r="P114">
        <v>0.48420000000000002</v>
      </c>
      <c r="Q114">
        <v>-1.4458</v>
      </c>
      <c r="R114">
        <v>1.516</v>
      </c>
      <c r="S114">
        <v>1.3819999999999999</v>
      </c>
      <c r="T114">
        <v>1.746</v>
      </c>
      <c r="U114">
        <v>2.2530000000000001</v>
      </c>
      <c r="V114">
        <v>1.216</v>
      </c>
      <c r="W114">
        <v>1.0820000000000001</v>
      </c>
      <c r="X114">
        <v>1.446</v>
      </c>
      <c r="Y114">
        <v>1.9530000000000001</v>
      </c>
      <c r="Z114">
        <v>0.76600000000000001</v>
      </c>
      <c r="AA114">
        <v>0.63200000000000001</v>
      </c>
      <c r="AB114">
        <v>0.996</v>
      </c>
      <c r="AC114">
        <v>1.5029999999999999</v>
      </c>
      <c r="AD114">
        <v>995.44637499999999</v>
      </c>
      <c r="AE114">
        <v>995.84529099999997</v>
      </c>
      <c r="AF114">
        <v>994.76326400000005</v>
      </c>
      <c r="AG114">
        <v>993.26453500000002</v>
      </c>
      <c r="AH114">
        <v>985.600683</v>
      </c>
      <c r="AI114">
        <v>987.16877199999999</v>
      </c>
      <c r="AJ114">
        <v>982.91980799999999</v>
      </c>
      <c r="AK114">
        <v>977.05719799999997</v>
      </c>
      <c r="AL114">
        <v>955.24744499999997</v>
      </c>
      <c r="AM114">
        <v>962.90485200000001</v>
      </c>
      <c r="AN114">
        <v>942.26911900000005</v>
      </c>
      <c r="AO114">
        <v>914.38002400000005</v>
      </c>
      <c r="AP114">
        <v>-0.12</v>
      </c>
      <c r="AQ114">
        <v>-0.12</v>
      </c>
      <c r="AR114">
        <v>-0.106</v>
      </c>
      <c r="AS114">
        <v>-7.2999999999999995E-2</v>
      </c>
      <c r="AT114">
        <v>-0.05</v>
      </c>
      <c r="AU114">
        <v>-0.05</v>
      </c>
      <c r="AV114">
        <v>-3.5999999999999997E-2</v>
      </c>
      <c r="AW114">
        <v>-3.0000000000000001E-3</v>
      </c>
      <c r="AX114">
        <v>0.05</v>
      </c>
      <c r="AY114">
        <v>0.05</v>
      </c>
      <c r="AZ114">
        <v>6.4000000000000001E-2</v>
      </c>
      <c r="BA114">
        <v>9.7000000000000003E-2</v>
      </c>
      <c r="BB114">
        <v>0.46948400000000001</v>
      </c>
      <c r="BC114">
        <v>0.35727100000000001</v>
      </c>
      <c r="BD114">
        <v>0.31414799999999998</v>
      </c>
      <c r="BE114">
        <v>0.21499599999999999</v>
      </c>
      <c r="BF114">
        <v>1.0273080000000001</v>
      </c>
      <c r="BG114">
        <v>0.58564300000000002</v>
      </c>
      <c r="BH114">
        <v>0.418406</v>
      </c>
      <c r="BI114">
        <v>3.4499000000000002E-2</v>
      </c>
      <c r="BJ114">
        <v>-0.68283400000000005</v>
      </c>
      <c r="BK114">
        <v>-2.8755709999999999</v>
      </c>
      <c r="BL114">
        <v>-3.5905900000000002</v>
      </c>
      <c r="BM114">
        <v>-5.260472</v>
      </c>
      <c r="BN114">
        <v>0.06</v>
      </c>
      <c r="BO114">
        <v>-0.01</v>
      </c>
      <c r="BP114">
        <v>-0.11</v>
      </c>
      <c r="BQ114">
        <v>-1.7365999999999999</v>
      </c>
      <c r="BR114">
        <v>13.100099999999999</v>
      </c>
      <c r="BS114">
        <v>0.2</v>
      </c>
      <c r="BT114">
        <v>43</v>
      </c>
      <c r="BU114">
        <v>0.53600000000000003</v>
      </c>
      <c r="BV114">
        <v>0.36499999999999999</v>
      </c>
      <c r="BW114">
        <v>0.80679999999999996</v>
      </c>
      <c r="BX114">
        <v>51.6</v>
      </c>
      <c r="BY114">
        <v>4.8419999999999999E-3</v>
      </c>
      <c r="CA114" s="16">
        <v>43251</v>
      </c>
      <c r="CB114">
        <v>1.516</v>
      </c>
      <c r="CC114">
        <v>995.44637499999999</v>
      </c>
    </row>
    <row r="115" spans="1:81">
      <c r="A115" s="16">
        <v>43281</v>
      </c>
      <c r="B115">
        <v>3.5230320000000002</v>
      </c>
      <c r="C115">
        <v>3.4320339999999998</v>
      </c>
      <c r="D115">
        <v>3.8010350000000002</v>
      </c>
      <c r="E115">
        <v>4.3294480000000002</v>
      </c>
      <c r="F115">
        <v>1.93</v>
      </c>
      <c r="G115">
        <v>2.33</v>
      </c>
      <c r="H115">
        <v>2.73</v>
      </c>
      <c r="I115">
        <v>3.9</v>
      </c>
      <c r="J115" s="3">
        <v>14577.8</v>
      </c>
      <c r="K115">
        <v>251.482</v>
      </c>
      <c r="L115">
        <v>257.90199999999999</v>
      </c>
      <c r="M115">
        <v>108.652</v>
      </c>
      <c r="N115" s="3">
        <v>14077.2</v>
      </c>
      <c r="O115" s="3">
        <v>2816.29</v>
      </c>
      <c r="P115">
        <v>3.6021999999999998</v>
      </c>
      <c r="Q115">
        <v>1.6721999999999999</v>
      </c>
      <c r="R115">
        <v>1.593</v>
      </c>
      <c r="S115">
        <v>1.502</v>
      </c>
      <c r="T115">
        <v>1.871</v>
      </c>
      <c r="U115">
        <v>2.399</v>
      </c>
      <c r="V115">
        <v>1.1930000000000001</v>
      </c>
      <c r="W115">
        <v>1.1020000000000001</v>
      </c>
      <c r="X115">
        <v>1.4710000000000001</v>
      </c>
      <c r="Y115">
        <v>1.9990000000000001</v>
      </c>
      <c r="Z115">
        <v>0.79300000000000004</v>
      </c>
      <c r="AA115">
        <v>0.70199999999999996</v>
      </c>
      <c r="AB115">
        <v>1.071</v>
      </c>
      <c r="AC115">
        <v>1.599</v>
      </c>
      <c r="AD115">
        <v>995.21745699999997</v>
      </c>
      <c r="AE115">
        <v>995.48802000000001</v>
      </c>
      <c r="AF115">
        <v>994.39285199999995</v>
      </c>
      <c r="AG115">
        <v>992.834743</v>
      </c>
      <c r="AH115">
        <v>985.869508</v>
      </c>
      <c r="AI115">
        <v>986.934439</v>
      </c>
      <c r="AJ115">
        <v>982.62921400000005</v>
      </c>
      <c r="AK115">
        <v>976.52845600000001</v>
      </c>
      <c r="AL115">
        <v>953.71314700000005</v>
      </c>
      <c r="AM115">
        <v>958.89581699999997</v>
      </c>
      <c r="AN115">
        <v>938.08161399999995</v>
      </c>
      <c r="AO115">
        <v>909.20831699999997</v>
      </c>
      <c r="AP115">
        <v>0.12</v>
      </c>
      <c r="AQ115">
        <v>0.12</v>
      </c>
      <c r="AR115">
        <v>0.125</v>
      </c>
      <c r="AS115">
        <v>0.14599999999999999</v>
      </c>
      <c r="AT115">
        <v>0.02</v>
      </c>
      <c r="AU115">
        <v>0.02</v>
      </c>
      <c r="AV115">
        <v>2.5000000000000001E-2</v>
      </c>
      <c r="AW115">
        <v>4.5999999999999999E-2</v>
      </c>
      <c r="AX115">
        <v>7.0000000000000007E-2</v>
      </c>
      <c r="AY115">
        <v>7.0000000000000007E-2</v>
      </c>
      <c r="AZ115">
        <v>7.4999999999999997E-2</v>
      </c>
      <c r="BA115">
        <v>9.6000000000000002E-2</v>
      </c>
      <c r="BB115">
        <v>-0.22891800000000001</v>
      </c>
      <c r="BC115">
        <v>-0.35727100000000001</v>
      </c>
      <c r="BD115">
        <v>-0.37041200000000002</v>
      </c>
      <c r="BE115">
        <v>-0.42979200000000001</v>
      </c>
      <c r="BF115">
        <v>0.26882499999999998</v>
      </c>
      <c r="BG115">
        <v>-0.23433300000000001</v>
      </c>
      <c r="BH115">
        <v>-0.29059400000000002</v>
      </c>
      <c r="BI115">
        <v>-0.52874200000000005</v>
      </c>
      <c r="BJ115">
        <v>-1.5342979999999999</v>
      </c>
      <c r="BK115">
        <v>-4.0090349999999999</v>
      </c>
      <c r="BL115">
        <v>-4.1875039999999997</v>
      </c>
      <c r="BM115">
        <v>-5.1717079999999997</v>
      </c>
      <c r="BN115">
        <v>0</v>
      </c>
      <c r="BO115">
        <v>0.1</v>
      </c>
      <c r="BP115">
        <v>0.05</v>
      </c>
      <c r="BQ115">
        <v>3.1179999999999999</v>
      </c>
      <c r="BR115">
        <v>97.919899999999998</v>
      </c>
      <c r="BS115">
        <v>-0.1</v>
      </c>
      <c r="BT115">
        <v>44</v>
      </c>
      <c r="BU115">
        <v>0.30599999999999999</v>
      </c>
      <c r="BV115">
        <v>0.48</v>
      </c>
      <c r="BW115">
        <v>0.48130000000000001</v>
      </c>
      <c r="BX115">
        <v>72.400000000000006</v>
      </c>
      <c r="BY115">
        <v>3.6021999999999998E-2</v>
      </c>
      <c r="CA115" s="16">
        <v>43281</v>
      </c>
      <c r="CB115">
        <v>1.593</v>
      </c>
      <c r="CC115">
        <v>995.21745699999997</v>
      </c>
    </row>
    <row r="116" spans="1:81">
      <c r="A116" s="16">
        <v>43312</v>
      </c>
      <c r="B116">
        <v>3.5141019999999998</v>
      </c>
      <c r="C116">
        <v>3.4353590000000001</v>
      </c>
      <c r="D116">
        <v>3.790537</v>
      </c>
      <c r="E116">
        <v>4.2781159999999998</v>
      </c>
      <c r="F116">
        <v>2.0299999999999998</v>
      </c>
      <c r="G116">
        <v>2.44</v>
      </c>
      <c r="H116">
        <v>2.85</v>
      </c>
      <c r="I116">
        <v>3.8</v>
      </c>
      <c r="J116" s="3">
        <v>14634.2</v>
      </c>
      <c r="K116">
        <v>251.905</v>
      </c>
      <c r="L116">
        <v>258.065</v>
      </c>
      <c r="M116">
        <v>109.52460000000001</v>
      </c>
      <c r="N116" s="3">
        <v>14128.3</v>
      </c>
      <c r="O116" s="3">
        <v>2901.52</v>
      </c>
      <c r="P116">
        <v>3.0263</v>
      </c>
      <c r="Q116">
        <v>0.99629999999999996</v>
      </c>
      <c r="R116">
        <v>1.484</v>
      </c>
      <c r="S116">
        <v>1.405</v>
      </c>
      <c r="T116">
        <v>1.7609999999999999</v>
      </c>
      <c r="U116">
        <v>2.2480000000000002</v>
      </c>
      <c r="V116">
        <v>1.0740000000000001</v>
      </c>
      <c r="W116">
        <v>0.995</v>
      </c>
      <c r="X116">
        <v>1.351</v>
      </c>
      <c r="Y116">
        <v>1.8380000000000001</v>
      </c>
      <c r="Z116">
        <v>0.66400000000000003</v>
      </c>
      <c r="AA116">
        <v>0.58499999999999996</v>
      </c>
      <c r="AB116">
        <v>0.94099999999999995</v>
      </c>
      <c r="AC116">
        <v>1.4279999999999999</v>
      </c>
      <c r="AD116">
        <v>995.54157599999996</v>
      </c>
      <c r="AE116">
        <v>995.77677200000005</v>
      </c>
      <c r="AF116">
        <v>994.71878400000003</v>
      </c>
      <c r="AG116">
        <v>993.279268</v>
      </c>
      <c r="AH116">
        <v>987.26253399999996</v>
      </c>
      <c r="AI116">
        <v>988.18931099999998</v>
      </c>
      <c r="AJ116">
        <v>984.02550299999996</v>
      </c>
      <c r="AK116">
        <v>978.381351</v>
      </c>
      <c r="AL116">
        <v>961.06972900000005</v>
      </c>
      <c r="AM116">
        <v>965.60760700000003</v>
      </c>
      <c r="AN116">
        <v>945.35381800000005</v>
      </c>
      <c r="AO116">
        <v>918.44431099999997</v>
      </c>
      <c r="AP116">
        <v>-9.7000000000000003E-2</v>
      </c>
      <c r="AQ116">
        <v>-9.7000000000000003E-2</v>
      </c>
      <c r="AR116">
        <v>-0.11</v>
      </c>
      <c r="AS116">
        <v>-0.151</v>
      </c>
      <c r="AT116">
        <v>-0.107</v>
      </c>
      <c r="AU116">
        <v>-0.107</v>
      </c>
      <c r="AV116">
        <v>-0.12</v>
      </c>
      <c r="AW116">
        <v>-0.161</v>
      </c>
      <c r="AX116">
        <v>-0.11700000000000001</v>
      </c>
      <c r="AY116">
        <v>-0.11700000000000001</v>
      </c>
      <c r="AZ116">
        <v>-0.13</v>
      </c>
      <c r="BA116">
        <v>-0.17100000000000001</v>
      </c>
      <c r="BB116">
        <v>0.32411899999999999</v>
      </c>
      <c r="BC116">
        <v>0.28875099999999998</v>
      </c>
      <c r="BD116">
        <v>0.32593100000000003</v>
      </c>
      <c r="BE116">
        <v>0.444525</v>
      </c>
      <c r="BF116">
        <v>1.3930260000000001</v>
      </c>
      <c r="BG116">
        <v>1.254872</v>
      </c>
      <c r="BH116">
        <v>1.39629</v>
      </c>
      <c r="BI116">
        <v>1.852895</v>
      </c>
      <c r="BJ116">
        <v>7.3565820000000004</v>
      </c>
      <c r="BK116">
        <v>6.7117899999999997</v>
      </c>
      <c r="BL116">
        <v>7.2722040000000003</v>
      </c>
      <c r="BM116">
        <v>9.2359939999999998</v>
      </c>
      <c r="BN116">
        <v>0.1</v>
      </c>
      <c r="BO116">
        <v>0.11</v>
      </c>
      <c r="BP116">
        <v>0.12</v>
      </c>
      <c r="BQ116">
        <v>-0.67589999999999995</v>
      </c>
      <c r="BR116">
        <v>85.23</v>
      </c>
      <c r="BS116">
        <v>-0.1</v>
      </c>
      <c r="BT116">
        <v>56.4</v>
      </c>
      <c r="BU116">
        <v>0.42299999999999999</v>
      </c>
      <c r="BV116">
        <v>0.16300000000000001</v>
      </c>
      <c r="BW116">
        <v>0.87260000000000004</v>
      </c>
      <c r="BX116">
        <v>51.1</v>
      </c>
      <c r="BY116">
        <v>3.0263000000000002E-2</v>
      </c>
      <c r="CA116" s="16">
        <v>43312</v>
      </c>
      <c r="CB116">
        <v>1.484</v>
      </c>
      <c r="CC116">
        <v>995.54157599999996</v>
      </c>
    </row>
    <row r="117" spans="1:81">
      <c r="A117" s="16">
        <v>43343</v>
      </c>
      <c r="B117">
        <v>3.5147430000000002</v>
      </c>
      <c r="C117">
        <v>3.375826</v>
      </c>
      <c r="D117">
        <v>3.7332489999999998</v>
      </c>
      <c r="E117">
        <v>4.243036</v>
      </c>
      <c r="F117">
        <v>2.11</v>
      </c>
      <c r="G117">
        <v>2.46</v>
      </c>
      <c r="H117">
        <v>2.74</v>
      </c>
      <c r="I117">
        <v>3.7</v>
      </c>
      <c r="J117" s="3">
        <v>14627.8</v>
      </c>
      <c r="K117">
        <v>252.261</v>
      </c>
      <c r="L117">
        <v>258.60599999999999</v>
      </c>
      <c r="M117">
        <v>109.67489999999999</v>
      </c>
      <c r="N117" s="3">
        <v>14138.1</v>
      </c>
      <c r="O117" s="3">
        <v>2913.98</v>
      </c>
      <c r="P117">
        <v>0.4294</v>
      </c>
      <c r="Q117">
        <v>-1.6806000000000001</v>
      </c>
      <c r="R117">
        <v>1.405</v>
      </c>
      <c r="S117">
        <v>1.266</v>
      </c>
      <c r="T117">
        <v>1.623</v>
      </c>
      <c r="U117">
        <v>2.133</v>
      </c>
      <c r="V117">
        <v>1.0549999999999999</v>
      </c>
      <c r="W117">
        <v>0.91600000000000004</v>
      </c>
      <c r="X117">
        <v>1.2729999999999999</v>
      </c>
      <c r="Y117">
        <v>1.7829999999999999</v>
      </c>
      <c r="Z117">
        <v>0.77500000000000002</v>
      </c>
      <c r="AA117">
        <v>0.63600000000000001</v>
      </c>
      <c r="AB117">
        <v>0.99299999999999999</v>
      </c>
      <c r="AC117">
        <v>1.5029999999999999</v>
      </c>
      <c r="AD117">
        <v>995.77677200000005</v>
      </c>
      <c r="AE117">
        <v>996.19117700000004</v>
      </c>
      <c r="AF117">
        <v>995.12832900000001</v>
      </c>
      <c r="AG117">
        <v>993.61838699999998</v>
      </c>
      <c r="AH117">
        <v>987.48528399999998</v>
      </c>
      <c r="AI117">
        <v>989.11768400000005</v>
      </c>
      <c r="AJ117">
        <v>984.93504399999995</v>
      </c>
      <c r="AK117">
        <v>979.015805</v>
      </c>
      <c r="AL117">
        <v>954.73569299999997</v>
      </c>
      <c r="AM117">
        <v>962.67523900000003</v>
      </c>
      <c r="AN117">
        <v>942.43707199999994</v>
      </c>
      <c r="AO117">
        <v>914.38002400000005</v>
      </c>
      <c r="AP117">
        <v>-0.13900000000000001</v>
      </c>
      <c r="AQ117">
        <v>-0.13900000000000001</v>
      </c>
      <c r="AR117">
        <v>-0.13800000000000001</v>
      </c>
      <c r="AS117">
        <v>-0.115</v>
      </c>
      <c r="AT117">
        <v>-7.9000000000000001E-2</v>
      </c>
      <c r="AU117">
        <v>-7.9000000000000001E-2</v>
      </c>
      <c r="AV117">
        <v>-7.8E-2</v>
      </c>
      <c r="AW117">
        <v>-5.5E-2</v>
      </c>
      <c r="AX117">
        <v>5.0999999999999997E-2</v>
      </c>
      <c r="AY117">
        <v>5.0999999999999997E-2</v>
      </c>
      <c r="AZ117">
        <v>5.1999999999999998E-2</v>
      </c>
      <c r="BA117">
        <v>7.4999999999999997E-2</v>
      </c>
      <c r="BB117">
        <v>0.23519599999999999</v>
      </c>
      <c r="BC117">
        <v>0.414406</v>
      </c>
      <c r="BD117">
        <v>0.40954600000000002</v>
      </c>
      <c r="BE117">
        <v>0.33911999999999998</v>
      </c>
      <c r="BF117">
        <v>0.22275</v>
      </c>
      <c r="BG117">
        <v>0.928373</v>
      </c>
      <c r="BH117">
        <v>0.90954000000000002</v>
      </c>
      <c r="BI117">
        <v>0.63445399999999996</v>
      </c>
      <c r="BJ117">
        <v>-6.3340360000000002</v>
      </c>
      <c r="BK117">
        <v>-2.9323679999999999</v>
      </c>
      <c r="BL117">
        <v>-2.916747</v>
      </c>
      <c r="BM117">
        <v>-4.0642860000000001</v>
      </c>
      <c r="BN117">
        <v>0.08</v>
      </c>
      <c r="BO117">
        <v>0.02</v>
      </c>
      <c r="BP117">
        <v>-0.11</v>
      </c>
      <c r="BQ117">
        <v>-2.6768999999999998</v>
      </c>
      <c r="BR117">
        <v>12.46</v>
      </c>
      <c r="BS117">
        <v>-0.1</v>
      </c>
      <c r="BT117">
        <v>-6.4</v>
      </c>
      <c r="BU117">
        <v>0.35599999999999998</v>
      </c>
      <c r="BV117">
        <v>0.54100000000000004</v>
      </c>
      <c r="BW117">
        <v>0.15029999999999999</v>
      </c>
      <c r="BX117">
        <v>9.8000000000000007</v>
      </c>
      <c r="BY117">
        <v>4.2940000000000001E-3</v>
      </c>
      <c r="CA117" s="16">
        <v>43343</v>
      </c>
      <c r="CB117">
        <v>1.405</v>
      </c>
      <c r="CC117">
        <v>995.77677200000005</v>
      </c>
    </row>
    <row r="118" spans="1:81">
      <c r="A118" s="16">
        <v>43373</v>
      </c>
      <c r="B118">
        <v>3.6347719999999999</v>
      </c>
      <c r="C118">
        <v>3.5176370000000001</v>
      </c>
      <c r="D118">
        <v>3.860385</v>
      </c>
      <c r="E118">
        <v>4.3455450000000004</v>
      </c>
      <c r="F118">
        <v>2.19</v>
      </c>
      <c r="G118">
        <v>2.59</v>
      </c>
      <c r="H118">
        <v>2.94</v>
      </c>
      <c r="I118">
        <v>3.8</v>
      </c>
      <c r="J118" s="3">
        <v>14655.6</v>
      </c>
      <c r="K118">
        <v>252.77699999999999</v>
      </c>
      <c r="L118">
        <v>258.99299999999999</v>
      </c>
      <c r="M118">
        <v>109.9165</v>
      </c>
      <c r="N118" s="3">
        <v>14221.1</v>
      </c>
      <c r="O118" s="3">
        <v>2711.74</v>
      </c>
      <c r="P118">
        <v>-6.9402999999999997</v>
      </c>
      <c r="Q118">
        <v>-9.1303000000000001</v>
      </c>
      <c r="R118">
        <v>1.4450000000000001</v>
      </c>
      <c r="S118">
        <v>1.3280000000000001</v>
      </c>
      <c r="T118">
        <v>1.67</v>
      </c>
      <c r="U118">
        <v>2.1560000000000001</v>
      </c>
      <c r="V118">
        <v>1.0449999999999999</v>
      </c>
      <c r="W118">
        <v>0.92800000000000005</v>
      </c>
      <c r="X118">
        <v>1.27</v>
      </c>
      <c r="Y118">
        <v>1.756</v>
      </c>
      <c r="Z118">
        <v>0.69499999999999995</v>
      </c>
      <c r="AA118">
        <v>0.57799999999999996</v>
      </c>
      <c r="AB118">
        <v>0.92</v>
      </c>
      <c r="AC118">
        <v>1.4059999999999999</v>
      </c>
      <c r="AD118">
        <v>995.65765499999998</v>
      </c>
      <c r="AE118">
        <v>996.00624300000004</v>
      </c>
      <c r="AF118">
        <v>994.98876499999994</v>
      </c>
      <c r="AG118">
        <v>993.550524</v>
      </c>
      <c r="AH118">
        <v>987.60255800000004</v>
      </c>
      <c r="AI118">
        <v>988.97656199999994</v>
      </c>
      <c r="AJ118">
        <v>984.970057</v>
      </c>
      <c r="AK118">
        <v>979.327541</v>
      </c>
      <c r="AL118">
        <v>959.29584299999999</v>
      </c>
      <c r="AM118">
        <v>966.01090199999999</v>
      </c>
      <c r="AN118">
        <v>946.53471999999999</v>
      </c>
      <c r="AO118">
        <v>919.64049599999998</v>
      </c>
      <c r="AP118">
        <v>6.2E-2</v>
      </c>
      <c r="AQ118">
        <v>6.2E-2</v>
      </c>
      <c r="AR118">
        <v>4.7E-2</v>
      </c>
      <c r="AS118">
        <v>2.3E-2</v>
      </c>
      <c r="AT118">
        <v>1.2E-2</v>
      </c>
      <c r="AU118">
        <v>1.2E-2</v>
      </c>
      <c r="AV118">
        <v>-3.0000000000000001E-3</v>
      </c>
      <c r="AW118">
        <v>-2.7E-2</v>
      </c>
      <c r="AX118">
        <v>-5.8000000000000003E-2</v>
      </c>
      <c r="AY118">
        <v>-5.8000000000000003E-2</v>
      </c>
      <c r="AZ118">
        <v>-7.2999999999999995E-2</v>
      </c>
      <c r="BA118">
        <v>-9.7000000000000003E-2</v>
      </c>
      <c r="BB118">
        <v>-0.119116</v>
      </c>
      <c r="BC118">
        <v>-0.18493399999999999</v>
      </c>
      <c r="BD118">
        <v>-0.13956399999999999</v>
      </c>
      <c r="BE118">
        <v>-6.7863999999999994E-2</v>
      </c>
      <c r="BF118">
        <v>0.117274</v>
      </c>
      <c r="BG118">
        <v>-0.141122</v>
      </c>
      <c r="BH118">
        <v>3.5013000000000002E-2</v>
      </c>
      <c r="BI118">
        <v>0.31173499999999998</v>
      </c>
      <c r="BJ118">
        <v>4.5601500000000001</v>
      </c>
      <c r="BK118">
        <v>3.3356629999999998</v>
      </c>
      <c r="BL118">
        <v>4.0976480000000004</v>
      </c>
      <c r="BM118">
        <v>5.260472</v>
      </c>
      <c r="BN118">
        <v>0.08</v>
      </c>
      <c r="BO118">
        <v>0.13</v>
      </c>
      <c r="BP118">
        <v>0.2</v>
      </c>
      <c r="BQ118">
        <v>-7.4497</v>
      </c>
      <c r="BR118">
        <v>-202.24</v>
      </c>
      <c r="BS118">
        <v>0.1</v>
      </c>
      <c r="BT118">
        <v>27.8</v>
      </c>
      <c r="BU118">
        <v>0.51600000000000001</v>
      </c>
      <c r="BV118">
        <v>0.38700000000000001</v>
      </c>
      <c r="BW118">
        <v>0.24160000000000001</v>
      </c>
      <c r="BX118">
        <v>83</v>
      </c>
      <c r="BY118">
        <v>-6.9403000000000006E-2</v>
      </c>
      <c r="CA118" s="16">
        <v>43373</v>
      </c>
      <c r="CB118">
        <v>1.4450000000000001</v>
      </c>
      <c r="CC118">
        <v>995.65765499999998</v>
      </c>
    </row>
    <row r="119" spans="1:81">
      <c r="A119" s="16">
        <v>43404</v>
      </c>
      <c r="B119">
        <v>3.8327689999999999</v>
      </c>
      <c r="C119">
        <v>3.6877369999999998</v>
      </c>
      <c r="D119">
        <v>4.0571760000000001</v>
      </c>
      <c r="E119">
        <v>4.5779480000000001</v>
      </c>
      <c r="F119">
        <v>2.34</v>
      </c>
      <c r="G119">
        <v>2.69</v>
      </c>
      <c r="H119">
        <v>2.98</v>
      </c>
      <c r="I119">
        <v>3.7</v>
      </c>
      <c r="J119" s="3">
        <v>14675.4</v>
      </c>
      <c r="K119">
        <v>252.66200000000001</v>
      </c>
      <c r="L119">
        <v>259.488</v>
      </c>
      <c r="M119">
        <v>110.5067</v>
      </c>
      <c r="N119" s="3">
        <v>14266</v>
      </c>
      <c r="O119" s="3">
        <v>2760.1698999999999</v>
      </c>
      <c r="P119">
        <v>1.7859</v>
      </c>
      <c r="Q119">
        <v>-0.55410000000000004</v>
      </c>
      <c r="R119">
        <v>1.4930000000000001</v>
      </c>
      <c r="S119">
        <v>1.3480000000000001</v>
      </c>
      <c r="T119">
        <v>1.7170000000000001</v>
      </c>
      <c r="U119">
        <v>2.238</v>
      </c>
      <c r="V119">
        <v>1.143</v>
      </c>
      <c r="W119">
        <v>0.998</v>
      </c>
      <c r="X119">
        <v>1.367</v>
      </c>
      <c r="Y119">
        <v>1.8879999999999999</v>
      </c>
      <c r="Z119">
        <v>0.85299999999999998</v>
      </c>
      <c r="AA119">
        <v>0.70799999999999996</v>
      </c>
      <c r="AB119">
        <v>1.077</v>
      </c>
      <c r="AC119">
        <v>1.5980000000000001</v>
      </c>
      <c r="AD119">
        <v>995.51479700000004</v>
      </c>
      <c r="AE119">
        <v>995.94661799999994</v>
      </c>
      <c r="AF119">
        <v>994.84928500000001</v>
      </c>
      <c r="AG119">
        <v>993.30873699999995</v>
      </c>
      <c r="AH119">
        <v>986.45437400000003</v>
      </c>
      <c r="AI119">
        <v>988.154087</v>
      </c>
      <c r="AJ119">
        <v>983.83912099999998</v>
      </c>
      <c r="AK119">
        <v>977.80522800000006</v>
      </c>
      <c r="AL119">
        <v>950.31387800000005</v>
      </c>
      <c r="AM119">
        <v>958.55309199999999</v>
      </c>
      <c r="AN119">
        <v>937.74755300000004</v>
      </c>
      <c r="AO119">
        <v>909.26201300000002</v>
      </c>
      <c r="AP119">
        <v>0.02</v>
      </c>
      <c r="AQ119">
        <v>0.02</v>
      </c>
      <c r="AR119">
        <v>4.7E-2</v>
      </c>
      <c r="AS119">
        <v>8.2000000000000003E-2</v>
      </c>
      <c r="AT119">
        <v>7.0000000000000007E-2</v>
      </c>
      <c r="AU119">
        <v>7.0000000000000007E-2</v>
      </c>
      <c r="AV119">
        <v>9.7000000000000003E-2</v>
      </c>
      <c r="AW119">
        <v>0.13200000000000001</v>
      </c>
      <c r="AX119">
        <v>0.13</v>
      </c>
      <c r="AY119">
        <v>0.13</v>
      </c>
      <c r="AZ119">
        <v>0.157</v>
      </c>
      <c r="BA119">
        <v>0.192</v>
      </c>
      <c r="BB119">
        <v>-0.14285900000000001</v>
      </c>
      <c r="BC119">
        <v>-5.9624999999999997E-2</v>
      </c>
      <c r="BD119">
        <v>-0.13947999999999999</v>
      </c>
      <c r="BE119">
        <v>-0.241787</v>
      </c>
      <c r="BF119">
        <v>-1.1481840000000001</v>
      </c>
      <c r="BG119">
        <v>-0.82247400000000004</v>
      </c>
      <c r="BH119">
        <v>-1.1309359999999999</v>
      </c>
      <c r="BI119">
        <v>-1.522313</v>
      </c>
      <c r="BJ119">
        <v>-8.9819650000000006</v>
      </c>
      <c r="BK119">
        <v>-7.4578090000000001</v>
      </c>
      <c r="BL119">
        <v>-8.7871670000000002</v>
      </c>
      <c r="BM119">
        <v>-10.378484</v>
      </c>
      <c r="BN119">
        <v>0.15</v>
      </c>
      <c r="BO119">
        <v>0.1</v>
      </c>
      <c r="BP119">
        <v>0.04</v>
      </c>
      <c r="BQ119">
        <v>8.5762</v>
      </c>
      <c r="BR119">
        <v>48.429900000000004</v>
      </c>
      <c r="BS119">
        <v>-0.1</v>
      </c>
      <c r="BT119">
        <v>19.8</v>
      </c>
      <c r="BU119">
        <v>-0.115</v>
      </c>
      <c r="BV119">
        <v>0.495</v>
      </c>
      <c r="BW119">
        <v>0.59019999999999995</v>
      </c>
      <c r="BX119">
        <v>44.9</v>
      </c>
      <c r="BY119">
        <v>1.7859E-2</v>
      </c>
      <c r="CA119" s="16">
        <v>43404</v>
      </c>
      <c r="CB119">
        <v>1.4930000000000001</v>
      </c>
      <c r="CC119">
        <v>995.51479700000004</v>
      </c>
    </row>
    <row r="120" spans="1:81">
      <c r="A120" s="16">
        <v>43434</v>
      </c>
      <c r="B120">
        <v>3.7784499999999999</v>
      </c>
      <c r="C120">
        <v>3.7058179999999998</v>
      </c>
      <c r="D120">
        <v>4.0905139999999998</v>
      </c>
      <c r="E120">
        <v>4.7223129999999998</v>
      </c>
      <c r="F120">
        <v>2.37</v>
      </c>
      <c r="G120">
        <v>2.7</v>
      </c>
      <c r="H120">
        <v>2.84</v>
      </c>
      <c r="I120">
        <v>3.9</v>
      </c>
      <c r="J120" s="3">
        <v>14814.5</v>
      </c>
      <c r="K120">
        <v>252.65299999999999</v>
      </c>
      <c r="L120">
        <v>259.98599999999999</v>
      </c>
      <c r="M120">
        <v>110.55159999999999</v>
      </c>
      <c r="N120" s="3">
        <v>14148.6</v>
      </c>
      <c r="O120" s="3">
        <v>2506.8501000000001</v>
      </c>
      <c r="P120">
        <v>-9.1776999999999997</v>
      </c>
      <c r="Q120">
        <v>-11.547700000000001</v>
      </c>
      <c r="R120">
        <v>1.4079999999999999</v>
      </c>
      <c r="S120">
        <v>1.3360000000000001</v>
      </c>
      <c r="T120">
        <v>1.7210000000000001</v>
      </c>
      <c r="U120">
        <v>2.3519999999999999</v>
      </c>
      <c r="V120">
        <v>1.0780000000000001</v>
      </c>
      <c r="W120">
        <v>1.006</v>
      </c>
      <c r="X120">
        <v>1.391</v>
      </c>
      <c r="Y120">
        <v>2.0219999999999998</v>
      </c>
      <c r="Z120">
        <v>0.93799999999999994</v>
      </c>
      <c r="AA120">
        <v>0.86599999999999999</v>
      </c>
      <c r="AB120">
        <v>1.2509999999999999</v>
      </c>
      <c r="AC120">
        <v>1.8819999999999999</v>
      </c>
      <c r="AD120">
        <v>995.76783599999999</v>
      </c>
      <c r="AE120">
        <v>995.98239100000001</v>
      </c>
      <c r="AF120">
        <v>994.83741799999996</v>
      </c>
      <c r="AG120">
        <v>992.97301300000004</v>
      </c>
      <c r="AH120">
        <v>987.21565099999998</v>
      </c>
      <c r="AI120">
        <v>988.06016999999997</v>
      </c>
      <c r="AJ120">
        <v>983.55966899999999</v>
      </c>
      <c r="AK120">
        <v>976.26428199999998</v>
      </c>
      <c r="AL120">
        <v>945.52241300000003</v>
      </c>
      <c r="AM120">
        <v>949.57923400000004</v>
      </c>
      <c r="AN120">
        <v>928.11987499999998</v>
      </c>
      <c r="AO120">
        <v>894.15998200000001</v>
      </c>
      <c r="AP120">
        <v>-1.2E-2</v>
      </c>
      <c r="AQ120">
        <v>-1.2E-2</v>
      </c>
      <c r="AR120">
        <v>4.0000000000000001E-3</v>
      </c>
      <c r="AS120">
        <v>0.114</v>
      </c>
      <c r="AT120">
        <v>8.0000000000000002E-3</v>
      </c>
      <c r="AU120">
        <v>8.0000000000000002E-3</v>
      </c>
      <c r="AV120">
        <v>2.4E-2</v>
      </c>
      <c r="AW120">
        <v>0.13400000000000001</v>
      </c>
      <c r="AX120">
        <v>0.158</v>
      </c>
      <c r="AY120">
        <v>0.158</v>
      </c>
      <c r="AZ120">
        <v>0.17399999999999999</v>
      </c>
      <c r="BA120">
        <v>0.28399999999999997</v>
      </c>
      <c r="BB120">
        <v>0.25303900000000001</v>
      </c>
      <c r="BC120">
        <v>3.5772999999999999E-2</v>
      </c>
      <c r="BD120">
        <v>-1.1867000000000001E-2</v>
      </c>
      <c r="BE120">
        <v>-0.33572299999999999</v>
      </c>
      <c r="BF120">
        <v>0.76127699999999998</v>
      </c>
      <c r="BG120">
        <v>-9.3917E-2</v>
      </c>
      <c r="BH120">
        <v>-0.27945199999999998</v>
      </c>
      <c r="BI120">
        <v>-1.5409459999999999</v>
      </c>
      <c r="BJ120">
        <v>-4.7914649999999996</v>
      </c>
      <c r="BK120">
        <v>-8.9738579999999999</v>
      </c>
      <c r="BL120">
        <v>-9.6276779999999995</v>
      </c>
      <c r="BM120">
        <v>-15.102031</v>
      </c>
      <c r="BN120">
        <v>0.03</v>
      </c>
      <c r="BO120">
        <v>0.01</v>
      </c>
      <c r="BP120">
        <v>-0.14000000000000001</v>
      </c>
      <c r="BQ120">
        <v>-10.993600000000001</v>
      </c>
      <c r="BR120">
        <v>-253.31979999999999</v>
      </c>
      <c r="BS120">
        <v>0.2</v>
      </c>
      <c r="BT120">
        <v>139.1</v>
      </c>
      <c r="BU120">
        <v>-8.9999999999999993E-3</v>
      </c>
      <c r="BV120">
        <v>0.498</v>
      </c>
      <c r="BW120">
        <v>4.4900000000000002E-2</v>
      </c>
      <c r="BX120">
        <v>-117.4</v>
      </c>
      <c r="BY120">
        <v>-9.1776999999999997E-2</v>
      </c>
      <c r="CA120" s="16">
        <v>43434</v>
      </c>
      <c r="CB120">
        <v>1.4079999999999999</v>
      </c>
      <c r="CC120">
        <v>995.76783599999999</v>
      </c>
    </row>
    <row r="121" spans="1:81">
      <c r="A121" s="16">
        <v>43465</v>
      </c>
      <c r="B121">
        <v>3.5398849999999999</v>
      </c>
      <c r="C121">
        <v>3.4653350000000001</v>
      </c>
      <c r="D121">
        <v>3.8648440000000002</v>
      </c>
      <c r="E121">
        <v>4.6014710000000001</v>
      </c>
      <c r="F121">
        <v>2.4500000000000002</v>
      </c>
      <c r="G121">
        <v>2.63</v>
      </c>
      <c r="H121">
        <v>2.5099999999999998</v>
      </c>
      <c r="I121">
        <v>4</v>
      </c>
      <c r="J121" s="3">
        <v>14823.6</v>
      </c>
      <c r="K121">
        <v>252.55</v>
      </c>
      <c r="L121">
        <v>260.56599999999997</v>
      </c>
      <c r="M121">
        <v>110.1185</v>
      </c>
      <c r="N121" s="3">
        <v>14227.6</v>
      </c>
      <c r="O121" s="3">
        <v>2704.1001000000001</v>
      </c>
      <c r="P121">
        <v>7.8684000000000003</v>
      </c>
      <c r="Q121">
        <v>5.4184000000000001</v>
      </c>
      <c r="R121">
        <v>1.0900000000000001</v>
      </c>
      <c r="S121">
        <v>1.0149999999999999</v>
      </c>
      <c r="T121">
        <v>1.415</v>
      </c>
      <c r="U121">
        <v>2.1509999999999998</v>
      </c>
      <c r="V121">
        <v>0.91</v>
      </c>
      <c r="W121">
        <v>0.83499999999999996</v>
      </c>
      <c r="X121">
        <v>1.2350000000000001</v>
      </c>
      <c r="Y121">
        <v>1.9710000000000001</v>
      </c>
      <c r="Z121">
        <v>1.03</v>
      </c>
      <c r="AA121">
        <v>0.95499999999999996</v>
      </c>
      <c r="AB121">
        <v>1.355</v>
      </c>
      <c r="AC121">
        <v>2.0910000000000002</v>
      </c>
      <c r="AD121">
        <v>996.71695699999998</v>
      </c>
      <c r="AE121">
        <v>996.941374</v>
      </c>
      <c r="AF121">
        <v>995.74698699999999</v>
      </c>
      <c r="AG121">
        <v>993.56527500000004</v>
      </c>
      <c r="AH121">
        <v>989.18825800000002</v>
      </c>
      <c r="AI121">
        <v>990.07122100000004</v>
      </c>
      <c r="AJ121">
        <v>985.37871099999995</v>
      </c>
      <c r="AK121">
        <v>976.85023699999999</v>
      </c>
      <c r="AL121">
        <v>940.36808699999995</v>
      </c>
      <c r="AM121">
        <v>944.56750599999998</v>
      </c>
      <c r="AN121">
        <v>922.42047000000002</v>
      </c>
      <c r="AO121">
        <v>883.23293100000001</v>
      </c>
      <c r="AP121">
        <v>-0.32100000000000001</v>
      </c>
      <c r="AQ121">
        <v>-0.32100000000000001</v>
      </c>
      <c r="AR121">
        <v>-0.30599999999999999</v>
      </c>
      <c r="AS121">
        <v>-0.20100000000000001</v>
      </c>
      <c r="AT121">
        <v>-0.17100000000000001</v>
      </c>
      <c r="AU121">
        <v>-0.17100000000000001</v>
      </c>
      <c r="AV121">
        <v>-0.156</v>
      </c>
      <c r="AW121">
        <v>-5.0999999999999997E-2</v>
      </c>
      <c r="AX121">
        <v>8.8999999999999996E-2</v>
      </c>
      <c r="AY121">
        <v>8.8999999999999996E-2</v>
      </c>
      <c r="AZ121">
        <v>0.104</v>
      </c>
      <c r="BA121">
        <v>0.20899999999999999</v>
      </c>
      <c r="BB121">
        <v>0.94912200000000002</v>
      </c>
      <c r="BC121">
        <v>0.95898300000000003</v>
      </c>
      <c r="BD121">
        <v>0.90956899999999996</v>
      </c>
      <c r="BE121">
        <v>0.59226199999999996</v>
      </c>
      <c r="BF121">
        <v>1.972607</v>
      </c>
      <c r="BG121">
        <v>2.0110510000000001</v>
      </c>
      <c r="BH121">
        <v>1.819042</v>
      </c>
      <c r="BI121">
        <v>0.58595399999999997</v>
      </c>
      <c r="BJ121">
        <v>-5.1543270000000003</v>
      </c>
      <c r="BK121">
        <v>-5.0117289999999999</v>
      </c>
      <c r="BL121">
        <v>-5.6994049999999996</v>
      </c>
      <c r="BM121">
        <v>-10.927051000000001</v>
      </c>
      <c r="BN121">
        <v>0.08</v>
      </c>
      <c r="BO121">
        <v>-7.0000000000000007E-2</v>
      </c>
      <c r="BP121">
        <v>-0.33</v>
      </c>
      <c r="BQ121">
        <v>16.966100000000001</v>
      </c>
      <c r="BR121">
        <v>197.25</v>
      </c>
      <c r="BS121">
        <v>0.1</v>
      </c>
      <c r="BT121">
        <v>9.1</v>
      </c>
      <c r="BU121">
        <v>-0.10299999999999999</v>
      </c>
      <c r="BV121">
        <v>0.57999999999999996</v>
      </c>
      <c r="BW121">
        <v>-0.43309999999999998</v>
      </c>
      <c r="BX121">
        <v>79</v>
      </c>
      <c r="BY121">
        <v>7.8684000000000004E-2</v>
      </c>
      <c r="CA121" s="16">
        <v>43465</v>
      </c>
      <c r="CB121">
        <v>1.0900000000000001</v>
      </c>
      <c r="CC121">
        <v>996.71695699999998</v>
      </c>
    </row>
    <row r="122" spans="1:81">
      <c r="A122" s="16">
        <v>43496</v>
      </c>
      <c r="B122">
        <v>3.3305349999999998</v>
      </c>
      <c r="C122">
        <v>3.2153529999999999</v>
      </c>
      <c r="D122">
        <v>3.5858819999999998</v>
      </c>
      <c r="E122">
        <v>4.2763150000000003</v>
      </c>
      <c r="F122">
        <v>2.41</v>
      </c>
      <c r="G122">
        <v>2.5499999999999998</v>
      </c>
      <c r="H122">
        <v>2.4300000000000002</v>
      </c>
      <c r="I122">
        <v>3.8</v>
      </c>
      <c r="J122" s="3">
        <v>14889</v>
      </c>
      <c r="K122">
        <v>253.18100000000001</v>
      </c>
      <c r="L122">
        <v>260.89800000000002</v>
      </c>
      <c r="M122">
        <v>109.56310000000001</v>
      </c>
      <c r="N122" s="3">
        <v>14216.6</v>
      </c>
      <c r="O122" s="3">
        <v>2784.49</v>
      </c>
      <c r="P122">
        <v>2.9729000000000001</v>
      </c>
      <c r="Q122">
        <v>0.56289999999999996</v>
      </c>
      <c r="R122">
        <v>0.92100000000000004</v>
      </c>
      <c r="S122">
        <v>0.80500000000000005</v>
      </c>
      <c r="T122">
        <v>1.1759999999999999</v>
      </c>
      <c r="U122">
        <v>1.8660000000000001</v>
      </c>
      <c r="V122">
        <v>0.78100000000000003</v>
      </c>
      <c r="W122">
        <v>0.66500000000000004</v>
      </c>
      <c r="X122">
        <v>1.036</v>
      </c>
      <c r="Y122">
        <v>1.726</v>
      </c>
      <c r="Z122">
        <v>0.90100000000000002</v>
      </c>
      <c r="AA122">
        <v>0.78500000000000003</v>
      </c>
      <c r="AB122">
        <v>1.1559999999999999</v>
      </c>
      <c r="AC122">
        <v>1.8460000000000001</v>
      </c>
      <c r="AD122">
        <v>997.22294999999997</v>
      </c>
      <c r="AE122">
        <v>997.57089800000006</v>
      </c>
      <c r="AF122">
        <v>996.45989299999997</v>
      </c>
      <c r="AG122">
        <v>994.40765699999997</v>
      </c>
      <c r="AH122">
        <v>990.70785000000001</v>
      </c>
      <c r="AI122">
        <v>992.07796299999995</v>
      </c>
      <c r="AJ122">
        <v>987.70812599999999</v>
      </c>
      <c r="AK122">
        <v>979.674127</v>
      </c>
      <c r="AL122">
        <v>947.60463800000002</v>
      </c>
      <c r="AM122">
        <v>954.16745400000002</v>
      </c>
      <c r="AN122">
        <v>933.36199599999998</v>
      </c>
      <c r="AO122">
        <v>896.05803700000001</v>
      </c>
      <c r="AP122">
        <v>-0.21</v>
      </c>
      <c r="AQ122">
        <v>-0.21</v>
      </c>
      <c r="AR122">
        <v>-0.23899999999999999</v>
      </c>
      <c r="AS122">
        <v>-0.28499999999999998</v>
      </c>
      <c r="AT122">
        <v>-0.17</v>
      </c>
      <c r="AU122">
        <v>-0.17</v>
      </c>
      <c r="AV122">
        <v>-0.19900000000000001</v>
      </c>
      <c r="AW122">
        <v>-0.245</v>
      </c>
      <c r="AX122">
        <v>-0.17</v>
      </c>
      <c r="AY122">
        <v>-0.17</v>
      </c>
      <c r="AZ122">
        <v>-0.19900000000000001</v>
      </c>
      <c r="BA122">
        <v>-0.245</v>
      </c>
      <c r="BB122">
        <v>0.505992</v>
      </c>
      <c r="BC122">
        <v>0.62952399999999997</v>
      </c>
      <c r="BD122">
        <v>0.71290600000000004</v>
      </c>
      <c r="BE122">
        <v>0.84238299999999999</v>
      </c>
      <c r="BF122">
        <v>1.5195909999999999</v>
      </c>
      <c r="BG122">
        <v>2.0067409999999999</v>
      </c>
      <c r="BH122">
        <v>2.329415</v>
      </c>
      <c r="BI122">
        <v>2.8238910000000002</v>
      </c>
      <c r="BJ122">
        <v>7.2365510000000004</v>
      </c>
      <c r="BK122">
        <v>9.5999490000000005</v>
      </c>
      <c r="BL122">
        <v>10.941526</v>
      </c>
      <c r="BM122">
        <v>12.825106</v>
      </c>
      <c r="BN122">
        <v>-0.04</v>
      </c>
      <c r="BO122">
        <v>-0.08</v>
      </c>
      <c r="BP122">
        <v>-0.08</v>
      </c>
      <c r="BQ122">
        <v>-4.8555000000000001</v>
      </c>
      <c r="BR122">
        <v>80.389899999999997</v>
      </c>
      <c r="BS122">
        <v>-0.2</v>
      </c>
      <c r="BT122">
        <v>65.400000000000006</v>
      </c>
      <c r="BU122">
        <v>0.63100000000000001</v>
      </c>
      <c r="BV122">
        <v>0.33200000000000002</v>
      </c>
      <c r="BW122">
        <v>-0.5554</v>
      </c>
      <c r="BX122">
        <v>-11</v>
      </c>
      <c r="BY122">
        <v>2.9728999999999998E-2</v>
      </c>
      <c r="CA122" s="16">
        <v>43496</v>
      </c>
      <c r="CB122">
        <v>0.92100000000000004</v>
      </c>
      <c r="CC122">
        <v>997.22294999999997</v>
      </c>
    </row>
    <row r="123" spans="1:81">
      <c r="A123" s="16">
        <v>43524</v>
      </c>
      <c r="B123">
        <v>3.4432960000000001</v>
      </c>
      <c r="C123">
        <v>3.2534399999999999</v>
      </c>
      <c r="D123">
        <v>3.6037080000000001</v>
      </c>
      <c r="E123">
        <v>4.2760759999999998</v>
      </c>
      <c r="F123">
        <v>2.4500000000000002</v>
      </c>
      <c r="G123">
        <v>2.54</v>
      </c>
      <c r="H123">
        <v>2.52</v>
      </c>
      <c r="I123">
        <v>3.8</v>
      </c>
      <c r="J123" s="3">
        <v>14921.7</v>
      </c>
      <c r="K123">
        <v>254.095</v>
      </c>
      <c r="L123">
        <v>261.31700000000001</v>
      </c>
      <c r="M123">
        <v>109.6811</v>
      </c>
      <c r="N123" s="3">
        <v>14354.6</v>
      </c>
      <c r="O123" s="3">
        <v>2834.3998999999999</v>
      </c>
      <c r="P123">
        <v>1.7924</v>
      </c>
      <c r="Q123">
        <v>-0.65759999999999996</v>
      </c>
      <c r="R123">
        <v>0.99299999999999999</v>
      </c>
      <c r="S123">
        <v>0.80300000000000005</v>
      </c>
      <c r="T123">
        <v>1.1539999999999999</v>
      </c>
      <c r="U123">
        <v>1.8260000000000001</v>
      </c>
      <c r="V123">
        <v>0.90300000000000002</v>
      </c>
      <c r="W123">
        <v>0.71299999999999997</v>
      </c>
      <c r="X123">
        <v>1.0640000000000001</v>
      </c>
      <c r="Y123">
        <v>1.736</v>
      </c>
      <c r="Z123">
        <v>0.92300000000000004</v>
      </c>
      <c r="AA123">
        <v>0.73299999999999998</v>
      </c>
      <c r="AB123">
        <v>1.0840000000000001</v>
      </c>
      <c r="AC123">
        <v>1.756</v>
      </c>
      <c r="AD123">
        <v>997.00724400000001</v>
      </c>
      <c r="AE123">
        <v>997.57690100000002</v>
      </c>
      <c r="AF123">
        <v>996.52562699999999</v>
      </c>
      <c r="AG123">
        <v>994.52613199999996</v>
      </c>
      <c r="AH123">
        <v>989.27060700000004</v>
      </c>
      <c r="AI123">
        <v>991.51059799999996</v>
      </c>
      <c r="AJ123">
        <v>987.37975900000004</v>
      </c>
      <c r="AK123">
        <v>979.55857300000002</v>
      </c>
      <c r="AL123">
        <v>946.36591399999998</v>
      </c>
      <c r="AM123">
        <v>957.12661100000003</v>
      </c>
      <c r="AN123">
        <v>937.35798999999997</v>
      </c>
      <c r="AO123">
        <v>900.82377599999995</v>
      </c>
      <c r="AP123">
        <v>-2E-3</v>
      </c>
      <c r="AQ123">
        <v>-2E-3</v>
      </c>
      <c r="AR123">
        <v>-2.1999999999999999E-2</v>
      </c>
      <c r="AS123">
        <v>-0.04</v>
      </c>
      <c r="AT123">
        <v>4.8000000000000001E-2</v>
      </c>
      <c r="AU123">
        <v>4.8000000000000001E-2</v>
      </c>
      <c r="AV123">
        <v>2.8000000000000001E-2</v>
      </c>
      <c r="AW123">
        <v>0.01</v>
      </c>
      <c r="AX123">
        <v>-5.1999999999999998E-2</v>
      </c>
      <c r="AY123">
        <v>-5.1999999999999998E-2</v>
      </c>
      <c r="AZ123">
        <v>-7.1999999999999995E-2</v>
      </c>
      <c r="BA123">
        <v>-0.09</v>
      </c>
      <c r="BB123">
        <v>-0.21570600000000001</v>
      </c>
      <c r="BC123">
        <v>6.0039999999999998E-3</v>
      </c>
      <c r="BD123">
        <v>6.5733E-2</v>
      </c>
      <c r="BE123">
        <v>0.118475</v>
      </c>
      <c r="BF123">
        <v>-1.437243</v>
      </c>
      <c r="BG123">
        <v>-0.56736399999999998</v>
      </c>
      <c r="BH123">
        <v>-0.32836700000000002</v>
      </c>
      <c r="BI123">
        <v>-0.115554</v>
      </c>
      <c r="BJ123">
        <v>-1.238723</v>
      </c>
      <c r="BK123">
        <v>2.9591560000000001</v>
      </c>
      <c r="BL123">
        <v>3.995994</v>
      </c>
      <c r="BM123">
        <v>4.7657389999999999</v>
      </c>
      <c r="BN123">
        <v>0.04</v>
      </c>
      <c r="BO123">
        <v>-0.01</v>
      </c>
      <c r="BP123">
        <v>0.09</v>
      </c>
      <c r="BQ123">
        <v>-1.2204999999999999</v>
      </c>
      <c r="BR123">
        <v>49.9099</v>
      </c>
      <c r="BS123">
        <v>0</v>
      </c>
      <c r="BT123">
        <v>32.700000000000003</v>
      </c>
      <c r="BU123">
        <v>0.91400000000000003</v>
      </c>
      <c r="BV123">
        <v>0.41899999999999998</v>
      </c>
      <c r="BW123">
        <v>0.11799999999999999</v>
      </c>
      <c r="BX123">
        <v>138</v>
      </c>
      <c r="BY123">
        <v>1.7923999999999999E-2</v>
      </c>
      <c r="CA123" s="16">
        <v>43524</v>
      </c>
      <c r="CB123">
        <v>0.99299999999999999</v>
      </c>
      <c r="CC123">
        <v>997.00724400000001</v>
      </c>
    </row>
    <row r="124" spans="1:81">
      <c r="A124" s="16">
        <v>43555</v>
      </c>
      <c r="B124">
        <v>3.1837529999999998</v>
      </c>
      <c r="C124">
        <v>3.0115020000000001</v>
      </c>
      <c r="D124">
        <v>3.339674</v>
      </c>
      <c r="E124">
        <v>3.9733130000000001</v>
      </c>
      <c r="F124">
        <v>2.4</v>
      </c>
      <c r="G124">
        <v>2.4</v>
      </c>
      <c r="H124">
        <v>2.23</v>
      </c>
      <c r="I124">
        <v>3.6</v>
      </c>
      <c r="J124" s="3">
        <v>14915</v>
      </c>
      <c r="K124">
        <v>254.94300000000001</v>
      </c>
      <c r="L124">
        <v>261.83499999999998</v>
      </c>
      <c r="M124">
        <v>108.98650000000001</v>
      </c>
      <c r="N124" s="3">
        <v>14452.5</v>
      </c>
      <c r="O124" s="3">
        <v>2945.8301000000001</v>
      </c>
      <c r="P124">
        <v>3.9314</v>
      </c>
      <c r="Q124">
        <v>1.5314000000000001</v>
      </c>
      <c r="R124">
        <v>0.78400000000000003</v>
      </c>
      <c r="S124">
        <v>0.61199999999999999</v>
      </c>
      <c r="T124">
        <v>0.94</v>
      </c>
      <c r="U124">
        <v>1.573</v>
      </c>
      <c r="V124">
        <v>0.78400000000000003</v>
      </c>
      <c r="W124">
        <v>0.61199999999999999</v>
      </c>
      <c r="X124">
        <v>0.94</v>
      </c>
      <c r="Y124">
        <v>1.573</v>
      </c>
      <c r="Z124">
        <v>0.95399999999999996</v>
      </c>
      <c r="AA124">
        <v>0.78200000000000003</v>
      </c>
      <c r="AB124">
        <v>1.1100000000000001</v>
      </c>
      <c r="AC124">
        <v>1.7430000000000001</v>
      </c>
      <c r="AD124">
        <v>997.63394400000004</v>
      </c>
      <c r="AE124">
        <v>998.15096900000003</v>
      </c>
      <c r="AF124">
        <v>997.16600800000003</v>
      </c>
      <c r="AG124">
        <v>995.27689399999997</v>
      </c>
      <c r="AH124">
        <v>990.672462</v>
      </c>
      <c r="AI124">
        <v>992.70511899999997</v>
      </c>
      <c r="AJ124">
        <v>988.83547699999997</v>
      </c>
      <c r="AK124">
        <v>981.44521999999995</v>
      </c>
      <c r="AL124">
        <v>944.62364600000001</v>
      </c>
      <c r="AM124">
        <v>954.33788400000003</v>
      </c>
      <c r="AN124">
        <v>935.91269399999999</v>
      </c>
      <c r="AO124">
        <v>901.51460199999997</v>
      </c>
      <c r="AP124">
        <v>-0.191</v>
      </c>
      <c r="AQ124">
        <v>-0.191</v>
      </c>
      <c r="AR124">
        <v>-0.214</v>
      </c>
      <c r="AS124">
        <v>-0.253</v>
      </c>
      <c r="AT124">
        <v>-0.10100000000000001</v>
      </c>
      <c r="AU124">
        <v>-0.10100000000000001</v>
      </c>
      <c r="AV124">
        <v>-0.124</v>
      </c>
      <c r="AW124">
        <v>-0.16300000000000001</v>
      </c>
      <c r="AX124">
        <v>4.9000000000000002E-2</v>
      </c>
      <c r="AY124">
        <v>4.9000000000000002E-2</v>
      </c>
      <c r="AZ124">
        <v>2.5999999999999999E-2</v>
      </c>
      <c r="BA124">
        <v>-1.2999999999999999E-2</v>
      </c>
      <c r="BB124">
        <v>0.62670000000000003</v>
      </c>
      <c r="BC124">
        <v>0.57406800000000002</v>
      </c>
      <c r="BD124">
        <v>0.64038099999999998</v>
      </c>
      <c r="BE124">
        <v>0.75076200000000004</v>
      </c>
      <c r="BF124">
        <v>1.4018550000000001</v>
      </c>
      <c r="BG124">
        <v>1.1945209999999999</v>
      </c>
      <c r="BH124">
        <v>1.4557180000000001</v>
      </c>
      <c r="BI124">
        <v>1.886647</v>
      </c>
      <c r="BJ124">
        <v>-1.7422690000000001</v>
      </c>
      <c r="BK124">
        <v>-2.788726</v>
      </c>
      <c r="BL124">
        <v>-1.4452959999999999</v>
      </c>
      <c r="BM124">
        <v>0.69082600000000005</v>
      </c>
      <c r="BN124">
        <v>-0.05</v>
      </c>
      <c r="BO124">
        <v>-0.14000000000000001</v>
      </c>
      <c r="BP124">
        <v>-0.28999999999999998</v>
      </c>
      <c r="BQ124">
        <v>2.1890000000000001</v>
      </c>
      <c r="BR124">
        <v>111.4302</v>
      </c>
      <c r="BS124">
        <v>-0.2</v>
      </c>
      <c r="BT124">
        <v>-6.7</v>
      </c>
      <c r="BU124">
        <v>0.84799999999999998</v>
      </c>
      <c r="BV124">
        <v>0.51800000000000002</v>
      </c>
      <c r="BW124">
        <v>-0.6946</v>
      </c>
      <c r="BX124">
        <v>97.9</v>
      </c>
      <c r="BY124">
        <v>3.9314000000000002E-2</v>
      </c>
      <c r="CA124" s="16">
        <v>43555</v>
      </c>
      <c r="CB124">
        <v>0.78400000000000003</v>
      </c>
      <c r="CC124">
        <v>997.63394400000004</v>
      </c>
    </row>
    <row r="125" spans="1:81">
      <c r="A125" s="16">
        <v>43585</v>
      </c>
      <c r="B125">
        <v>3.2324570000000001</v>
      </c>
      <c r="C125">
        <v>3.0334810000000001</v>
      </c>
      <c r="D125">
        <v>3.3285239999999998</v>
      </c>
      <c r="E125">
        <v>3.9063669999999999</v>
      </c>
      <c r="F125">
        <v>2.4300000000000002</v>
      </c>
      <c r="G125">
        <v>2.39</v>
      </c>
      <c r="H125">
        <v>2.2799999999999998</v>
      </c>
      <c r="I125">
        <v>3.6</v>
      </c>
      <c r="J125" s="3">
        <v>14927.4</v>
      </c>
      <c r="K125">
        <v>255.167</v>
      </c>
      <c r="L125">
        <v>262.19900000000001</v>
      </c>
      <c r="M125">
        <v>109.24290000000001</v>
      </c>
      <c r="N125" s="3">
        <v>14516</v>
      </c>
      <c r="O125" s="3">
        <v>2752.0601000000001</v>
      </c>
      <c r="P125">
        <v>-6.5777999999999999</v>
      </c>
      <c r="Q125">
        <v>-9.0077999999999996</v>
      </c>
      <c r="R125">
        <v>0.80200000000000005</v>
      </c>
      <c r="S125">
        <v>0.60299999999999998</v>
      </c>
      <c r="T125">
        <v>0.89900000000000002</v>
      </c>
      <c r="U125">
        <v>1.476</v>
      </c>
      <c r="V125">
        <v>0.84199999999999997</v>
      </c>
      <c r="W125">
        <v>0.64300000000000002</v>
      </c>
      <c r="X125">
        <v>0.93899999999999995</v>
      </c>
      <c r="Y125">
        <v>1.516</v>
      </c>
      <c r="Z125">
        <v>0.95199999999999996</v>
      </c>
      <c r="AA125">
        <v>0.753</v>
      </c>
      <c r="AB125">
        <v>1.0489999999999999</v>
      </c>
      <c r="AC125">
        <v>1.6259999999999999</v>
      </c>
      <c r="AD125">
        <v>997.57990299999994</v>
      </c>
      <c r="AE125">
        <v>998.17805399999997</v>
      </c>
      <c r="AF125">
        <v>997.28890000000001</v>
      </c>
      <c r="AG125">
        <v>995.565382</v>
      </c>
      <c r="AH125">
        <v>989.98874999999998</v>
      </c>
      <c r="AI125">
        <v>992.33820300000002</v>
      </c>
      <c r="AJ125">
        <v>988.84723299999996</v>
      </c>
      <c r="AK125">
        <v>982.10654099999999</v>
      </c>
      <c r="AL125">
        <v>944.73593700000004</v>
      </c>
      <c r="AM125">
        <v>955.98720800000001</v>
      </c>
      <c r="AN125">
        <v>939.30769399999997</v>
      </c>
      <c r="AO125">
        <v>907.75992799999995</v>
      </c>
      <c r="AP125">
        <v>-8.9999999999999993E-3</v>
      </c>
      <c r="AQ125">
        <v>-8.9999999999999993E-3</v>
      </c>
      <c r="AR125">
        <v>-4.1000000000000002E-2</v>
      </c>
      <c r="AS125">
        <v>-9.7000000000000003E-2</v>
      </c>
      <c r="AT125">
        <v>3.1E-2</v>
      </c>
      <c r="AU125">
        <v>3.1E-2</v>
      </c>
      <c r="AV125">
        <v>-1E-3</v>
      </c>
      <c r="AW125">
        <v>-5.7000000000000002E-2</v>
      </c>
      <c r="AX125">
        <v>-2.9000000000000001E-2</v>
      </c>
      <c r="AY125">
        <v>-2.9000000000000001E-2</v>
      </c>
      <c r="AZ125">
        <v>-6.0999999999999999E-2</v>
      </c>
      <c r="BA125">
        <v>-0.11700000000000001</v>
      </c>
      <c r="BB125">
        <v>-5.4040999999999999E-2</v>
      </c>
      <c r="BC125">
        <v>2.7085000000000001E-2</v>
      </c>
      <c r="BD125">
        <v>0.122892</v>
      </c>
      <c r="BE125">
        <v>0.28848800000000002</v>
      </c>
      <c r="BF125">
        <v>-0.68371199999999999</v>
      </c>
      <c r="BG125">
        <v>-0.36691600000000002</v>
      </c>
      <c r="BH125">
        <v>1.1756000000000001E-2</v>
      </c>
      <c r="BI125">
        <v>0.66132100000000005</v>
      </c>
      <c r="BJ125">
        <v>0.112291</v>
      </c>
      <c r="BK125">
        <v>1.649324</v>
      </c>
      <c r="BL125">
        <v>3.3950010000000002</v>
      </c>
      <c r="BM125">
        <v>6.2453269999999996</v>
      </c>
      <c r="BN125">
        <v>0.03</v>
      </c>
      <c r="BO125">
        <v>-0.01</v>
      </c>
      <c r="BP125">
        <v>0.05</v>
      </c>
      <c r="BQ125">
        <v>-10.539199999999999</v>
      </c>
      <c r="BR125">
        <v>-193.77</v>
      </c>
      <c r="BS125">
        <v>0</v>
      </c>
      <c r="BT125">
        <v>12.4</v>
      </c>
      <c r="BU125">
        <v>0.224</v>
      </c>
      <c r="BV125">
        <v>0.36399999999999999</v>
      </c>
      <c r="BW125">
        <v>0.25640000000000002</v>
      </c>
      <c r="BX125">
        <v>63.5</v>
      </c>
      <c r="BY125">
        <v>-6.5778000000000003E-2</v>
      </c>
      <c r="CA125" s="16">
        <v>43585</v>
      </c>
      <c r="CB125">
        <v>0.80200000000000005</v>
      </c>
      <c r="CC125">
        <v>997.57990299999994</v>
      </c>
    </row>
    <row r="126" spans="1:81">
      <c r="A126" s="16">
        <v>43616</v>
      </c>
      <c r="B126">
        <v>3.0145309999999998</v>
      </c>
      <c r="C126">
        <v>2.828992</v>
      </c>
      <c r="D126">
        <v>3.1475140000000001</v>
      </c>
      <c r="E126">
        <v>3.780573</v>
      </c>
      <c r="F126">
        <v>2.35</v>
      </c>
      <c r="G126">
        <v>2.21</v>
      </c>
      <c r="H126">
        <v>1.93</v>
      </c>
      <c r="I126">
        <v>3.7</v>
      </c>
      <c r="J126" s="3">
        <v>14960.5</v>
      </c>
      <c r="K126">
        <v>255.40199999999999</v>
      </c>
      <c r="L126">
        <v>262.92500000000001</v>
      </c>
      <c r="M126">
        <v>109.3599</v>
      </c>
      <c r="N126" s="3">
        <v>14565</v>
      </c>
      <c r="O126" s="3">
        <v>2941.76</v>
      </c>
      <c r="P126">
        <v>6.8929999999999998</v>
      </c>
      <c r="Q126">
        <v>4.5430000000000001</v>
      </c>
      <c r="R126">
        <v>0.66500000000000004</v>
      </c>
      <c r="S126">
        <v>0.47899999999999998</v>
      </c>
      <c r="T126">
        <v>0.79800000000000004</v>
      </c>
      <c r="U126">
        <v>1.431</v>
      </c>
      <c r="V126">
        <v>0.80500000000000005</v>
      </c>
      <c r="W126">
        <v>0.61899999999999999</v>
      </c>
      <c r="X126">
        <v>0.93799999999999994</v>
      </c>
      <c r="Y126">
        <v>1.571</v>
      </c>
      <c r="Z126">
        <v>1.085</v>
      </c>
      <c r="AA126">
        <v>0.89900000000000002</v>
      </c>
      <c r="AB126">
        <v>1.218</v>
      </c>
      <c r="AC126">
        <v>1.851</v>
      </c>
      <c r="AD126">
        <v>997.99153100000001</v>
      </c>
      <c r="AE126">
        <v>998.55155200000002</v>
      </c>
      <c r="AF126">
        <v>997.59191099999998</v>
      </c>
      <c r="AG126">
        <v>995.69933900000001</v>
      </c>
      <c r="AH126">
        <v>990.42481099999998</v>
      </c>
      <c r="AI126">
        <v>992.62224500000002</v>
      </c>
      <c r="AJ126">
        <v>988.85898899999995</v>
      </c>
      <c r="AK126">
        <v>981.46841099999995</v>
      </c>
      <c r="AL126">
        <v>937.30235300000004</v>
      </c>
      <c r="AM126">
        <v>947.71734200000003</v>
      </c>
      <c r="AN126">
        <v>929.93691899999999</v>
      </c>
      <c r="AO126">
        <v>895.79413699999998</v>
      </c>
      <c r="AP126">
        <v>-0.124</v>
      </c>
      <c r="AQ126">
        <v>-0.124</v>
      </c>
      <c r="AR126">
        <v>-0.10100000000000001</v>
      </c>
      <c r="AS126">
        <v>-4.4999999999999998E-2</v>
      </c>
      <c r="AT126">
        <v>-2.4E-2</v>
      </c>
      <c r="AU126">
        <v>-2.4E-2</v>
      </c>
      <c r="AV126">
        <v>-1E-3</v>
      </c>
      <c r="AW126">
        <v>5.5E-2</v>
      </c>
      <c r="AX126">
        <v>0.14599999999999999</v>
      </c>
      <c r="AY126">
        <v>0.14599999999999999</v>
      </c>
      <c r="AZ126">
        <v>0.16900000000000001</v>
      </c>
      <c r="BA126">
        <v>0.22500000000000001</v>
      </c>
      <c r="BB126">
        <v>0.41162700000000002</v>
      </c>
      <c r="BC126">
        <v>0.373498</v>
      </c>
      <c r="BD126">
        <v>0.30301099999999997</v>
      </c>
      <c r="BE126">
        <v>0.13395699999999999</v>
      </c>
      <c r="BF126">
        <v>0.43606099999999998</v>
      </c>
      <c r="BG126">
        <v>0.28404200000000002</v>
      </c>
      <c r="BH126">
        <v>1.1756000000000001E-2</v>
      </c>
      <c r="BI126">
        <v>-0.63812999999999998</v>
      </c>
      <c r="BJ126">
        <v>-7.4335839999999997</v>
      </c>
      <c r="BK126">
        <v>-8.2698660000000004</v>
      </c>
      <c r="BL126">
        <v>-9.3707750000000001</v>
      </c>
      <c r="BM126">
        <v>-11.965790999999999</v>
      </c>
      <c r="BN126">
        <v>-0.08</v>
      </c>
      <c r="BO126">
        <v>-0.18</v>
      </c>
      <c r="BP126">
        <v>-0.35</v>
      </c>
      <c r="BQ126">
        <v>13.550800000000001</v>
      </c>
      <c r="BR126">
        <v>189.69990000000001</v>
      </c>
      <c r="BS126">
        <v>0.1</v>
      </c>
      <c r="BT126">
        <v>33.1</v>
      </c>
      <c r="BU126">
        <v>0.23499999999999999</v>
      </c>
      <c r="BV126">
        <v>0.72599999999999998</v>
      </c>
      <c r="BW126">
        <v>0.11700000000000001</v>
      </c>
      <c r="BX126">
        <v>49</v>
      </c>
      <c r="BY126">
        <v>6.8930000000000005E-2</v>
      </c>
      <c r="CA126" s="16">
        <v>43616</v>
      </c>
      <c r="CB126">
        <v>0.66500000000000004</v>
      </c>
      <c r="CC126">
        <v>997.99153100000001</v>
      </c>
    </row>
    <row r="127" spans="1:81">
      <c r="A127" s="16">
        <v>43646</v>
      </c>
      <c r="B127">
        <v>2.7731129999999999</v>
      </c>
      <c r="C127">
        <v>2.5881439999999998</v>
      </c>
      <c r="D127">
        <v>2.8824489999999998</v>
      </c>
      <c r="E127">
        <v>3.4789729999999999</v>
      </c>
      <c r="F127">
        <v>2.12</v>
      </c>
      <c r="G127">
        <v>1.92</v>
      </c>
      <c r="H127">
        <v>1.76</v>
      </c>
      <c r="I127">
        <v>3.7</v>
      </c>
      <c r="J127" s="3">
        <v>14948</v>
      </c>
      <c r="K127">
        <v>256.08699999999999</v>
      </c>
      <c r="L127">
        <v>263.58699999999999</v>
      </c>
      <c r="M127">
        <v>109.21429999999999</v>
      </c>
      <c r="N127" s="3">
        <v>14644.4</v>
      </c>
      <c r="O127" s="3">
        <v>2980.3798999999999</v>
      </c>
      <c r="P127">
        <v>1.3128</v>
      </c>
      <c r="Q127">
        <v>-0.80720000000000003</v>
      </c>
      <c r="R127">
        <v>0.65300000000000002</v>
      </c>
      <c r="S127">
        <v>0.46800000000000003</v>
      </c>
      <c r="T127">
        <v>0.76200000000000001</v>
      </c>
      <c r="U127">
        <v>1.359</v>
      </c>
      <c r="V127">
        <v>0.85299999999999998</v>
      </c>
      <c r="W127">
        <v>0.66800000000000004</v>
      </c>
      <c r="X127">
        <v>0.96199999999999997</v>
      </c>
      <c r="Y127">
        <v>1.5589999999999999</v>
      </c>
      <c r="Z127">
        <v>1.0129999999999999</v>
      </c>
      <c r="AA127">
        <v>0.82799999999999996</v>
      </c>
      <c r="AB127">
        <v>1.1220000000000001</v>
      </c>
      <c r="AC127">
        <v>1.7190000000000001</v>
      </c>
      <c r="AD127">
        <v>998.02761999999996</v>
      </c>
      <c r="AE127">
        <v>998.58471399999996</v>
      </c>
      <c r="AF127">
        <v>997.70001100000002</v>
      </c>
      <c r="AG127">
        <v>995.91383099999996</v>
      </c>
      <c r="AH127">
        <v>989.85917800000004</v>
      </c>
      <c r="AI127">
        <v>992.04248500000006</v>
      </c>
      <c r="AJ127">
        <v>988.57691799999998</v>
      </c>
      <c r="AK127">
        <v>981.607574</v>
      </c>
      <c r="AL127">
        <v>941.31804299999999</v>
      </c>
      <c r="AM127">
        <v>951.72852</v>
      </c>
      <c r="AN127">
        <v>935.24651100000005</v>
      </c>
      <c r="AO127">
        <v>902.79159700000002</v>
      </c>
      <c r="AP127">
        <v>-1.0999999999999999E-2</v>
      </c>
      <c r="AQ127">
        <v>-1.0999999999999999E-2</v>
      </c>
      <c r="AR127">
        <v>-3.5999999999999997E-2</v>
      </c>
      <c r="AS127">
        <v>-7.1999999999999995E-2</v>
      </c>
      <c r="AT127">
        <v>4.9000000000000002E-2</v>
      </c>
      <c r="AU127">
        <v>4.9000000000000002E-2</v>
      </c>
      <c r="AV127">
        <v>2.4E-2</v>
      </c>
      <c r="AW127">
        <v>-1.2E-2</v>
      </c>
      <c r="AX127">
        <v>-7.0999999999999994E-2</v>
      </c>
      <c r="AY127">
        <v>-7.0999999999999994E-2</v>
      </c>
      <c r="AZ127">
        <v>-9.6000000000000002E-2</v>
      </c>
      <c r="BA127">
        <v>-0.13200000000000001</v>
      </c>
      <c r="BB127">
        <v>3.6089999999999997E-2</v>
      </c>
      <c r="BC127">
        <v>3.3161999999999997E-2</v>
      </c>
      <c r="BD127">
        <v>0.1081</v>
      </c>
      <c r="BE127">
        <v>0.21449199999999999</v>
      </c>
      <c r="BF127">
        <v>-0.56563300000000005</v>
      </c>
      <c r="BG127">
        <v>-0.57976099999999997</v>
      </c>
      <c r="BH127">
        <v>-0.28207100000000002</v>
      </c>
      <c r="BI127">
        <v>0.13916400000000001</v>
      </c>
      <c r="BJ127">
        <v>4.0156890000000001</v>
      </c>
      <c r="BK127">
        <v>4.011177</v>
      </c>
      <c r="BL127">
        <v>5.3095920000000003</v>
      </c>
      <c r="BM127">
        <v>6.9974600000000002</v>
      </c>
      <c r="BN127">
        <v>-0.23</v>
      </c>
      <c r="BO127">
        <v>-0.28999999999999998</v>
      </c>
      <c r="BP127">
        <v>-0.17</v>
      </c>
      <c r="BQ127">
        <v>-5.3502000000000001</v>
      </c>
      <c r="BR127">
        <v>38.619900000000001</v>
      </c>
      <c r="BS127">
        <v>0</v>
      </c>
      <c r="BT127">
        <v>-12.5</v>
      </c>
      <c r="BU127">
        <v>0.68500000000000005</v>
      </c>
      <c r="BV127">
        <v>0.66200000000000003</v>
      </c>
      <c r="BW127">
        <v>-0.14560000000000001</v>
      </c>
      <c r="BX127">
        <v>79.400000000000006</v>
      </c>
      <c r="BY127">
        <v>1.3128000000000001E-2</v>
      </c>
      <c r="CA127" s="16">
        <v>43646</v>
      </c>
      <c r="CB127">
        <v>0.65300000000000002</v>
      </c>
      <c r="CC127">
        <v>998.02761999999996</v>
      </c>
    </row>
    <row r="128" spans="1:81">
      <c r="A128" s="16">
        <v>43677</v>
      </c>
      <c r="B128">
        <v>2.7951000000000001</v>
      </c>
      <c r="C128">
        <v>2.6078790000000001</v>
      </c>
      <c r="D128">
        <v>2.8963939999999999</v>
      </c>
      <c r="E128">
        <v>3.46326</v>
      </c>
      <c r="F128">
        <v>2.08</v>
      </c>
      <c r="G128">
        <v>2</v>
      </c>
      <c r="H128">
        <v>1.84</v>
      </c>
      <c r="I128">
        <v>3.7</v>
      </c>
      <c r="J128" s="3">
        <v>15021.2</v>
      </c>
      <c r="K128">
        <v>256.29399999999998</v>
      </c>
      <c r="L128">
        <v>264.18</v>
      </c>
      <c r="M128">
        <v>109.92059999999999</v>
      </c>
      <c r="N128" s="3">
        <v>14682.4</v>
      </c>
      <c r="O128" s="3">
        <v>2926.46</v>
      </c>
      <c r="P128">
        <v>-1.8091999999999999</v>
      </c>
      <c r="Q128">
        <v>-3.8892000000000002</v>
      </c>
      <c r="R128">
        <v>0.71499999999999997</v>
      </c>
      <c r="S128">
        <v>0.52800000000000002</v>
      </c>
      <c r="T128">
        <v>0.81599999999999995</v>
      </c>
      <c r="U128">
        <v>1.383</v>
      </c>
      <c r="V128">
        <v>0.79500000000000004</v>
      </c>
      <c r="W128">
        <v>0.60799999999999998</v>
      </c>
      <c r="X128">
        <v>0.89600000000000002</v>
      </c>
      <c r="Y128">
        <v>1.4630000000000001</v>
      </c>
      <c r="Z128">
        <v>0.95499999999999996</v>
      </c>
      <c r="AA128">
        <v>0.76800000000000002</v>
      </c>
      <c r="AB128">
        <v>1.056</v>
      </c>
      <c r="AC128">
        <v>1.623</v>
      </c>
      <c r="AD128">
        <v>997.84121700000003</v>
      </c>
      <c r="AE128">
        <v>998.40388900000005</v>
      </c>
      <c r="AF128">
        <v>997.53787999999997</v>
      </c>
      <c r="AG128">
        <v>995.84231199999999</v>
      </c>
      <c r="AH128">
        <v>990.54272600000002</v>
      </c>
      <c r="AI128">
        <v>992.75248099999999</v>
      </c>
      <c r="AJ128">
        <v>989.35296800000003</v>
      </c>
      <c r="AK128">
        <v>982.72218599999997</v>
      </c>
      <c r="AL128">
        <v>944.56750599999998</v>
      </c>
      <c r="AM128">
        <v>955.13369499999999</v>
      </c>
      <c r="AN128">
        <v>938.91737499999999</v>
      </c>
      <c r="AO128">
        <v>907.92072700000006</v>
      </c>
      <c r="AP128">
        <v>0.06</v>
      </c>
      <c r="AQ128">
        <v>0.06</v>
      </c>
      <c r="AR128">
        <v>5.3999999999999999E-2</v>
      </c>
      <c r="AS128">
        <v>2.4E-2</v>
      </c>
      <c r="AT128">
        <v>-0.06</v>
      </c>
      <c r="AU128">
        <v>-0.06</v>
      </c>
      <c r="AV128">
        <v>-6.6000000000000003E-2</v>
      </c>
      <c r="AW128">
        <v>-9.6000000000000002E-2</v>
      </c>
      <c r="AX128">
        <v>-0.06</v>
      </c>
      <c r="AY128">
        <v>-0.06</v>
      </c>
      <c r="AZ128">
        <v>-6.6000000000000003E-2</v>
      </c>
      <c r="BA128">
        <v>-9.6000000000000002E-2</v>
      </c>
      <c r="BB128">
        <v>-0.18640300000000001</v>
      </c>
      <c r="BC128">
        <v>-0.18082500000000001</v>
      </c>
      <c r="BD128">
        <v>-0.162131</v>
      </c>
      <c r="BE128">
        <v>-7.1518999999999999E-2</v>
      </c>
      <c r="BF128">
        <v>0.68354700000000002</v>
      </c>
      <c r="BG128">
        <v>0.70999599999999996</v>
      </c>
      <c r="BH128">
        <v>0.77605100000000005</v>
      </c>
      <c r="BI128">
        <v>1.1146119999999999</v>
      </c>
      <c r="BJ128">
        <v>3.249463</v>
      </c>
      <c r="BK128">
        <v>3.4051749999999998</v>
      </c>
      <c r="BL128">
        <v>3.6708639999999999</v>
      </c>
      <c r="BM128">
        <v>5.12913</v>
      </c>
      <c r="BN128">
        <v>-0.04</v>
      </c>
      <c r="BO128">
        <v>0.08</v>
      </c>
      <c r="BP128">
        <v>0.08</v>
      </c>
      <c r="BQ128">
        <v>-3.0819999999999999</v>
      </c>
      <c r="BR128">
        <v>-53.919899999999998</v>
      </c>
      <c r="BS128">
        <v>0</v>
      </c>
      <c r="BT128">
        <v>73.2</v>
      </c>
      <c r="BU128">
        <v>0.20699999999999999</v>
      </c>
      <c r="BV128">
        <v>0.59299999999999997</v>
      </c>
      <c r="BW128">
        <v>0.70630000000000004</v>
      </c>
      <c r="BX128">
        <v>38</v>
      </c>
      <c r="BY128">
        <v>-1.8092E-2</v>
      </c>
      <c r="CA128" s="16">
        <v>43677</v>
      </c>
      <c r="CB128">
        <v>0.71499999999999997</v>
      </c>
      <c r="CC128">
        <v>997.84121700000003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67B7-685D-9649-B5B1-516F77D43264}">
  <sheetPr filterMode="1"/>
  <dimension ref="A1:BB113"/>
  <sheetViews>
    <sheetView workbookViewId="0">
      <pane xSplit="1" ySplit="1" topLeftCell="I18" activePane="bottomRight" state="frozen"/>
      <selection pane="topRight" activeCell="B1" sqref="B1"/>
      <selection pane="bottomLeft" activeCell="A2" sqref="A2"/>
      <selection pane="bottomRight" activeCell="K28" sqref="K28"/>
    </sheetView>
  </sheetViews>
  <sheetFormatPr baseColWidth="10" defaultRowHeight="16"/>
  <cols>
    <col min="1" max="1" width="21.1640625" bestFit="1" customWidth="1"/>
    <col min="2" max="2" width="14.1640625" hidden="1" customWidth="1"/>
    <col min="3" max="8" width="10.83203125" hidden="1" customWidth="1"/>
    <col min="15" max="16" width="0" hidden="1" customWidth="1"/>
  </cols>
  <sheetData>
    <row r="1" spans="1:54">
      <c r="A1" t="s">
        <v>396</v>
      </c>
      <c r="B1" t="str" cm="1">
        <f t="array" ref="B1:BA1">B61:BA61</f>
        <v>Corp-Aaa_Corp_x</v>
      </c>
      <c r="C1" t="str">
        <v>Corp-Aa_Corp_x</v>
      </c>
      <c r="D1" t="str">
        <v>Corp-A_Corp_x</v>
      </c>
      <c r="E1" t="str">
        <v>Corp-Baa_Corp_x</v>
      </c>
      <c r="F1" t="str">
        <v>TB-3MO-TY_x</v>
      </c>
      <c r="G1" t="str">
        <v>TB-1YR-TY_x</v>
      </c>
      <c r="H1" t="str">
        <v>TB-5YR-TY_x</v>
      </c>
      <c r="I1" t="str">
        <v>Econ-UNRATE_x</v>
      </c>
      <c r="J1" t="str">
        <v>Econ-DSPIC96_x</v>
      </c>
      <c r="K1" t="str">
        <v>Econ-CPIAUCSL_x</v>
      </c>
      <c r="L1" t="str">
        <v>Econ-CPILFESL_x</v>
      </c>
      <c r="M1" t="str">
        <v>Econ-INDPRO_x</v>
      </c>
      <c r="N1" t="str">
        <v>Econ-PCE_x</v>
      </c>
      <c r="O1" t="str">
        <v>Market-SP500_x</v>
      </c>
      <c r="P1" t="str">
        <v>Market-SP500-change_x</v>
      </c>
      <c r="Q1" t="str">
        <v>Market-RMRF_x</v>
      </c>
      <c r="R1" t="str">
        <v>CS-Aaa-3MO_x</v>
      </c>
      <c r="S1" t="str">
        <v>CS-Aa-3MO_x</v>
      </c>
      <c r="T1" t="str">
        <v>CS-A-3MO_x</v>
      </c>
      <c r="U1" t="str">
        <v>CS-Baa-3MO_x</v>
      </c>
      <c r="V1" t="str">
        <v>CS-Aaa-1YR_x</v>
      </c>
      <c r="W1" t="str">
        <v>CS-Aa-1YR_x</v>
      </c>
      <c r="X1" t="str">
        <v>CS-A-1YR_x</v>
      </c>
      <c r="Y1" t="str">
        <v>CS-Baa-1YR_x</v>
      </c>
      <c r="Z1" t="str">
        <v>CS-Aaa-5YR_x</v>
      </c>
      <c r="AA1" t="str">
        <v>CS-Aa-5YR_x</v>
      </c>
      <c r="AB1" t="str">
        <v>CS-A-5YR_x</v>
      </c>
      <c r="AC1" t="str">
        <v>CS-Baa-5YR_x</v>
      </c>
      <c r="AD1" t="str">
        <v>CS-Aaa-3MO-diff_x</v>
      </c>
      <c r="AE1" t="str">
        <v>CS-Aa-3MO-diff_x</v>
      </c>
      <c r="AF1" t="str">
        <v>CS-A-3MO-diff_x</v>
      </c>
      <c r="AG1" t="str">
        <v>CS-Baa-3MO-diff_x</v>
      </c>
      <c r="AH1" t="str">
        <v>CS-Aaa-1YR-diff_x</v>
      </c>
      <c r="AI1" t="str">
        <v>CS-Aa-1YR-diff_x</v>
      </c>
      <c r="AJ1" t="str">
        <v>CS-A-1YR-diff_x</v>
      </c>
      <c r="AK1" t="str">
        <v>CS-Baa-1YR-diff_x</v>
      </c>
      <c r="AL1" t="str">
        <v>CS-Aaa-5YR-diff_x</v>
      </c>
      <c r="AM1" t="str">
        <v>CS-Aa-5YR-diff_x</v>
      </c>
      <c r="AN1" t="str">
        <v>CS-A-5YR-diff_x</v>
      </c>
      <c r="AO1" t="str">
        <v>CS-Baa-5YR-diff_x</v>
      </c>
      <c r="AP1" t="str">
        <v>TB-3MO-TY-diff_x</v>
      </c>
      <c r="AQ1" t="str">
        <v>TB-1YR-TY-diff_x</v>
      </c>
      <c r="AR1" t="str">
        <v>TB-5YR-TY-diff_x</v>
      </c>
      <c r="AS1" t="str">
        <v>Market-RMRF-diff_x</v>
      </c>
      <c r="AT1" t="str">
        <v>Market-SP500-diff_x</v>
      </c>
      <c r="AU1" t="str">
        <v>Econ-UNRATE-diff_x</v>
      </c>
      <c r="AV1" t="str">
        <v>Econ-DSPIC96-diff_x</v>
      </c>
      <c r="AW1" t="str">
        <v>Econ-CPIAUCSL-diff_x</v>
      </c>
      <c r="AX1" t="str">
        <v>Econ-CPILFESL-diff_x</v>
      </c>
      <c r="AY1" t="str">
        <v>Econ-INDPRO-diff_x</v>
      </c>
      <c r="AZ1" t="str">
        <v>Econ-PCE-diff_x</v>
      </c>
      <c r="BA1" t="str">
        <v>Market-SP500-pc-delta_x</v>
      </c>
    </row>
    <row r="2" spans="1:54" hidden="1">
      <c r="A2" t="str" cm="1">
        <f t="array" ref="A2:A53">A62:A113</f>
        <v>Corp-Aaa_Corp_y</v>
      </c>
      <c r="B2" s="6" cm="1">
        <f t="array" ref="B2:BB53">IF(B62:BB113 &lt; 0.01, "*" &amp; TEXT(B62:BB113, "General"), IF(AND(B62:BB113 &gt; 0.01, B62:BB113 &lt; 0.05), "**" &amp; TEXT(B62:BB113, "General"), B62:BB113))</f>
        <v>1</v>
      </c>
      <c r="C2" s="6">
        <v>1.9800000000000002E-2</v>
      </c>
      <c r="D2" s="6" t="str">
        <v>*0.0089</v>
      </c>
      <c r="E2" s="6" t="str">
        <v>*0</v>
      </c>
      <c r="F2" s="6">
        <v>4.3099999999999999E-2</v>
      </c>
      <c r="G2" s="6">
        <v>4.7899999999999998E-2</v>
      </c>
      <c r="H2" s="6" t="str">
        <v>*0</v>
      </c>
      <c r="I2" s="6" t="str">
        <v>*0.0029</v>
      </c>
      <c r="J2" s="6" t="str">
        <v>*0.0047</v>
      </c>
      <c r="K2" s="6" t="str">
        <v>*0.0004</v>
      </c>
      <c r="L2" s="6" t="str">
        <v>*0.0067</v>
      </c>
      <c r="M2" s="6" t="str">
        <v>*0.0059</v>
      </c>
      <c r="N2" s="6" t="str">
        <v>*0.0054</v>
      </c>
      <c r="O2" s="6" t="str">
        <v>*0.0087</v>
      </c>
      <c r="P2" s="6" t="str">
        <v>*0.001</v>
      </c>
      <c r="Q2" s="6" t="str">
        <v>*0.0044</v>
      </c>
      <c r="R2" s="6">
        <v>4.3099999999999999E-2</v>
      </c>
      <c r="S2" s="6">
        <v>6.2100000000000002E-2</v>
      </c>
      <c r="T2" s="6">
        <v>2.92E-2</v>
      </c>
      <c r="U2" s="6" t="str">
        <v>*0.0007</v>
      </c>
      <c r="V2" s="6">
        <v>4.7899999999999998E-2</v>
      </c>
      <c r="W2" s="6">
        <v>1.14E-2</v>
      </c>
      <c r="X2" s="6" t="str">
        <v>*0.0068</v>
      </c>
      <c r="Y2" s="6" t="str">
        <v>*0.0001</v>
      </c>
      <c r="Z2" s="6" t="str">
        <v>*0</v>
      </c>
      <c r="AA2" s="6" t="str">
        <v>*0</v>
      </c>
      <c r="AB2" s="6" t="str">
        <v>*0</v>
      </c>
      <c r="AC2" s="6" t="str">
        <v>*0</v>
      </c>
      <c r="AD2" s="6">
        <v>0.1028</v>
      </c>
      <c r="AE2" s="6">
        <v>0.1028</v>
      </c>
      <c r="AF2" s="6" t="str">
        <v>*0.0047</v>
      </c>
      <c r="AG2" s="6" t="str">
        <v>*0.0042</v>
      </c>
      <c r="AH2" s="6">
        <v>3.56E-2</v>
      </c>
      <c r="AI2" s="6">
        <v>3.56E-2</v>
      </c>
      <c r="AJ2" s="6">
        <v>2.2599999999999999E-2</v>
      </c>
      <c r="AK2" s="6" t="str">
        <v>*0.001</v>
      </c>
      <c r="AL2" s="6">
        <v>0.1467</v>
      </c>
      <c r="AM2" s="6">
        <v>0.1467</v>
      </c>
      <c r="AN2" s="6" t="str">
        <v>*0.0068</v>
      </c>
      <c r="AO2" s="6">
        <v>2.7199999999999998E-2</v>
      </c>
      <c r="AP2" s="6">
        <v>9.3799999999999994E-2</v>
      </c>
      <c r="AQ2" s="6">
        <v>5.2699999999999997E-2</v>
      </c>
      <c r="AR2" s="6" t="str">
        <v>*0.0024</v>
      </c>
      <c r="AS2" s="6" t="str">
        <v>*0.0072</v>
      </c>
      <c r="AT2" s="6">
        <v>1.0999999999999999E-2</v>
      </c>
      <c r="AU2" s="6" t="str">
        <v>*0.0045</v>
      </c>
      <c r="AV2" s="6">
        <v>2.7E-2</v>
      </c>
      <c r="AW2" s="6" t="str">
        <v>*0.0036</v>
      </c>
      <c r="AX2" s="6">
        <v>0.36670000000000003</v>
      </c>
      <c r="AY2" s="6">
        <v>1.3599999999999999E-2</v>
      </c>
      <c r="AZ2" s="6" t="str">
        <v>*0.0045</v>
      </c>
      <c r="BA2" s="6" t="str">
        <v>*0.001</v>
      </c>
      <c r="BB2" s="6" t="str">
        <v>*0</v>
      </c>
    </row>
    <row r="3" spans="1:54" hidden="1">
      <c r="A3" t="str">
        <v>Corp-Aa_Corp_y</v>
      </c>
      <c r="B3" s="6" t="str">
        <v>*0.0002</v>
      </c>
      <c r="C3" s="6">
        <v>1</v>
      </c>
      <c r="D3" s="6">
        <v>2.07E-2</v>
      </c>
      <c r="E3" s="6" t="str">
        <v>*0.0001</v>
      </c>
      <c r="F3" s="6" t="str">
        <v>*0.0094</v>
      </c>
      <c r="G3" s="6">
        <v>0.193</v>
      </c>
      <c r="H3" s="6">
        <v>2.7300000000000001E-2</v>
      </c>
      <c r="I3" s="6" t="str">
        <v>*0.0032</v>
      </c>
      <c r="J3" s="6">
        <v>6.0600000000000001E-2</v>
      </c>
      <c r="K3" s="6">
        <v>2.92E-2</v>
      </c>
      <c r="L3" s="6">
        <v>3.3799999999999997E-2</v>
      </c>
      <c r="M3" s="6">
        <v>3.0099999999999998E-2</v>
      </c>
      <c r="N3" s="6">
        <v>2.9600000000000001E-2</v>
      </c>
      <c r="O3" s="6">
        <v>3.6299999999999999E-2</v>
      </c>
      <c r="P3" s="6">
        <v>2.3900000000000001E-2</v>
      </c>
      <c r="Q3" s="6">
        <v>1.7100000000000001E-2</v>
      </c>
      <c r="R3" s="6" t="str">
        <v>*0.0062</v>
      </c>
      <c r="S3" s="6" t="str">
        <v>*0.0097</v>
      </c>
      <c r="T3" s="6">
        <v>1.5100000000000001E-2</v>
      </c>
      <c r="U3" s="6" t="str">
        <v>*0.0035</v>
      </c>
      <c r="V3" s="6">
        <v>7.8E-2</v>
      </c>
      <c r="W3" s="6">
        <v>0.19170000000000001</v>
      </c>
      <c r="X3" s="6">
        <v>8.3000000000000004E-2</v>
      </c>
      <c r="Y3" s="6" t="str">
        <v>*0.0059</v>
      </c>
      <c r="Z3" s="6">
        <v>1.8700000000000001E-2</v>
      </c>
      <c r="AA3" s="6">
        <v>2.7199999999999998E-2</v>
      </c>
      <c r="AB3" s="6">
        <v>2.7799999999999998E-2</v>
      </c>
      <c r="AC3" s="6" t="str">
        <v>*0.0063</v>
      </c>
      <c r="AD3" s="6">
        <v>1.0200000000000001E-2</v>
      </c>
      <c r="AE3" s="6">
        <v>1.0200000000000001E-2</v>
      </c>
      <c r="AF3" s="6">
        <v>3.5499999999999997E-2</v>
      </c>
      <c r="AG3" s="6" t="str">
        <v>*0.0026</v>
      </c>
      <c r="AH3" s="6">
        <v>3.7900000000000003E-2</v>
      </c>
      <c r="AI3" s="6">
        <v>3.7900000000000003E-2</v>
      </c>
      <c r="AJ3" s="6">
        <v>3.5700000000000003E-2</v>
      </c>
      <c r="AK3" s="6" t="str">
        <v>*0.0043</v>
      </c>
      <c r="AL3" s="6">
        <v>0.2414</v>
      </c>
      <c r="AM3" s="6">
        <v>0.2414</v>
      </c>
      <c r="AN3" s="6">
        <v>0.15720000000000001</v>
      </c>
      <c r="AO3" s="6">
        <v>4.3299999999999998E-2</v>
      </c>
      <c r="AP3" s="6">
        <v>2.4899999999999999E-2</v>
      </c>
      <c r="AQ3" s="6">
        <v>9.74E-2</v>
      </c>
      <c r="AR3" s="6">
        <v>0.29239999999999999</v>
      </c>
      <c r="AS3" s="6">
        <v>7.46E-2</v>
      </c>
      <c r="AT3" s="6">
        <v>3.56E-2</v>
      </c>
      <c r="AU3" s="6" t="str">
        <v>*0.0021</v>
      </c>
      <c r="AV3" s="6">
        <v>7.4899999999999994E-2</v>
      </c>
      <c r="AW3" s="6">
        <v>2.64E-2</v>
      </c>
      <c r="AX3" s="6">
        <v>1.8599999999999998E-2</v>
      </c>
      <c r="AY3" s="6">
        <v>2.4899999999999999E-2</v>
      </c>
      <c r="AZ3" s="6">
        <v>2.92E-2</v>
      </c>
      <c r="BA3" s="6">
        <v>2.3900000000000001E-2</v>
      </c>
      <c r="BB3" s="6" t="str">
        <v>*0</v>
      </c>
    </row>
    <row r="4" spans="1:54" hidden="1">
      <c r="A4" t="str">
        <v>Corp-A_Corp_y</v>
      </c>
      <c r="B4" s="6" t="str">
        <v>*0.0006</v>
      </c>
      <c r="C4" s="6">
        <v>5.0200000000000002E-2</v>
      </c>
      <c r="D4" s="6">
        <v>1</v>
      </c>
      <c r="E4" s="6" t="str">
        <v>*0.0003</v>
      </c>
      <c r="F4" s="6">
        <v>1.7100000000000001E-2</v>
      </c>
      <c r="G4" s="6">
        <v>0.29870000000000002</v>
      </c>
      <c r="H4" s="6">
        <v>6.3700000000000007E-2</v>
      </c>
      <c r="I4" s="6">
        <v>2.1600000000000001E-2</v>
      </c>
      <c r="J4" s="6">
        <v>3.9E-2</v>
      </c>
      <c r="K4" s="6">
        <v>7.4700000000000003E-2</v>
      </c>
      <c r="L4" s="6">
        <v>0.21490000000000001</v>
      </c>
      <c r="M4" s="6" t="str">
        <v>*0.0054</v>
      </c>
      <c r="N4" s="6">
        <v>9.2899999999999996E-2</v>
      </c>
      <c r="O4" s="6">
        <v>4.41E-2</v>
      </c>
      <c r="P4" s="6" t="str">
        <v>*0.0002</v>
      </c>
      <c r="Q4" s="6" t="str">
        <v>*0.0002</v>
      </c>
      <c r="R4" s="6">
        <v>1.9E-2</v>
      </c>
      <c r="S4" s="6">
        <v>6.1199999999999997E-2</v>
      </c>
      <c r="T4" s="6">
        <v>1.7500000000000002E-2</v>
      </c>
      <c r="U4" s="6" t="str">
        <v>*0.0017</v>
      </c>
      <c r="V4" s="6">
        <v>0.161</v>
      </c>
      <c r="W4" s="6">
        <v>0.24379999999999999</v>
      </c>
      <c r="X4" s="6">
        <v>0.29709999999999998</v>
      </c>
      <c r="Y4" s="6">
        <v>5.4300000000000001E-2</v>
      </c>
      <c r="Z4" s="6">
        <v>1.12E-2</v>
      </c>
      <c r="AA4" s="6">
        <v>8.6800000000000002E-2</v>
      </c>
      <c r="AB4" s="6">
        <v>6.3600000000000004E-2</v>
      </c>
      <c r="AC4" s="6">
        <v>1.6E-2</v>
      </c>
      <c r="AD4" s="6" t="str">
        <v>*0.0054</v>
      </c>
      <c r="AE4" s="6" t="str">
        <v>*0.0054</v>
      </c>
      <c r="AF4" s="6">
        <v>3.7699999999999997E-2</v>
      </c>
      <c r="AG4" s="6" t="str">
        <v>*0.0007</v>
      </c>
      <c r="AH4" s="6">
        <v>4.9299999999999997E-2</v>
      </c>
      <c r="AI4" s="6">
        <v>4.9299999999999997E-2</v>
      </c>
      <c r="AJ4" s="6">
        <v>5.79E-2</v>
      </c>
      <c r="AK4" s="6">
        <v>2.6499999999999999E-2</v>
      </c>
      <c r="AL4" s="6">
        <v>0.27939999999999998</v>
      </c>
      <c r="AM4" s="6">
        <v>0.27939999999999998</v>
      </c>
      <c r="AN4" s="6">
        <v>0.17810000000000001</v>
      </c>
      <c r="AO4" s="6">
        <v>0.124</v>
      </c>
      <c r="AP4" s="6" t="str">
        <v>*0.0099</v>
      </c>
      <c r="AQ4" s="6">
        <v>4.8599999999999997E-2</v>
      </c>
      <c r="AR4" s="6">
        <v>0.22359999999999999</v>
      </c>
      <c r="AS4" s="6" t="str">
        <v>*0.008</v>
      </c>
      <c r="AT4" s="6">
        <v>1.3100000000000001E-2</v>
      </c>
      <c r="AU4" s="6">
        <v>1.3299999999999999E-2</v>
      </c>
      <c r="AV4" s="6">
        <v>3.7699999999999997E-2</v>
      </c>
      <c r="AW4" s="6">
        <v>3.0200000000000001E-2</v>
      </c>
      <c r="AX4" s="6">
        <v>5.9700000000000003E-2</v>
      </c>
      <c r="AY4" s="6" t="str">
        <v>*0.0038</v>
      </c>
      <c r="AZ4" s="6">
        <v>8.9800000000000005E-2</v>
      </c>
      <c r="BA4" s="6" t="str">
        <v>*0.0002</v>
      </c>
      <c r="BB4" s="6" t="str">
        <v>*0</v>
      </c>
    </row>
    <row r="5" spans="1:54" hidden="1">
      <c r="A5" t="str">
        <v>Corp-Baa_Corp_y</v>
      </c>
      <c r="B5" s="6" t="str">
        <v>*0.0036</v>
      </c>
      <c r="C5" s="6">
        <v>8.9899999999999994E-2</v>
      </c>
      <c r="D5" s="6" t="str">
        <v>*0.0076</v>
      </c>
      <c r="E5" s="6">
        <v>1</v>
      </c>
      <c r="F5" s="6">
        <v>4.87E-2</v>
      </c>
      <c r="G5" s="6">
        <v>0.27850000000000003</v>
      </c>
      <c r="H5" s="6">
        <v>0.13</v>
      </c>
      <c r="I5" s="6">
        <v>1.5599999999999999E-2</v>
      </c>
      <c r="J5" s="6">
        <v>7.5700000000000003E-2</v>
      </c>
      <c r="K5" s="6">
        <v>0.2737</v>
      </c>
      <c r="L5" s="6">
        <v>0.25059999999999999</v>
      </c>
      <c r="M5" s="6">
        <v>2.4400000000000002E-2</v>
      </c>
      <c r="N5" s="6">
        <v>0.19109999999999999</v>
      </c>
      <c r="O5" s="6">
        <v>1.0999999999999999E-2</v>
      </c>
      <c r="P5" s="6" t="str">
        <v>*0.0001</v>
      </c>
      <c r="Q5" s="6" t="str">
        <v>*0.0001</v>
      </c>
      <c r="R5" s="6" t="str">
        <v>*0.0041</v>
      </c>
      <c r="S5" s="6">
        <v>3.2199999999999999E-2</v>
      </c>
      <c r="T5" s="6">
        <v>0.12479999999999999</v>
      </c>
      <c r="U5" s="6">
        <v>4.7899999999999998E-2</v>
      </c>
      <c r="V5" s="6">
        <v>6.1100000000000002E-2</v>
      </c>
      <c r="W5" s="6">
        <v>0.53769999999999996</v>
      </c>
      <c r="X5" s="6">
        <v>0.31830000000000003</v>
      </c>
      <c r="Y5" s="6">
        <v>0.27839999999999998</v>
      </c>
      <c r="Z5" s="6" t="str">
        <v>*0.0005</v>
      </c>
      <c r="AA5" s="6">
        <v>0.307</v>
      </c>
      <c r="AB5" s="6">
        <v>0.17430000000000001</v>
      </c>
      <c r="AC5" s="6">
        <v>0.12970000000000001</v>
      </c>
      <c r="AD5" s="6">
        <v>1.2200000000000001E-2</v>
      </c>
      <c r="AE5" s="6">
        <v>1.2200000000000001E-2</v>
      </c>
      <c r="AF5" s="6">
        <v>4.9799999999999997E-2</v>
      </c>
      <c r="AG5" s="6">
        <v>1.7000000000000001E-2</v>
      </c>
      <c r="AH5" s="6">
        <v>0.15490000000000001</v>
      </c>
      <c r="AI5" s="6">
        <v>0.15490000000000001</v>
      </c>
      <c r="AJ5" s="6">
        <v>0.112</v>
      </c>
      <c r="AK5" s="6">
        <v>3.5700000000000003E-2</v>
      </c>
      <c r="AL5" s="6">
        <v>0.16839999999999999</v>
      </c>
      <c r="AM5" s="6">
        <v>0.16839999999999999</v>
      </c>
      <c r="AN5" s="6">
        <v>5.2699999999999997E-2</v>
      </c>
      <c r="AO5" s="6">
        <v>0.25640000000000002</v>
      </c>
      <c r="AP5" s="6" t="str">
        <v>*0.0071</v>
      </c>
      <c r="AQ5" s="6">
        <v>2.8000000000000001E-2</v>
      </c>
      <c r="AR5" s="6">
        <v>0.1225</v>
      </c>
      <c r="AS5" s="6" t="str">
        <v>*0.0035</v>
      </c>
      <c r="AT5" s="6" t="str">
        <v>*0.0009</v>
      </c>
      <c r="AU5" s="6">
        <v>1.2800000000000001E-2</v>
      </c>
      <c r="AV5" s="6">
        <v>4.7800000000000002E-2</v>
      </c>
      <c r="AW5" s="6">
        <v>0.20949999999999999</v>
      </c>
      <c r="AX5" s="6">
        <v>2.06E-2</v>
      </c>
      <c r="AY5" s="6">
        <v>1.41E-2</v>
      </c>
      <c r="AZ5" s="6">
        <v>0.2286</v>
      </c>
      <c r="BA5" s="6" t="str">
        <v>*0.0001</v>
      </c>
      <c r="BB5" s="6" t="str">
        <v>*0</v>
      </c>
    </row>
    <row r="6" spans="1:54">
      <c r="A6" t="str">
        <v>TB-3MO-TY_y</v>
      </c>
      <c r="B6" s="6">
        <v>2.4299999999999999E-2</v>
      </c>
      <c r="C6" s="6" t="str">
        <v>*0.0036</v>
      </c>
      <c r="D6" s="6" t="str">
        <v>*0.0066</v>
      </c>
      <c r="E6" s="6" t="str">
        <v>*0.005</v>
      </c>
      <c r="F6" s="6">
        <v>1</v>
      </c>
      <c r="G6" s="6" t="str">
        <v>*0</v>
      </c>
      <c r="H6" s="6">
        <v>8.8999999999999996E-2</v>
      </c>
      <c r="I6" s="6" t="str">
        <v>*0.0026</v>
      </c>
      <c r="J6" s="6" t="str">
        <v>*0.0029</v>
      </c>
      <c r="K6" s="6">
        <v>1.0699999999999999E-2</v>
      </c>
      <c r="L6" s="6" t="str">
        <v>*0.0032</v>
      </c>
      <c r="M6" s="6">
        <v>1.1299999999999999E-2</v>
      </c>
      <c r="N6" s="6" t="str">
        <v>*0.0027</v>
      </c>
      <c r="O6" s="6" t="str">
        <v>*0.0022</v>
      </c>
      <c r="P6" s="6">
        <v>0.14369999999999999</v>
      </c>
      <c r="Q6" s="6">
        <v>0.14369999999999999</v>
      </c>
      <c r="R6" s="6">
        <v>2.47E-2</v>
      </c>
      <c r="S6" s="6" t="str">
        <v>*0.0036</v>
      </c>
      <c r="T6" s="6" t="str">
        <v>*0.0066</v>
      </c>
      <c r="U6" s="6" t="str">
        <v>*0.0051</v>
      </c>
      <c r="V6" s="6">
        <v>8.9300000000000004E-2</v>
      </c>
      <c r="W6" s="6">
        <v>5.1200000000000002E-2</v>
      </c>
      <c r="X6" s="6">
        <v>5.9799999999999999E-2</v>
      </c>
      <c r="Y6" s="6">
        <v>3.32E-2</v>
      </c>
      <c r="Z6" s="6">
        <v>7.8399999999999997E-2</v>
      </c>
      <c r="AA6" s="6">
        <v>2.35E-2</v>
      </c>
      <c r="AB6" s="6">
        <v>1.95E-2</v>
      </c>
      <c r="AC6" s="6">
        <v>1.43E-2</v>
      </c>
      <c r="AD6" s="6" t="str">
        <v>*0.0049</v>
      </c>
      <c r="AE6" s="6" t="str">
        <v>*0.0049</v>
      </c>
      <c r="AF6" s="6" t="str">
        <v>*0.0047</v>
      </c>
      <c r="AG6" s="6" t="str">
        <v>*0.0015</v>
      </c>
      <c r="AH6" s="6">
        <v>3.7199999999999997E-2</v>
      </c>
      <c r="AI6" s="6">
        <v>3.7199999999999997E-2</v>
      </c>
      <c r="AJ6" s="6">
        <v>3.8699999999999998E-2</v>
      </c>
      <c r="AK6" s="6">
        <v>1.4500000000000001E-2</v>
      </c>
      <c r="AL6" s="6">
        <v>0.26540000000000002</v>
      </c>
      <c r="AM6" s="6">
        <v>0.26540000000000002</v>
      </c>
      <c r="AN6" s="6">
        <v>0.36030000000000001</v>
      </c>
      <c r="AO6" s="6">
        <v>0.26379999999999998</v>
      </c>
      <c r="AP6" s="6">
        <v>3.6799999999999999E-2</v>
      </c>
      <c r="AQ6" s="6" t="str">
        <v>*0</v>
      </c>
      <c r="AR6" s="6">
        <v>2.2700000000000001E-2</v>
      </c>
      <c r="AS6" s="6">
        <v>5.3600000000000002E-2</v>
      </c>
      <c r="AT6" s="6">
        <v>0.01</v>
      </c>
      <c r="AU6" s="6">
        <v>4.0300000000000002E-2</v>
      </c>
      <c r="AV6" s="6">
        <v>0.2727</v>
      </c>
      <c r="AW6" s="6">
        <v>0.1905</v>
      </c>
      <c r="AX6" s="6">
        <v>1.55E-2</v>
      </c>
      <c r="AY6" s="6">
        <v>1.2699999999999999E-2</v>
      </c>
      <c r="AZ6" s="6" t="str">
        <v>*0.0044</v>
      </c>
      <c r="BA6" s="6">
        <v>0.14369999999999999</v>
      </c>
      <c r="BB6" s="6" t="str">
        <v>*0</v>
      </c>
    </row>
    <row r="7" spans="1:54">
      <c r="A7" t="str">
        <v>TB-1YR-TY_y</v>
      </c>
      <c r="B7" s="6">
        <v>2.4899999999999999E-2</v>
      </c>
      <c r="C7" s="6">
        <v>3.2500000000000001E-2</v>
      </c>
      <c r="D7" s="6">
        <v>1.7500000000000002E-2</v>
      </c>
      <c r="E7" s="6" t="str">
        <v>*0.0072</v>
      </c>
      <c r="F7" s="6" t="str">
        <v>*0.0001</v>
      </c>
      <c r="G7" s="6">
        <v>1</v>
      </c>
      <c r="H7" s="6">
        <v>0.57730000000000004</v>
      </c>
      <c r="I7" s="6" t="str">
        <v>*0.0035</v>
      </c>
      <c r="J7" s="6" t="str">
        <v>*0.0071</v>
      </c>
      <c r="K7" s="6" t="str">
        <v>*0.0098</v>
      </c>
      <c r="L7" s="6" t="str">
        <v>*0.0042</v>
      </c>
      <c r="M7" s="6">
        <v>0.1014</v>
      </c>
      <c r="N7" s="6" t="str">
        <v>*0.0013</v>
      </c>
      <c r="O7" s="6" t="str">
        <v>*0.0002</v>
      </c>
      <c r="P7" s="6" t="str">
        <v>*0.0022</v>
      </c>
      <c r="Q7" s="6" t="str">
        <v>*0.0018</v>
      </c>
      <c r="R7" s="6" t="str">
        <v>*0.0089</v>
      </c>
      <c r="S7" s="6">
        <v>2.5600000000000001E-2</v>
      </c>
      <c r="T7" s="6">
        <v>1.35E-2</v>
      </c>
      <c r="U7" s="6" t="str">
        <v>*0.0061</v>
      </c>
      <c r="V7" s="6">
        <v>2.4899999999999999E-2</v>
      </c>
      <c r="W7" s="6">
        <v>3.2599999999999997E-2</v>
      </c>
      <c r="X7" s="6">
        <v>1.7500000000000002E-2</v>
      </c>
      <c r="Y7" s="6" t="str">
        <v>*0.0072</v>
      </c>
      <c r="Z7" s="6" t="str">
        <v>*0.0062</v>
      </c>
      <c r="AA7" s="6">
        <v>3.1699999999999999E-2</v>
      </c>
      <c r="AB7" s="6">
        <v>1.5699999999999999E-2</v>
      </c>
      <c r="AC7" s="6" t="str">
        <v>*0.0092</v>
      </c>
      <c r="AD7" s="6" t="str">
        <v>*0.0018</v>
      </c>
      <c r="AE7" s="6" t="str">
        <v>*0.0018</v>
      </c>
      <c r="AF7" s="6">
        <v>1.5299999999999999E-2</v>
      </c>
      <c r="AG7" s="6" t="str">
        <v>*0.0029</v>
      </c>
      <c r="AH7" s="6">
        <v>9.4E-2</v>
      </c>
      <c r="AI7" s="6">
        <v>9.4E-2</v>
      </c>
      <c r="AJ7" s="6">
        <v>0.11890000000000001</v>
      </c>
      <c r="AK7" s="6">
        <v>9.5699999999999993E-2</v>
      </c>
      <c r="AL7" s="6">
        <v>0.1027</v>
      </c>
      <c r="AM7" s="6">
        <v>0.1027</v>
      </c>
      <c r="AN7" s="6">
        <v>0.14960000000000001</v>
      </c>
      <c r="AO7" s="6">
        <v>7.4200000000000002E-2</v>
      </c>
      <c r="AP7" s="6" t="str">
        <v>*0.0005</v>
      </c>
      <c r="AQ7" s="6" t="str">
        <v>*0.0004</v>
      </c>
      <c r="AR7" s="6">
        <v>0.14080000000000001</v>
      </c>
      <c r="AS7" s="6" t="str">
        <v>*0.0052</v>
      </c>
      <c r="AT7" s="6" t="str">
        <v>*0.0003</v>
      </c>
      <c r="AU7" s="6">
        <v>0.22159999999999999</v>
      </c>
      <c r="AV7" s="6">
        <v>0.52029999999999998</v>
      </c>
      <c r="AW7" s="6">
        <v>0.1865</v>
      </c>
      <c r="AX7" s="6">
        <v>0.43969999999999998</v>
      </c>
      <c r="AY7" s="6">
        <v>0.3216</v>
      </c>
      <c r="AZ7" s="6" t="str">
        <v>*0.0007</v>
      </c>
      <c r="BA7" s="6" t="str">
        <v>*0.0022</v>
      </c>
      <c r="BB7" s="6" t="str">
        <v>*0</v>
      </c>
    </row>
    <row r="8" spans="1:54">
      <c r="A8" t="str">
        <v>TB-5YR-TY_y</v>
      </c>
      <c r="B8" s="6" t="str">
        <v>*0.0004</v>
      </c>
      <c r="C8" s="6" t="str">
        <v>*0.0017</v>
      </c>
      <c r="D8" s="6" t="str">
        <v>*0.002</v>
      </c>
      <c r="E8" s="6" t="str">
        <v>*0</v>
      </c>
      <c r="F8" s="6">
        <v>4.6800000000000001E-2</v>
      </c>
      <c r="G8" s="6">
        <v>2.1999999999999999E-2</v>
      </c>
      <c r="H8" s="6">
        <v>1</v>
      </c>
      <c r="I8" s="6">
        <v>1.2699999999999999E-2</v>
      </c>
      <c r="J8" s="6">
        <v>6.0400000000000002E-2</v>
      </c>
      <c r="K8" s="6">
        <v>1.23E-2</v>
      </c>
      <c r="L8" s="6" t="str">
        <v>*0.0022</v>
      </c>
      <c r="M8" s="6">
        <v>3.5499999999999997E-2</v>
      </c>
      <c r="N8" s="6">
        <v>3.9300000000000002E-2</v>
      </c>
      <c r="O8" s="6" t="str">
        <v>*0</v>
      </c>
      <c r="P8" s="6" t="str">
        <v>*0</v>
      </c>
      <c r="Q8" s="6" t="str">
        <v>*0</v>
      </c>
      <c r="R8" s="6" t="str">
        <v>*0</v>
      </c>
      <c r="S8" s="6">
        <v>1.9400000000000001E-2</v>
      </c>
      <c r="T8" s="6">
        <v>2.3199999999999998E-2</v>
      </c>
      <c r="U8" s="6" t="str">
        <v>*0.0007</v>
      </c>
      <c r="V8" s="6" t="str">
        <v>*0.0001</v>
      </c>
      <c r="W8" s="6">
        <v>1.3299999999999999E-2</v>
      </c>
      <c r="X8" s="6" t="str">
        <v>*0.0088</v>
      </c>
      <c r="Y8" s="6" t="str">
        <v>*0.0005</v>
      </c>
      <c r="Z8" s="6" t="str">
        <v>*0.0004</v>
      </c>
      <c r="AA8" s="6" t="str">
        <v>*0.0017</v>
      </c>
      <c r="AB8" s="6" t="str">
        <v>*0.002</v>
      </c>
      <c r="AC8" s="6" t="str">
        <v>*0</v>
      </c>
      <c r="AD8" s="6">
        <v>3.3399999999999999E-2</v>
      </c>
      <c r="AE8" s="6">
        <v>3.3399999999999999E-2</v>
      </c>
      <c r="AF8" s="6">
        <v>5.8599999999999999E-2</v>
      </c>
      <c r="AG8" s="6">
        <v>1.11E-2</v>
      </c>
      <c r="AH8" s="6">
        <v>7.7299999999999994E-2</v>
      </c>
      <c r="AI8" s="6">
        <v>7.7299999999999994E-2</v>
      </c>
      <c r="AJ8" s="6">
        <v>7.9299999999999995E-2</v>
      </c>
      <c r="AK8" s="6">
        <v>1.46E-2</v>
      </c>
      <c r="AL8" s="6">
        <v>1.23E-2</v>
      </c>
      <c r="AM8" s="6">
        <v>1.23E-2</v>
      </c>
      <c r="AN8" s="6">
        <v>1.5100000000000001E-2</v>
      </c>
      <c r="AO8" s="6" t="str">
        <v>*0.0009</v>
      </c>
      <c r="AP8" s="6">
        <v>5.8999999999999997E-2</v>
      </c>
      <c r="AQ8" s="6" t="str">
        <v>*0.0053</v>
      </c>
      <c r="AR8" s="6">
        <v>0.2445</v>
      </c>
      <c r="AS8" s="6" t="str">
        <v>*0</v>
      </c>
      <c r="AT8" s="6" t="str">
        <v>*0</v>
      </c>
      <c r="AU8" s="6">
        <v>1.6500000000000001E-2</v>
      </c>
      <c r="AV8" s="6">
        <v>9.5600000000000004E-2</v>
      </c>
      <c r="AW8" s="6" t="str">
        <v>*0.0078</v>
      </c>
      <c r="AX8" s="6">
        <v>0.35659999999999997</v>
      </c>
      <c r="AY8" s="6">
        <v>3.1099999999999999E-2</v>
      </c>
      <c r="AZ8" s="6">
        <v>3.3399999999999999E-2</v>
      </c>
      <c r="BA8" s="6" t="str">
        <v>*0</v>
      </c>
      <c r="BB8" s="6" t="str">
        <v>*0</v>
      </c>
    </row>
    <row r="9" spans="1:54" hidden="1">
      <c r="A9" t="str">
        <v>Econ-UNRATE_y</v>
      </c>
      <c r="B9" s="6" t="str">
        <v>*0</v>
      </c>
      <c r="C9" s="6" t="str">
        <v>*0</v>
      </c>
      <c r="D9" s="6" t="str">
        <v>*0</v>
      </c>
      <c r="E9" s="6" t="str">
        <v>*0</v>
      </c>
      <c r="F9" s="6">
        <v>9.2399999999999996E-2</v>
      </c>
      <c r="G9" s="6">
        <v>6.9900000000000004E-2</v>
      </c>
      <c r="H9" s="6">
        <v>1.23E-2</v>
      </c>
      <c r="I9" s="6">
        <v>1</v>
      </c>
      <c r="J9" s="6">
        <v>1.5800000000000002E-2</v>
      </c>
      <c r="K9" s="6" t="str">
        <v>*0</v>
      </c>
      <c r="L9" s="6" t="str">
        <v>*0.0087</v>
      </c>
      <c r="M9" s="6" t="str">
        <v>*0</v>
      </c>
      <c r="N9" s="6">
        <v>1.9199999999999998E-2</v>
      </c>
      <c r="O9" s="6" t="str">
        <v>*0.0009</v>
      </c>
      <c r="P9" s="6">
        <v>7.6700000000000004E-2</v>
      </c>
      <c r="Q9" s="6">
        <v>7.7700000000000005E-2</v>
      </c>
      <c r="R9" s="6" t="str">
        <v>*0.0012</v>
      </c>
      <c r="S9" s="6" t="str">
        <v>*0</v>
      </c>
      <c r="T9" s="6" t="str">
        <v>*0</v>
      </c>
      <c r="U9" s="6" t="str">
        <v>*0</v>
      </c>
      <c r="V9" s="6" t="str">
        <v>*0.0028</v>
      </c>
      <c r="W9" s="6" t="str">
        <v>*0</v>
      </c>
      <c r="X9" s="6" t="str">
        <v>*0</v>
      </c>
      <c r="Y9" s="6" t="str">
        <v>*0</v>
      </c>
      <c r="Z9" s="6" t="str">
        <v>*0</v>
      </c>
      <c r="AA9" s="6" t="str">
        <v>*0</v>
      </c>
      <c r="AB9" s="6" t="str">
        <v>*0</v>
      </c>
      <c r="AC9" s="6" t="str">
        <v>*0</v>
      </c>
      <c r="AD9" s="6">
        <v>1.67E-2</v>
      </c>
      <c r="AE9" s="6">
        <v>1.67E-2</v>
      </c>
      <c r="AF9" s="6" t="str">
        <v>*0.0025</v>
      </c>
      <c r="AG9" s="6" t="str">
        <v>*0.0004</v>
      </c>
      <c r="AH9" s="6" t="str">
        <v>*0.0095</v>
      </c>
      <c r="AI9" s="6" t="str">
        <v>*0.0095</v>
      </c>
      <c r="AJ9" s="6" t="str">
        <v>*0.0009</v>
      </c>
      <c r="AK9" s="6" t="str">
        <v>*0.0003</v>
      </c>
      <c r="AL9" s="6" t="str">
        <v>*0.0061</v>
      </c>
      <c r="AM9" s="6" t="str">
        <v>*0.0061</v>
      </c>
      <c r="AN9" s="6" t="str">
        <v>*0.0017</v>
      </c>
      <c r="AO9" s="6" t="str">
        <v>*0.0014</v>
      </c>
      <c r="AP9" s="6">
        <v>5.9799999999999999E-2</v>
      </c>
      <c r="AQ9" s="6">
        <v>0.1067</v>
      </c>
      <c r="AR9" s="6" t="str">
        <v>*0.0062</v>
      </c>
      <c r="AS9" s="6">
        <v>9.4899999999999998E-2</v>
      </c>
      <c r="AT9" s="6">
        <v>0.17080000000000001</v>
      </c>
      <c r="AU9" s="6">
        <v>0.20469999999999999</v>
      </c>
      <c r="AV9" s="6">
        <v>4.53E-2</v>
      </c>
      <c r="AW9" s="6">
        <v>0.247</v>
      </c>
      <c r="AX9" s="6">
        <v>4.7399999999999998E-2</v>
      </c>
      <c r="AY9" s="6">
        <v>0.1082</v>
      </c>
      <c r="AZ9" s="6">
        <v>1.6E-2</v>
      </c>
      <c r="BA9" s="6">
        <v>7.6700000000000004E-2</v>
      </c>
      <c r="BB9" s="6" t="str">
        <v>*0</v>
      </c>
    </row>
    <row r="10" spans="1:54" hidden="1">
      <c r="A10" t="str">
        <v>Econ-DSPIC96_y</v>
      </c>
      <c r="B10" s="6">
        <v>0.12189999999999999</v>
      </c>
      <c r="C10" s="6">
        <v>0.28560000000000002</v>
      </c>
      <c r="D10" s="6">
        <v>0.11409999999999999</v>
      </c>
      <c r="E10" s="6">
        <v>0.24640000000000001</v>
      </c>
      <c r="F10" s="6">
        <v>0.26529999999999998</v>
      </c>
      <c r="G10" s="6">
        <v>0.56410000000000005</v>
      </c>
      <c r="H10" s="6">
        <v>0.34849999999999998</v>
      </c>
      <c r="I10" s="6" t="str">
        <v>*0.0038</v>
      </c>
      <c r="J10" s="6">
        <v>1</v>
      </c>
      <c r="K10" s="6" t="str">
        <v>*0.0051</v>
      </c>
      <c r="L10" s="6" t="str">
        <v>*0.0014</v>
      </c>
      <c r="M10" s="6">
        <v>0.1575</v>
      </c>
      <c r="N10" s="6" t="str">
        <v>*0</v>
      </c>
      <c r="O10" s="6" t="str">
        <v>*0.0019</v>
      </c>
      <c r="P10" s="6">
        <v>0.27289999999999998</v>
      </c>
      <c r="Q10" s="6">
        <v>0.27039999999999997</v>
      </c>
      <c r="R10" s="6">
        <v>0.1071</v>
      </c>
      <c r="S10" s="6">
        <v>0.54879999999999995</v>
      </c>
      <c r="T10" s="6">
        <v>9.1800000000000007E-2</v>
      </c>
      <c r="U10" s="6">
        <v>0.3629</v>
      </c>
      <c r="V10" s="6">
        <v>0.1016</v>
      </c>
      <c r="W10" s="6">
        <v>0.39800000000000002</v>
      </c>
      <c r="X10" s="6">
        <v>0.11119999999999999</v>
      </c>
      <c r="Y10" s="6">
        <v>0.33900000000000002</v>
      </c>
      <c r="Z10" s="6" t="str">
        <v>*0.0014</v>
      </c>
      <c r="AA10" s="6">
        <v>8.6199999999999999E-2</v>
      </c>
      <c r="AB10" s="6" t="str">
        <v>*0.0072</v>
      </c>
      <c r="AC10" s="6">
        <v>1.9300000000000001E-2</v>
      </c>
      <c r="AD10" s="6">
        <v>1.2E-2</v>
      </c>
      <c r="AE10" s="6">
        <v>1.2E-2</v>
      </c>
      <c r="AF10" s="6">
        <v>4.48E-2</v>
      </c>
      <c r="AG10" s="6">
        <v>0.14949999999999999</v>
      </c>
      <c r="AH10" s="6" t="str">
        <v>*0.0086</v>
      </c>
      <c r="AI10" s="6" t="str">
        <v>*0.0086</v>
      </c>
      <c r="AJ10" s="6">
        <v>3.78E-2</v>
      </c>
      <c r="AK10" s="6">
        <v>0.1434</v>
      </c>
      <c r="AL10" s="6">
        <v>0.29649999999999999</v>
      </c>
      <c r="AM10" s="6">
        <v>0.29649999999999999</v>
      </c>
      <c r="AN10" s="6">
        <v>4.2599999999999999E-2</v>
      </c>
      <c r="AO10" s="6">
        <v>0.1928</v>
      </c>
      <c r="AP10" s="6">
        <v>0.14269999999999999</v>
      </c>
      <c r="AQ10" s="6">
        <v>0.30320000000000003</v>
      </c>
      <c r="AR10" s="6">
        <v>0.59509999999999996</v>
      </c>
      <c r="AS10" s="6">
        <v>0.1918</v>
      </c>
      <c r="AT10" s="6">
        <v>0.83899999999999997</v>
      </c>
      <c r="AU10" s="6" t="str">
        <v>*0.0053</v>
      </c>
      <c r="AV10" s="6">
        <v>0.24099999999999999</v>
      </c>
      <c r="AW10" s="6" t="str">
        <v>*0.0074</v>
      </c>
      <c r="AX10" s="6">
        <v>0.23730000000000001</v>
      </c>
      <c r="AY10" s="6">
        <v>0.28299999999999997</v>
      </c>
      <c r="AZ10" s="6" t="str">
        <v>*0.0017</v>
      </c>
      <c r="BA10" s="6">
        <v>0.27289999999999998</v>
      </c>
      <c r="BB10" s="6" t="str">
        <v>*0</v>
      </c>
    </row>
    <row r="11" spans="1:54" hidden="1">
      <c r="A11" t="str">
        <v>Econ-CPIAUCSL_y</v>
      </c>
      <c r="B11" s="6">
        <v>3.4000000000000002E-2</v>
      </c>
      <c r="C11" s="6">
        <v>8.1500000000000003E-2</v>
      </c>
      <c r="D11" s="6">
        <v>3.5299999999999998E-2</v>
      </c>
      <c r="E11" s="6">
        <v>3.1699999999999999E-2</v>
      </c>
      <c r="F11" s="6">
        <v>4.4999999999999998E-2</v>
      </c>
      <c r="G11" s="6">
        <v>6.3700000000000007E-2</v>
      </c>
      <c r="H11" s="6">
        <v>0.74350000000000005</v>
      </c>
      <c r="I11" s="6">
        <v>0.1166</v>
      </c>
      <c r="J11" s="6" t="str">
        <v>*0.0047</v>
      </c>
      <c r="K11" s="6">
        <v>1</v>
      </c>
      <c r="L11" s="6" t="str">
        <v>*0.005</v>
      </c>
      <c r="M11" s="6">
        <v>1.0699999999999999E-2</v>
      </c>
      <c r="N11" s="6">
        <v>5.9400000000000001E-2</v>
      </c>
      <c r="O11" s="6" t="str">
        <v>*0.0025</v>
      </c>
      <c r="P11" s="6" t="str">
        <v>*0.0001</v>
      </c>
      <c r="Q11" s="6" t="str">
        <v>*0.0004</v>
      </c>
      <c r="R11" s="6">
        <v>1.0500000000000001E-2</v>
      </c>
      <c r="S11" s="6">
        <v>0.01</v>
      </c>
      <c r="T11" s="6">
        <v>1.7999999999999999E-2</v>
      </c>
      <c r="U11" s="6">
        <v>1.06E-2</v>
      </c>
      <c r="V11" s="6" t="str">
        <v>*0.0064</v>
      </c>
      <c r="W11" s="6" t="str">
        <v>*0.001</v>
      </c>
      <c r="X11" s="6" t="str">
        <v>*0.0017</v>
      </c>
      <c r="Y11" s="6" t="str">
        <v>*0.001</v>
      </c>
      <c r="Z11" s="6">
        <v>1.7899999999999999E-2</v>
      </c>
      <c r="AA11" s="6">
        <v>0.12839999999999999</v>
      </c>
      <c r="AB11" s="6">
        <v>0.1298</v>
      </c>
      <c r="AC11" s="6">
        <v>0.14280000000000001</v>
      </c>
      <c r="AD11" s="6">
        <v>5.7099999999999998E-2</v>
      </c>
      <c r="AE11" s="6">
        <v>5.7099999999999998E-2</v>
      </c>
      <c r="AF11" s="6">
        <v>2.41E-2</v>
      </c>
      <c r="AG11" s="6">
        <v>3.4200000000000001E-2</v>
      </c>
      <c r="AH11" s="6">
        <v>1.04E-2</v>
      </c>
      <c r="AI11" s="6">
        <v>1.04E-2</v>
      </c>
      <c r="AJ11" s="6" t="str">
        <v>*0.0078</v>
      </c>
      <c r="AK11" s="6">
        <v>1.06E-2</v>
      </c>
      <c r="AL11" s="6">
        <v>0.1953</v>
      </c>
      <c r="AM11" s="6">
        <v>0.1953</v>
      </c>
      <c r="AN11" s="6">
        <v>0.12089999999999999</v>
      </c>
      <c r="AO11" s="6">
        <v>9.8000000000000004E-2</v>
      </c>
      <c r="AP11" s="6">
        <v>0.38740000000000002</v>
      </c>
      <c r="AQ11" s="6">
        <v>0.34539999999999998</v>
      </c>
      <c r="AR11" s="6">
        <v>0.50439999999999996</v>
      </c>
      <c r="AS11" s="6" t="str">
        <v>*0.0005</v>
      </c>
      <c r="AT11" s="6" t="str">
        <v>*0.0001</v>
      </c>
      <c r="AU11" s="6">
        <v>5.96E-2</v>
      </c>
      <c r="AV11" s="6">
        <v>3.9699999999999999E-2</v>
      </c>
      <c r="AW11" s="6" t="str">
        <v>*0.0003</v>
      </c>
      <c r="AX11" s="6" t="str">
        <v>*0.0046</v>
      </c>
      <c r="AY11" s="6">
        <v>9.8599999999999993E-2</v>
      </c>
      <c r="AZ11" s="6">
        <v>2.3400000000000001E-2</v>
      </c>
      <c r="BA11" s="6" t="str">
        <v>*0.0001</v>
      </c>
      <c r="BB11" s="6" t="str">
        <v>*0</v>
      </c>
    </row>
    <row r="12" spans="1:54" hidden="1">
      <c r="A12" t="str">
        <v>Econ-CPILFESL_y</v>
      </c>
      <c r="B12" s="6">
        <v>3.2500000000000001E-2</v>
      </c>
      <c r="C12" s="6">
        <v>0.15790000000000001</v>
      </c>
      <c r="D12" s="6">
        <v>5.6399999999999999E-2</v>
      </c>
      <c r="E12" s="6" t="str">
        <v>*0.0067</v>
      </c>
      <c r="F12" s="6">
        <v>2.41E-2</v>
      </c>
      <c r="G12" s="6">
        <v>1.09E-2</v>
      </c>
      <c r="H12" s="6">
        <v>0.13869999999999999</v>
      </c>
      <c r="I12" s="6">
        <v>7.9500000000000001E-2</v>
      </c>
      <c r="J12" s="6">
        <v>4.1099999999999998E-2</v>
      </c>
      <c r="K12" s="6" t="str">
        <v>*0.0002</v>
      </c>
      <c r="L12" s="6">
        <v>1</v>
      </c>
      <c r="M12" s="6">
        <v>2.3800000000000002E-2</v>
      </c>
      <c r="N12" s="6">
        <v>2.4199999999999999E-2</v>
      </c>
      <c r="O12" s="6">
        <v>0.15709999999999999</v>
      </c>
      <c r="P12" s="6">
        <v>3.0200000000000001E-2</v>
      </c>
      <c r="Q12" s="6">
        <v>4.3499999999999997E-2</v>
      </c>
      <c r="R12" s="6">
        <v>1.5800000000000002E-2</v>
      </c>
      <c r="S12" s="6">
        <v>3.8300000000000001E-2</v>
      </c>
      <c r="T12" s="6">
        <v>1.03E-2</v>
      </c>
      <c r="U12" s="6" t="str">
        <v>*0.0027</v>
      </c>
      <c r="V12" s="6">
        <v>2.4E-2</v>
      </c>
      <c r="W12" s="6">
        <v>5.57E-2</v>
      </c>
      <c r="X12" s="6">
        <v>1.0500000000000001E-2</v>
      </c>
      <c r="Y12" s="6" t="str">
        <v>*0.0019</v>
      </c>
      <c r="Z12" s="6" t="str">
        <v>*0.0001</v>
      </c>
      <c r="AA12" s="6">
        <v>2.2200000000000001E-2</v>
      </c>
      <c r="AB12" s="6" t="str">
        <v>*0.0069</v>
      </c>
      <c r="AC12" s="6" t="str">
        <v>*0.0034</v>
      </c>
      <c r="AD12" s="6">
        <v>0.10340000000000001</v>
      </c>
      <c r="AE12" s="6">
        <v>0.10340000000000001</v>
      </c>
      <c r="AF12" s="6">
        <v>3.0499999999999999E-2</v>
      </c>
      <c r="AG12" s="6" t="str">
        <v>*0.0022</v>
      </c>
      <c r="AH12" s="6">
        <v>5.6099999999999997E-2</v>
      </c>
      <c r="AI12" s="6">
        <v>5.6099999999999997E-2</v>
      </c>
      <c r="AJ12" s="6">
        <v>1.14E-2</v>
      </c>
      <c r="AK12" s="6" t="str">
        <v>*0.0007</v>
      </c>
      <c r="AL12" s="6" t="str">
        <v>*0.0065</v>
      </c>
      <c r="AM12" s="6" t="str">
        <v>*0.0065</v>
      </c>
      <c r="AN12" s="6" t="str">
        <v>*0.0023</v>
      </c>
      <c r="AO12" s="6" t="str">
        <v>*0.001</v>
      </c>
      <c r="AP12" s="6" t="str">
        <v>*0.0074</v>
      </c>
      <c r="AQ12" s="6">
        <v>0.01</v>
      </c>
      <c r="AR12" s="6">
        <v>0.29170000000000001</v>
      </c>
      <c r="AS12" s="6">
        <v>5.0799999999999998E-2</v>
      </c>
      <c r="AT12" s="6">
        <v>5.6899999999999999E-2</v>
      </c>
      <c r="AU12" s="6">
        <v>3.5000000000000003E-2</v>
      </c>
      <c r="AV12" s="6">
        <v>0.1699</v>
      </c>
      <c r="AW12" s="6" t="str">
        <v>*0.0003</v>
      </c>
      <c r="AX12" s="6" t="str">
        <v>*0.0009</v>
      </c>
      <c r="AY12" s="6">
        <v>2.7E-2</v>
      </c>
      <c r="AZ12" s="6">
        <v>0.23730000000000001</v>
      </c>
      <c r="BA12" s="6">
        <v>3.0200000000000001E-2</v>
      </c>
      <c r="BB12" s="6" t="str">
        <v>*0</v>
      </c>
    </row>
    <row r="13" spans="1:54" hidden="1">
      <c r="A13" t="str">
        <v>Econ-INDPRO_y</v>
      </c>
      <c r="B13" s="6">
        <v>6.3600000000000004E-2</v>
      </c>
      <c r="C13" s="6">
        <v>0.1447</v>
      </c>
      <c r="D13" s="6">
        <v>5.5399999999999998E-2</v>
      </c>
      <c r="E13" s="6" t="str">
        <v>*0.0006</v>
      </c>
      <c r="F13" s="6">
        <v>2.6100000000000002E-2</v>
      </c>
      <c r="G13" s="6">
        <v>9.74E-2</v>
      </c>
      <c r="H13" s="6">
        <v>0.11269999999999999</v>
      </c>
      <c r="I13" s="6">
        <v>1.52E-2</v>
      </c>
      <c r="J13" s="6">
        <v>0.29339999999999999</v>
      </c>
      <c r="K13" s="6" t="str">
        <v>*0</v>
      </c>
      <c r="L13" s="6">
        <v>0.1033</v>
      </c>
      <c r="M13" s="6">
        <v>1</v>
      </c>
      <c r="N13" s="6" t="str">
        <v>*0</v>
      </c>
      <c r="O13" s="6" t="str">
        <v>*0.0046</v>
      </c>
      <c r="P13" s="6">
        <v>5.5599999999999997E-2</v>
      </c>
      <c r="Q13" s="6">
        <v>0.1172</v>
      </c>
      <c r="R13" s="6">
        <v>1.11E-2</v>
      </c>
      <c r="S13" s="6" t="str">
        <v>*0.0002</v>
      </c>
      <c r="T13" s="6" t="str">
        <v>*0</v>
      </c>
      <c r="U13" s="6" t="str">
        <v>*0</v>
      </c>
      <c r="V13" s="6" t="str">
        <v>*0.0095</v>
      </c>
      <c r="W13" s="6" t="str">
        <v>*0.0001</v>
      </c>
      <c r="X13" s="6" t="str">
        <v>*0</v>
      </c>
      <c r="Y13" s="6" t="str">
        <v>*0</v>
      </c>
      <c r="Z13" s="6" t="str">
        <v>*0</v>
      </c>
      <c r="AA13" s="6" t="str">
        <v>*0</v>
      </c>
      <c r="AB13" s="6" t="str">
        <v>*0</v>
      </c>
      <c r="AC13" s="6" t="str">
        <v>*0</v>
      </c>
      <c r="AD13" s="6">
        <v>0.65280000000000005</v>
      </c>
      <c r="AE13" s="6">
        <v>0.65280000000000005</v>
      </c>
      <c r="AF13" s="6">
        <v>0.4587</v>
      </c>
      <c r="AG13" s="6">
        <v>0.39419999999999999</v>
      </c>
      <c r="AH13" s="6">
        <v>0.59150000000000003</v>
      </c>
      <c r="AI13" s="6">
        <v>0.59150000000000003</v>
      </c>
      <c r="AJ13" s="6">
        <v>0.5806</v>
      </c>
      <c r="AK13" s="6">
        <v>0.47399999999999998</v>
      </c>
      <c r="AL13" s="6">
        <v>4.3999999999999997E-2</v>
      </c>
      <c r="AM13" s="6">
        <v>4.3999999999999997E-2</v>
      </c>
      <c r="AN13" s="6">
        <v>4.8000000000000001E-2</v>
      </c>
      <c r="AO13" s="6">
        <v>5.8400000000000001E-2</v>
      </c>
      <c r="AP13" s="6">
        <v>2.2200000000000001E-2</v>
      </c>
      <c r="AQ13" s="6">
        <v>0.17050000000000001</v>
      </c>
      <c r="AR13" s="6">
        <v>0.1966</v>
      </c>
      <c r="AS13" s="6">
        <v>4.6600000000000003E-2</v>
      </c>
      <c r="AT13" s="6">
        <v>3.2399999999999998E-2</v>
      </c>
      <c r="AU13" s="6" t="str">
        <v>*0.0022</v>
      </c>
      <c r="AV13" s="6">
        <v>0.19750000000000001</v>
      </c>
      <c r="AW13" s="6" t="str">
        <v>*0.0001</v>
      </c>
      <c r="AX13" s="6">
        <v>0.10290000000000001</v>
      </c>
      <c r="AY13" s="6">
        <v>2.8799999999999999E-2</v>
      </c>
      <c r="AZ13" s="6" t="str">
        <v>*0</v>
      </c>
      <c r="BA13" s="6">
        <v>5.5599999999999997E-2</v>
      </c>
      <c r="BB13" s="6" t="str">
        <v>*0</v>
      </c>
    </row>
    <row r="14" spans="1:54" hidden="1">
      <c r="A14" t="str">
        <v>Econ-PCE_y</v>
      </c>
      <c r="B14" s="6">
        <v>0.1396</v>
      </c>
      <c r="C14" s="6">
        <v>0.38129999999999997</v>
      </c>
      <c r="D14" s="6">
        <v>9.0200000000000002E-2</v>
      </c>
      <c r="E14" s="6">
        <v>1.54E-2</v>
      </c>
      <c r="F14" s="6">
        <v>2.75E-2</v>
      </c>
      <c r="G14" s="6">
        <v>0.1646</v>
      </c>
      <c r="H14" s="6">
        <v>0.58950000000000002</v>
      </c>
      <c r="I14" s="6">
        <v>0.6734</v>
      </c>
      <c r="J14" s="6">
        <v>5.57E-2</v>
      </c>
      <c r="K14" s="6" t="str">
        <v>*0.0006</v>
      </c>
      <c r="L14" s="6">
        <v>4.4699999999999997E-2</v>
      </c>
      <c r="M14" s="6">
        <v>2.3199999999999998E-2</v>
      </c>
      <c r="N14" s="6">
        <v>1</v>
      </c>
      <c r="O14" s="6">
        <v>8.9399999999999993E-2</v>
      </c>
      <c r="P14" s="6">
        <v>0.1943</v>
      </c>
      <c r="Q14" s="6">
        <v>0.19650000000000001</v>
      </c>
      <c r="R14" s="6">
        <v>0.16689999999999999</v>
      </c>
      <c r="S14" s="6">
        <v>0.27389999999999998</v>
      </c>
      <c r="T14" s="6">
        <v>6.0299999999999999E-2</v>
      </c>
      <c r="U14" s="6">
        <v>1.47E-2</v>
      </c>
      <c r="V14" s="6">
        <v>0.1288</v>
      </c>
      <c r="W14" s="6">
        <v>0.22739999999999999</v>
      </c>
      <c r="X14" s="6">
        <v>4.9700000000000001E-2</v>
      </c>
      <c r="Y14" s="6" t="str">
        <v>*0.0085</v>
      </c>
      <c r="Z14" s="6" t="str">
        <v>*0.0051</v>
      </c>
      <c r="AA14" s="6" t="str">
        <v>*0.0036</v>
      </c>
      <c r="AB14" s="6" t="str">
        <v>*0.0043</v>
      </c>
      <c r="AC14" s="6" t="str">
        <v>*0.0003</v>
      </c>
      <c r="AD14" s="6">
        <v>0.17979999999999999</v>
      </c>
      <c r="AE14" s="6">
        <v>0.17979999999999999</v>
      </c>
      <c r="AF14" s="6">
        <v>1.2200000000000001E-2</v>
      </c>
      <c r="AG14" s="6" t="str">
        <v>*0.0032</v>
      </c>
      <c r="AH14" s="6">
        <v>7.8399999999999997E-2</v>
      </c>
      <c r="AI14" s="6">
        <v>7.8399999999999997E-2</v>
      </c>
      <c r="AJ14" s="6" t="str">
        <v>*0.0055</v>
      </c>
      <c r="AK14" s="6" t="str">
        <v>*0.0012</v>
      </c>
      <c r="AL14" s="6" t="str">
        <v>*0.0027</v>
      </c>
      <c r="AM14" s="6" t="str">
        <v>*0.0027</v>
      </c>
      <c r="AN14" s="6" t="str">
        <v>*0.0051</v>
      </c>
      <c r="AO14" s="6" t="str">
        <v>*0.0002</v>
      </c>
      <c r="AP14" s="6" t="str">
        <v>*0.0095</v>
      </c>
      <c r="AQ14" s="6">
        <v>0.13370000000000001</v>
      </c>
      <c r="AR14" s="6">
        <v>0.55249999999999999</v>
      </c>
      <c r="AS14" s="6">
        <v>0.2132</v>
      </c>
      <c r="AT14" s="6">
        <v>7.8E-2</v>
      </c>
      <c r="AU14" s="6">
        <v>0.74250000000000005</v>
      </c>
      <c r="AV14" s="6">
        <v>1.9400000000000001E-2</v>
      </c>
      <c r="AW14" s="6" t="str">
        <v>*0.0006</v>
      </c>
      <c r="AX14" s="6">
        <v>9.64E-2</v>
      </c>
      <c r="AY14" s="6">
        <v>3.5999999999999997E-2</v>
      </c>
      <c r="AZ14" s="6">
        <v>0.53759999999999997</v>
      </c>
      <c r="BA14" s="6">
        <v>0.1943</v>
      </c>
      <c r="BB14" s="6" t="str">
        <v>*0</v>
      </c>
    </row>
    <row r="15" spans="1:54" hidden="1">
      <c r="A15" t="str">
        <v>Market-SP500_y</v>
      </c>
      <c r="B15" s="6">
        <v>0.11310000000000001</v>
      </c>
      <c r="C15" s="6">
        <v>0.14649999999999999</v>
      </c>
      <c r="D15" s="6">
        <v>8.3299999999999999E-2</v>
      </c>
      <c r="E15" s="6">
        <v>0.11849999999999999</v>
      </c>
      <c r="F15" s="6">
        <v>0.2903</v>
      </c>
      <c r="G15" s="6">
        <v>1.83E-2</v>
      </c>
      <c r="H15" s="6">
        <v>0.13469999999999999</v>
      </c>
      <c r="I15" s="6">
        <v>1.2200000000000001E-2</v>
      </c>
      <c r="J15" s="6" t="str">
        <v>*0.0095</v>
      </c>
      <c r="K15" s="6">
        <v>1.17E-2</v>
      </c>
      <c r="L15" s="6" t="str">
        <v>*0</v>
      </c>
      <c r="M15" s="6">
        <v>0.12870000000000001</v>
      </c>
      <c r="N15" s="6" t="str">
        <v>*0.0001</v>
      </c>
      <c r="O15" s="6">
        <v>1</v>
      </c>
      <c r="P15" s="6">
        <v>6.6500000000000004E-2</v>
      </c>
      <c r="Q15" s="6">
        <v>5.11E-2</v>
      </c>
      <c r="R15" s="6">
        <v>5.8299999999999998E-2</v>
      </c>
      <c r="S15" s="6">
        <v>1.43E-2</v>
      </c>
      <c r="T15" s="6" t="str">
        <v>*0.0092</v>
      </c>
      <c r="U15" s="6">
        <v>3.2199999999999999E-2</v>
      </c>
      <c r="V15" s="6">
        <v>0.1996</v>
      </c>
      <c r="W15" s="6">
        <v>4.6800000000000001E-2</v>
      </c>
      <c r="X15" s="6">
        <v>9.6500000000000002E-2</v>
      </c>
      <c r="Y15" s="6">
        <v>0.1249</v>
      </c>
      <c r="Z15" s="6">
        <v>8.48E-2</v>
      </c>
      <c r="AA15" s="6">
        <v>0.26429999999999998</v>
      </c>
      <c r="AB15" s="6">
        <v>0.32929999999999998</v>
      </c>
      <c r="AC15" s="6">
        <v>0.30969999999999998</v>
      </c>
      <c r="AD15" s="6">
        <v>5.28E-2</v>
      </c>
      <c r="AE15" s="6">
        <v>5.28E-2</v>
      </c>
      <c r="AF15" s="6">
        <v>3.3300000000000003E-2</v>
      </c>
      <c r="AG15" s="6">
        <v>0.1119</v>
      </c>
      <c r="AH15" s="6">
        <v>8.1500000000000003E-2</v>
      </c>
      <c r="AI15" s="6">
        <v>8.1500000000000003E-2</v>
      </c>
      <c r="AJ15" s="6">
        <v>0.10249999999999999</v>
      </c>
      <c r="AK15" s="6">
        <v>0.20119999999999999</v>
      </c>
      <c r="AL15" s="6">
        <v>0.41289999999999999</v>
      </c>
      <c r="AM15" s="6">
        <v>0.41289999999999999</v>
      </c>
      <c r="AN15" s="6">
        <v>0.4869</v>
      </c>
      <c r="AO15" s="6">
        <v>0.43280000000000002</v>
      </c>
      <c r="AP15" s="6">
        <v>0.48199999999999998</v>
      </c>
      <c r="AQ15" s="6">
        <v>1.47E-2</v>
      </c>
      <c r="AR15" s="6">
        <v>0.14499999999999999</v>
      </c>
      <c r="AS15" s="6">
        <v>0.25729999999999997</v>
      </c>
      <c r="AT15" s="6">
        <v>1.3599999999999999E-2</v>
      </c>
      <c r="AU15" s="6">
        <v>3.0499999999999999E-2</v>
      </c>
      <c r="AV15" s="6">
        <v>0.73319999999999996</v>
      </c>
      <c r="AW15" s="6">
        <v>0.50339999999999996</v>
      </c>
      <c r="AX15" s="6">
        <v>0.55549999999999999</v>
      </c>
      <c r="AY15" s="6">
        <v>6.7100000000000007E-2</v>
      </c>
      <c r="AZ15" s="6">
        <v>0.15490000000000001</v>
      </c>
      <c r="BA15" s="6">
        <v>6.6500000000000004E-2</v>
      </c>
      <c r="BB15" s="6" t="str">
        <v>*0</v>
      </c>
    </row>
    <row r="16" spans="1:54" hidden="1">
      <c r="A16" t="str">
        <v>Market-SP500-change_y</v>
      </c>
      <c r="B16" s="6" t="str">
        <v>*0.0054</v>
      </c>
      <c r="C16" s="6" t="str">
        <v>*0.0007</v>
      </c>
      <c r="D16" s="6" t="str">
        <v>*0.0022</v>
      </c>
      <c r="E16" s="6" t="str">
        <v>*0.0021</v>
      </c>
      <c r="F16" s="6">
        <v>0.52839999999999998</v>
      </c>
      <c r="G16" s="6" t="str">
        <v>*0.0022</v>
      </c>
      <c r="H16" s="6" t="str">
        <v>*0.0091</v>
      </c>
      <c r="I16" s="6" t="str">
        <v>*0.0091</v>
      </c>
      <c r="J16" s="6">
        <v>0.11700000000000001</v>
      </c>
      <c r="K16" s="6">
        <v>6.9000000000000006E-2</v>
      </c>
      <c r="L16" s="6">
        <v>0.1343</v>
      </c>
      <c r="M16" s="6">
        <v>3.9899999999999998E-2</v>
      </c>
      <c r="N16" s="6">
        <v>0.10589999999999999</v>
      </c>
      <c r="O16" s="6">
        <v>2.9499999999999998E-2</v>
      </c>
      <c r="P16" s="6">
        <v>1</v>
      </c>
      <c r="Q16" s="6">
        <v>0.52839999999999998</v>
      </c>
      <c r="R16" s="6" t="str">
        <v>*0.0051</v>
      </c>
      <c r="S16" s="6" t="str">
        <v>*0.0002</v>
      </c>
      <c r="T16" s="6" t="str">
        <v>*0.0013</v>
      </c>
      <c r="U16" s="6" t="str">
        <v>*0.0016</v>
      </c>
      <c r="V16" s="6">
        <v>3.95E-2</v>
      </c>
      <c r="W16" s="6" t="str">
        <v>*0.0007</v>
      </c>
      <c r="X16" s="6" t="str">
        <v>*0.0069</v>
      </c>
      <c r="Y16" s="6" t="str">
        <v>*0.0038</v>
      </c>
      <c r="Z16" s="6" t="str">
        <v>*0.0001</v>
      </c>
      <c r="AA16" s="6" t="str">
        <v>*0.0001</v>
      </c>
      <c r="AB16" s="6" t="str">
        <v>*0.0001</v>
      </c>
      <c r="AC16" s="6" t="str">
        <v>*0.0001</v>
      </c>
      <c r="AD16" s="6" t="str">
        <v>*0.0001</v>
      </c>
      <c r="AE16" s="6" t="str">
        <v>*0.0001</v>
      </c>
      <c r="AF16" s="6" t="str">
        <v>*0.0004</v>
      </c>
      <c r="AG16" s="6" t="str">
        <v>*0.0009</v>
      </c>
      <c r="AH16" s="6" t="str">
        <v>*0.0002</v>
      </c>
      <c r="AI16" s="6" t="str">
        <v>*0.0002</v>
      </c>
      <c r="AJ16" s="6" t="str">
        <v>*0.0014</v>
      </c>
      <c r="AK16" s="6" t="str">
        <v>*0.0018</v>
      </c>
      <c r="AL16" s="6">
        <v>6.5000000000000002E-2</v>
      </c>
      <c r="AM16" s="6">
        <v>6.5000000000000002E-2</v>
      </c>
      <c r="AN16" s="6">
        <v>0.1028</v>
      </c>
      <c r="AO16" s="6">
        <v>0.11360000000000001</v>
      </c>
      <c r="AP16" s="6">
        <v>0.4839</v>
      </c>
      <c r="AQ16" s="6" t="str">
        <v>*0.0023</v>
      </c>
      <c r="AR16" s="6">
        <v>1.03E-2</v>
      </c>
      <c r="AS16" s="6">
        <v>0.14169999999999999</v>
      </c>
      <c r="AT16" s="6">
        <v>1.5299999999999999E-2</v>
      </c>
      <c r="AU16" s="6" t="str">
        <v>*0.0017</v>
      </c>
      <c r="AV16" s="6">
        <v>0.35260000000000002</v>
      </c>
      <c r="AW16" s="6">
        <v>0.40229999999999999</v>
      </c>
      <c r="AX16" s="6">
        <v>0.2286</v>
      </c>
      <c r="AY16" s="6">
        <v>0.1115</v>
      </c>
      <c r="AZ16" s="6">
        <v>0.19639999999999999</v>
      </c>
      <c r="BA16" s="6" t="str">
        <v>*0.0037</v>
      </c>
      <c r="BB16" s="6" t="str">
        <v>*0</v>
      </c>
    </row>
    <row r="17" spans="1:54" hidden="1">
      <c r="A17" t="str">
        <v>Market-RMRF_y</v>
      </c>
      <c r="B17" s="6" t="str">
        <v>*0.0003</v>
      </c>
      <c r="C17" s="6" t="str">
        <v>*0.0001</v>
      </c>
      <c r="D17" s="6" t="str">
        <v>*0.0013</v>
      </c>
      <c r="E17" s="6" t="str">
        <v>*0.0027</v>
      </c>
      <c r="F17" s="6" t="str">
        <v>*0.0024</v>
      </c>
      <c r="G17" s="6" t="str">
        <v>*0</v>
      </c>
      <c r="H17" s="6" t="str">
        <v>*0.0001</v>
      </c>
      <c r="I17" s="6" t="str">
        <v>*0.0007</v>
      </c>
      <c r="J17" s="6" t="str">
        <v>*0.0003</v>
      </c>
      <c r="K17" s="6" t="str">
        <v>*0.0002</v>
      </c>
      <c r="L17" s="6" t="str">
        <v>*0.0006</v>
      </c>
      <c r="M17" s="6" t="str">
        <v>*0.0004</v>
      </c>
      <c r="N17" s="6" t="str">
        <v>*0.0003</v>
      </c>
      <c r="O17" s="6" t="str">
        <v>*0</v>
      </c>
      <c r="P17" s="6" t="str">
        <v>*0.0024</v>
      </c>
      <c r="Q17" s="6">
        <v>1</v>
      </c>
      <c r="R17" s="6" t="str">
        <v>*0.0006</v>
      </c>
      <c r="S17" s="6" t="str">
        <v>*0.0001</v>
      </c>
      <c r="T17" s="6" t="str">
        <v>*0.0001</v>
      </c>
      <c r="U17" s="6" t="str">
        <v>*0</v>
      </c>
      <c r="V17" s="6" t="str">
        <v>*0.0002</v>
      </c>
      <c r="W17" s="6" t="str">
        <v>*0</v>
      </c>
      <c r="X17" s="6" t="str">
        <v>*0</v>
      </c>
      <c r="Y17" s="6" t="str">
        <v>*0</v>
      </c>
      <c r="Z17" s="6" t="str">
        <v>*0</v>
      </c>
      <c r="AA17" s="6" t="str">
        <v>*0</v>
      </c>
      <c r="AB17" s="6" t="str">
        <v>*0</v>
      </c>
      <c r="AC17" s="6" t="str">
        <v>*0</v>
      </c>
      <c r="AD17" s="6" t="str">
        <v>*0.0003</v>
      </c>
      <c r="AE17" s="6" t="str">
        <v>*0.0003</v>
      </c>
      <c r="AF17" s="6" t="str">
        <v>*0.0012</v>
      </c>
      <c r="AG17" s="6" t="str">
        <v>*0.0033</v>
      </c>
      <c r="AH17" s="6" t="str">
        <v>*0.0006</v>
      </c>
      <c r="AI17" s="6" t="str">
        <v>*0.0006</v>
      </c>
      <c r="AJ17" s="6" t="str">
        <v>*0.0037</v>
      </c>
      <c r="AK17" s="6" t="str">
        <v>*0.0048</v>
      </c>
      <c r="AL17" s="6">
        <v>3.6299999999999999E-2</v>
      </c>
      <c r="AM17" s="6">
        <v>3.6299999999999999E-2</v>
      </c>
      <c r="AN17" s="6">
        <v>0.1016</v>
      </c>
      <c r="AO17" s="6">
        <v>0.1158</v>
      </c>
      <c r="AP17" s="6">
        <v>4.1300000000000003E-2</v>
      </c>
      <c r="AQ17" s="6" t="str">
        <v>*0</v>
      </c>
      <c r="AR17" s="6" t="str">
        <v>*0.0008</v>
      </c>
      <c r="AS17" s="6">
        <v>0.45029999999999998</v>
      </c>
      <c r="AT17" s="6" t="str">
        <v>*0.0002</v>
      </c>
      <c r="AU17" s="6" t="str">
        <v>*0.0031</v>
      </c>
      <c r="AV17" s="6">
        <v>0.31019999999999998</v>
      </c>
      <c r="AW17" s="6">
        <v>0.32690000000000002</v>
      </c>
      <c r="AX17" s="6">
        <v>8.5000000000000006E-2</v>
      </c>
      <c r="AY17" s="6">
        <v>0.16889999999999999</v>
      </c>
      <c r="AZ17" s="6">
        <v>4.8099999999999997E-2</v>
      </c>
      <c r="BA17" s="6" t="str">
        <v>*0.0024</v>
      </c>
      <c r="BB17" s="6" t="str">
        <v>*0</v>
      </c>
    </row>
    <row r="18" spans="1:54">
      <c r="A18" t="str">
        <v>CS-Aaa-3MO_y</v>
      </c>
      <c r="B18" s="6" t="str">
        <v>*0</v>
      </c>
      <c r="C18" s="6" t="str">
        <v>*0</v>
      </c>
      <c r="D18" s="6" t="str">
        <v>*0</v>
      </c>
      <c r="E18" s="6" t="str">
        <v>*0</v>
      </c>
      <c r="F18" s="6" t="str">
        <v>*0</v>
      </c>
      <c r="G18" s="6" t="str">
        <v>*0</v>
      </c>
      <c r="H18" s="6" t="str">
        <v>*0.0006</v>
      </c>
      <c r="I18" s="6" t="str">
        <v>*0.0007</v>
      </c>
      <c r="J18" s="6" t="str">
        <v>*0.0021</v>
      </c>
      <c r="K18" s="6" t="str">
        <v>*0.0019</v>
      </c>
      <c r="L18" s="6">
        <v>2.07E-2</v>
      </c>
      <c r="M18" s="6" t="str">
        <v>*0.001</v>
      </c>
      <c r="N18" s="6" t="str">
        <v>*0.0013</v>
      </c>
      <c r="O18" s="6">
        <v>1.6799999999999999E-2</v>
      </c>
      <c r="P18" s="6" t="str">
        <v>*0.0016</v>
      </c>
      <c r="Q18" s="6" t="str">
        <v>*0</v>
      </c>
      <c r="R18" s="6">
        <v>1</v>
      </c>
      <c r="S18" s="6">
        <v>3.4200000000000001E-2</v>
      </c>
      <c r="T18" s="6">
        <v>2.5000000000000001E-2</v>
      </c>
      <c r="U18" s="6" t="str">
        <v>*0.0004</v>
      </c>
      <c r="V18" s="6">
        <v>4.7E-2</v>
      </c>
      <c r="W18" s="6">
        <v>5.5300000000000002E-2</v>
      </c>
      <c r="X18" s="6">
        <v>1.72E-2</v>
      </c>
      <c r="Y18" s="6" t="str">
        <v>*0.001</v>
      </c>
      <c r="Z18" s="6" t="str">
        <v>*0</v>
      </c>
      <c r="AA18" s="6" t="str">
        <v>*0.0026</v>
      </c>
      <c r="AB18" s="6" t="str">
        <v>*0.0006</v>
      </c>
      <c r="AC18" s="6" t="str">
        <v>*0.0008</v>
      </c>
      <c r="AD18" s="6">
        <v>2.4E-2</v>
      </c>
      <c r="AE18" s="6">
        <v>2.4E-2</v>
      </c>
      <c r="AF18" s="6" t="str">
        <v>*0.006</v>
      </c>
      <c r="AG18" s="6" t="str">
        <v>*0.0004</v>
      </c>
      <c r="AH18" s="6">
        <v>2.7699999999999999E-2</v>
      </c>
      <c r="AI18" s="6">
        <v>2.7699999999999999E-2</v>
      </c>
      <c r="AJ18" s="6">
        <v>1.2500000000000001E-2</v>
      </c>
      <c r="AK18" s="6" t="str">
        <v>*0.0012</v>
      </c>
      <c r="AL18" s="6">
        <v>0.24490000000000001</v>
      </c>
      <c r="AM18" s="6">
        <v>0.24490000000000001</v>
      </c>
      <c r="AN18" s="6">
        <v>1.72E-2</v>
      </c>
      <c r="AO18" s="6">
        <v>5.74E-2</v>
      </c>
      <c r="AP18" s="6" t="str">
        <v>*0.0022</v>
      </c>
      <c r="AQ18" s="6">
        <v>5.4399999999999997E-2</v>
      </c>
      <c r="AR18" s="6">
        <v>0.1096</v>
      </c>
      <c r="AS18" s="6">
        <v>2.1899999999999999E-2</v>
      </c>
      <c r="AT18" s="6">
        <v>4.8599999999999997E-2</v>
      </c>
      <c r="AU18" s="6" t="str">
        <v>*0.0013</v>
      </c>
      <c r="AV18" s="6" t="str">
        <v>*0.004</v>
      </c>
      <c r="AW18" s="6" t="str">
        <v>*0.0016</v>
      </c>
      <c r="AX18" s="6">
        <v>7.3800000000000004E-2</v>
      </c>
      <c r="AY18" s="6" t="str">
        <v>*0.0028</v>
      </c>
      <c r="AZ18" s="6">
        <v>0.1933</v>
      </c>
      <c r="BA18" s="6" t="str">
        <v>*0.0016</v>
      </c>
      <c r="BB18" s="6" t="str">
        <v>*0</v>
      </c>
    </row>
    <row r="19" spans="1:54">
      <c r="A19" t="str">
        <v>CS-Aa-3MO_y</v>
      </c>
      <c r="B19" s="6" t="str">
        <v>*0.0022</v>
      </c>
      <c r="C19" s="6" t="str">
        <v>*0.0003</v>
      </c>
      <c r="D19" s="6" t="str">
        <v>*0.0002</v>
      </c>
      <c r="E19" s="6" t="str">
        <v>*0</v>
      </c>
      <c r="F19" s="6" t="str">
        <v>*0.0003</v>
      </c>
      <c r="G19" s="6" t="str">
        <v>*0.0004</v>
      </c>
      <c r="H19" s="6">
        <v>2.0500000000000001E-2</v>
      </c>
      <c r="I19" s="6" t="str">
        <v>*0.0001</v>
      </c>
      <c r="J19" s="6" t="str">
        <v>*0.0002</v>
      </c>
      <c r="K19" s="6" t="str">
        <v>*0.0001</v>
      </c>
      <c r="L19" s="6" t="str">
        <v>*0.0004</v>
      </c>
      <c r="M19" s="6" t="str">
        <v>*0.0048</v>
      </c>
      <c r="N19" s="6" t="str">
        <v>*0.0003</v>
      </c>
      <c r="O19" s="6" t="str">
        <v>*0.0088</v>
      </c>
      <c r="P19" s="6">
        <v>1.46E-2</v>
      </c>
      <c r="Q19" s="6" t="str">
        <v>*0.0015</v>
      </c>
      <c r="R19" s="6" t="str">
        <v>*0.0004</v>
      </c>
      <c r="S19" s="6">
        <v>1</v>
      </c>
      <c r="T19" s="6">
        <v>0.11169999999999999</v>
      </c>
      <c r="U19" s="6" t="str">
        <v>*0.0008</v>
      </c>
      <c r="V19" s="6" t="str">
        <v>*0</v>
      </c>
      <c r="W19" s="6">
        <v>4.0500000000000001E-2</v>
      </c>
      <c r="X19" s="6" t="str">
        <v>*0.0041</v>
      </c>
      <c r="Y19" s="6" t="str">
        <v>*0.0034</v>
      </c>
      <c r="Z19" s="6" t="str">
        <v>*0.0028</v>
      </c>
      <c r="AA19" s="6">
        <v>9.8799999999999999E-2</v>
      </c>
      <c r="AB19" s="6">
        <v>7.4099999999999999E-2</v>
      </c>
      <c r="AC19" s="6">
        <v>4.8500000000000001E-2</v>
      </c>
      <c r="AD19" s="6">
        <v>7.2099999999999997E-2</v>
      </c>
      <c r="AE19" s="6">
        <v>7.2099999999999997E-2</v>
      </c>
      <c r="AF19" s="6">
        <v>5.9299999999999999E-2</v>
      </c>
      <c r="AG19" s="6" t="str">
        <v>*0.0001</v>
      </c>
      <c r="AH19" s="6">
        <v>5.2600000000000001E-2</v>
      </c>
      <c r="AI19" s="6">
        <v>5.2600000000000001E-2</v>
      </c>
      <c r="AJ19" s="6">
        <v>1.26E-2</v>
      </c>
      <c r="AK19" s="6" t="str">
        <v>*0.0025</v>
      </c>
      <c r="AL19" s="6">
        <v>0.1719</v>
      </c>
      <c r="AM19" s="6">
        <v>0.1719</v>
      </c>
      <c r="AN19" s="6">
        <v>8.1100000000000005E-2</v>
      </c>
      <c r="AO19" s="6">
        <v>3.5700000000000003E-2</v>
      </c>
      <c r="AP19" s="6" t="str">
        <v>*0.0063</v>
      </c>
      <c r="AQ19" s="6">
        <v>0.23549999999999999</v>
      </c>
      <c r="AR19" s="6">
        <v>0.1399</v>
      </c>
      <c r="AS19" s="6">
        <v>4.5900000000000003E-2</v>
      </c>
      <c r="AT19" s="6">
        <v>5.7099999999999998E-2</v>
      </c>
      <c r="AU19" s="6" t="str">
        <v>*0.0001</v>
      </c>
      <c r="AV19" s="6">
        <v>1.1900000000000001E-2</v>
      </c>
      <c r="AW19" s="6">
        <v>2.3300000000000001E-2</v>
      </c>
      <c r="AX19" s="6" t="str">
        <v>*0.0029</v>
      </c>
      <c r="AY19" s="6">
        <v>4.6899999999999997E-2</v>
      </c>
      <c r="AZ19" s="6">
        <v>0.37380000000000002</v>
      </c>
      <c r="BA19" s="6">
        <v>1.46E-2</v>
      </c>
      <c r="BB19" s="6" t="str">
        <v>*0</v>
      </c>
    </row>
    <row r="20" spans="1:54">
      <c r="A20" t="str">
        <v>CS-A-3MO_y</v>
      </c>
      <c r="B20" s="6" t="str">
        <v>*0.0003</v>
      </c>
      <c r="C20" s="6" t="str">
        <v>*0.0004</v>
      </c>
      <c r="D20" s="6" t="str">
        <v>*0.0001</v>
      </c>
      <c r="E20" s="6" t="str">
        <v>*0</v>
      </c>
      <c r="F20" s="6" t="str">
        <v>*0.0001</v>
      </c>
      <c r="G20" s="6" t="str">
        <v>*0.0001</v>
      </c>
      <c r="H20" s="6">
        <v>3.2800000000000003E-2</v>
      </c>
      <c r="I20" s="6" t="str">
        <v>*0.0006</v>
      </c>
      <c r="J20" s="6" t="str">
        <v>*0</v>
      </c>
      <c r="K20" s="6" t="str">
        <v>*0</v>
      </c>
      <c r="L20" s="6" t="str">
        <v>*0.0001</v>
      </c>
      <c r="M20" s="6" t="str">
        <v>*0.0032</v>
      </c>
      <c r="N20" s="6" t="str">
        <v>*0</v>
      </c>
      <c r="O20" s="6" t="str">
        <v>*0.0005</v>
      </c>
      <c r="P20" s="6" t="str">
        <v>*0.0012</v>
      </c>
      <c r="Q20" s="6" t="str">
        <v>*0.0054</v>
      </c>
      <c r="R20" s="6" t="str">
        <v>*0.0005</v>
      </c>
      <c r="S20" s="6">
        <v>6.7100000000000007E-2</v>
      </c>
      <c r="T20" s="6">
        <v>1</v>
      </c>
      <c r="U20" s="6">
        <v>1.55E-2</v>
      </c>
      <c r="V20" s="6" t="str">
        <v>*0</v>
      </c>
      <c r="W20" s="6">
        <v>1.1299999999999999E-2</v>
      </c>
      <c r="X20" s="6">
        <v>1.29E-2</v>
      </c>
      <c r="Y20" s="6">
        <v>3.0700000000000002E-2</v>
      </c>
      <c r="Z20" s="6" t="str">
        <v>*0.0016</v>
      </c>
      <c r="AA20" s="6">
        <v>6.6900000000000001E-2</v>
      </c>
      <c r="AB20" s="6">
        <v>4.6699999999999998E-2</v>
      </c>
      <c r="AC20" s="6">
        <v>4.1799999999999997E-2</v>
      </c>
      <c r="AD20" s="6" t="str">
        <v>*0.0041</v>
      </c>
      <c r="AE20" s="6" t="str">
        <v>*0.0041</v>
      </c>
      <c r="AF20" s="6">
        <v>0.22670000000000001</v>
      </c>
      <c r="AG20" s="6" t="str">
        <v>*0.0034</v>
      </c>
      <c r="AH20" s="6">
        <v>2.3099999999999999E-2</v>
      </c>
      <c r="AI20" s="6">
        <v>2.3099999999999999E-2</v>
      </c>
      <c r="AJ20" s="6">
        <v>2.9899999999999999E-2</v>
      </c>
      <c r="AK20" s="6">
        <v>3.8899999999999997E-2</v>
      </c>
      <c r="AL20" s="6">
        <v>0.1343</v>
      </c>
      <c r="AM20" s="6">
        <v>0.1343</v>
      </c>
      <c r="AN20" s="6">
        <v>0.12139999999999999</v>
      </c>
      <c r="AO20" s="6">
        <v>8.7300000000000003E-2</v>
      </c>
      <c r="AP20" s="6" t="str">
        <v>*0.005</v>
      </c>
      <c r="AQ20" s="6">
        <v>0.22320000000000001</v>
      </c>
      <c r="AR20" s="6">
        <v>0.1532</v>
      </c>
      <c r="AS20" s="6">
        <v>2.7E-2</v>
      </c>
      <c r="AT20" s="6">
        <v>5.3999999999999999E-2</v>
      </c>
      <c r="AU20" s="6" t="str">
        <v>*0.0009</v>
      </c>
      <c r="AV20" s="6">
        <v>1.4E-2</v>
      </c>
      <c r="AW20" s="6">
        <v>6.3799999999999996E-2</v>
      </c>
      <c r="AX20" s="6">
        <v>3.5299999999999998E-2</v>
      </c>
      <c r="AY20" s="6">
        <v>1.23E-2</v>
      </c>
      <c r="AZ20" s="6">
        <v>0.36049999999999999</v>
      </c>
      <c r="BA20" s="6" t="str">
        <v>*0.0012</v>
      </c>
      <c r="BB20" s="6" t="str">
        <v>*0</v>
      </c>
    </row>
    <row r="21" spans="1:54">
      <c r="A21" t="str">
        <v>CS-Baa-3MO_y</v>
      </c>
      <c r="B21" s="6" t="str">
        <v>*0.0001</v>
      </c>
      <c r="C21" s="6" t="str">
        <v>*0.0004</v>
      </c>
      <c r="D21" s="6" t="str">
        <v>*0.0001</v>
      </c>
      <c r="E21" s="6" t="str">
        <v>*0</v>
      </c>
      <c r="F21" s="6" t="str">
        <v>*0</v>
      </c>
      <c r="G21" s="6" t="str">
        <v>*0</v>
      </c>
      <c r="H21" s="6">
        <v>1.89E-2</v>
      </c>
      <c r="I21" s="6" t="str">
        <v>*0.0001</v>
      </c>
      <c r="J21" s="6" t="str">
        <v>*0</v>
      </c>
      <c r="K21" s="6" t="str">
        <v>*0</v>
      </c>
      <c r="L21" s="6" t="str">
        <v>*0</v>
      </c>
      <c r="M21" s="6">
        <v>1.18E-2</v>
      </c>
      <c r="N21" s="6" t="str">
        <v>*0</v>
      </c>
      <c r="O21" s="6" t="str">
        <v>*0</v>
      </c>
      <c r="P21" s="6" t="str">
        <v>*0.0003</v>
      </c>
      <c r="Q21" s="6" t="str">
        <v>*0.0024</v>
      </c>
      <c r="R21" s="6" t="str">
        <v>*0.0009</v>
      </c>
      <c r="S21" s="6">
        <v>3.1399999999999997E-2</v>
      </c>
      <c r="T21" s="6">
        <v>0.02</v>
      </c>
      <c r="U21" s="6">
        <v>1</v>
      </c>
      <c r="V21" s="6" t="str">
        <v>*0</v>
      </c>
      <c r="W21" s="6" t="str">
        <v>*0.0002</v>
      </c>
      <c r="X21" s="6" t="str">
        <v>*0.0001</v>
      </c>
      <c r="Y21" s="6" t="str">
        <v>*0.0035</v>
      </c>
      <c r="Z21" s="6" t="str">
        <v>*0</v>
      </c>
      <c r="AA21" s="6">
        <v>4.2099999999999999E-2</v>
      </c>
      <c r="AB21" s="6">
        <v>1.5699999999999999E-2</v>
      </c>
      <c r="AC21" s="6">
        <v>1.1900000000000001E-2</v>
      </c>
      <c r="AD21" s="6" t="str">
        <v>*0.0088</v>
      </c>
      <c r="AE21" s="6" t="str">
        <v>*0.0088</v>
      </c>
      <c r="AF21" s="6">
        <v>2.0299999999999999E-2</v>
      </c>
      <c r="AG21" s="6">
        <v>0.1537</v>
      </c>
      <c r="AH21" s="6">
        <v>4.2900000000000001E-2</v>
      </c>
      <c r="AI21" s="6">
        <v>4.2900000000000001E-2</v>
      </c>
      <c r="AJ21" s="6" t="str">
        <v>*0.0057</v>
      </c>
      <c r="AK21" s="6" t="str">
        <v>*0.0078</v>
      </c>
      <c r="AL21" s="6">
        <v>4.4499999999999998E-2</v>
      </c>
      <c r="AM21" s="6">
        <v>4.4499999999999998E-2</v>
      </c>
      <c r="AN21" s="6">
        <v>3.8800000000000001E-2</v>
      </c>
      <c r="AO21" s="6">
        <v>7.0300000000000001E-2</v>
      </c>
      <c r="AP21" s="6" t="str">
        <v>*0.0021</v>
      </c>
      <c r="AQ21" s="6">
        <v>5.6099999999999997E-2</v>
      </c>
      <c r="AR21" s="6">
        <v>6.9699999999999998E-2</v>
      </c>
      <c r="AS21" s="6" t="str">
        <v>*0.0065</v>
      </c>
      <c r="AT21" s="6" t="str">
        <v>*0.0055</v>
      </c>
      <c r="AU21" s="6" t="str">
        <v>*0.0001</v>
      </c>
      <c r="AV21" s="6">
        <v>2.0299999999999999E-2</v>
      </c>
      <c r="AW21" s="6">
        <v>0.1741</v>
      </c>
      <c r="AX21" s="6">
        <v>4.4600000000000001E-2</v>
      </c>
      <c r="AY21" s="6">
        <v>5.6300000000000003E-2</v>
      </c>
      <c r="AZ21" s="6">
        <v>0.15049999999999999</v>
      </c>
      <c r="BA21" s="6" t="str">
        <v>*0.0003</v>
      </c>
      <c r="BB21" s="6" t="str">
        <v>*0</v>
      </c>
    </row>
    <row r="22" spans="1:54">
      <c r="A22" t="str">
        <v>CS-Aaa-1YR_y</v>
      </c>
      <c r="B22" s="6" t="str">
        <v>*0</v>
      </c>
      <c r="C22" s="6" t="str">
        <v>*0</v>
      </c>
      <c r="D22" s="6" t="str">
        <v>*0</v>
      </c>
      <c r="E22" s="6" t="str">
        <v>*0</v>
      </c>
      <c r="F22" s="6" t="str">
        <v>*0</v>
      </c>
      <c r="G22" s="6" t="str">
        <v>*0</v>
      </c>
      <c r="H22" s="6" t="str">
        <v>*0.003</v>
      </c>
      <c r="I22" s="6" t="str">
        <v>*0.0001</v>
      </c>
      <c r="J22" s="6" t="str">
        <v>*0.0004</v>
      </c>
      <c r="K22" s="6" t="str">
        <v>*0.0011</v>
      </c>
      <c r="L22" s="6" t="str">
        <v>*0.0054</v>
      </c>
      <c r="M22" s="6" t="str">
        <v>*0.0053</v>
      </c>
      <c r="N22" s="6" t="str">
        <v>*0.0003</v>
      </c>
      <c r="O22" s="6">
        <v>4.6800000000000001E-2</v>
      </c>
      <c r="P22" s="6" t="str">
        <v>*0.0031</v>
      </c>
      <c r="Q22" s="6" t="str">
        <v>*0.0002</v>
      </c>
      <c r="R22" s="6">
        <v>8.0199999999999994E-2</v>
      </c>
      <c r="S22" s="6">
        <v>0.33800000000000002</v>
      </c>
      <c r="T22" s="6">
        <v>0.25530000000000003</v>
      </c>
      <c r="U22" s="6">
        <v>5.4800000000000001E-2</v>
      </c>
      <c r="V22" s="6">
        <v>1</v>
      </c>
      <c r="W22" s="6">
        <v>6.3200000000000006E-2</v>
      </c>
      <c r="X22" s="6">
        <v>2.1499999999999998E-2</v>
      </c>
      <c r="Y22" s="6" t="str">
        <v>*0.0015</v>
      </c>
      <c r="Z22" s="6" t="str">
        <v>*0</v>
      </c>
      <c r="AA22" s="6" t="str">
        <v>*0.0019</v>
      </c>
      <c r="AB22" s="6" t="str">
        <v>*0.0004</v>
      </c>
      <c r="AC22" s="6" t="str">
        <v>*0.0005</v>
      </c>
      <c r="AD22" s="6">
        <v>0.32350000000000001</v>
      </c>
      <c r="AE22" s="6">
        <v>0.32350000000000001</v>
      </c>
      <c r="AF22" s="6">
        <v>3.2300000000000002E-2</v>
      </c>
      <c r="AG22" s="6">
        <v>4.3900000000000002E-2</v>
      </c>
      <c r="AH22" s="6">
        <v>5.2299999999999999E-2</v>
      </c>
      <c r="AI22" s="6">
        <v>5.2299999999999999E-2</v>
      </c>
      <c r="AJ22" s="6">
        <v>1.4800000000000001E-2</v>
      </c>
      <c r="AK22" s="6" t="str">
        <v>*0.0012</v>
      </c>
      <c r="AL22" s="6">
        <v>0.2666</v>
      </c>
      <c r="AM22" s="6">
        <v>0.2666</v>
      </c>
      <c r="AN22" s="6">
        <v>1.3299999999999999E-2</v>
      </c>
      <c r="AO22" s="6">
        <v>4.8500000000000001E-2</v>
      </c>
      <c r="AP22" s="6" t="str">
        <v>*0.0007</v>
      </c>
      <c r="AQ22" s="6">
        <v>4.0399999999999998E-2</v>
      </c>
      <c r="AR22" s="6">
        <v>0.19270000000000001</v>
      </c>
      <c r="AS22" s="6">
        <v>1.46E-2</v>
      </c>
      <c r="AT22" s="6">
        <v>0.15870000000000001</v>
      </c>
      <c r="AU22" s="6" t="str">
        <v>*0.0023</v>
      </c>
      <c r="AV22" s="6" t="str">
        <v>*0.0023</v>
      </c>
      <c r="AW22" s="6">
        <v>1.3899999999999999E-2</v>
      </c>
      <c r="AX22" s="6">
        <v>3.8199999999999998E-2</v>
      </c>
      <c r="AY22" s="6">
        <v>1.01E-2</v>
      </c>
      <c r="AZ22" s="6">
        <v>0.28139999999999998</v>
      </c>
      <c r="BA22" s="6" t="str">
        <v>*0.0031</v>
      </c>
      <c r="BB22" s="6" t="str">
        <v>*0</v>
      </c>
    </row>
    <row r="23" spans="1:54">
      <c r="A23" t="str">
        <v>CS-Aa-1YR_y</v>
      </c>
      <c r="B23" s="6" t="str">
        <v>*0.001</v>
      </c>
      <c r="C23" s="6" t="str">
        <v>*0.001</v>
      </c>
      <c r="D23" s="6" t="str">
        <v>*0.0016</v>
      </c>
      <c r="E23" s="6" t="str">
        <v>*0</v>
      </c>
      <c r="F23" s="6" t="str">
        <v>*0.0012</v>
      </c>
      <c r="G23" s="6" t="str">
        <v>*0.001</v>
      </c>
      <c r="H23" s="6">
        <v>6.7299999999999999E-2</v>
      </c>
      <c r="I23" s="6" t="str">
        <v>*0.0003</v>
      </c>
      <c r="J23" s="6" t="str">
        <v>*0</v>
      </c>
      <c r="K23" s="6" t="str">
        <v>*0</v>
      </c>
      <c r="L23" s="6" t="str">
        <v>*0</v>
      </c>
      <c r="M23" s="6">
        <v>2.18E-2</v>
      </c>
      <c r="N23" s="6" t="str">
        <v>*0</v>
      </c>
      <c r="O23" s="6" t="str">
        <v>*0.0012</v>
      </c>
      <c r="P23" s="6">
        <v>3.6400000000000002E-2</v>
      </c>
      <c r="Q23" s="6">
        <v>5.0799999999999998E-2</v>
      </c>
      <c r="R23" s="6" t="str">
        <v>*0.0001</v>
      </c>
      <c r="S23" s="6" t="str">
        <v>*0.0098</v>
      </c>
      <c r="T23" s="6">
        <v>1.6199999999999999E-2</v>
      </c>
      <c r="U23" s="6">
        <v>3.0300000000000001E-2</v>
      </c>
      <c r="V23" s="6" t="str">
        <v>*0</v>
      </c>
      <c r="W23" s="6">
        <v>1</v>
      </c>
      <c r="X23" s="6">
        <v>1.61E-2</v>
      </c>
      <c r="Y23" s="6" t="str">
        <v>*0.0007</v>
      </c>
      <c r="Z23" s="6" t="str">
        <v>*0.0004</v>
      </c>
      <c r="AA23" s="6">
        <v>2.9100000000000001E-2</v>
      </c>
      <c r="AB23" s="6">
        <v>3.95E-2</v>
      </c>
      <c r="AC23" s="6">
        <v>3.4099999999999998E-2</v>
      </c>
      <c r="AD23" s="6" t="str">
        <v>*0.0057</v>
      </c>
      <c r="AE23" s="6" t="str">
        <v>*0.0057</v>
      </c>
      <c r="AF23" s="6">
        <v>4.7699999999999999E-2</v>
      </c>
      <c r="AG23" s="6">
        <v>2.4799999999999999E-2</v>
      </c>
      <c r="AH23" s="6">
        <v>0.2165</v>
      </c>
      <c r="AI23" s="6">
        <v>0.2165</v>
      </c>
      <c r="AJ23" s="6">
        <v>2.23E-2</v>
      </c>
      <c r="AK23" s="6" t="str">
        <v>*0.0003</v>
      </c>
      <c r="AL23" s="6">
        <v>0.21679999999999999</v>
      </c>
      <c r="AM23" s="6">
        <v>0.21679999999999999</v>
      </c>
      <c r="AN23" s="6">
        <v>4.9000000000000002E-2</v>
      </c>
      <c r="AO23" s="6">
        <v>3.9300000000000002E-2</v>
      </c>
      <c r="AP23" s="6" t="str">
        <v>*0.0074</v>
      </c>
      <c r="AQ23" s="6">
        <v>6.3799999999999996E-2</v>
      </c>
      <c r="AR23" s="6">
        <v>8.3500000000000005E-2</v>
      </c>
      <c r="AS23" s="6">
        <v>7.0099999999999996E-2</v>
      </c>
      <c r="AT23" s="6">
        <v>0.1484</v>
      </c>
      <c r="AU23" s="6" t="str">
        <v>*0.0057</v>
      </c>
      <c r="AV23" s="6" t="str">
        <v>*0.0085</v>
      </c>
      <c r="AW23" s="6">
        <v>0.16589999999999999</v>
      </c>
      <c r="AX23" s="6" t="str">
        <v>*0.0001</v>
      </c>
      <c r="AY23" s="6">
        <v>8.8800000000000004E-2</v>
      </c>
      <c r="AZ23" s="6">
        <v>0.28370000000000001</v>
      </c>
      <c r="BA23" s="6">
        <v>3.6400000000000002E-2</v>
      </c>
      <c r="BB23" s="6" t="str">
        <v>*0</v>
      </c>
    </row>
    <row r="24" spans="1:54">
      <c r="A24" t="str">
        <v>CS-A-1YR_y</v>
      </c>
      <c r="B24" s="6" t="str">
        <v>*0.0001</v>
      </c>
      <c r="C24" s="6" t="str">
        <v>*0.0003</v>
      </c>
      <c r="D24" s="6" t="str">
        <v>*0.0003</v>
      </c>
      <c r="E24" s="6" t="str">
        <v>*0</v>
      </c>
      <c r="F24" s="6" t="str">
        <v>*0.0004</v>
      </c>
      <c r="G24" s="6" t="str">
        <v>*0.0003</v>
      </c>
      <c r="H24" s="6">
        <v>7.7399999999999997E-2</v>
      </c>
      <c r="I24" s="6" t="str">
        <v>*0</v>
      </c>
      <c r="J24" s="6" t="str">
        <v>*0</v>
      </c>
      <c r="K24" s="6" t="str">
        <v>*0</v>
      </c>
      <c r="L24" s="6" t="str">
        <v>*0</v>
      </c>
      <c r="M24" s="6" t="str">
        <v>*0.0078</v>
      </c>
      <c r="N24" s="6" t="str">
        <v>*0</v>
      </c>
      <c r="O24" s="6" t="str">
        <v>*0</v>
      </c>
      <c r="P24" s="6" t="str">
        <v>*0.0001</v>
      </c>
      <c r="Q24" s="6" t="str">
        <v>*0.0006</v>
      </c>
      <c r="R24" s="6" t="str">
        <v>*0.0003</v>
      </c>
      <c r="S24" s="6" t="str">
        <v>*0.0001</v>
      </c>
      <c r="T24" s="6" t="str">
        <v>*0.0036</v>
      </c>
      <c r="U24" s="6" t="str">
        <v>*0.0009</v>
      </c>
      <c r="V24" s="6" t="str">
        <v>*0.0001</v>
      </c>
      <c r="W24" s="6">
        <v>2.3300000000000001E-2</v>
      </c>
      <c r="X24" s="6">
        <v>1</v>
      </c>
      <c r="Y24" s="6" t="str">
        <v>*0.0057</v>
      </c>
      <c r="Z24" s="6" t="str">
        <v>*0.0003</v>
      </c>
      <c r="AA24" s="6">
        <v>1.8599999999999998E-2</v>
      </c>
      <c r="AB24" s="6">
        <v>1.03E-2</v>
      </c>
      <c r="AC24" s="6" t="str">
        <v>*0.0048</v>
      </c>
      <c r="AD24" s="6" t="str">
        <v>*0.002</v>
      </c>
      <c r="AE24" s="6" t="str">
        <v>*0.002</v>
      </c>
      <c r="AF24" s="6" t="str">
        <v>*0.0021</v>
      </c>
      <c r="AG24" s="6" t="str">
        <v>*0.0058</v>
      </c>
      <c r="AH24" s="6">
        <v>2.6499999999999999E-2</v>
      </c>
      <c r="AI24" s="6">
        <v>2.6499999999999999E-2</v>
      </c>
      <c r="AJ24" s="6">
        <v>0.1522</v>
      </c>
      <c r="AK24" s="6">
        <v>3.8800000000000001E-2</v>
      </c>
      <c r="AL24" s="6">
        <v>0.21460000000000001</v>
      </c>
      <c r="AM24" s="6">
        <v>0.21460000000000001</v>
      </c>
      <c r="AN24" s="6">
        <v>0.1182</v>
      </c>
      <c r="AO24" s="6">
        <v>0.12939999999999999</v>
      </c>
      <c r="AP24" s="6">
        <v>1.2699999999999999E-2</v>
      </c>
      <c r="AQ24" s="6">
        <v>5.0999999999999997E-2</v>
      </c>
      <c r="AR24" s="6">
        <v>7.4399999999999994E-2</v>
      </c>
      <c r="AS24" s="6" t="str">
        <v>*0.0029</v>
      </c>
      <c r="AT24" s="6" t="str">
        <v>*0.0069</v>
      </c>
      <c r="AU24" s="6">
        <v>1.06E-2</v>
      </c>
      <c r="AV24" s="6" t="str">
        <v>*0.0075</v>
      </c>
      <c r="AW24" s="6">
        <v>0.36859999999999998</v>
      </c>
      <c r="AX24" s="6" t="str">
        <v>*0.0085</v>
      </c>
      <c r="AY24" s="6">
        <v>1.8499999999999999E-2</v>
      </c>
      <c r="AZ24" s="6">
        <v>0.1832</v>
      </c>
      <c r="BA24" s="6" t="str">
        <v>*0.0001</v>
      </c>
      <c r="BB24" s="6" t="str">
        <v>*0</v>
      </c>
    </row>
    <row r="25" spans="1:54">
      <c r="A25" t="str">
        <v>CS-Baa-1YR_y</v>
      </c>
      <c r="B25" s="6" t="str">
        <v>*0</v>
      </c>
      <c r="C25" s="6" t="str">
        <v>*0.0009</v>
      </c>
      <c r="D25" s="6" t="str">
        <v>*0.0008</v>
      </c>
      <c r="E25" s="6" t="str">
        <v>*0</v>
      </c>
      <c r="F25" s="6" t="str">
        <v>*0</v>
      </c>
      <c r="G25" s="6" t="str">
        <v>*0</v>
      </c>
      <c r="H25" s="6">
        <v>5.1499999999999997E-2</v>
      </c>
      <c r="I25" s="6" t="str">
        <v>*0</v>
      </c>
      <c r="J25" s="6" t="str">
        <v>*0</v>
      </c>
      <c r="K25" s="6" t="str">
        <v>*0</v>
      </c>
      <c r="L25" s="6" t="str">
        <v>*0</v>
      </c>
      <c r="M25" s="6">
        <v>2.1600000000000001E-2</v>
      </c>
      <c r="N25" s="6" t="str">
        <v>*0</v>
      </c>
      <c r="O25" s="6" t="str">
        <v>*0</v>
      </c>
      <c r="P25" s="6" t="str">
        <v>*0.0001</v>
      </c>
      <c r="Q25" s="6" t="str">
        <v>*0.0005</v>
      </c>
      <c r="R25" s="6" t="str">
        <v>*0.0002</v>
      </c>
      <c r="S25" s="6" t="str">
        <v>*0.0013</v>
      </c>
      <c r="T25" s="6" t="str">
        <v>*0.0017</v>
      </c>
      <c r="U25" s="6" t="str">
        <v>*0.0001</v>
      </c>
      <c r="V25" s="6" t="str">
        <v>*0.0001</v>
      </c>
      <c r="W25" s="6" t="str">
        <v>*0.0056</v>
      </c>
      <c r="X25" s="6" t="str">
        <v>*0.001</v>
      </c>
      <c r="Y25" s="6">
        <v>1</v>
      </c>
      <c r="Z25" s="6" t="str">
        <v>*0</v>
      </c>
      <c r="AA25" s="6">
        <v>1.72E-2</v>
      </c>
      <c r="AB25" s="6">
        <v>1.12E-2</v>
      </c>
      <c r="AC25" s="6" t="str">
        <v>*0.0017</v>
      </c>
      <c r="AD25" s="6" t="str">
        <v>*0.0011</v>
      </c>
      <c r="AE25" s="6" t="str">
        <v>*0.0011</v>
      </c>
      <c r="AF25" s="6" t="str">
        <v>*0.0008</v>
      </c>
      <c r="AG25" s="6" t="str">
        <v>*0.0001</v>
      </c>
      <c r="AH25" s="6">
        <v>6.3200000000000006E-2</v>
      </c>
      <c r="AI25" s="6">
        <v>6.3200000000000006E-2</v>
      </c>
      <c r="AJ25" s="6">
        <v>1.6899999999999998E-2</v>
      </c>
      <c r="AK25" s="6">
        <v>3.2000000000000001E-2</v>
      </c>
      <c r="AL25" s="6">
        <v>4.48E-2</v>
      </c>
      <c r="AM25" s="6">
        <v>4.48E-2</v>
      </c>
      <c r="AN25" s="6">
        <v>2.0400000000000001E-2</v>
      </c>
      <c r="AO25" s="6">
        <v>3.9E-2</v>
      </c>
      <c r="AP25" s="6" t="str">
        <v>*0.0083</v>
      </c>
      <c r="AQ25" s="6" t="str">
        <v>*0.0047</v>
      </c>
      <c r="AR25" s="6">
        <v>4.4600000000000001E-2</v>
      </c>
      <c r="AS25" s="6" t="str">
        <v>*0.0002</v>
      </c>
      <c r="AT25" s="6" t="str">
        <v>*0.0005</v>
      </c>
      <c r="AU25" s="6" t="str">
        <v>*0.0031</v>
      </c>
      <c r="AV25" s="6">
        <v>2.9000000000000001E-2</v>
      </c>
      <c r="AW25" s="6">
        <v>0.69579999999999997</v>
      </c>
      <c r="AX25" s="6">
        <v>1.29E-2</v>
      </c>
      <c r="AY25" s="6">
        <v>9.5000000000000001E-2</v>
      </c>
      <c r="AZ25" s="6">
        <v>4.48E-2</v>
      </c>
      <c r="BA25" s="6" t="str">
        <v>*0.0001</v>
      </c>
      <c r="BB25" s="6" t="str">
        <v>*0</v>
      </c>
    </row>
    <row r="26" spans="1:54">
      <c r="A26" t="str">
        <v>CS-Aaa-5YR_y</v>
      </c>
      <c r="B26" s="6" t="str">
        <v>*0.0003</v>
      </c>
      <c r="C26" s="6" t="str">
        <v>*0.0085</v>
      </c>
      <c r="D26" s="6">
        <v>2.2200000000000001E-2</v>
      </c>
      <c r="E26" s="6">
        <v>3.0499999999999999E-2</v>
      </c>
      <c r="F26" s="6" t="str">
        <v>*0</v>
      </c>
      <c r="G26" s="6" t="str">
        <v>*0</v>
      </c>
      <c r="H26" s="6" t="str">
        <v>*0.0003</v>
      </c>
      <c r="I26" s="6" t="str">
        <v>*0.0007</v>
      </c>
      <c r="J26" s="6" t="str">
        <v>*0.0001</v>
      </c>
      <c r="K26" s="6" t="str">
        <v>*0.0004</v>
      </c>
      <c r="L26" s="6" t="str">
        <v>*0.0003</v>
      </c>
      <c r="M26" s="6" t="str">
        <v>*0.0026</v>
      </c>
      <c r="N26" s="6" t="str">
        <v>*0.0001</v>
      </c>
      <c r="O26" s="6" t="str">
        <v>*0</v>
      </c>
      <c r="P26" s="6" t="str">
        <v>*0</v>
      </c>
      <c r="Q26" s="6" t="str">
        <v>*0</v>
      </c>
      <c r="R26" s="6">
        <v>1.78E-2</v>
      </c>
      <c r="S26" s="6">
        <v>1.2200000000000001E-2</v>
      </c>
      <c r="T26" s="6">
        <v>1.49E-2</v>
      </c>
      <c r="U26" s="6" t="str">
        <v>*0.0032</v>
      </c>
      <c r="V26" s="6">
        <v>2.9399999999999999E-2</v>
      </c>
      <c r="W26" s="6">
        <v>1.32E-2</v>
      </c>
      <c r="X26" s="6">
        <v>1.7500000000000002E-2</v>
      </c>
      <c r="Y26" s="6" t="str">
        <v>*0.0021</v>
      </c>
      <c r="Z26" s="6">
        <v>1</v>
      </c>
      <c r="AA26" s="6">
        <v>2.4799999999999999E-2</v>
      </c>
      <c r="AB26" s="6">
        <v>2.5899999999999999E-2</v>
      </c>
      <c r="AC26" s="6" t="str">
        <v>*0.0047</v>
      </c>
      <c r="AD26" s="6" t="str">
        <v>*0.0092</v>
      </c>
      <c r="AE26" s="6" t="str">
        <v>*0.0092</v>
      </c>
      <c r="AF26" s="6">
        <v>1.01E-2</v>
      </c>
      <c r="AG26" s="6">
        <v>1.17E-2</v>
      </c>
      <c r="AH26" s="6">
        <v>9.1499999999999998E-2</v>
      </c>
      <c r="AI26" s="6">
        <v>9.1499999999999998E-2</v>
      </c>
      <c r="AJ26" s="6">
        <v>9.3600000000000003E-2</v>
      </c>
      <c r="AK26" s="6">
        <v>2.3900000000000001E-2</v>
      </c>
      <c r="AL26" s="6">
        <v>3.5799999999999998E-2</v>
      </c>
      <c r="AM26" s="6">
        <v>3.5799999999999998E-2</v>
      </c>
      <c r="AN26" s="6">
        <v>3.3099999999999997E-2</v>
      </c>
      <c r="AO26" s="6">
        <v>2.3099999999999999E-2</v>
      </c>
      <c r="AP26" s="6">
        <v>2.1499999999999998E-2</v>
      </c>
      <c r="AQ26" s="6" t="str">
        <v>*0.0001</v>
      </c>
      <c r="AR26" s="6">
        <v>2.0199999999999999E-2</v>
      </c>
      <c r="AS26" s="6" t="str">
        <v>*0</v>
      </c>
      <c r="AT26" s="6" t="str">
        <v>*0</v>
      </c>
      <c r="AU26" s="6">
        <v>9.11E-2</v>
      </c>
      <c r="AV26" s="6">
        <v>0.27150000000000002</v>
      </c>
      <c r="AW26" s="6">
        <v>0.376</v>
      </c>
      <c r="AX26" s="6">
        <v>0.55700000000000005</v>
      </c>
      <c r="AY26" s="6">
        <v>0.10050000000000001</v>
      </c>
      <c r="AZ26" s="6">
        <v>4.2900000000000001E-2</v>
      </c>
      <c r="BA26" s="6" t="str">
        <v>*0</v>
      </c>
      <c r="BB26" s="6" t="str">
        <v>*0</v>
      </c>
    </row>
    <row r="27" spans="1:54">
      <c r="A27" t="str">
        <v>CS-Aa-5YR_y</v>
      </c>
      <c r="B27" s="6" t="str">
        <v>*0</v>
      </c>
      <c r="C27" s="6" t="str">
        <v>*0.0016</v>
      </c>
      <c r="D27" s="6" t="str">
        <v>*0.0081</v>
      </c>
      <c r="E27" s="6" t="str">
        <v>*0.0016</v>
      </c>
      <c r="F27" s="6">
        <v>0.20380000000000001</v>
      </c>
      <c r="G27" s="6">
        <v>1.5800000000000002E-2</v>
      </c>
      <c r="H27" s="6" t="str">
        <v>*0.0016</v>
      </c>
      <c r="I27" s="6" t="str">
        <v>*0.0001</v>
      </c>
      <c r="J27" s="6">
        <v>1.4800000000000001E-2</v>
      </c>
      <c r="K27" s="6" t="str">
        <v>*0.005</v>
      </c>
      <c r="L27" s="6" t="str">
        <v>*0.001</v>
      </c>
      <c r="M27" s="6" t="str">
        <v>*0.0076</v>
      </c>
      <c r="N27" s="6" t="str">
        <v>*0.001</v>
      </c>
      <c r="O27" s="6" t="str">
        <v>*0</v>
      </c>
      <c r="P27" s="6" t="str">
        <v>*0</v>
      </c>
      <c r="Q27" s="6" t="str">
        <v>*0</v>
      </c>
      <c r="R27" s="6" t="str">
        <v>*0</v>
      </c>
      <c r="S27" s="6" t="str">
        <v>*0.0018</v>
      </c>
      <c r="T27" s="6" t="str">
        <v>*0.0028</v>
      </c>
      <c r="U27" s="6" t="str">
        <v>*0.0011</v>
      </c>
      <c r="V27" s="6" t="str">
        <v>*0</v>
      </c>
      <c r="W27" s="6" t="str">
        <v>*0.0019</v>
      </c>
      <c r="X27" s="6" t="str">
        <v>*0.0072</v>
      </c>
      <c r="Y27" s="6" t="str">
        <v>*0.0029</v>
      </c>
      <c r="Z27" s="6" t="str">
        <v>*0</v>
      </c>
      <c r="AA27" s="6">
        <v>1</v>
      </c>
      <c r="AB27" s="6" t="str">
        <v>*0.0004</v>
      </c>
      <c r="AC27" s="6">
        <v>5.0999999999999997E-2</v>
      </c>
      <c r="AD27" s="6" t="str">
        <v>*0.0008</v>
      </c>
      <c r="AE27" s="6" t="str">
        <v>*0.0008</v>
      </c>
      <c r="AF27" s="6">
        <v>1.21E-2</v>
      </c>
      <c r="AG27" s="6" t="str">
        <v>*0.0041</v>
      </c>
      <c r="AH27" s="6" t="str">
        <v>*0.0006</v>
      </c>
      <c r="AI27" s="6" t="str">
        <v>*0.0006</v>
      </c>
      <c r="AJ27" s="6">
        <v>1.6299999999999999E-2</v>
      </c>
      <c r="AK27" s="6" t="str">
        <v>*0.0077</v>
      </c>
      <c r="AL27" s="6">
        <v>3.8600000000000002E-2</v>
      </c>
      <c r="AM27" s="6">
        <v>3.8600000000000002E-2</v>
      </c>
      <c r="AN27" s="6" t="str">
        <v>*0.0001</v>
      </c>
      <c r="AO27" s="6" t="str">
        <v>*0.0063</v>
      </c>
      <c r="AP27" s="6">
        <v>0.19209999999999999</v>
      </c>
      <c r="AQ27" s="6" t="str">
        <v>*0.0016</v>
      </c>
      <c r="AR27" s="6" t="str">
        <v>*0.0051</v>
      </c>
      <c r="AS27" s="6" t="str">
        <v>*0</v>
      </c>
      <c r="AT27" s="6" t="str">
        <v>*0</v>
      </c>
      <c r="AU27" s="6">
        <v>6.4299999999999996E-2</v>
      </c>
      <c r="AV27" s="6">
        <v>0.37769999999999998</v>
      </c>
      <c r="AW27" s="6">
        <v>0.2311</v>
      </c>
      <c r="AX27" s="6">
        <v>0.30130000000000001</v>
      </c>
      <c r="AY27" s="6">
        <v>5.4600000000000003E-2</v>
      </c>
      <c r="AZ27" s="6" t="str">
        <v>*0.003</v>
      </c>
      <c r="BA27" s="6" t="str">
        <v>*0</v>
      </c>
      <c r="BB27" s="6" t="str">
        <v>*0</v>
      </c>
    </row>
    <row r="28" spans="1:54">
      <c r="A28" t="str">
        <v>CS-A-5YR_y</v>
      </c>
      <c r="B28" s="6" t="str">
        <v>*0</v>
      </c>
      <c r="C28" s="6" t="str">
        <v>*0.0024</v>
      </c>
      <c r="D28" s="6" t="str">
        <v>*0.0019</v>
      </c>
      <c r="E28" s="6" t="str">
        <v>*0.002</v>
      </c>
      <c r="F28" s="6">
        <v>8.4500000000000006E-2</v>
      </c>
      <c r="G28" s="6" t="str">
        <v>*0.0045</v>
      </c>
      <c r="H28" s="6" t="str">
        <v>*0.0019</v>
      </c>
      <c r="I28" s="6" t="str">
        <v>*0</v>
      </c>
      <c r="J28" s="6" t="str">
        <v>*0.0004</v>
      </c>
      <c r="K28" s="6" t="str">
        <v>*0.0001</v>
      </c>
      <c r="L28" s="6" t="str">
        <v>*0</v>
      </c>
      <c r="M28" s="6" t="str">
        <v>*0.0007</v>
      </c>
      <c r="N28" s="6" t="str">
        <v>*0</v>
      </c>
      <c r="O28" s="6" t="str">
        <v>*0</v>
      </c>
      <c r="P28" s="6" t="str">
        <v>*0</v>
      </c>
      <c r="Q28" s="6" t="str">
        <v>*0</v>
      </c>
      <c r="R28" s="6" t="str">
        <v>*0</v>
      </c>
      <c r="S28" s="6" t="str">
        <v>*0.0011</v>
      </c>
      <c r="T28" s="6" t="str">
        <v>*0.0003</v>
      </c>
      <c r="U28" s="6" t="str">
        <v>*0.0004</v>
      </c>
      <c r="V28" s="6" t="str">
        <v>*0</v>
      </c>
      <c r="W28" s="6" t="str">
        <v>*0.0041</v>
      </c>
      <c r="X28" s="6" t="str">
        <v>*0.0012</v>
      </c>
      <c r="Y28" s="6" t="str">
        <v>*0.0026</v>
      </c>
      <c r="Z28" s="6" t="str">
        <v>*0</v>
      </c>
      <c r="AA28" s="6">
        <v>2.8899999999999999E-2</v>
      </c>
      <c r="AB28" s="6">
        <v>1</v>
      </c>
      <c r="AC28" s="6" t="str">
        <v>*0.0048</v>
      </c>
      <c r="AD28" s="6" t="str">
        <v>*0.0017</v>
      </c>
      <c r="AE28" s="6" t="str">
        <v>*0.0017</v>
      </c>
      <c r="AF28" s="6" t="str">
        <v>*0.0007</v>
      </c>
      <c r="AG28" s="6" t="str">
        <v>*0.0004</v>
      </c>
      <c r="AH28" s="6" t="str">
        <v>*0.0029</v>
      </c>
      <c r="AI28" s="6" t="str">
        <v>*0.0029</v>
      </c>
      <c r="AJ28" s="6" t="str">
        <v>*0.004</v>
      </c>
      <c r="AK28" s="6" t="str">
        <v>*0.0084</v>
      </c>
      <c r="AL28" s="6">
        <v>2.2100000000000002E-2</v>
      </c>
      <c r="AM28" s="6">
        <v>2.2100000000000002E-2</v>
      </c>
      <c r="AN28" s="6">
        <v>2.9899999999999999E-2</v>
      </c>
      <c r="AO28" s="6">
        <v>2.9899999999999999E-2</v>
      </c>
      <c r="AP28" s="6">
        <v>0.12039999999999999</v>
      </c>
      <c r="AQ28" s="6" t="str">
        <v>*0.0006</v>
      </c>
      <c r="AR28" s="6" t="str">
        <v>*0.0017</v>
      </c>
      <c r="AS28" s="6" t="str">
        <v>*0</v>
      </c>
      <c r="AT28" s="6" t="str">
        <v>*0</v>
      </c>
      <c r="AU28" s="6">
        <v>6.5699999999999995E-2</v>
      </c>
      <c r="AV28" s="6">
        <v>0.2145</v>
      </c>
      <c r="AW28" s="6">
        <v>0.1663</v>
      </c>
      <c r="AX28" s="6">
        <v>0.47139999999999999</v>
      </c>
      <c r="AY28" s="6">
        <v>3.6499999999999998E-2</v>
      </c>
      <c r="AZ28" s="6" t="str">
        <v>*0.0032</v>
      </c>
      <c r="BA28" s="6" t="str">
        <v>*0</v>
      </c>
      <c r="BB28" s="6" t="str">
        <v>*0</v>
      </c>
    </row>
    <row r="29" spans="1:54">
      <c r="A29" t="str">
        <v>CS-Baa-5YR_y</v>
      </c>
      <c r="B29" s="6" t="str">
        <v>*0</v>
      </c>
      <c r="C29" s="6" t="str">
        <v>*0.0058</v>
      </c>
      <c r="D29" s="6" t="str">
        <v>*0.0045</v>
      </c>
      <c r="E29" s="6" t="str">
        <v>*0.0019</v>
      </c>
      <c r="F29" s="6">
        <v>1.44E-2</v>
      </c>
      <c r="G29" s="6" t="str">
        <v>*0.001</v>
      </c>
      <c r="H29" s="6" t="str">
        <v>*0.0019</v>
      </c>
      <c r="I29" s="6" t="str">
        <v>*0</v>
      </c>
      <c r="J29" s="6" t="str">
        <v>*0.0003</v>
      </c>
      <c r="K29" s="6" t="str">
        <v>*0</v>
      </c>
      <c r="L29" s="6" t="str">
        <v>*0</v>
      </c>
      <c r="M29" s="6" t="str">
        <v>*0.0066</v>
      </c>
      <c r="N29" s="6" t="str">
        <v>*0</v>
      </c>
      <c r="O29" s="6" t="str">
        <v>*0</v>
      </c>
      <c r="P29" s="6" t="str">
        <v>*0</v>
      </c>
      <c r="Q29" s="6" t="str">
        <v>*0</v>
      </c>
      <c r="R29" s="6" t="str">
        <v>*0</v>
      </c>
      <c r="S29" s="6" t="str">
        <v>*0.0015</v>
      </c>
      <c r="T29" s="6" t="str">
        <v>*0.0005</v>
      </c>
      <c r="U29" s="6" t="str">
        <v>*0.0003</v>
      </c>
      <c r="V29" s="6" t="str">
        <v>*0</v>
      </c>
      <c r="W29" s="6" t="str">
        <v>*0.0063</v>
      </c>
      <c r="X29" s="6" t="str">
        <v>*0.0026</v>
      </c>
      <c r="Y29" s="6" t="str">
        <v>*0.0026</v>
      </c>
      <c r="Z29" s="6" t="str">
        <v>*0</v>
      </c>
      <c r="AA29" s="6">
        <v>9.8299999999999998E-2</v>
      </c>
      <c r="AB29" s="6" t="str">
        <v>*0.0052</v>
      </c>
      <c r="AC29" s="6">
        <v>1</v>
      </c>
      <c r="AD29" s="6" t="str">
        <v>*0.0019</v>
      </c>
      <c r="AE29" s="6" t="str">
        <v>*0.0019</v>
      </c>
      <c r="AF29" s="6" t="str">
        <v>*0.0016</v>
      </c>
      <c r="AG29" s="6" t="str">
        <v>*0.0007</v>
      </c>
      <c r="AH29" s="6" t="str">
        <v>*0.0067</v>
      </c>
      <c r="AI29" s="6" t="str">
        <v>*0.0067</v>
      </c>
      <c r="AJ29" s="6">
        <v>1.5599999999999999E-2</v>
      </c>
      <c r="AK29" s="6" t="str">
        <v>*0.008</v>
      </c>
      <c r="AL29" s="6">
        <v>1.8599999999999998E-2</v>
      </c>
      <c r="AM29" s="6">
        <v>1.8599999999999998E-2</v>
      </c>
      <c r="AN29" s="6" t="str">
        <v>*0.0066</v>
      </c>
      <c r="AO29" s="6" t="str">
        <v>*0.0046</v>
      </c>
      <c r="AP29" s="6">
        <v>7.0900000000000005E-2</v>
      </c>
      <c r="AQ29" s="6" t="str">
        <v>*0.0002</v>
      </c>
      <c r="AR29" s="6" t="str">
        <v>*0.0025</v>
      </c>
      <c r="AS29" s="6" t="str">
        <v>*0</v>
      </c>
      <c r="AT29" s="6" t="str">
        <v>*0</v>
      </c>
      <c r="AU29" s="6">
        <v>4.99E-2</v>
      </c>
      <c r="AV29" s="6">
        <v>0.32490000000000002</v>
      </c>
      <c r="AW29" s="6">
        <v>3.2599999999999997E-2</v>
      </c>
      <c r="AX29" s="6">
        <v>0.28129999999999999</v>
      </c>
      <c r="AY29" s="6">
        <v>0.13100000000000001</v>
      </c>
      <c r="AZ29" s="6" t="str">
        <v>*0.0008</v>
      </c>
      <c r="BA29" s="6" t="str">
        <v>*0</v>
      </c>
      <c r="BB29" s="6" t="str">
        <v>*0</v>
      </c>
    </row>
    <row r="30" spans="1:54">
      <c r="A30" t="str">
        <v>CS-Aaa-3MO-diff_y</v>
      </c>
      <c r="B30" s="6" t="str">
        <v>*0</v>
      </c>
      <c r="C30" s="6" t="str">
        <v>*0</v>
      </c>
      <c r="D30" s="6" t="str">
        <v>*0</v>
      </c>
      <c r="E30" s="6" t="str">
        <v>*0</v>
      </c>
      <c r="F30" s="6">
        <v>0.14299999999999999</v>
      </c>
      <c r="G30" s="6">
        <v>0.20580000000000001</v>
      </c>
      <c r="H30" s="6">
        <v>1.8599999999999998E-2</v>
      </c>
      <c r="I30" s="6" t="str">
        <v>*0.0001</v>
      </c>
      <c r="J30" s="6">
        <v>2.9600000000000001E-2</v>
      </c>
      <c r="K30" s="6">
        <v>3.2500000000000001E-2</v>
      </c>
      <c r="L30" s="6">
        <v>0.19400000000000001</v>
      </c>
      <c r="M30" s="6">
        <v>1.77E-2</v>
      </c>
      <c r="N30" s="6">
        <v>0.2462</v>
      </c>
      <c r="O30" s="6">
        <v>7.0999999999999994E-2</v>
      </c>
      <c r="P30" s="6">
        <v>1.21E-2</v>
      </c>
      <c r="Q30" s="6" t="str">
        <v>*0.0091</v>
      </c>
      <c r="R30" s="6" t="str">
        <v>*0</v>
      </c>
      <c r="S30" s="6" t="str">
        <v>*0.0011</v>
      </c>
      <c r="T30" s="6" t="str">
        <v>*0.0008</v>
      </c>
      <c r="U30" s="6" t="str">
        <v>*0.0002</v>
      </c>
      <c r="V30" s="6" t="str">
        <v>*0.0001</v>
      </c>
      <c r="W30" s="6" t="str">
        <v>*0.0014</v>
      </c>
      <c r="X30" s="6" t="str">
        <v>*0.0006</v>
      </c>
      <c r="Y30" s="6" t="str">
        <v>*0.001</v>
      </c>
      <c r="Z30" s="6" t="str">
        <v>*0</v>
      </c>
      <c r="AA30" s="6" t="str">
        <v>*0.0001</v>
      </c>
      <c r="AB30" s="6" t="str">
        <v>*0.0001</v>
      </c>
      <c r="AC30" s="6" t="str">
        <v>*0.0001</v>
      </c>
      <c r="AD30" s="6">
        <v>1</v>
      </c>
      <c r="AE30" s="6">
        <v>1</v>
      </c>
      <c r="AF30" s="6">
        <v>0.1739</v>
      </c>
      <c r="AG30" s="6" t="str">
        <v>*0.0003</v>
      </c>
      <c r="AH30" s="6">
        <v>0.22670000000000001</v>
      </c>
      <c r="AI30" s="6">
        <v>0.22670000000000001</v>
      </c>
      <c r="AJ30" s="6">
        <v>7.9100000000000004E-2</v>
      </c>
      <c r="AK30" s="6" t="str">
        <v>*0.0035</v>
      </c>
      <c r="AL30" s="6">
        <v>5.11E-2</v>
      </c>
      <c r="AM30" s="6">
        <v>5.11E-2</v>
      </c>
      <c r="AN30" s="6">
        <v>3.95E-2</v>
      </c>
      <c r="AO30" s="6">
        <v>2.92E-2</v>
      </c>
      <c r="AP30" s="6">
        <v>0.1842</v>
      </c>
      <c r="AQ30" s="6">
        <v>0.58660000000000001</v>
      </c>
      <c r="AR30" s="6">
        <v>0.1024</v>
      </c>
      <c r="AS30" s="6">
        <v>3.2599999999999997E-2</v>
      </c>
      <c r="AT30" s="6">
        <v>4.7399999999999998E-2</v>
      </c>
      <c r="AU30" s="6" t="str">
        <v>*0.0001</v>
      </c>
      <c r="AV30" s="6">
        <v>2.9700000000000001E-2</v>
      </c>
      <c r="AW30" s="6">
        <v>1.4500000000000001E-2</v>
      </c>
      <c r="AX30" s="6">
        <v>2.2800000000000001E-2</v>
      </c>
      <c r="AY30" s="6">
        <v>2.1399999999999999E-2</v>
      </c>
      <c r="AZ30" s="6">
        <v>0.1138</v>
      </c>
      <c r="BA30" s="6">
        <v>1.21E-2</v>
      </c>
      <c r="BB30" s="6" t="str">
        <v>*0</v>
      </c>
    </row>
    <row r="31" spans="1:54">
      <c r="A31" t="str">
        <v>CS-Aa-3MO-diff_y</v>
      </c>
      <c r="B31" s="6" t="str">
        <v>*0</v>
      </c>
      <c r="C31" s="6" t="str">
        <v>*0</v>
      </c>
      <c r="D31" s="6" t="str">
        <v>*0</v>
      </c>
      <c r="E31" s="6" t="str">
        <v>*0</v>
      </c>
      <c r="F31" s="6">
        <v>0.14299999999999999</v>
      </c>
      <c r="G31" s="6">
        <v>0.20580000000000001</v>
      </c>
      <c r="H31" s="6">
        <v>1.8599999999999998E-2</v>
      </c>
      <c r="I31" s="6" t="str">
        <v>*0.0001</v>
      </c>
      <c r="J31" s="6">
        <v>2.9600000000000001E-2</v>
      </c>
      <c r="K31" s="6">
        <v>3.2500000000000001E-2</v>
      </c>
      <c r="L31" s="6">
        <v>0.19400000000000001</v>
      </c>
      <c r="M31" s="6">
        <v>1.77E-2</v>
      </c>
      <c r="N31" s="6">
        <v>0.2462</v>
      </c>
      <c r="O31" s="6">
        <v>7.0999999999999994E-2</v>
      </c>
      <c r="P31" s="6">
        <v>1.21E-2</v>
      </c>
      <c r="Q31" s="6" t="str">
        <v>*0.0091</v>
      </c>
      <c r="R31" s="6" t="str">
        <v>*0</v>
      </c>
      <c r="S31" s="6" t="str">
        <v>*0.0011</v>
      </c>
      <c r="T31" s="6" t="str">
        <v>*0.0008</v>
      </c>
      <c r="U31" s="6" t="str">
        <v>*0.0002</v>
      </c>
      <c r="V31" s="6" t="str">
        <v>*0.0001</v>
      </c>
      <c r="W31" s="6" t="str">
        <v>*0.0014</v>
      </c>
      <c r="X31" s="6" t="str">
        <v>*0.0006</v>
      </c>
      <c r="Y31" s="6" t="str">
        <v>*0.001</v>
      </c>
      <c r="Z31" s="6" t="str">
        <v>*0</v>
      </c>
      <c r="AA31" s="6" t="str">
        <v>*0.0001</v>
      </c>
      <c r="AB31" s="6" t="str">
        <v>*0.0001</v>
      </c>
      <c r="AC31" s="6" t="str">
        <v>*0.0001</v>
      </c>
      <c r="AD31" s="6">
        <v>1</v>
      </c>
      <c r="AE31" s="6">
        <v>1</v>
      </c>
      <c r="AF31" s="6">
        <v>0.1739</v>
      </c>
      <c r="AG31" s="6" t="str">
        <v>*0.0003</v>
      </c>
      <c r="AH31" s="6">
        <v>0.22670000000000001</v>
      </c>
      <c r="AI31" s="6">
        <v>0.22670000000000001</v>
      </c>
      <c r="AJ31" s="6">
        <v>7.9100000000000004E-2</v>
      </c>
      <c r="AK31" s="6" t="str">
        <v>*0.0035</v>
      </c>
      <c r="AL31" s="6">
        <v>5.11E-2</v>
      </c>
      <c r="AM31" s="6">
        <v>5.11E-2</v>
      </c>
      <c r="AN31" s="6">
        <v>3.95E-2</v>
      </c>
      <c r="AO31" s="6">
        <v>2.92E-2</v>
      </c>
      <c r="AP31" s="6">
        <v>0.1842</v>
      </c>
      <c r="AQ31" s="6">
        <v>0.58660000000000001</v>
      </c>
      <c r="AR31" s="6">
        <v>0.1024</v>
      </c>
      <c r="AS31" s="6">
        <v>3.2599999999999997E-2</v>
      </c>
      <c r="AT31" s="6">
        <v>4.7399999999999998E-2</v>
      </c>
      <c r="AU31" s="6" t="str">
        <v>*0.0001</v>
      </c>
      <c r="AV31" s="6">
        <v>2.9700000000000001E-2</v>
      </c>
      <c r="AW31" s="6">
        <v>1.4500000000000001E-2</v>
      </c>
      <c r="AX31" s="6">
        <v>2.2800000000000001E-2</v>
      </c>
      <c r="AY31" s="6">
        <v>2.1399999999999999E-2</v>
      </c>
      <c r="AZ31" s="6">
        <v>0.1138</v>
      </c>
      <c r="BA31" s="6">
        <v>1.21E-2</v>
      </c>
      <c r="BB31" s="6" t="str">
        <v>*0</v>
      </c>
    </row>
    <row r="32" spans="1:54">
      <c r="A32" t="str">
        <v>CS-A-3MO-diff_y</v>
      </c>
      <c r="B32" s="6" t="str">
        <v>*0</v>
      </c>
      <c r="C32" s="6" t="str">
        <v>*0</v>
      </c>
      <c r="D32" s="6" t="str">
        <v>*0</v>
      </c>
      <c r="E32" s="6" t="str">
        <v>*0</v>
      </c>
      <c r="F32" s="6">
        <v>0.19850000000000001</v>
      </c>
      <c r="G32" s="6">
        <v>0.38469999999999999</v>
      </c>
      <c r="H32" s="6">
        <v>2.75E-2</v>
      </c>
      <c r="I32" s="6" t="str">
        <v>*0.0006</v>
      </c>
      <c r="J32" s="6">
        <v>2.2200000000000001E-2</v>
      </c>
      <c r="K32" s="6">
        <v>7.5200000000000003E-2</v>
      </c>
      <c r="L32" s="6">
        <v>0.31069999999999998</v>
      </c>
      <c r="M32" s="6" t="str">
        <v>*0.0039</v>
      </c>
      <c r="N32" s="6">
        <v>0.22689999999999999</v>
      </c>
      <c r="O32" s="6">
        <v>7.0300000000000001E-2</v>
      </c>
      <c r="P32" s="6" t="str">
        <v>*0.0007</v>
      </c>
      <c r="Q32" s="6" t="str">
        <v>*0.0012</v>
      </c>
      <c r="R32" s="6" t="str">
        <v>*0</v>
      </c>
      <c r="S32" s="6" t="str">
        <v>*0.0002</v>
      </c>
      <c r="T32" s="6" t="str">
        <v>*0.0003</v>
      </c>
      <c r="U32" s="6" t="str">
        <v>*0</v>
      </c>
      <c r="V32" s="6" t="str">
        <v>*0</v>
      </c>
      <c r="W32" s="6" t="str">
        <v>*0.0016</v>
      </c>
      <c r="X32" s="6" t="str">
        <v>*0.0001</v>
      </c>
      <c r="Y32" s="6" t="str">
        <v>*0.0002</v>
      </c>
      <c r="Z32" s="6" t="str">
        <v>*0</v>
      </c>
      <c r="AA32" s="6" t="str">
        <v>*0</v>
      </c>
      <c r="AB32" s="6" t="str">
        <v>*0</v>
      </c>
      <c r="AC32" s="6" t="str">
        <v>*0</v>
      </c>
      <c r="AD32" s="6">
        <v>3.1199999999999999E-2</v>
      </c>
      <c r="AE32" s="6">
        <v>3.1199999999999999E-2</v>
      </c>
      <c r="AF32" s="6">
        <v>1</v>
      </c>
      <c r="AG32" s="6" t="str">
        <v>*0.0027</v>
      </c>
      <c r="AH32" s="6">
        <v>7.51E-2</v>
      </c>
      <c r="AI32" s="6">
        <v>7.51E-2</v>
      </c>
      <c r="AJ32" s="6">
        <v>0.1081</v>
      </c>
      <c r="AK32" s="6">
        <v>3.6600000000000001E-2</v>
      </c>
      <c r="AL32" s="6" t="str">
        <v>*0.0059</v>
      </c>
      <c r="AM32" s="6" t="str">
        <v>*0.0059</v>
      </c>
      <c r="AN32" s="6">
        <v>2.4E-2</v>
      </c>
      <c r="AO32" s="6">
        <v>2.7699999999999999E-2</v>
      </c>
      <c r="AP32" s="6">
        <v>9.64E-2</v>
      </c>
      <c r="AQ32" s="6">
        <v>0.56389999999999996</v>
      </c>
      <c r="AR32" s="6">
        <v>7.8399999999999997E-2</v>
      </c>
      <c r="AS32" s="6">
        <v>3.3799999999999997E-2</v>
      </c>
      <c r="AT32" s="6">
        <v>4.5499999999999999E-2</v>
      </c>
      <c r="AU32" s="6" t="str">
        <v>*0.0006</v>
      </c>
      <c r="AV32" s="6">
        <v>2.0400000000000001E-2</v>
      </c>
      <c r="AW32" s="6">
        <v>3.3300000000000003E-2</v>
      </c>
      <c r="AX32" s="6">
        <v>0.105</v>
      </c>
      <c r="AY32" s="6" t="str">
        <v>*0.005</v>
      </c>
      <c r="AZ32" s="6">
        <v>8.8300000000000003E-2</v>
      </c>
      <c r="BA32" s="6" t="str">
        <v>*0.0007</v>
      </c>
      <c r="BB32" s="6" t="str">
        <v>*0</v>
      </c>
    </row>
    <row r="33" spans="1:54">
      <c r="A33" t="str">
        <v>CS-Baa-3MO-diff_y</v>
      </c>
      <c r="B33" s="6" t="str">
        <v>*0</v>
      </c>
      <c r="C33" s="6" t="str">
        <v>*0</v>
      </c>
      <c r="D33" s="6" t="str">
        <v>*0</v>
      </c>
      <c r="E33" s="6" t="str">
        <v>*0</v>
      </c>
      <c r="F33" s="6">
        <v>0.254</v>
      </c>
      <c r="G33" s="6">
        <v>0.29449999999999998</v>
      </c>
      <c r="H33" s="6">
        <v>3.4599999999999999E-2</v>
      </c>
      <c r="I33" s="6" t="str">
        <v>*0.0002</v>
      </c>
      <c r="J33" s="6">
        <v>2.8799999999999999E-2</v>
      </c>
      <c r="K33" s="6">
        <v>5.79E-2</v>
      </c>
      <c r="L33" s="6">
        <v>0.15310000000000001</v>
      </c>
      <c r="M33" s="6" t="str">
        <v>*0.0031</v>
      </c>
      <c r="N33" s="6">
        <v>0.1411</v>
      </c>
      <c r="O33" s="6">
        <v>1.46E-2</v>
      </c>
      <c r="P33" s="6" t="str">
        <v>*0.0002</v>
      </c>
      <c r="Q33" s="6" t="str">
        <v>*0.0003</v>
      </c>
      <c r="R33" s="6" t="str">
        <v>*0</v>
      </c>
      <c r="S33" s="6" t="str">
        <v>*0.0002</v>
      </c>
      <c r="T33" s="6" t="str">
        <v>*0.0001</v>
      </c>
      <c r="U33" s="6" t="str">
        <v>*0</v>
      </c>
      <c r="V33" s="6" t="str">
        <v>*0</v>
      </c>
      <c r="W33" s="6" t="str">
        <v>*0.0007</v>
      </c>
      <c r="X33" s="6" t="str">
        <v>*0</v>
      </c>
      <c r="Y33" s="6" t="str">
        <v>*0</v>
      </c>
      <c r="Z33" s="6" t="str">
        <v>*0</v>
      </c>
      <c r="AA33" s="6" t="str">
        <v>*0</v>
      </c>
      <c r="AB33" s="6" t="str">
        <v>*0</v>
      </c>
      <c r="AC33" s="6" t="str">
        <v>*0</v>
      </c>
      <c r="AD33" s="6">
        <v>2.12E-2</v>
      </c>
      <c r="AE33" s="6">
        <v>2.12E-2</v>
      </c>
      <c r="AF33" s="6" t="str">
        <v>*0.0075</v>
      </c>
      <c r="AG33" s="6">
        <v>1</v>
      </c>
      <c r="AH33" s="6">
        <v>0.16009999999999999</v>
      </c>
      <c r="AI33" s="6">
        <v>0.16009999999999999</v>
      </c>
      <c r="AJ33" s="6" t="str">
        <v>*0.0028</v>
      </c>
      <c r="AK33" s="6">
        <v>1.84E-2</v>
      </c>
      <c r="AL33" s="6" t="str">
        <v>*0.0046</v>
      </c>
      <c r="AM33" s="6" t="str">
        <v>*0.0046</v>
      </c>
      <c r="AN33" s="6" t="str">
        <v>*0.004</v>
      </c>
      <c r="AO33" s="6" t="str">
        <v>*0.0065</v>
      </c>
      <c r="AP33" s="6">
        <v>4.9299999999999997E-2</v>
      </c>
      <c r="AQ33" s="6">
        <v>0.2102</v>
      </c>
      <c r="AR33" s="6">
        <v>4.0099999999999997E-2</v>
      </c>
      <c r="AS33" s="6" t="str">
        <v>*0.0014</v>
      </c>
      <c r="AT33" s="6">
        <v>1.83E-2</v>
      </c>
      <c r="AU33" s="6" t="str">
        <v>*0.0001</v>
      </c>
      <c r="AV33" s="6">
        <v>1.8800000000000001E-2</v>
      </c>
      <c r="AW33" s="6">
        <v>0.1295</v>
      </c>
      <c r="AX33" s="6">
        <v>8.9899999999999994E-2</v>
      </c>
      <c r="AY33" s="6">
        <v>5.0999999999999997E-2</v>
      </c>
      <c r="AZ33" s="6">
        <v>3.15E-2</v>
      </c>
      <c r="BA33" s="6" t="str">
        <v>*0.0002</v>
      </c>
      <c r="BB33" s="6" t="str">
        <v>*0</v>
      </c>
    </row>
    <row r="34" spans="1:54">
      <c r="A34" t="str">
        <v>CS-Aaa-1YR-diff_y</v>
      </c>
      <c r="B34" s="6" t="str">
        <v>*0</v>
      </c>
      <c r="C34" s="6" t="str">
        <v>*0</v>
      </c>
      <c r="D34" s="6" t="str">
        <v>*0</v>
      </c>
      <c r="E34" s="6" t="str">
        <v>*0</v>
      </c>
      <c r="F34" s="6">
        <v>0.1527</v>
      </c>
      <c r="G34" s="6">
        <v>0.3407</v>
      </c>
      <c r="H34" s="6">
        <v>9.7000000000000003E-2</v>
      </c>
      <c r="I34" s="6" t="str">
        <v>*0.0066</v>
      </c>
      <c r="J34" s="6">
        <v>1.89E-2</v>
      </c>
      <c r="K34" s="6">
        <v>8.9399999999999993E-2</v>
      </c>
      <c r="L34" s="6" t="str">
        <v>*0.0086</v>
      </c>
      <c r="M34" s="6">
        <v>3.1099999999999999E-2</v>
      </c>
      <c r="N34" s="6">
        <v>0.21340000000000001</v>
      </c>
      <c r="O34" s="6">
        <v>0.18410000000000001</v>
      </c>
      <c r="P34" s="6">
        <v>3.0599999999999999E-2</v>
      </c>
      <c r="Q34" s="6">
        <v>3.5499999999999997E-2</v>
      </c>
      <c r="R34" s="6" t="str">
        <v>*0</v>
      </c>
      <c r="S34" s="6" t="str">
        <v>*0.0001</v>
      </c>
      <c r="T34" s="6" t="str">
        <v>*0.0002</v>
      </c>
      <c r="U34" s="6" t="str">
        <v>*0.0001</v>
      </c>
      <c r="V34" s="6" t="str">
        <v>*0</v>
      </c>
      <c r="W34" s="6" t="str">
        <v>*0.001</v>
      </c>
      <c r="X34" s="6" t="str">
        <v>*0.0002</v>
      </c>
      <c r="Y34" s="6" t="str">
        <v>*0.0002</v>
      </c>
      <c r="Z34" s="6" t="str">
        <v>*0</v>
      </c>
      <c r="AA34" s="6" t="str">
        <v>*0</v>
      </c>
      <c r="AB34" s="6" t="str">
        <v>*0</v>
      </c>
      <c r="AC34" s="6" t="str">
        <v>*0</v>
      </c>
      <c r="AD34" s="6">
        <v>4.7800000000000002E-2</v>
      </c>
      <c r="AE34" s="6">
        <v>4.7800000000000002E-2</v>
      </c>
      <c r="AF34" s="6">
        <v>6.9199999999999998E-2</v>
      </c>
      <c r="AG34" s="6">
        <v>2.0899999999999998E-2</v>
      </c>
      <c r="AH34" s="6">
        <v>1</v>
      </c>
      <c r="AI34" s="6">
        <v>1</v>
      </c>
      <c r="AJ34" s="6">
        <v>1.1900000000000001E-2</v>
      </c>
      <c r="AK34" s="6" t="str">
        <v>*0.0003</v>
      </c>
      <c r="AL34" s="6">
        <v>0.14360000000000001</v>
      </c>
      <c r="AM34" s="6">
        <v>0.14360000000000001</v>
      </c>
      <c r="AN34" s="6">
        <v>3.9399999999999998E-2</v>
      </c>
      <c r="AO34" s="6">
        <v>5.8099999999999999E-2</v>
      </c>
      <c r="AP34" s="6">
        <v>0.1172</v>
      </c>
      <c r="AQ34" s="6">
        <v>0.19639999999999999</v>
      </c>
      <c r="AR34" s="6">
        <v>0.13500000000000001</v>
      </c>
      <c r="AS34" s="6">
        <v>6.8699999999999997E-2</v>
      </c>
      <c r="AT34" s="6">
        <v>0.23769999999999999</v>
      </c>
      <c r="AU34" s="6" t="str">
        <v>*0.0031</v>
      </c>
      <c r="AV34" s="6">
        <v>1.34E-2</v>
      </c>
      <c r="AW34" s="6">
        <v>0.11119999999999999</v>
      </c>
      <c r="AX34" s="6" t="str">
        <v>*0.0023</v>
      </c>
      <c r="AY34" s="6">
        <v>5.7299999999999997E-2</v>
      </c>
      <c r="AZ34" s="6">
        <v>0.15640000000000001</v>
      </c>
      <c r="BA34" s="6">
        <v>3.0599999999999999E-2</v>
      </c>
      <c r="BB34" s="6" t="str">
        <v>*0</v>
      </c>
    </row>
    <row r="35" spans="1:54">
      <c r="A35" t="str">
        <v>CS-Aa-1YR-diff_y</v>
      </c>
      <c r="B35" s="6" t="str">
        <v>*0</v>
      </c>
      <c r="C35" s="6" t="str">
        <v>*0</v>
      </c>
      <c r="D35" s="6" t="str">
        <v>*0</v>
      </c>
      <c r="E35" s="6" t="str">
        <v>*0</v>
      </c>
      <c r="F35" s="6">
        <v>0.1527</v>
      </c>
      <c r="G35" s="6">
        <v>0.3407</v>
      </c>
      <c r="H35" s="6">
        <v>9.7000000000000003E-2</v>
      </c>
      <c r="I35" s="6" t="str">
        <v>*0.0066</v>
      </c>
      <c r="J35" s="6">
        <v>1.89E-2</v>
      </c>
      <c r="K35" s="6">
        <v>8.9399999999999993E-2</v>
      </c>
      <c r="L35" s="6" t="str">
        <v>*0.0086</v>
      </c>
      <c r="M35" s="6">
        <v>3.1099999999999999E-2</v>
      </c>
      <c r="N35" s="6">
        <v>0.21340000000000001</v>
      </c>
      <c r="O35" s="6">
        <v>0.18410000000000001</v>
      </c>
      <c r="P35" s="6">
        <v>3.0599999999999999E-2</v>
      </c>
      <c r="Q35" s="6">
        <v>3.5499999999999997E-2</v>
      </c>
      <c r="R35" s="6" t="str">
        <v>*0</v>
      </c>
      <c r="S35" s="6" t="str">
        <v>*0.0001</v>
      </c>
      <c r="T35" s="6" t="str">
        <v>*0.0002</v>
      </c>
      <c r="U35" s="6" t="str">
        <v>*0.0001</v>
      </c>
      <c r="V35" s="6" t="str">
        <v>*0</v>
      </c>
      <c r="W35" s="6" t="str">
        <v>*0.001</v>
      </c>
      <c r="X35" s="6" t="str">
        <v>*0.0002</v>
      </c>
      <c r="Y35" s="6" t="str">
        <v>*0.0002</v>
      </c>
      <c r="Z35" s="6" t="str">
        <v>*0</v>
      </c>
      <c r="AA35" s="6" t="str">
        <v>*0</v>
      </c>
      <c r="AB35" s="6" t="str">
        <v>*0</v>
      </c>
      <c r="AC35" s="6" t="str">
        <v>*0</v>
      </c>
      <c r="AD35" s="6">
        <v>4.7800000000000002E-2</v>
      </c>
      <c r="AE35" s="6">
        <v>4.7800000000000002E-2</v>
      </c>
      <c r="AF35" s="6">
        <v>6.9199999999999998E-2</v>
      </c>
      <c r="AG35" s="6">
        <v>2.0899999999999998E-2</v>
      </c>
      <c r="AH35" s="6">
        <v>1</v>
      </c>
      <c r="AI35" s="6">
        <v>1</v>
      </c>
      <c r="AJ35" s="6">
        <v>1.1900000000000001E-2</v>
      </c>
      <c r="AK35" s="6" t="str">
        <v>*0.0003</v>
      </c>
      <c r="AL35" s="6">
        <v>0.14360000000000001</v>
      </c>
      <c r="AM35" s="6">
        <v>0.14360000000000001</v>
      </c>
      <c r="AN35" s="6">
        <v>3.9399999999999998E-2</v>
      </c>
      <c r="AO35" s="6">
        <v>5.8099999999999999E-2</v>
      </c>
      <c r="AP35" s="6">
        <v>0.1172</v>
      </c>
      <c r="AQ35" s="6">
        <v>0.19639999999999999</v>
      </c>
      <c r="AR35" s="6">
        <v>0.13500000000000001</v>
      </c>
      <c r="AS35" s="6">
        <v>6.8699999999999997E-2</v>
      </c>
      <c r="AT35" s="6">
        <v>0.23769999999999999</v>
      </c>
      <c r="AU35" s="6" t="str">
        <v>*0.0031</v>
      </c>
      <c r="AV35" s="6">
        <v>1.34E-2</v>
      </c>
      <c r="AW35" s="6">
        <v>0.11119999999999999</v>
      </c>
      <c r="AX35" s="6" t="str">
        <v>*0.0023</v>
      </c>
      <c r="AY35" s="6">
        <v>5.7299999999999997E-2</v>
      </c>
      <c r="AZ35" s="6">
        <v>0.15640000000000001</v>
      </c>
      <c r="BA35" s="6">
        <v>3.0599999999999999E-2</v>
      </c>
      <c r="BB35" s="6" t="str">
        <v>*0</v>
      </c>
    </row>
    <row r="36" spans="1:54">
      <c r="A36" t="str">
        <v>CS-A-1YR-diff_y</v>
      </c>
      <c r="B36" s="6" t="str">
        <v>*0</v>
      </c>
      <c r="C36" s="6" t="str">
        <v>*0</v>
      </c>
      <c r="D36" s="6" t="str">
        <v>*0</v>
      </c>
      <c r="E36" s="6" t="str">
        <v>*0</v>
      </c>
      <c r="F36" s="6">
        <v>0.1452</v>
      </c>
      <c r="G36" s="6">
        <v>0.2616</v>
      </c>
      <c r="H36" s="6">
        <v>6.0100000000000001E-2</v>
      </c>
      <c r="I36" s="6" t="str">
        <v>*0.007</v>
      </c>
      <c r="J36" s="6">
        <v>1.54E-2</v>
      </c>
      <c r="K36" s="6">
        <v>8.1900000000000001E-2</v>
      </c>
      <c r="L36" s="6">
        <v>9.4799999999999995E-2</v>
      </c>
      <c r="M36" s="6" t="str">
        <v>*0.0045</v>
      </c>
      <c r="N36" s="6">
        <v>0.21129999999999999</v>
      </c>
      <c r="O36" s="6">
        <v>1.8499999999999999E-2</v>
      </c>
      <c r="P36" s="6" t="str">
        <v>*0</v>
      </c>
      <c r="Q36" s="6" t="str">
        <v>*0.0001</v>
      </c>
      <c r="R36" s="6" t="str">
        <v>*0</v>
      </c>
      <c r="S36" s="6" t="str">
        <v>*0</v>
      </c>
      <c r="T36" s="6" t="str">
        <v>*0</v>
      </c>
      <c r="U36" s="6" t="str">
        <v>*0</v>
      </c>
      <c r="V36" s="6" t="str">
        <v>*0</v>
      </c>
      <c r="W36" s="6" t="str">
        <v>*0.0001</v>
      </c>
      <c r="X36" s="6" t="str">
        <v>*0.0002</v>
      </c>
      <c r="Y36" s="6" t="str">
        <v>*0</v>
      </c>
      <c r="Z36" s="6" t="str">
        <v>*0</v>
      </c>
      <c r="AA36" s="6" t="str">
        <v>*0</v>
      </c>
      <c r="AB36" s="6" t="str">
        <v>*0</v>
      </c>
      <c r="AC36" s="6" t="str">
        <v>*0</v>
      </c>
      <c r="AD36" s="6">
        <v>1.0999999999999999E-2</v>
      </c>
      <c r="AE36" s="6">
        <v>1.0999999999999999E-2</v>
      </c>
      <c r="AF36" s="6">
        <v>1.9599999999999999E-2</v>
      </c>
      <c r="AG36" s="6" t="str">
        <v>*0.0055</v>
      </c>
      <c r="AH36" s="6">
        <v>5.4800000000000001E-2</v>
      </c>
      <c r="AI36" s="6">
        <v>5.4800000000000001E-2</v>
      </c>
      <c r="AJ36" s="6">
        <v>1</v>
      </c>
      <c r="AK36" s="6" t="str">
        <v>*0.0035</v>
      </c>
      <c r="AL36" s="6">
        <v>3.7600000000000001E-2</v>
      </c>
      <c r="AM36" s="6">
        <v>3.7600000000000001E-2</v>
      </c>
      <c r="AN36" s="6">
        <v>5.0099999999999999E-2</v>
      </c>
      <c r="AO36" s="6">
        <v>6.4500000000000002E-2</v>
      </c>
      <c r="AP36" s="6">
        <v>0.10589999999999999</v>
      </c>
      <c r="AQ36" s="6">
        <v>7.0900000000000005E-2</v>
      </c>
      <c r="AR36" s="6">
        <v>5.0599999999999999E-2</v>
      </c>
      <c r="AS36" s="6" t="str">
        <v>*0.0029</v>
      </c>
      <c r="AT36" s="6">
        <v>1.26E-2</v>
      </c>
      <c r="AU36" s="6" t="str">
        <v>*0.006</v>
      </c>
      <c r="AV36" s="6">
        <v>1.35E-2</v>
      </c>
      <c r="AW36" s="6">
        <v>0.22900000000000001</v>
      </c>
      <c r="AX36" s="6">
        <v>2.98E-2</v>
      </c>
      <c r="AY36" s="6" t="str">
        <v>*0.0079</v>
      </c>
      <c r="AZ36" s="6">
        <v>0.13619999999999999</v>
      </c>
      <c r="BA36" s="6" t="str">
        <v>*0</v>
      </c>
      <c r="BB36" s="6" t="str">
        <v>*0</v>
      </c>
    </row>
    <row r="37" spans="1:54">
      <c r="A37" t="str">
        <v>CS-Baa-1YR-diff_y</v>
      </c>
      <c r="B37" s="6" t="str">
        <v>*0</v>
      </c>
      <c r="C37" s="6" t="str">
        <v>*0</v>
      </c>
      <c r="D37" s="6" t="str">
        <v>*0</v>
      </c>
      <c r="E37" s="6" t="str">
        <v>*0</v>
      </c>
      <c r="F37" s="6">
        <v>0.2286</v>
      </c>
      <c r="G37" s="6">
        <v>4.7E-2</v>
      </c>
      <c r="H37" s="6">
        <v>3.0499999999999999E-2</v>
      </c>
      <c r="I37" s="6" t="str">
        <v>*0.005</v>
      </c>
      <c r="J37" s="6">
        <v>4.5600000000000002E-2</v>
      </c>
      <c r="K37" s="6">
        <v>4.8000000000000001E-2</v>
      </c>
      <c r="L37" s="6">
        <v>8.9499999999999996E-2</v>
      </c>
      <c r="M37" s="6" t="str">
        <v>*0.0019</v>
      </c>
      <c r="N37" s="6">
        <v>0.1206</v>
      </c>
      <c r="O37" s="6" t="str">
        <v>*0.0015</v>
      </c>
      <c r="P37" s="6" t="str">
        <v>*0</v>
      </c>
      <c r="Q37" s="6" t="str">
        <v>*0</v>
      </c>
      <c r="R37" s="6" t="str">
        <v>*0</v>
      </c>
      <c r="S37" s="6" t="str">
        <v>*0</v>
      </c>
      <c r="T37" s="6" t="str">
        <v>*0</v>
      </c>
      <c r="U37" s="6" t="str">
        <v>*0</v>
      </c>
      <c r="V37" s="6" t="str">
        <v>*0</v>
      </c>
      <c r="W37" s="6" t="str">
        <v>*0.0003</v>
      </c>
      <c r="X37" s="6" t="str">
        <v>*0</v>
      </c>
      <c r="Y37" s="6" t="str">
        <v>*0</v>
      </c>
      <c r="Z37" s="6" t="str">
        <v>*0</v>
      </c>
      <c r="AA37" s="6" t="str">
        <v>*0</v>
      </c>
      <c r="AB37" s="6" t="str">
        <v>*0</v>
      </c>
      <c r="AC37" s="6" t="str">
        <v>*0</v>
      </c>
      <c r="AD37" s="6" t="str">
        <v>*0.0015</v>
      </c>
      <c r="AE37" s="6" t="str">
        <v>*0.0015</v>
      </c>
      <c r="AF37" s="6" t="str">
        <v>*0.001</v>
      </c>
      <c r="AG37" s="6" t="str">
        <v>*0.0006</v>
      </c>
      <c r="AH37" s="6">
        <v>6.5699999999999995E-2</v>
      </c>
      <c r="AI37" s="6">
        <v>6.5699999999999995E-2</v>
      </c>
      <c r="AJ37" s="6" t="str">
        <v>*0.0006</v>
      </c>
      <c r="AK37" s="6">
        <v>1</v>
      </c>
      <c r="AL37" s="6">
        <v>5.3499999999999999E-2</v>
      </c>
      <c r="AM37" s="6">
        <v>5.3499999999999999E-2</v>
      </c>
      <c r="AN37" s="6">
        <v>2.76E-2</v>
      </c>
      <c r="AO37" s="6">
        <v>3.7400000000000003E-2</v>
      </c>
      <c r="AP37" s="6">
        <v>0.14319999999999999</v>
      </c>
      <c r="AQ37" s="6" t="str">
        <v>*0.0065</v>
      </c>
      <c r="AR37" s="6">
        <v>3.0099999999999998E-2</v>
      </c>
      <c r="AS37" s="6" t="str">
        <v>*0</v>
      </c>
      <c r="AT37" s="6" t="str">
        <v>*0.002</v>
      </c>
      <c r="AU37" s="6" t="str">
        <v>*0.0018</v>
      </c>
      <c r="AV37" s="6">
        <v>2.93E-2</v>
      </c>
      <c r="AW37" s="6">
        <v>0.6129</v>
      </c>
      <c r="AX37" s="6">
        <v>3.2399999999999998E-2</v>
      </c>
      <c r="AY37" s="6">
        <v>7.0099999999999996E-2</v>
      </c>
      <c r="AZ37" s="6">
        <v>4.5100000000000001E-2</v>
      </c>
      <c r="BA37" s="6" t="str">
        <v>*0</v>
      </c>
      <c r="BB37" s="6" t="str">
        <v>*0</v>
      </c>
    </row>
    <row r="38" spans="1:54">
      <c r="A38" t="str">
        <v>CS-Aaa-5YR-diff_y</v>
      </c>
      <c r="B38" s="6" t="str">
        <v>*0</v>
      </c>
      <c r="C38" s="6" t="str">
        <v>*0.0002</v>
      </c>
      <c r="D38" s="6" t="str">
        <v>*0</v>
      </c>
      <c r="E38" s="6" t="str">
        <v>*0</v>
      </c>
      <c r="F38" s="6">
        <v>0.30790000000000001</v>
      </c>
      <c r="G38" s="6" t="str">
        <v>*0.0024</v>
      </c>
      <c r="H38" s="6" t="str">
        <v>*0.0001</v>
      </c>
      <c r="I38" s="6" t="str">
        <v>*0</v>
      </c>
      <c r="J38" s="6">
        <v>0.2097</v>
      </c>
      <c r="K38" s="6">
        <v>8.6099999999999996E-2</v>
      </c>
      <c r="L38" s="6">
        <v>0.19209999999999999</v>
      </c>
      <c r="M38" s="6" t="str">
        <v>*0</v>
      </c>
      <c r="N38" s="6">
        <v>3.3300000000000003E-2</v>
      </c>
      <c r="O38" s="6" t="str">
        <v>*0</v>
      </c>
      <c r="P38" s="6" t="str">
        <v>*0</v>
      </c>
      <c r="Q38" s="6" t="str">
        <v>*0</v>
      </c>
      <c r="R38" s="6" t="str">
        <v>*0</v>
      </c>
      <c r="S38" s="6" t="str">
        <v>*0.0004</v>
      </c>
      <c r="T38" s="6" t="str">
        <v>*0.0001</v>
      </c>
      <c r="U38" s="6" t="str">
        <v>*0</v>
      </c>
      <c r="V38" s="6" t="str">
        <v>*0</v>
      </c>
      <c r="W38" s="6" t="str">
        <v>*0.0008</v>
      </c>
      <c r="X38" s="6" t="str">
        <v>*0.0001</v>
      </c>
      <c r="Y38" s="6" t="str">
        <v>*0</v>
      </c>
      <c r="Z38" s="6" t="str">
        <v>*0</v>
      </c>
      <c r="AA38" s="6" t="str">
        <v>*0</v>
      </c>
      <c r="AB38" s="6" t="str">
        <v>*0</v>
      </c>
      <c r="AC38" s="6" t="str">
        <v>*0</v>
      </c>
      <c r="AD38" s="6" t="str">
        <v>*0.0005</v>
      </c>
      <c r="AE38" s="6" t="str">
        <v>*0.0005</v>
      </c>
      <c r="AF38" s="6" t="str">
        <v>*0.0009</v>
      </c>
      <c r="AG38" s="6" t="str">
        <v>*0.0003</v>
      </c>
      <c r="AH38" s="6" t="str">
        <v>*0.0005</v>
      </c>
      <c r="AI38" s="6" t="str">
        <v>*0.0005</v>
      </c>
      <c r="AJ38" s="6" t="str">
        <v>*0.0034</v>
      </c>
      <c r="AK38" s="6" t="str">
        <v>*0.0025</v>
      </c>
      <c r="AL38" s="6">
        <v>1</v>
      </c>
      <c r="AM38" s="6">
        <v>1</v>
      </c>
      <c r="AN38" s="6" t="str">
        <v>*0</v>
      </c>
      <c r="AO38" s="6" t="str">
        <v>*0</v>
      </c>
      <c r="AP38" s="6">
        <v>0.106</v>
      </c>
      <c r="AQ38" s="6" t="str">
        <v>*0.0001</v>
      </c>
      <c r="AR38" s="6" t="str">
        <v>*0.0003</v>
      </c>
      <c r="AS38" s="6" t="str">
        <v>*0</v>
      </c>
      <c r="AT38" s="6" t="str">
        <v>*0</v>
      </c>
      <c r="AU38" s="6" t="str">
        <v>*0</v>
      </c>
      <c r="AV38" s="6">
        <v>0.49159999999999998</v>
      </c>
      <c r="AW38" s="6">
        <v>0.28670000000000001</v>
      </c>
      <c r="AX38" s="6">
        <v>0.23250000000000001</v>
      </c>
      <c r="AY38" s="6" t="str">
        <v>*0.0002</v>
      </c>
      <c r="AZ38" s="6" t="str">
        <v>*0.0055</v>
      </c>
      <c r="BA38" s="6" t="str">
        <v>*0</v>
      </c>
      <c r="BB38" s="6" t="str">
        <v>*0</v>
      </c>
    </row>
    <row r="39" spans="1:54">
      <c r="A39" t="str">
        <v>CS-Aa-5YR-diff_y</v>
      </c>
      <c r="B39" s="6" t="str">
        <v>*0</v>
      </c>
      <c r="C39" s="6" t="str">
        <v>*0.0002</v>
      </c>
      <c r="D39" s="6" t="str">
        <v>*0</v>
      </c>
      <c r="E39" s="6" t="str">
        <v>*0</v>
      </c>
      <c r="F39" s="6">
        <v>0.30790000000000001</v>
      </c>
      <c r="G39" s="6" t="str">
        <v>*0.0024</v>
      </c>
      <c r="H39" s="6" t="str">
        <v>*0.0001</v>
      </c>
      <c r="I39" s="6" t="str">
        <v>*0</v>
      </c>
      <c r="J39" s="6">
        <v>0.2097</v>
      </c>
      <c r="K39" s="6">
        <v>8.6099999999999996E-2</v>
      </c>
      <c r="L39" s="6">
        <v>0.19209999999999999</v>
      </c>
      <c r="M39" s="6" t="str">
        <v>*0</v>
      </c>
      <c r="N39" s="6">
        <v>3.3300000000000003E-2</v>
      </c>
      <c r="O39" s="6" t="str">
        <v>*0</v>
      </c>
      <c r="P39" s="6" t="str">
        <v>*0</v>
      </c>
      <c r="Q39" s="6" t="str">
        <v>*0</v>
      </c>
      <c r="R39" s="6" t="str">
        <v>*0</v>
      </c>
      <c r="S39" s="6" t="str">
        <v>*0.0004</v>
      </c>
      <c r="T39" s="6" t="str">
        <v>*0.0001</v>
      </c>
      <c r="U39" s="6" t="str">
        <v>*0</v>
      </c>
      <c r="V39" s="6" t="str">
        <v>*0</v>
      </c>
      <c r="W39" s="6" t="str">
        <v>*0.0008</v>
      </c>
      <c r="X39" s="6" t="str">
        <v>*0.0001</v>
      </c>
      <c r="Y39" s="6" t="str">
        <v>*0</v>
      </c>
      <c r="Z39" s="6" t="str">
        <v>*0</v>
      </c>
      <c r="AA39" s="6" t="str">
        <v>*0</v>
      </c>
      <c r="AB39" s="6" t="str">
        <v>*0</v>
      </c>
      <c r="AC39" s="6" t="str">
        <v>*0</v>
      </c>
      <c r="AD39" s="6" t="str">
        <v>*0.0005</v>
      </c>
      <c r="AE39" s="6" t="str">
        <v>*0.0005</v>
      </c>
      <c r="AF39" s="6" t="str">
        <v>*0.0009</v>
      </c>
      <c r="AG39" s="6" t="str">
        <v>*0.0003</v>
      </c>
      <c r="AH39" s="6" t="str">
        <v>*0.0005</v>
      </c>
      <c r="AI39" s="6" t="str">
        <v>*0.0005</v>
      </c>
      <c r="AJ39" s="6" t="str">
        <v>*0.0034</v>
      </c>
      <c r="AK39" s="6" t="str">
        <v>*0.0025</v>
      </c>
      <c r="AL39" s="6">
        <v>1</v>
      </c>
      <c r="AM39" s="6">
        <v>1</v>
      </c>
      <c r="AN39" s="6" t="str">
        <v>*0</v>
      </c>
      <c r="AO39" s="6" t="str">
        <v>*0</v>
      </c>
      <c r="AP39" s="6">
        <v>0.106</v>
      </c>
      <c r="AQ39" s="6" t="str">
        <v>*0.0001</v>
      </c>
      <c r="AR39" s="6" t="str">
        <v>*0.0003</v>
      </c>
      <c r="AS39" s="6" t="str">
        <v>*0</v>
      </c>
      <c r="AT39" s="6" t="str">
        <v>*0</v>
      </c>
      <c r="AU39" s="6" t="str">
        <v>*0</v>
      </c>
      <c r="AV39" s="6">
        <v>0.49159999999999998</v>
      </c>
      <c r="AW39" s="6">
        <v>0.28670000000000001</v>
      </c>
      <c r="AX39" s="6">
        <v>0.23250000000000001</v>
      </c>
      <c r="AY39" s="6" t="str">
        <v>*0.0002</v>
      </c>
      <c r="AZ39" s="6" t="str">
        <v>*0.0055</v>
      </c>
      <c r="BA39" s="6" t="str">
        <v>*0</v>
      </c>
      <c r="BB39" s="6" t="str">
        <v>*0</v>
      </c>
    </row>
    <row r="40" spans="1:54">
      <c r="A40" t="str">
        <v>CS-A-5YR-diff_y</v>
      </c>
      <c r="B40" s="6" t="str">
        <v>*0</v>
      </c>
      <c r="C40" s="6" t="str">
        <v>*0.0001</v>
      </c>
      <c r="D40" s="6" t="str">
        <v>*0</v>
      </c>
      <c r="E40" s="6" t="str">
        <v>*0</v>
      </c>
      <c r="F40" s="6">
        <v>0.2954</v>
      </c>
      <c r="G40" s="6" t="str">
        <v>*0.001</v>
      </c>
      <c r="H40" s="6" t="str">
        <v>*0.0002</v>
      </c>
      <c r="I40" s="6" t="str">
        <v>*0.0001</v>
      </c>
      <c r="J40" s="6">
        <v>0.1183</v>
      </c>
      <c r="K40" s="6">
        <v>2.8400000000000002E-2</v>
      </c>
      <c r="L40" s="6">
        <v>0.11849999999999999</v>
      </c>
      <c r="M40" s="6" t="str">
        <v>*0</v>
      </c>
      <c r="N40" s="6">
        <v>5.0500000000000003E-2</v>
      </c>
      <c r="O40" s="6" t="str">
        <v>*0</v>
      </c>
      <c r="P40" s="6" t="str">
        <v>*0</v>
      </c>
      <c r="Q40" s="6" t="str">
        <v>*0</v>
      </c>
      <c r="R40" s="6" t="str">
        <v>*0</v>
      </c>
      <c r="S40" s="6" t="str">
        <v>*0.0001</v>
      </c>
      <c r="T40" s="6" t="str">
        <v>*0</v>
      </c>
      <c r="U40" s="6" t="str">
        <v>*0</v>
      </c>
      <c r="V40" s="6" t="str">
        <v>*0</v>
      </c>
      <c r="W40" s="6" t="str">
        <v>*0.0007</v>
      </c>
      <c r="X40" s="6" t="str">
        <v>*0.0001</v>
      </c>
      <c r="Y40" s="6" t="str">
        <v>*0</v>
      </c>
      <c r="Z40" s="6" t="str">
        <v>*0</v>
      </c>
      <c r="AA40" s="6" t="str">
        <v>*0</v>
      </c>
      <c r="AB40" s="6" t="str">
        <v>*0</v>
      </c>
      <c r="AC40" s="6" t="str">
        <v>*0</v>
      </c>
      <c r="AD40" s="6" t="str">
        <v>*0.0002</v>
      </c>
      <c r="AE40" s="6" t="str">
        <v>*0.0002</v>
      </c>
      <c r="AF40" s="6" t="str">
        <v>*0</v>
      </c>
      <c r="AG40" s="6" t="str">
        <v>*0</v>
      </c>
      <c r="AH40" s="6" t="str">
        <v>*0.0028</v>
      </c>
      <c r="AI40" s="6" t="str">
        <v>*0.0028</v>
      </c>
      <c r="AJ40" s="6" t="str">
        <v>*0.0004</v>
      </c>
      <c r="AK40" s="6" t="str">
        <v>*0.0009</v>
      </c>
      <c r="AL40" s="6">
        <v>1.32E-2</v>
      </c>
      <c r="AM40" s="6">
        <v>1.32E-2</v>
      </c>
      <c r="AN40" s="6">
        <v>1</v>
      </c>
      <c r="AO40" s="6" t="str">
        <v>*0</v>
      </c>
      <c r="AP40" s="6">
        <v>4.1300000000000003E-2</v>
      </c>
      <c r="AQ40" s="6" t="str">
        <v>*0</v>
      </c>
      <c r="AR40" s="6" t="str">
        <v>*0</v>
      </c>
      <c r="AS40" s="6" t="str">
        <v>*0</v>
      </c>
      <c r="AT40" s="6" t="str">
        <v>*0</v>
      </c>
      <c r="AU40" s="6" t="str">
        <v>*0</v>
      </c>
      <c r="AV40" s="6">
        <v>0.25069999999999998</v>
      </c>
      <c r="AW40" s="6">
        <v>0.16309999999999999</v>
      </c>
      <c r="AX40" s="6">
        <v>0.58709999999999996</v>
      </c>
      <c r="AY40" s="6" t="str">
        <v>*0.0004</v>
      </c>
      <c r="AZ40" s="6">
        <v>1.26E-2</v>
      </c>
      <c r="BA40" s="6" t="str">
        <v>*0</v>
      </c>
      <c r="BB40" s="6" t="str">
        <v>*0</v>
      </c>
    </row>
    <row r="41" spans="1:54">
      <c r="A41" t="str">
        <v>CS-Baa-5YR-diff_y</v>
      </c>
      <c r="B41" s="6" t="str">
        <v>*0</v>
      </c>
      <c r="C41" s="6" t="str">
        <v>*0.0002</v>
      </c>
      <c r="D41" s="6" t="str">
        <v>*0</v>
      </c>
      <c r="E41" s="6" t="str">
        <v>*0</v>
      </c>
      <c r="F41" s="6">
        <v>0.2374</v>
      </c>
      <c r="G41" s="6" t="str">
        <v>*0.0002</v>
      </c>
      <c r="H41" s="6" t="str">
        <v>*0.0002</v>
      </c>
      <c r="I41" s="6" t="str">
        <v>*0.0001</v>
      </c>
      <c r="J41" s="6">
        <v>0.17649999999999999</v>
      </c>
      <c r="K41" s="6">
        <v>4.3400000000000001E-2</v>
      </c>
      <c r="L41" s="6">
        <v>0.1636</v>
      </c>
      <c r="M41" s="6" t="str">
        <v>*0</v>
      </c>
      <c r="N41" s="6">
        <v>4.5600000000000002E-2</v>
      </c>
      <c r="O41" s="6" t="str">
        <v>*0</v>
      </c>
      <c r="P41" s="6" t="str">
        <v>*0</v>
      </c>
      <c r="Q41" s="6" t="str">
        <v>*0</v>
      </c>
      <c r="R41" s="6" t="str">
        <v>*0</v>
      </c>
      <c r="S41" s="6" t="str">
        <v>*0.0004</v>
      </c>
      <c r="T41" s="6" t="str">
        <v>*0</v>
      </c>
      <c r="U41" s="6" t="str">
        <v>*0</v>
      </c>
      <c r="V41" s="6" t="str">
        <v>*0</v>
      </c>
      <c r="W41" s="6" t="str">
        <v>*0.0016</v>
      </c>
      <c r="X41" s="6" t="str">
        <v>*0.0002</v>
      </c>
      <c r="Y41" s="6" t="str">
        <v>*0</v>
      </c>
      <c r="Z41" s="6" t="str">
        <v>*0</v>
      </c>
      <c r="AA41" s="6" t="str">
        <v>*0</v>
      </c>
      <c r="AB41" s="6" t="str">
        <v>*0</v>
      </c>
      <c r="AC41" s="6" t="str">
        <v>*0</v>
      </c>
      <c r="AD41" s="6" t="str">
        <v>*0.0003</v>
      </c>
      <c r="AE41" s="6" t="str">
        <v>*0.0003</v>
      </c>
      <c r="AF41" s="6" t="str">
        <v>*0.0001</v>
      </c>
      <c r="AG41" s="6" t="str">
        <v>*0</v>
      </c>
      <c r="AH41" s="6" t="str">
        <v>*0.0044</v>
      </c>
      <c r="AI41" s="6" t="str">
        <v>*0.0044</v>
      </c>
      <c r="AJ41" s="6" t="str">
        <v>*0.0018</v>
      </c>
      <c r="AK41" s="6" t="str">
        <v>*0.0015</v>
      </c>
      <c r="AL41" s="6" t="str">
        <v>*0.0001</v>
      </c>
      <c r="AM41" s="6" t="str">
        <v>*0.0001</v>
      </c>
      <c r="AN41" s="6" t="str">
        <v>*0</v>
      </c>
      <c r="AO41" s="6">
        <v>1</v>
      </c>
      <c r="AP41" s="6">
        <v>4.7300000000000002E-2</v>
      </c>
      <c r="AQ41" s="6" t="str">
        <v>*0</v>
      </c>
      <c r="AR41" s="6" t="str">
        <v>*0</v>
      </c>
      <c r="AS41" s="6" t="str">
        <v>*0</v>
      </c>
      <c r="AT41" s="6" t="str">
        <v>*0</v>
      </c>
      <c r="AU41" s="6" t="str">
        <v>*0</v>
      </c>
      <c r="AV41" s="6">
        <v>0.35599999999999998</v>
      </c>
      <c r="AW41" s="6">
        <v>0.22900000000000001</v>
      </c>
      <c r="AX41" s="6">
        <v>0.2278</v>
      </c>
      <c r="AY41" s="6" t="str">
        <v>*0</v>
      </c>
      <c r="AZ41" s="6" t="str">
        <v>*0.0037</v>
      </c>
      <c r="BA41" s="6" t="str">
        <v>*0</v>
      </c>
      <c r="BB41" s="6" t="str">
        <v>*0</v>
      </c>
    </row>
    <row r="42" spans="1:54">
      <c r="A42" t="str">
        <v>TB-3MO-TY-diff_y</v>
      </c>
      <c r="B42" s="6">
        <v>3.5999999999999997E-2</v>
      </c>
      <c r="C42" s="6">
        <v>1.06E-2</v>
      </c>
      <c r="D42" s="6">
        <v>2.3300000000000001E-2</v>
      </c>
      <c r="E42" s="6">
        <v>2.0400000000000001E-2</v>
      </c>
      <c r="F42" s="6">
        <v>0.15229999999999999</v>
      </c>
      <c r="G42" s="6" t="str">
        <v>*0</v>
      </c>
      <c r="H42" s="6">
        <v>7.0499999999999993E-2</v>
      </c>
      <c r="I42" s="6" t="str">
        <v>*0.003</v>
      </c>
      <c r="J42" s="6" t="str">
        <v>*0.0052</v>
      </c>
      <c r="K42" s="6" t="str">
        <v>*0.0078</v>
      </c>
      <c r="L42" s="6" t="str">
        <v>*0.0046</v>
      </c>
      <c r="M42" s="6">
        <v>1.6199999999999999E-2</v>
      </c>
      <c r="N42" s="6" t="str">
        <v>*0.0047</v>
      </c>
      <c r="O42" s="6" t="str">
        <v>*0.0032</v>
      </c>
      <c r="P42" s="6">
        <v>0.1234</v>
      </c>
      <c r="Q42" s="6">
        <v>0.13189999999999999</v>
      </c>
      <c r="R42" s="6" t="str">
        <v>*0.0011</v>
      </c>
      <c r="S42" s="6" t="str">
        <v>*0.0033</v>
      </c>
      <c r="T42" s="6" t="str">
        <v>*0.0041</v>
      </c>
      <c r="U42" s="6">
        <v>2.75E-2</v>
      </c>
      <c r="V42" s="6">
        <v>4.19E-2</v>
      </c>
      <c r="W42" s="6">
        <v>2.9600000000000001E-2</v>
      </c>
      <c r="X42" s="6">
        <v>2.3400000000000001E-2</v>
      </c>
      <c r="Y42" s="6">
        <v>1.34E-2</v>
      </c>
      <c r="Z42" s="6">
        <v>3.32E-2</v>
      </c>
      <c r="AA42" s="6">
        <v>1.5299999999999999E-2</v>
      </c>
      <c r="AB42" s="6">
        <v>1.1900000000000001E-2</v>
      </c>
      <c r="AC42" s="6" t="str">
        <v>*0.0081</v>
      </c>
      <c r="AD42" s="6">
        <v>1.2E-2</v>
      </c>
      <c r="AE42" s="6">
        <v>1.2E-2</v>
      </c>
      <c r="AF42" s="6">
        <v>0.01</v>
      </c>
      <c r="AG42" s="6">
        <v>2.2599999999999999E-2</v>
      </c>
      <c r="AH42" s="6">
        <v>0.1142</v>
      </c>
      <c r="AI42" s="6">
        <v>0.1142</v>
      </c>
      <c r="AJ42" s="6">
        <v>0.1512</v>
      </c>
      <c r="AK42" s="6">
        <v>0.1298</v>
      </c>
      <c r="AL42" s="6">
        <v>0.28410000000000002</v>
      </c>
      <c r="AM42" s="6">
        <v>0.28410000000000002</v>
      </c>
      <c r="AN42" s="6">
        <v>0.42449999999999999</v>
      </c>
      <c r="AO42" s="6">
        <v>0.1759</v>
      </c>
      <c r="AP42" s="6">
        <v>1</v>
      </c>
      <c r="AQ42" s="6" t="str">
        <v>*0</v>
      </c>
      <c r="AR42" s="6">
        <v>6.3600000000000004E-2</v>
      </c>
      <c r="AS42" s="6">
        <v>6.1400000000000003E-2</v>
      </c>
      <c r="AT42" s="6">
        <v>1.2200000000000001E-2</v>
      </c>
      <c r="AU42" s="6">
        <v>5.11E-2</v>
      </c>
      <c r="AV42" s="6">
        <v>0.25240000000000001</v>
      </c>
      <c r="AW42" s="6">
        <v>0.35549999999999998</v>
      </c>
      <c r="AX42" s="6">
        <v>2.5499999999999998E-2</v>
      </c>
      <c r="AY42" s="6">
        <v>1.2999999999999999E-2</v>
      </c>
      <c r="AZ42" s="6" t="str">
        <v>*0.0083</v>
      </c>
      <c r="BA42" s="6">
        <v>0.1234</v>
      </c>
      <c r="BB42" s="6" t="str">
        <v>*0</v>
      </c>
    </row>
    <row r="43" spans="1:54">
      <c r="A43" t="str">
        <v>TB-1YR-TY-diff_y</v>
      </c>
      <c r="B43" s="6">
        <v>3.8800000000000001E-2</v>
      </c>
      <c r="C43" s="6">
        <v>4.6899999999999997E-2</v>
      </c>
      <c r="D43" s="6">
        <v>1.6500000000000001E-2</v>
      </c>
      <c r="E43" s="6" t="str">
        <v>*0.0051</v>
      </c>
      <c r="F43" s="6" t="str">
        <v>*0</v>
      </c>
      <c r="G43" s="6">
        <v>0.4214</v>
      </c>
      <c r="H43" s="6">
        <v>0.4017</v>
      </c>
      <c r="I43" s="6">
        <v>1.26E-2</v>
      </c>
      <c r="J43" s="6">
        <v>5.8200000000000002E-2</v>
      </c>
      <c r="K43" s="6">
        <v>5.5E-2</v>
      </c>
      <c r="L43" s="6">
        <v>4.65E-2</v>
      </c>
      <c r="M43" s="6">
        <v>0.123</v>
      </c>
      <c r="N43" s="6" t="str">
        <v>*0.0073</v>
      </c>
      <c r="O43" s="6" t="str">
        <v>*0.0011</v>
      </c>
      <c r="P43" s="6" t="str">
        <v>*0.0069</v>
      </c>
      <c r="Q43" s="6" t="str">
        <v>*0.0004</v>
      </c>
      <c r="R43" s="6">
        <v>1.8499999999999999E-2</v>
      </c>
      <c r="S43" s="6">
        <v>3.5900000000000001E-2</v>
      </c>
      <c r="T43" s="6">
        <v>1.9E-2</v>
      </c>
      <c r="U43" s="6">
        <v>1.0800000000000001E-2</v>
      </c>
      <c r="V43" s="6">
        <v>1.7999999999999999E-2</v>
      </c>
      <c r="W43" s="6">
        <v>5.9799999999999999E-2</v>
      </c>
      <c r="X43" s="6">
        <v>3.3000000000000002E-2</v>
      </c>
      <c r="Y43" s="6">
        <v>1.6899999999999998E-2</v>
      </c>
      <c r="Z43" s="6" t="str">
        <v>*0.0013</v>
      </c>
      <c r="AA43" s="6">
        <v>2.8400000000000002E-2</v>
      </c>
      <c r="AB43" s="6">
        <v>1.4999999999999999E-2</v>
      </c>
      <c r="AC43" s="6" t="str">
        <v>*0.0087</v>
      </c>
      <c r="AD43" s="6">
        <v>5.8400000000000001E-2</v>
      </c>
      <c r="AE43" s="6">
        <v>5.8400000000000001E-2</v>
      </c>
      <c r="AF43" s="6">
        <v>3.9E-2</v>
      </c>
      <c r="AG43" s="6">
        <v>3.0599999999999999E-2</v>
      </c>
      <c r="AH43" s="6">
        <v>0.1168</v>
      </c>
      <c r="AI43" s="6">
        <v>0.1168</v>
      </c>
      <c r="AJ43" s="6">
        <v>0.2253</v>
      </c>
      <c r="AK43" s="6">
        <v>6.7599999999999993E-2</v>
      </c>
      <c r="AL43" s="6">
        <v>4.2200000000000001E-2</v>
      </c>
      <c r="AM43" s="6">
        <v>4.2200000000000001E-2</v>
      </c>
      <c r="AN43" s="6">
        <v>0.13350000000000001</v>
      </c>
      <c r="AO43" s="6">
        <v>4.8399999999999999E-2</v>
      </c>
      <c r="AP43" s="6" t="str">
        <v>*0.0001</v>
      </c>
      <c r="AQ43" s="6">
        <v>1</v>
      </c>
      <c r="AR43" s="6">
        <v>0.25259999999999999</v>
      </c>
      <c r="AS43" s="6">
        <v>1.6899999999999998E-2</v>
      </c>
      <c r="AT43" s="6" t="str">
        <v>*0.0011</v>
      </c>
      <c r="AU43" s="6">
        <v>0.24049999999999999</v>
      </c>
      <c r="AV43" s="6">
        <v>0.52939999999999998</v>
      </c>
      <c r="AW43" s="6">
        <v>0.27729999999999999</v>
      </c>
      <c r="AX43" s="6">
        <v>0.60070000000000001</v>
      </c>
      <c r="AY43" s="6">
        <v>0.252</v>
      </c>
      <c r="AZ43" s="6" t="str">
        <v>*0.0063</v>
      </c>
      <c r="BA43" s="6" t="str">
        <v>*0.0069</v>
      </c>
      <c r="BB43" s="6" t="str">
        <v>*0</v>
      </c>
    </row>
    <row r="44" spans="1:54">
      <c r="A44" t="str">
        <v>TB-5YR-TY-diff_y</v>
      </c>
      <c r="B44" s="6" t="str">
        <v>*0.0001</v>
      </c>
      <c r="C44" s="6" t="str">
        <v>*0.0002</v>
      </c>
      <c r="D44" s="6" t="str">
        <v>*0.0003</v>
      </c>
      <c r="E44" s="6" t="str">
        <v>*0</v>
      </c>
      <c r="F44" s="6">
        <v>5.62E-2</v>
      </c>
      <c r="G44" s="6" t="str">
        <v>*0.008</v>
      </c>
      <c r="H44" s="6">
        <v>5.3199999999999997E-2</v>
      </c>
      <c r="I44" s="6">
        <v>2.87E-2</v>
      </c>
      <c r="J44" s="6">
        <v>6.8699999999999997E-2</v>
      </c>
      <c r="K44" s="6">
        <v>3.1199999999999999E-2</v>
      </c>
      <c r="L44" s="6">
        <v>0.2402</v>
      </c>
      <c r="M44" s="6">
        <v>3.5900000000000001E-2</v>
      </c>
      <c r="N44" s="6">
        <v>0.14169999999999999</v>
      </c>
      <c r="O44" s="6" t="str">
        <v>*0</v>
      </c>
      <c r="P44" s="6" t="str">
        <v>*0</v>
      </c>
      <c r="Q44" s="6" t="str">
        <v>*0</v>
      </c>
      <c r="R44" s="6" t="str">
        <v>*0.0007</v>
      </c>
      <c r="S44" s="6">
        <v>4.24E-2</v>
      </c>
      <c r="T44" s="6">
        <v>8.0699999999999994E-2</v>
      </c>
      <c r="U44" s="6" t="str">
        <v>*0.004</v>
      </c>
      <c r="V44" s="6" t="str">
        <v>*0.0015</v>
      </c>
      <c r="W44" s="6">
        <v>4.8399999999999999E-2</v>
      </c>
      <c r="X44" s="6">
        <v>5.1499999999999997E-2</v>
      </c>
      <c r="Y44" s="6" t="str">
        <v>*0.0046</v>
      </c>
      <c r="Z44" s="6" t="str">
        <v>*0.0008</v>
      </c>
      <c r="AA44" s="6" t="str">
        <v>*0.0044</v>
      </c>
      <c r="AB44" s="6">
        <v>1.0200000000000001E-2</v>
      </c>
      <c r="AC44" s="6" t="str">
        <v>*0.0004</v>
      </c>
      <c r="AD44" s="6">
        <v>8.0399999999999999E-2</v>
      </c>
      <c r="AE44" s="6">
        <v>8.0399999999999999E-2</v>
      </c>
      <c r="AF44" s="6">
        <v>5.6300000000000003E-2</v>
      </c>
      <c r="AG44" s="6" t="str">
        <v>*0.0077</v>
      </c>
      <c r="AH44" s="6">
        <v>0.1026</v>
      </c>
      <c r="AI44" s="6">
        <v>0.1026</v>
      </c>
      <c r="AJ44" s="6">
        <v>8.0799999999999997E-2</v>
      </c>
      <c r="AK44" s="6" t="str">
        <v>*0.0085</v>
      </c>
      <c r="AL44" s="6" t="str">
        <v>*0.0057</v>
      </c>
      <c r="AM44" s="6" t="str">
        <v>*0.0057</v>
      </c>
      <c r="AN44" s="6">
        <v>1.12E-2</v>
      </c>
      <c r="AO44" s="6" t="str">
        <v>*0.0004</v>
      </c>
      <c r="AP44" s="6">
        <v>0.19769999999999999</v>
      </c>
      <c r="AQ44" s="6">
        <v>5.6300000000000003E-2</v>
      </c>
      <c r="AR44" s="6">
        <v>1</v>
      </c>
      <c r="AS44" s="6" t="str">
        <v>*0</v>
      </c>
      <c r="AT44" s="6" t="str">
        <v>*0</v>
      </c>
      <c r="AU44" s="6">
        <v>2.69E-2</v>
      </c>
      <c r="AV44" s="6">
        <v>6.8599999999999994E-2</v>
      </c>
      <c r="AW44" s="6" t="str">
        <v>*0.0029</v>
      </c>
      <c r="AX44" s="6">
        <v>0.33379999999999999</v>
      </c>
      <c r="AY44" s="6">
        <v>2.12E-2</v>
      </c>
      <c r="AZ44" s="6">
        <v>8.8900000000000007E-2</v>
      </c>
      <c r="BA44" s="6" t="str">
        <v>*0</v>
      </c>
      <c r="BB44" s="6" t="str">
        <v>*0</v>
      </c>
    </row>
    <row r="45" spans="1:54" hidden="1">
      <c r="A45" t="str">
        <v>Market-RMRF-diff_y</v>
      </c>
      <c r="B45" s="6" t="str">
        <v>*0.0011</v>
      </c>
      <c r="C45" s="6" t="str">
        <v>*0.0002</v>
      </c>
      <c r="D45" s="6" t="str">
        <v>*0.0011</v>
      </c>
      <c r="E45" s="6" t="str">
        <v>*0.0034</v>
      </c>
      <c r="F45" s="6">
        <v>0.67710000000000004</v>
      </c>
      <c r="G45" s="6" t="str">
        <v>*0.0045</v>
      </c>
      <c r="H45" s="6" t="str">
        <v>*0.0001</v>
      </c>
      <c r="I45" s="6">
        <v>6.8500000000000005E-2</v>
      </c>
      <c r="J45" s="6">
        <v>0.5806</v>
      </c>
      <c r="K45" s="6">
        <v>0.16700000000000001</v>
      </c>
      <c r="L45" s="6">
        <v>0.53790000000000004</v>
      </c>
      <c r="M45" s="6">
        <v>0.1249</v>
      </c>
      <c r="N45" s="6">
        <v>0.1061</v>
      </c>
      <c r="O45" s="6" t="str">
        <v>*0</v>
      </c>
      <c r="P45" s="6" t="str">
        <v>*0</v>
      </c>
      <c r="Q45" s="6" t="str">
        <v>*0</v>
      </c>
      <c r="R45" s="6" t="str">
        <v>*0.0019</v>
      </c>
      <c r="S45" s="6" t="str">
        <v>*0</v>
      </c>
      <c r="T45" s="6" t="str">
        <v>*0.0004</v>
      </c>
      <c r="U45" s="6" t="str">
        <v>*0.0004</v>
      </c>
      <c r="V45" s="6" t="str">
        <v>*0.0069</v>
      </c>
      <c r="W45" s="6" t="str">
        <v>*0.0003</v>
      </c>
      <c r="X45" s="6" t="str">
        <v>*0.0031</v>
      </c>
      <c r="Y45" s="6" t="str">
        <v>*0.0013</v>
      </c>
      <c r="Z45" s="6" t="str">
        <v>*0.0031</v>
      </c>
      <c r="AA45" s="6" t="str">
        <v>*0</v>
      </c>
      <c r="AB45" s="6" t="str">
        <v>*0</v>
      </c>
      <c r="AC45" s="6" t="str">
        <v>*0</v>
      </c>
      <c r="AD45" s="6" t="str">
        <v>*0</v>
      </c>
      <c r="AE45" s="6" t="str">
        <v>*0</v>
      </c>
      <c r="AF45" s="6" t="str">
        <v>*0.0001</v>
      </c>
      <c r="AG45" s="6" t="str">
        <v>*0.0002</v>
      </c>
      <c r="AH45" s="6" t="str">
        <v>*0.0001</v>
      </c>
      <c r="AI45" s="6" t="str">
        <v>*0.0001</v>
      </c>
      <c r="AJ45" s="6" t="str">
        <v>*0.0004</v>
      </c>
      <c r="AK45" s="6" t="str">
        <v>*0.0007</v>
      </c>
      <c r="AL45" s="6" t="str">
        <v>*0.0008</v>
      </c>
      <c r="AM45" s="6" t="str">
        <v>*0.0008</v>
      </c>
      <c r="AN45" s="6" t="str">
        <v>*0.0005</v>
      </c>
      <c r="AO45" s="6" t="str">
        <v>*0.0013</v>
      </c>
      <c r="AP45" s="6">
        <v>0.32300000000000001</v>
      </c>
      <c r="AQ45" s="6" t="str">
        <v>*0.0033</v>
      </c>
      <c r="AR45" s="6" t="str">
        <v>*0.0001</v>
      </c>
      <c r="AS45" s="6">
        <v>1</v>
      </c>
      <c r="AT45" s="6" t="str">
        <v>*0</v>
      </c>
      <c r="AU45" s="6" t="str">
        <v>*0.0076</v>
      </c>
      <c r="AV45" s="6">
        <v>0.44840000000000002</v>
      </c>
      <c r="AW45" s="6">
        <v>6.4000000000000001E-2</v>
      </c>
      <c r="AX45" s="6">
        <v>0.42649999999999999</v>
      </c>
      <c r="AY45" s="6">
        <v>9.9099999999999994E-2</v>
      </c>
      <c r="AZ45" s="6">
        <v>3.1300000000000001E-2</v>
      </c>
      <c r="BA45" s="6" t="str">
        <v>*0</v>
      </c>
      <c r="BB45" s="6" t="str">
        <v>*0</v>
      </c>
    </row>
    <row r="46" spans="1:54" hidden="1">
      <c r="A46" t="str">
        <v>Market-SP500-diff_y</v>
      </c>
      <c r="B46" s="6">
        <v>0.1832</v>
      </c>
      <c r="C46" s="6">
        <v>0.1883</v>
      </c>
      <c r="D46" s="6">
        <v>9.7600000000000006E-2</v>
      </c>
      <c r="E46" s="6">
        <v>0.15540000000000001</v>
      </c>
      <c r="F46" s="6">
        <v>0.50609999999999999</v>
      </c>
      <c r="G46" s="6">
        <v>2.9600000000000001E-2</v>
      </c>
      <c r="H46" s="6">
        <v>0.14649999999999999</v>
      </c>
      <c r="I46" s="6">
        <v>9.9699999999999997E-2</v>
      </c>
      <c r="J46" s="6">
        <v>0.74660000000000004</v>
      </c>
      <c r="K46" s="6">
        <v>0.4869</v>
      </c>
      <c r="L46" s="6">
        <v>0.60470000000000002</v>
      </c>
      <c r="M46" s="6">
        <v>6.83E-2</v>
      </c>
      <c r="N46" s="6">
        <v>9.8400000000000001E-2</v>
      </c>
      <c r="O46" s="6">
        <v>0.61009999999999998</v>
      </c>
      <c r="P46" s="6">
        <v>0.1759</v>
      </c>
      <c r="Q46" s="6">
        <v>0.37169999999999997</v>
      </c>
      <c r="R46" s="6">
        <v>3.7499999999999999E-2</v>
      </c>
      <c r="S46" s="6">
        <v>3.4500000000000003E-2</v>
      </c>
      <c r="T46" s="6">
        <v>2.35E-2</v>
      </c>
      <c r="U46" s="6">
        <v>6.3799999999999996E-2</v>
      </c>
      <c r="V46" s="6">
        <v>0.18529999999999999</v>
      </c>
      <c r="W46" s="6">
        <v>0.11219999999999999</v>
      </c>
      <c r="X46" s="6">
        <v>0.18540000000000001</v>
      </c>
      <c r="Y46" s="6">
        <v>0.2346</v>
      </c>
      <c r="Z46" s="6">
        <v>0.13489999999999999</v>
      </c>
      <c r="AA46" s="6">
        <v>0.14860000000000001</v>
      </c>
      <c r="AB46" s="6">
        <v>0.1958</v>
      </c>
      <c r="AC46" s="6">
        <v>0.18940000000000001</v>
      </c>
      <c r="AD46" s="6">
        <v>5.9400000000000001E-2</v>
      </c>
      <c r="AE46" s="6">
        <v>5.9400000000000001E-2</v>
      </c>
      <c r="AF46" s="6">
        <v>3.8800000000000001E-2</v>
      </c>
      <c r="AG46" s="6">
        <v>0.1236</v>
      </c>
      <c r="AH46" s="6">
        <v>9.2100000000000001E-2</v>
      </c>
      <c r="AI46" s="6">
        <v>9.2100000000000001E-2</v>
      </c>
      <c r="AJ46" s="6">
        <v>0.1086</v>
      </c>
      <c r="AK46" s="6">
        <v>0.21290000000000001</v>
      </c>
      <c r="AL46" s="6">
        <v>0.3543</v>
      </c>
      <c r="AM46" s="6">
        <v>0.3543</v>
      </c>
      <c r="AN46" s="6">
        <v>0.37069999999999997</v>
      </c>
      <c r="AO46" s="6">
        <v>0.3322</v>
      </c>
      <c r="AP46" s="6">
        <v>0.4264</v>
      </c>
      <c r="AQ46" s="6">
        <v>3.39E-2</v>
      </c>
      <c r="AR46" s="6">
        <v>0.1547</v>
      </c>
      <c r="AS46" s="6">
        <v>0.15570000000000001</v>
      </c>
      <c r="AT46" s="6">
        <v>1</v>
      </c>
      <c r="AU46" s="6">
        <v>3.56E-2</v>
      </c>
      <c r="AV46" s="6">
        <v>0.74739999999999995</v>
      </c>
      <c r="AW46" s="6">
        <v>0.50949999999999995</v>
      </c>
      <c r="AX46" s="6">
        <v>0.52139999999999997</v>
      </c>
      <c r="AY46" s="6">
        <v>7.9399999999999998E-2</v>
      </c>
      <c r="AZ46" s="6">
        <v>0.14949999999999999</v>
      </c>
      <c r="BA46" s="6">
        <v>0.1759</v>
      </c>
      <c r="BB46" s="6" t="str">
        <v>*0</v>
      </c>
    </row>
    <row r="47" spans="1:54" hidden="1">
      <c r="A47" t="str">
        <v>Econ-UNRATE-diff_y</v>
      </c>
      <c r="B47" s="6" t="str">
        <v>*0</v>
      </c>
      <c r="C47" s="6" t="str">
        <v>*0</v>
      </c>
      <c r="D47" s="6" t="str">
        <v>*0</v>
      </c>
      <c r="E47" s="6" t="str">
        <v>*0</v>
      </c>
      <c r="F47" s="6">
        <v>1.32E-2</v>
      </c>
      <c r="G47" s="6" t="str">
        <v>*0.0078</v>
      </c>
      <c r="H47" s="6" t="str">
        <v>*0.0091</v>
      </c>
      <c r="I47" s="6">
        <v>0.70840000000000003</v>
      </c>
      <c r="J47" s="6" t="str">
        <v>*0.007</v>
      </c>
      <c r="K47" s="6">
        <v>0.18160000000000001</v>
      </c>
      <c r="L47" s="6">
        <v>0.13850000000000001</v>
      </c>
      <c r="M47" s="6">
        <v>3.7499999999999999E-2</v>
      </c>
      <c r="N47" s="6" t="str">
        <v>*0.0014</v>
      </c>
      <c r="O47" s="6">
        <v>2.9399999999999999E-2</v>
      </c>
      <c r="P47" s="6">
        <v>9.5299999999999996E-2</v>
      </c>
      <c r="Q47" s="6">
        <v>1.54E-2</v>
      </c>
      <c r="R47" s="6" t="str">
        <v>*0.0034</v>
      </c>
      <c r="S47" s="6" t="str">
        <v>*0.0058</v>
      </c>
      <c r="T47" s="6" t="str">
        <v>*0.0041</v>
      </c>
      <c r="U47" s="6" t="str">
        <v>*0.0009</v>
      </c>
      <c r="V47" s="6">
        <v>1.06E-2</v>
      </c>
      <c r="W47" s="6">
        <v>1.14E-2</v>
      </c>
      <c r="X47" s="6" t="str">
        <v>*0.0074</v>
      </c>
      <c r="Y47" s="6" t="str">
        <v>*0.0016</v>
      </c>
      <c r="Z47" s="6" t="str">
        <v>*0.0001</v>
      </c>
      <c r="AA47" s="6" t="str">
        <v>*0.0002</v>
      </c>
      <c r="AB47" s="6" t="str">
        <v>*0.0002</v>
      </c>
      <c r="AC47" s="6" t="str">
        <v>*0.0001</v>
      </c>
      <c r="AD47" s="6">
        <v>4.19E-2</v>
      </c>
      <c r="AE47" s="6">
        <v>4.19E-2</v>
      </c>
      <c r="AF47" s="6">
        <v>1.12E-2</v>
      </c>
      <c r="AG47" s="6" t="str">
        <v>*0.0033</v>
      </c>
      <c r="AH47" s="6">
        <v>2.4299999999999999E-2</v>
      </c>
      <c r="AI47" s="6">
        <v>2.4299999999999999E-2</v>
      </c>
      <c r="AJ47" s="6">
        <v>1.18E-2</v>
      </c>
      <c r="AK47" s="6" t="str">
        <v>*0.0037</v>
      </c>
      <c r="AL47" s="6">
        <v>2.3599999999999999E-2</v>
      </c>
      <c r="AM47" s="6">
        <v>2.3599999999999999E-2</v>
      </c>
      <c r="AN47" s="6">
        <v>1.0200000000000001E-2</v>
      </c>
      <c r="AO47" s="6">
        <v>1.06E-2</v>
      </c>
      <c r="AP47" s="6">
        <v>1.0800000000000001E-2</v>
      </c>
      <c r="AQ47" s="6" t="str">
        <v>*0.0068</v>
      </c>
      <c r="AR47" s="6">
        <v>2.8299999999999999E-2</v>
      </c>
      <c r="AS47" s="6">
        <v>0.1203</v>
      </c>
      <c r="AT47" s="6">
        <v>0.1464</v>
      </c>
      <c r="AU47" s="6">
        <v>1</v>
      </c>
      <c r="AV47" s="6">
        <v>1.9800000000000002E-2</v>
      </c>
      <c r="AW47" s="6">
        <v>0.1915</v>
      </c>
      <c r="AX47" s="6">
        <v>1.52E-2</v>
      </c>
      <c r="AY47" s="6">
        <v>0.17480000000000001</v>
      </c>
      <c r="AZ47" s="6">
        <v>2.3400000000000001E-2</v>
      </c>
      <c r="BA47" s="6">
        <v>9.5299999999999996E-2</v>
      </c>
      <c r="BB47" s="6" t="str">
        <v>*0</v>
      </c>
    </row>
    <row r="48" spans="1:54" hidden="1">
      <c r="A48" t="str">
        <v>Econ-DSPIC96-diff_y</v>
      </c>
      <c r="B48" s="6">
        <v>0.1298</v>
      </c>
      <c r="C48" s="6">
        <v>0.24890000000000001</v>
      </c>
      <c r="D48" s="6">
        <v>0.1018</v>
      </c>
      <c r="E48" s="6">
        <v>0.1981</v>
      </c>
      <c r="F48" s="6">
        <v>0.2001</v>
      </c>
      <c r="G48" s="6">
        <v>0.33800000000000002</v>
      </c>
      <c r="H48" s="6">
        <v>0.25679999999999997</v>
      </c>
      <c r="I48" s="6" t="str">
        <v>*0.0007</v>
      </c>
      <c r="J48" s="6">
        <v>0.59389999999999998</v>
      </c>
      <c r="K48" s="6" t="str">
        <v>*0.0057</v>
      </c>
      <c r="L48" s="6">
        <v>0.13569999999999999</v>
      </c>
      <c r="M48" s="6">
        <v>6.4299999999999996E-2</v>
      </c>
      <c r="N48" s="6" t="str">
        <v>*0.0063</v>
      </c>
      <c r="O48" s="6">
        <v>0.21820000000000001</v>
      </c>
      <c r="P48" s="6">
        <v>0.27079999999999999</v>
      </c>
      <c r="Q48" s="6">
        <v>0.25059999999999999</v>
      </c>
      <c r="R48" s="6">
        <v>0.11020000000000001</v>
      </c>
      <c r="S48" s="6">
        <v>0.4153</v>
      </c>
      <c r="T48" s="6">
        <v>0.13969999999999999</v>
      </c>
      <c r="U48" s="6">
        <v>0.17100000000000001</v>
      </c>
      <c r="V48" s="6">
        <v>0.1038</v>
      </c>
      <c r="W48" s="6">
        <v>0.39019999999999999</v>
      </c>
      <c r="X48" s="6">
        <v>0.15579999999999999</v>
      </c>
      <c r="Y48" s="6">
        <v>0.16919999999999999</v>
      </c>
      <c r="Z48" s="6" t="str">
        <v>*0.0006</v>
      </c>
      <c r="AA48" s="6">
        <v>2.7300000000000001E-2</v>
      </c>
      <c r="AB48" s="6" t="str">
        <v>*0.0094</v>
      </c>
      <c r="AC48" s="6" t="str">
        <v>*0.0087</v>
      </c>
      <c r="AD48" s="6">
        <v>1.1599999999999999E-2</v>
      </c>
      <c r="AE48" s="6">
        <v>1.1599999999999999E-2</v>
      </c>
      <c r="AF48" s="6">
        <v>4.1599999999999998E-2</v>
      </c>
      <c r="AG48" s="6">
        <v>0.13489999999999999</v>
      </c>
      <c r="AH48" s="6" t="str">
        <v>*0.0082</v>
      </c>
      <c r="AI48" s="6" t="str">
        <v>*0.0082</v>
      </c>
      <c r="AJ48" s="6">
        <v>3.27E-2</v>
      </c>
      <c r="AK48" s="6">
        <v>0.1138</v>
      </c>
      <c r="AL48" s="6">
        <v>0.2387</v>
      </c>
      <c r="AM48" s="6">
        <v>0.2387</v>
      </c>
      <c r="AN48" s="6">
        <v>3.8399999999999997E-2</v>
      </c>
      <c r="AO48" s="6">
        <v>0.1133</v>
      </c>
      <c r="AP48" s="6">
        <v>0.124</v>
      </c>
      <c r="AQ48" s="6">
        <v>0.2387</v>
      </c>
      <c r="AR48" s="6">
        <v>0.57550000000000001</v>
      </c>
      <c r="AS48" s="6">
        <v>0.19209999999999999</v>
      </c>
      <c r="AT48" s="6">
        <v>0.84009999999999996</v>
      </c>
      <c r="AU48" s="6" t="str">
        <v>*0.0023</v>
      </c>
      <c r="AV48" s="6">
        <v>1</v>
      </c>
      <c r="AW48" s="6" t="str">
        <v>*0.0051</v>
      </c>
      <c r="AX48" s="6">
        <v>0.27979999999999999</v>
      </c>
      <c r="AY48" s="6">
        <v>0.33529999999999999</v>
      </c>
      <c r="AZ48" s="6" t="str">
        <v>*0.0016</v>
      </c>
      <c r="BA48" s="6">
        <v>0.27079999999999999</v>
      </c>
      <c r="BB48" s="6" t="str">
        <v>*0</v>
      </c>
    </row>
    <row r="49" spans="1:54" hidden="1">
      <c r="A49" t="str">
        <v>Econ-CPIAUCSL-diff_y</v>
      </c>
      <c r="B49" s="6">
        <v>4.6600000000000003E-2</v>
      </c>
      <c r="C49" s="6">
        <v>8.3199999999999996E-2</v>
      </c>
      <c r="D49" s="6">
        <v>4.5600000000000002E-2</v>
      </c>
      <c r="E49" s="6">
        <v>3.2300000000000002E-2</v>
      </c>
      <c r="F49" s="6">
        <v>0.38040000000000002</v>
      </c>
      <c r="G49" s="6">
        <v>0.40539999999999998</v>
      </c>
      <c r="H49" s="6">
        <v>0.71150000000000002</v>
      </c>
      <c r="I49" s="6">
        <v>0.1085</v>
      </c>
      <c r="J49" s="6">
        <v>4.9099999999999998E-2</v>
      </c>
      <c r="K49" s="6">
        <v>0.77380000000000004</v>
      </c>
      <c r="L49" s="6">
        <v>8.4400000000000003E-2</v>
      </c>
      <c r="M49" s="6">
        <v>0.1142</v>
      </c>
      <c r="N49" s="6">
        <v>0.32090000000000002</v>
      </c>
      <c r="O49" s="6" t="str">
        <v>*0.0036</v>
      </c>
      <c r="P49" s="6" t="str">
        <v>*0.0002</v>
      </c>
      <c r="Q49" s="6" t="str">
        <v>*0.0005</v>
      </c>
      <c r="R49" s="6">
        <v>2.6700000000000002E-2</v>
      </c>
      <c r="S49" s="6">
        <v>6.6199999999999995E-2</v>
      </c>
      <c r="T49" s="6">
        <v>4.5499999999999999E-2</v>
      </c>
      <c r="U49" s="6">
        <v>3.9100000000000003E-2</v>
      </c>
      <c r="V49" s="6">
        <v>2.1399999999999999E-2</v>
      </c>
      <c r="W49" s="6">
        <v>2.1899999999999999E-2</v>
      </c>
      <c r="X49" s="6">
        <v>1.1299999999999999E-2</v>
      </c>
      <c r="Y49" s="6">
        <v>1.61E-2</v>
      </c>
      <c r="Z49" s="6">
        <v>2.7099999999999999E-2</v>
      </c>
      <c r="AA49" s="6">
        <v>0.25769999999999998</v>
      </c>
      <c r="AB49" s="6">
        <v>0.2364</v>
      </c>
      <c r="AC49" s="6">
        <v>0.2243</v>
      </c>
      <c r="AD49" s="6">
        <v>6.8199999999999997E-2</v>
      </c>
      <c r="AE49" s="6">
        <v>6.8199999999999997E-2</v>
      </c>
      <c r="AF49" s="6">
        <v>3.32E-2</v>
      </c>
      <c r="AG49" s="6">
        <v>3.4200000000000001E-2</v>
      </c>
      <c r="AH49" s="6">
        <v>1.4500000000000001E-2</v>
      </c>
      <c r="AI49" s="6">
        <v>1.4500000000000001E-2</v>
      </c>
      <c r="AJ49" s="6">
        <v>1.21E-2</v>
      </c>
      <c r="AK49" s="6">
        <v>1.2800000000000001E-2</v>
      </c>
      <c r="AL49" s="6">
        <v>0.63260000000000005</v>
      </c>
      <c r="AM49" s="6">
        <v>0.63260000000000005</v>
      </c>
      <c r="AN49" s="6">
        <v>0.38369999999999999</v>
      </c>
      <c r="AO49" s="6">
        <v>0.2878</v>
      </c>
      <c r="AP49" s="6">
        <v>0.61860000000000004</v>
      </c>
      <c r="AQ49" s="6">
        <v>0.42049999999999998</v>
      </c>
      <c r="AR49" s="6">
        <v>0.56620000000000004</v>
      </c>
      <c r="AS49" s="6" t="str">
        <v>*0.0008</v>
      </c>
      <c r="AT49" s="6" t="str">
        <v>*0.0004</v>
      </c>
      <c r="AU49" s="6">
        <v>7.9699999999999993E-2</v>
      </c>
      <c r="AV49" s="6">
        <v>4.8500000000000001E-2</v>
      </c>
      <c r="AW49" s="6">
        <v>1</v>
      </c>
      <c r="AX49" s="6">
        <v>7.85E-2</v>
      </c>
      <c r="AY49" s="6">
        <v>0.1106</v>
      </c>
      <c r="AZ49" s="6">
        <v>0.10539999999999999</v>
      </c>
      <c r="BA49" s="6" t="str">
        <v>*0.0002</v>
      </c>
      <c r="BB49" s="6" t="str">
        <v>*0</v>
      </c>
    </row>
    <row r="50" spans="1:54" hidden="1">
      <c r="A50" t="str">
        <v>Econ-CPILFESL-diff_y</v>
      </c>
      <c r="B50" s="6">
        <v>1.61E-2</v>
      </c>
      <c r="C50" s="6">
        <v>1.8200000000000001E-2</v>
      </c>
      <c r="D50" s="6">
        <v>1.1900000000000001E-2</v>
      </c>
      <c r="E50" s="6" t="str">
        <v>*0.0008</v>
      </c>
      <c r="F50" s="6" t="str">
        <v>*0.0036</v>
      </c>
      <c r="G50" s="6" t="str">
        <v>*0.0014</v>
      </c>
      <c r="H50" s="6">
        <v>0.54690000000000005</v>
      </c>
      <c r="I50" s="6" t="str">
        <v>*0.0001</v>
      </c>
      <c r="J50" s="6" t="str">
        <v>*0.0001</v>
      </c>
      <c r="K50" s="6" t="str">
        <v>*0</v>
      </c>
      <c r="L50" s="6" t="str">
        <v>*0.0002</v>
      </c>
      <c r="M50" s="6" t="str">
        <v>*0.0003</v>
      </c>
      <c r="N50" s="6" t="str">
        <v>*0.0001</v>
      </c>
      <c r="O50" s="6" t="str">
        <v>*0.0006</v>
      </c>
      <c r="P50" s="6">
        <v>3.1899999999999998E-2</v>
      </c>
      <c r="Q50" s="6">
        <v>1.06E-2</v>
      </c>
      <c r="R50" s="6" t="str">
        <v>*0.0007</v>
      </c>
      <c r="S50" s="6" t="str">
        <v>*0.0008</v>
      </c>
      <c r="T50" s="6" t="str">
        <v>*0.0003</v>
      </c>
      <c r="U50" s="6" t="str">
        <v>*0.0001</v>
      </c>
      <c r="V50" s="6" t="str">
        <v>*0.0006</v>
      </c>
      <c r="W50" s="6" t="str">
        <v>*0.0006</v>
      </c>
      <c r="X50" s="6" t="str">
        <v>*0.0003</v>
      </c>
      <c r="Y50" s="6" t="str">
        <v>*0.0001</v>
      </c>
      <c r="Z50" s="6" t="str">
        <v>*0</v>
      </c>
      <c r="AA50" s="6" t="str">
        <v>*0.0014</v>
      </c>
      <c r="AB50" s="6" t="str">
        <v>*0.0003</v>
      </c>
      <c r="AC50" s="6" t="str">
        <v>*0.0001</v>
      </c>
      <c r="AD50" s="6">
        <v>0.1028</v>
      </c>
      <c r="AE50" s="6">
        <v>0.1028</v>
      </c>
      <c r="AF50" s="6">
        <v>2.6599999999999999E-2</v>
      </c>
      <c r="AG50" s="6" t="str">
        <v>*0.0019</v>
      </c>
      <c r="AH50" s="6">
        <v>6.4299999999999996E-2</v>
      </c>
      <c r="AI50" s="6">
        <v>6.4299999999999996E-2</v>
      </c>
      <c r="AJ50" s="6">
        <v>0.01</v>
      </c>
      <c r="AK50" s="6" t="str">
        <v>*0.0005</v>
      </c>
      <c r="AL50" s="6" t="str">
        <v>*0.0041</v>
      </c>
      <c r="AM50" s="6" t="str">
        <v>*0.0041</v>
      </c>
      <c r="AN50" s="6" t="str">
        <v>*0.0012</v>
      </c>
      <c r="AO50" s="6" t="str">
        <v>*0.0007</v>
      </c>
      <c r="AP50" s="6" t="str">
        <v>*0.0053</v>
      </c>
      <c r="AQ50" s="6" t="str">
        <v>*0.0015</v>
      </c>
      <c r="AR50" s="6">
        <v>0.2109</v>
      </c>
      <c r="AS50" s="6">
        <v>4.07E-2</v>
      </c>
      <c r="AT50" s="6">
        <v>8.14E-2</v>
      </c>
      <c r="AU50" s="6">
        <v>1.9900000000000001E-2</v>
      </c>
      <c r="AV50" s="6">
        <v>0.16200000000000001</v>
      </c>
      <c r="AW50" s="6" t="str">
        <v>*0.0002</v>
      </c>
      <c r="AX50" s="6">
        <v>1</v>
      </c>
      <c r="AY50" s="6">
        <v>2.9499999999999998E-2</v>
      </c>
      <c r="AZ50" s="6">
        <v>5.5399999999999998E-2</v>
      </c>
      <c r="BA50" s="6">
        <v>3.1899999999999998E-2</v>
      </c>
      <c r="BB50" s="6" t="str">
        <v>*0</v>
      </c>
    </row>
    <row r="51" spans="1:54" hidden="1">
      <c r="A51" t="str">
        <v>Econ-INDPRO-diff_y</v>
      </c>
      <c r="B51" s="6">
        <v>2.8400000000000002E-2</v>
      </c>
      <c r="C51" s="6">
        <v>0.15010000000000001</v>
      </c>
      <c r="D51" s="6">
        <v>4.6800000000000001E-2</v>
      </c>
      <c r="E51" s="6">
        <v>3.5799999999999998E-2</v>
      </c>
      <c r="F51" s="6">
        <v>3.7400000000000003E-2</v>
      </c>
      <c r="G51" s="6">
        <v>0.25</v>
      </c>
      <c r="H51" s="6">
        <v>0.19020000000000001</v>
      </c>
      <c r="I51" s="6" t="str">
        <v>*0.0043</v>
      </c>
      <c r="J51" s="6">
        <v>0.21429999999999999</v>
      </c>
      <c r="K51" s="6" t="str">
        <v>*0</v>
      </c>
      <c r="L51" s="6">
        <v>0.3236</v>
      </c>
      <c r="M51" s="6">
        <v>9.2600000000000002E-2</v>
      </c>
      <c r="N51" s="6" t="str">
        <v>*0.0001</v>
      </c>
      <c r="O51" s="6">
        <v>1.1599999999999999E-2</v>
      </c>
      <c r="P51" s="6" t="str">
        <v>*0.0071</v>
      </c>
      <c r="Q51" s="6">
        <v>1.2999999999999999E-2</v>
      </c>
      <c r="R51" s="6">
        <v>3.15E-2</v>
      </c>
      <c r="S51" s="6">
        <v>0.3493</v>
      </c>
      <c r="T51" s="6">
        <v>0.1608</v>
      </c>
      <c r="U51" s="6">
        <v>8.1500000000000003E-2</v>
      </c>
      <c r="V51" s="6">
        <v>1.44E-2</v>
      </c>
      <c r="W51" s="6">
        <v>0.41980000000000001</v>
      </c>
      <c r="X51" s="6">
        <v>0.20280000000000001</v>
      </c>
      <c r="Y51" s="6">
        <v>7.6799999999999993E-2</v>
      </c>
      <c r="Z51" s="6" t="str">
        <v>*0.0051</v>
      </c>
      <c r="AA51" s="6" t="str">
        <v>*0.0047</v>
      </c>
      <c r="AB51" s="6" t="str">
        <v>*0.0033</v>
      </c>
      <c r="AC51" s="6" t="str">
        <v>*0.0008</v>
      </c>
      <c r="AD51" s="6">
        <v>0.4773</v>
      </c>
      <c r="AE51" s="6">
        <v>0.4773</v>
      </c>
      <c r="AF51" s="6">
        <v>0.28289999999999998</v>
      </c>
      <c r="AG51" s="6">
        <v>8.4500000000000006E-2</v>
      </c>
      <c r="AH51" s="6">
        <v>0.44819999999999999</v>
      </c>
      <c r="AI51" s="6">
        <v>0.44819999999999999</v>
      </c>
      <c r="AJ51" s="6">
        <v>0.36359999999999998</v>
      </c>
      <c r="AK51" s="6">
        <v>8.1699999999999995E-2</v>
      </c>
      <c r="AL51" s="6" t="str">
        <v>*0.0047</v>
      </c>
      <c r="AM51" s="6" t="str">
        <v>*0.0047</v>
      </c>
      <c r="AN51" s="6" t="str">
        <v>*0.0029</v>
      </c>
      <c r="AO51" s="6" t="str">
        <v>*0.0013</v>
      </c>
      <c r="AP51" s="6">
        <v>3.5200000000000002E-2</v>
      </c>
      <c r="AQ51" s="6">
        <v>9.3600000000000003E-2</v>
      </c>
      <c r="AR51" s="6">
        <v>0.27789999999999998</v>
      </c>
      <c r="AS51" s="6">
        <v>6.6799999999999998E-2</v>
      </c>
      <c r="AT51" s="6">
        <v>1.54E-2</v>
      </c>
      <c r="AU51" s="6" t="str">
        <v>*0.0054</v>
      </c>
      <c r="AV51" s="6">
        <v>0.27700000000000002</v>
      </c>
      <c r="AW51" s="6" t="str">
        <v>*0</v>
      </c>
      <c r="AX51" s="6">
        <v>0.1404</v>
      </c>
      <c r="AY51" s="6">
        <v>1</v>
      </c>
      <c r="AZ51" s="6" t="str">
        <v>*0.0001</v>
      </c>
      <c r="BA51" s="6" t="str">
        <v>*0.0071</v>
      </c>
      <c r="BB51" s="6" t="str">
        <v>*0</v>
      </c>
    </row>
    <row r="52" spans="1:54" hidden="1">
      <c r="A52" t="str">
        <v>Econ-PCE-diff_y</v>
      </c>
      <c r="B52" s="6">
        <v>0.10630000000000001</v>
      </c>
      <c r="C52" s="6">
        <v>0.2772</v>
      </c>
      <c r="D52" s="6">
        <v>9.9000000000000005E-2</v>
      </c>
      <c r="E52" s="6" t="str">
        <v>*0.0095</v>
      </c>
      <c r="F52" s="6" t="str">
        <v>*0.0014</v>
      </c>
      <c r="G52" s="6">
        <v>1.3899999999999999E-2</v>
      </c>
      <c r="H52" s="6">
        <v>0.30840000000000001</v>
      </c>
      <c r="I52" s="6" t="str">
        <v>*0.0099</v>
      </c>
      <c r="J52" s="6" t="str">
        <v>*0.0005</v>
      </c>
      <c r="K52" s="6" t="str">
        <v>*0</v>
      </c>
      <c r="L52" s="6" t="str">
        <v>*0.0013</v>
      </c>
      <c r="M52" s="6">
        <v>1.9800000000000002E-2</v>
      </c>
      <c r="N52" s="6" t="str">
        <v>*0.0049</v>
      </c>
      <c r="O52" s="6" t="str">
        <v>*0.002</v>
      </c>
      <c r="P52" s="6">
        <v>0.2147</v>
      </c>
      <c r="Q52" s="6">
        <v>8.2500000000000004E-2</v>
      </c>
      <c r="R52" s="6">
        <v>1.0500000000000001E-2</v>
      </c>
      <c r="S52" s="6" t="str">
        <v>*0.0076</v>
      </c>
      <c r="T52" s="6" t="str">
        <v>*0.0012</v>
      </c>
      <c r="U52" s="6" t="str">
        <v>*0.0001</v>
      </c>
      <c r="V52" s="6" t="str">
        <v>*0.0078</v>
      </c>
      <c r="W52" s="6" t="str">
        <v>*0.0059</v>
      </c>
      <c r="X52" s="6" t="str">
        <v>*0.0006</v>
      </c>
      <c r="Y52" s="6" t="str">
        <v>*0</v>
      </c>
      <c r="Z52" s="6" t="str">
        <v>*0.0003</v>
      </c>
      <c r="AA52" s="6" t="str">
        <v>*0.0002</v>
      </c>
      <c r="AB52" s="6" t="str">
        <v>*0.0001</v>
      </c>
      <c r="AC52" s="6" t="str">
        <v>*0</v>
      </c>
      <c r="AD52" s="6">
        <v>0.28029999999999999</v>
      </c>
      <c r="AE52" s="6">
        <v>0.28029999999999999</v>
      </c>
      <c r="AF52" s="6">
        <v>2.8299999999999999E-2</v>
      </c>
      <c r="AG52" s="6" t="str">
        <v>*0.0081</v>
      </c>
      <c r="AH52" s="6">
        <v>0.12959999999999999</v>
      </c>
      <c r="AI52" s="6">
        <v>0.12959999999999999</v>
      </c>
      <c r="AJ52" s="6">
        <v>1.32E-2</v>
      </c>
      <c r="AK52" s="6" t="str">
        <v>*0.0025</v>
      </c>
      <c r="AL52" s="6" t="str">
        <v>*0.0022</v>
      </c>
      <c r="AM52" s="6" t="str">
        <v>*0.0022</v>
      </c>
      <c r="AN52" s="6" t="str">
        <v>*0.0032</v>
      </c>
      <c r="AO52" s="6" t="str">
        <v>*0.0002</v>
      </c>
      <c r="AP52" s="6" t="str">
        <v>*0.0009</v>
      </c>
      <c r="AQ52" s="6">
        <v>1.2999999999999999E-2</v>
      </c>
      <c r="AR52" s="6">
        <v>0.66539999999999999</v>
      </c>
      <c r="AS52" s="6">
        <v>0.2621</v>
      </c>
      <c r="AT52" s="6">
        <v>0.14849999999999999</v>
      </c>
      <c r="AU52" s="6">
        <v>0.63749999999999996</v>
      </c>
      <c r="AV52" s="6">
        <v>1.09E-2</v>
      </c>
      <c r="AW52" s="6" t="str">
        <v>*0.0004</v>
      </c>
      <c r="AX52" s="6">
        <v>6.7100000000000007E-2</v>
      </c>
      <c r="AY52" s="6">
        <v>1.67E-2</v>
      </c>
      <c r="AZ52" s="6">
        <v>1</v>
      </c>
      <c r="BA52" s="6">
        <v>0.2147</v>
      </c>
      <c r="BB52" s="6" t="str">
        <v>*0</v>
      </c>
    </row>
    <row r="53" spans="1:54" hidden="1">
      <c r="A53" t="str">
        <v>Market-SP500-pc-delta_y</v>
      </c>
      <c r="B53" s="6" t="str">
        <v>*0.0054</v>
      </c>
      <c r="C53" s="6" t="str">
        <v>*0.0007</v>
      </c>
      <c r="D53" s="6" t="str">
        <v>*0.0022</v>
      </c>
      <c r="E53" s="6" t="str">
        <v>*0.0021</v>
      </c>
      <c r="F53" s="6">
        <v>0.52839999999999998</v>
      </c>
      <c r="G53" s="6" t="str">
        <v>*0.0022</v>
      </c>
      <c r="H53" s="6" t="str">
        <v>*0.0091</v>
      </c>
      <c r="I53" s="6" t="str">
        <v>*0.0091</v>
      </c>
      <c r="J53" s="6">
        <v>0.11700000000000001</v>
      </c>
      <c r="K53" s="6">
        <v>6.9000000000000006E-2</v>
      </c>
      <c r="L53" s="6">
        <v>0.1343</v>
      </c>
      <c r="M53" s="6">
        <v>3.9899999999999998E-2</v>
      </c>
      <c r="N53" s="6">
        <v>0.10589999999999999</v>
      </c>
      <c r="O53" s="6">
        <v>2.9499999999999998E-2</v>
      </c>
      <c r="P53" s="6" t="str">
        <v>*0.0037</v>
      </c>
      <c r="Q53" s="6">
        <v>0.52839999999999998</v>
      </c>
      <c r="R53" s="6" t="str">
        <v>*0.0051</v>
      </c>
      <c r="S53" s="6" t="str">
        <v>*0.0002</v>
      </c>
      <c r="T53" s="6" t="str">
        <v>*0.0013</v>
      </c>
      <c r="U53" s="6" t="str">
        <v>*0.0016</v>
      </c>
      <c r="V53" s="6">
        <v>3.95E-2</v>
      </c>
      <c r="W53" s="6" t="str">
        <v>*0.0007</v>
      </c>
      <c r="X53" s="6" t="str">
        <v>*0.0069</v>
      </c>
      <c r="Y53" s="6" t="str">
        <v>*0.0038</v>
      </c>
      <c r="Z53" s="6" t="str">
        <v>*0.0001</v>
      </c>
      <c r="AA53" s="6" t="str">
        <v>*0.0001</v>
      </c>
      <c r="AB53" s="6" t="str">
        <v>*0.0001</v>
      </c>
      <c r="AC53" s="6" t="str">
        <v>*0.0001</v>
      </c>
      <c r="AD53" s="6" t="str">
        <v>*0.0001</v>
      </c>
      <c r="AE53" s="6" t="str">
        <v>*0.0001</v>
      </c>
      <c r="AF53" s="6" t="str">
        <v>*0.0004</v>
      </c>
      <c r="AG53" s="6" t="str">
        <v>*0.0009</v>
      </c>
      <c r="AH53" s="6" t="str">
        <v>*0.0002</v>
      </c>
      <c r="AI53" s="6" t="str">
        <v>*0.0002</v>
      </c>
      <c r="AJ53" s="6" t="str">
        <v>*0.0014</v>
      </c>
      <c r="AK53" s="6" t="str">
        <v>*0.0018</v>
      </c>
      <c r="AL53" s="6">
        <v>6.5000000000000002E-2</v>
      </c>
      <c r="AM53" s="6">
        <v>6.5000000000000002E-2</v>
      </c>
      <c r="AN53" s="6">
        <v>0.1028</v>
      </c>
      <c r="AO53" s="6">
        <v>0.11360000000000001</v>
      </c>
      <c r="AP53" s="6">
        <v>0.4839</v>
      </c>
      <c r="AQ53" s="6" t="str">
        <v>*0.0023</v>
      </c>
      <c r="AR53" s="6">
        <v>1.03E-2</v>
      </c>
      <c r="AS53" s="6">
        <v>0.14169999999999999</v>
      </c>
      <c r="AT53" s="6">
        <v>1.5299999999999999E-2</v>
      </c>
      <c r="AU53" s="6" t="str">
        <v>*0.0017</v>
      </c>
      <c r="AV53" s="6">
        <v>0.35260000000000002</v>
      </c>
      <c r="AW53" s="6">
        <v>0.40229999999999999</v>
      </c>
      <c r="AX53" s="6">
        <v>0.2286</v>
      </c>
      <c r="AY53" s="6">
        <v>0.1115</v>
      </c>
      <c r="AZ53" s="6">
        <v>0.19639999999999999</v>
      </c>
      <c r="BA53" s="6">
        <v>1</v>
      </c>
      <c r="BB53" s="6" t="str">
        <v>*0</v>
      </c>
    </row>
    <row r="56" spans="1:54">
      <c r="A56" t="s">
        <v>65</v>
      </c>
    </row>
    <row r="57" spans="1:54">
      <c r="A57" t="s">
        <v>240</v>
      </c>
    </row>
    <row r="58" spans="1:54">
      <c r="A58" t="s">
        <v>239</v>
      </c>
      <c r="B58">
        <v>0.01</v>
      </c>
      <c r="C58">
        <v>0.05</v>
      </c>
    </row>
    <row r="61" spans="1:54">
      <c r="B61" s="4" t="s">
        <v>183</v>
      </c>
      <c r="C61" t="s">
        <v>184</v>
      </c>
      <c r="D61" t="s">
        <v>185</v>
      </c>
      <c r="E61" t="s">
        <v>186</v>
      </c>
      <c r="F61" t="s">
        <v>187</v>
      </c>
      <c r="G61" t="s">
        <v>188</v>
      </c>
      <c r="H61" t="s">
        <v>189</v>
      </c>
      <c r="I61" t="s">
        <v>190</v>
      </c>
      <c r="J61" t="s">
        <v>191</v>
      </c>
      <c r="K61" t="s">
        <v>192</v>
      </c>
      <c r="L61" t="s">
        <v>193</v>
      </c>
      <c r="M61" t="s">
        <v>194</v>
      </c>
      <c r="N61" t="s">
        <v>195</v>
      </c>
      <c r="O61" t="s">
        <v>196</v>
      </c>
      <c r="P61" t="s">
        <v>197</v>
      </c>
      <c r="Q61" t="s">
        <v>198</v>
      </c>
      <c r="R61" t="s">
        <v>199</v>
      </c>
      <c r="S61" t="s">
        <v>200</v>
      </c>
      <c r="T61" t="s">
        <v>201</v>
      </c>
      <c r="U61" t="s">
        <v>202</v>
      </c>
      <c r="V61" t="s">
        <v>203</v>
      </c>
      <c r="W61" t="s">
        <v>204</v>
      </c>
      <c r="X61" t="s">
        <v>205</v>
      </c>
      <c r="Y61" t="s">
        <v>206</v>
      </c>
      <c r="Z61" t="s">
        <v>207</v>
      </c>
      <c r="AA61" t="s">
        <v>208</v>
      </c>
      <c r="AB61" t="s">
        <v>209</v>
      </c>
      <c r="AC61" t="s">
        <v>210</v>
      </c>
      <c r="AD61" t="s">
        <v>955</v>
      </c>
      <c r="AE61" t="s">
        <v>956</v>
      </c>
      <c r="AF61" t="s">
        <v>957</v>
      </c>
      <c r="AG61" t="s">
        <v>958</v>
      </c>
      <c r="AH61" t="s">
        <v>959</v>
      </c>
      <c r="AI61" t="s">
        <v>960</v>
      </c>
      <c r="AJ61" t="s">
        <v>961</v>
      </c>
      <c r="AK61" t="s">
        <v>962</v>
      </c>
      <c r="AL61" t="s">
        <v>963</v>
      </c>
      <c r="AM61" t="s">
        <v>964</v>
      </c>
      <c r="AN61" t="s">
        <v>965</v>
      </c>
      <c r="AO61" t="s">
        <v>966</v>
      </c>
      <c r="AP61" t="s">
        <v>967</v>
      </c>
      <c r="AQ61" t="s">
        <v>968</v>
      </c>
      <c r="AR61" t="s">
        <v>969</v>
      </c>
      <c r="AS61" t="s">
        <v>970</v>
      </c>
      <c r="AT61" t="s">
        <v>971</v>
      </c>
      <c r="AU61" t="s">
        <v>972</v>
      </c>
      <c r="AV61" t="s">
        <v>973</v>
      </c>
      <c r="AW61" t="s">
        <v>974</v>
      </c>
      <c r="AX61" t="s">
        <v>975</v>
      </c>
      <c r="AY61" t="s">
        <v>976</v>
      </c>
      <c r="AZ61" t="s">
        <v>977</v>
      </c>
      <c r="BA61" t="s">
        <v>978</v>
      </c>
    </row>
    <row r="62" spans="1:54">
      <c r="A62" s="4" t="s">
        <v>211</v>
      </c>
      <c r="B62">
        <v>1</v>
      </c>
      <c r="C62">
        <v>1.9800000000000002E-2</v>
      </c>
      <c r="D62">
        <v>8.8999999999999999E-3</v>
      </c>
      <c r="E62">
        <v>0</v>
      </c>
      <c r="F62">
        <v>4.3099999999999999E-2</v>
      </c>
      <c r="G62">
        <v>4.7899999999999998E-2</v>
      </c>
      <c r="H62">
        <v>0</v>
      </c>
      <c r="I62">
        <v>2.8999999999999998E-3</v>
      </c>
      <c r="J62">
        <v>4.7000000000000002E-3</v>
      </c>
      <c r="K62">
        <v>4.0000000000000002E-4</v>
      </c>
      <c r="L62">
        <v>6.7000000000000002E-3</v>
      </c>
      <c r="M62">
        <v>5.8999999999999999E-3</v>
      </c>
      <c r="N62">
        <v>5.4000000000000003E-3</v>
      </c>
      <c r="O62">
        <v>8.6999999999999994E-3</v>
      </c>
      <c r="P62">
        <v>1E-3</v>
      </c>
      <c r="Q62">
        <v>4.4000000000000003E-3</v>
      </c>
      <c r="R62">
        <v>4.3099999999999999E-2</v>
      </c>
      <c r="S62">
        <v>6.2100000000000002E-2</v>
      </c>
      <c r="T62">
        <v>2.92E-2</v>
      </c>
      <c r="U62">
        <v>6.9999999999999999E-4</v>
      </c>
      <c r="V62">
        <v>4.7899999999999998E-2</v>
      </c>
      <c r="W62">
        <v>1.14E-2</v>
      </c>
      <c r="X62">
        <v>6.7999999999999996E-3</v>
      </c>
      <c r="Y62">
        <v>1E-4</v>
      </c>
      <c r="Z62">
        <v>0</v>
      </c>
      <c r="AA62">
        <v>0</v>
      </c>
      <c r="AB62">
        <v>0</v>
      </c>
      <c r="AC62">
        <v>0</v>
      </c>
      <c r="AD62">
        <v>0.1028</v>
      </c>
      <c r="AE62">
        <v>0.1028</v>
      </c>
      <c r="AF62">
        <v>4.7000000000000002E-3</v>
      </c>
      <c r="AG62">
        <v>4.1999999999999997E-3</v>
      </c>
      <c r="AH62">
        <v>3.56E-2</v>
      </c>
      <c r="AI62">
        <v>3.56E-2</v>
      </c>
      <c r="AJ62">
        <v>2.2599999999999999E-2</v>
      </c>
      <c r="AK62">
        <v>1E-3</v>
      </c>
      <c r="AL62">
        <v>0.1467</v>
      </c>
      <c r="AM62">
        <v>0.1467</v>
      </c>
      <c r="AN62">
        <v>6.7999999999999996E-3</v>
      </c>
      <c r="AO62">
        <v>2.7199999999999998E-2</v>
      </c>
      <c r="AP62">
        <v>9.3799999999999994E-2</v>
      </c>
      <c r="AQ62">
        <v>5.2699999999999997E-2</v>
      </c>
      <c r="AR62">
        <v>2.3999999999999998E-3</v>
      </c>
      <c r="AS62">
        <v>7.1999999999999998E-3</v>
      </c>
      <c r="AT62">
        <v>1.0999999999999999E-2</v>
      </c>
      <c r="AU62">
        <v>4.4999999999999997E-3</v>
      </c>
      <c r="AV62">
        <v>2.7E-2</v>
      </c>
      <c r="AW62">
        <v>3.5999999999999999E-3</v>
      </c>
      <c r="AX62">
        <v>0.36670000000000003</v>
      </c>
      <c r="AY62">
        <v>1.3599999999999999E-2</v>
      </c>
      <c r="AZ62">
        <v>4.4999999999999997E-3</v>
      </c>
      <c r="BA62">
        <v>1E-3</v>
      </c>
    </row>
    <row r="63" spans="1:54">
      <c r="A63" s="4" t="s">
        <v>212</v>
      </c>
      <c r="B63">
        <v>2.0000000000000001E-4</v>
      </c>
      <c r="C63">
        <v>1</v>
      </c>
      <c r="D63">
        <v>2.07E-2</v>
      </c>
      <c r="E63">
        <v>1E-4</v>
      </c>
      <c r="F63">
        <v>9.4000000000000004E-3</v>
      </c>
      <c r="G63">
        <v>0.193</v>
      </c>
      <c r="H63">
        <v>2.7300000000000001E-2</v>
      </c>
      <c r="I63">
        <v>3.2000000000000002E-3</v>
      </c>
      <c r="J63">
        <v>6.0600000000000001E-2</v>
      </c>
      <c r="K63">
        <v>2.92E-2</v>
      </c>
      <c r="L63">
        <v>3.3799999999999997E-2</v>
      </c>
      <c r="M63">
        <v>3.0099999999999998E-2</v>
      </c>
      <c r="N63">
        <v>2.9600000000000001E-2</v>
      </c>
      <c r="O63">
        <v>3.6299999999999999E-2</v>
      </c>
      <c r="P63">
        <v>2.3900000000000001E-2</v>
      </c>
      <c r="Q63">
        <v>1.7100000000000001E-2</v>
      </c>
      <c r="R63">
        <v>6.1999999999999998E-3</v>
      </c>
      <c r="S63">
        <v>9.7000000000000003E-3</v>
      </c>
      <c r="T63">
        <v>1.5100000000000001E-2</v>
      </c>
      <c r="U63">
        <v>3.5000000000000001E-3</v>
      </c>
      <c r="V63">
        <v>7.8E-2</v>
      </c>
      <c r="W63">
        <v>0.19170000000000001</v>
      </c>
      <c r="X63">
        <v>8.3000000000000004E-2</v>
      </c>
      <c r="Y63">
        <v>5.8999999999999999E-3</v>
      </c>
      <c r="Z63">
        <v>1.8700000000000001E-2</v>
      </c>
      <c r="AA63">
        <v>2.7199999999999998E-2</v>
      </c>
      <c r="AB63">
        <v>2.7799999999999998E-2</v>
      </c>
      <c r="AC63">
        <v>6.3E-3</v>
      </c>
      <c r="AD63">
        <v>1.0200000000000001E-2</v>
      </c>
      <c r="AE63">
        <v>1.0200000000000001E-2</v>
      </c>
      <c r="AF63">
        <v>3.5499999999999997E-2</v>
      </c>
      <c r="AG63">
        <v>2.5999999999999999E-3</v>
      </c>
      <c r="AH63">
        <v>3.7900000000000003E-2</v>
      </c>
      <c r="AI63">
        <v>3.7900000000000003E-2</v>
      </c>
      <c r="AJ63">
        <v>3.5700000000000003E-2</v>
      </c>
      <c r="AK63">
        <v>4.3E-3</v>
      </c>
      <c r="AL63">
        <v>0.2414</v>
      </c>
      <c r="AM63">
        <v>0.2414</v>
      </c>
      <c r="AN63">
        <v>0.15720000000000001</v>
      </c>
      <c r="AO63">
        <v>4.3299999999999998E-2</v>
      </c>
      <c r="AP63">
        <v>2.4899999999999999E-2</v>
      </c>
      <c r="AQ63">
        <v>9.74E-2</v>
      </c>
      <c r="AR63">
        <v>0.29239999999999999</v>
      </c>
      <c r="AS63">
        <v>7.46E-2</v>
      </c>
      <c r="AT63">
        <v>3.56E-2</v>
      </c>
      <c r="AU63">
        <v>2.0999999999999999E-3</v>
      </c>
      <c r="AV63">
        <v>7.4899999999999994E-2</v>
      </c>
      <c r="AW63">
        <v>2.64E-2</v>
      </c>
      <c r="AX63">
        <v>1.8599999999999998E-2</v>
      </c>
      <c r="AY63">
        <v>2.4899999999999999E-2</v>
      </c>
      <c r="AZ63">
        <v>2.92E-2</v>
      </c>
      <c r="BA63">
        <v>2.3900000000000001E-2</v>
      </c>
    </row>
    <row r="64" spans="1:54">
      <c r="A64" s="4" t="s">
        <v>213</v>
      </c>
      <c r="B64">
        <v>5.9999999999999995E-4</v>
      </c>
      <c r="C64">
        <v>5.0200000000000002E-2</v>
      </c>
      <c r="D64">
        <v>1</v>
      </c>
      <c r="E64">
        <v>2.9999999999999997E-4</v>
      </c>
      <c r="F64">
        <v>1.7100000000000001E-2</v>
      </c>
      <c r="G64">
        <v>0.29870000000000002</v>
      </c>
      <c r="H64">
        <v>6.3700000000000007E-2</v>
      </c>
      <c r="I64">
        <v>2.1600000000000001E-2</v>
      </c>
      <c r="J64">
        <v>3.9E-2</v>
      </c>
      <c r="K64">
        <v>7.4700000000000003E-2</v>
      </c>
      <c r="L64">
        <v>0.21490000000000001</v>
      </c>
      <c r="M64">
        <v>5.4000000000000003E-3</v>
      </c>
      <c r="N64">
        <v>9.2899999999999996E-2</v>
      </c>
      <c r="O64">
        <v>4.41E-2</v>
      </c>
      <c r="P64">
        <v>2.0000000000000001E-4</v>
      </c>
      <c r="Q64">
        <v>2.0000000000000001E-4</v>
      </c>
      <c r="R64">
        <v>1.9E-2</v>
      </c>
      <c r="S64">
        <v>6.1199999999999997E-2</v>
      </c>
      <c r="T64">
        <v>1.7500000000000002E-2</v>
      </c>
      <c r="U64">
        <v>1.6999999999999999E-3</v>
      </c>
      <c r="V64">
        <v>0.161</v>
      </c>
      <c r="W64">
        <v>0.24379999999999999</v>
      </c>
      <c r="X64">
        <v>0.29709999999999998</v>
      </c>
      <c r="Y64">
        <v>5.4300000000000001E-2</v>
      </c>
      <c r="Z64">
        <v>1.12E-2</v>
      </c>
      <c r="AA64">
        <v>8.6800000000000002E-2</v>
      </c>
      <c r="AB64">
        <v>6.3600000000000004E-2</v>
      </c>
      <c r="AC64">
        <v>1.6E-2</v>
      </c>
      <c r="AD64">
        <v>5.4000000000000003E-3</v>
      </c>
      <c r="AE64">
        <v>5.4000000000000003E-3</v>
      </c>
      <c r="AF64">
        <v>3.7699999999999997E-2</v>
      </c>
      <c r="AG64">
        <v>6.9999999999999999E-4</v>
      </c>
      <c r="AH64">
        <v>4.9299999999999997E-2</v>
      </c>
      <c r="AI64">
        <v>4.9299999999999997E-2</v>
      </c>
      <c r="AJ64">
        <v>5.79E-2</v>
      </c>
      <c r="AK64">
        <v>2.6499999999999999E-2</v>
      </c>
      <c r="AL64">
        <v>0.27939999999999998</v>
      </c>
      <c r="AM64">
        <v>0.27939999999999998</v>
      </c>
      <c r="AN64">
        <v>0.17810000000000001</v>
      </c>
      <c r="AO64">
        <v>0.124</v>
      </c>
      <c r="AP64">
        <v>9.9000000000000008E-3</v>
      </c>
      <c r="AQ64">
        <v>4.8599999999999997E-2</v>
      </c>
      <c r="AR64">
        <v>0.22359999999999999</v>
      </c>
      <c r="AS64">
        <v>8.0000000000000002E-3</v>
      </c>
      <c r="AT64">
        <v>1.3100000000000001E-2</v>
      </c>
      <c r="AU64">
        <v>1.3299999999999999E-2</v>
      </c>
      <c r="AV64">
        <v>3.7699999999999997E-2</v>
      </c>
      <c r="AW64">
        <v>3.0200000000000001E-2</v>
      </c>
      <c r="AX64">
        <v>5.9700000000000003E-2</v>
      </c>
      <c r="AY64">
        <v>3.8E-3</v>
      </c>
      <c r="AZ64">
        <v>8.9800000000000005E-2</v>
      </c>
      <c r="BA64">
        <v>2.0000000000000001E-4</v>
      </c>
    </row>
    <row r="65" spans="1:53">
      <c r="A65" s="4" t="s">
        <v>214</v>
      </c>
      <c r="B65">
        <v>3.5999999999999999E-3</v>
      </c>
      <c r="C65">
        <v>8.9899999999999994E-2</v>
      </c>
      <c r="D65">
        <v>7.6E-3</v>
      </c>
      <c r="E65">
        <v>1</v>
      </c>
      <c r="F65">
        <v>4.87E-2</v>
      </c>
      <c r="G65">
        <v>0.27850000000000003</v>
      </c>
      <c r="H65">
        <v>0.13</v>
      </c>
      <c r="I65">
        <v>1.5599999999999999E-2</v>
      </c>
      <c r="J65">
        <v>7.5700000000000003E-2</v>
      </c>
      <c r="K65">
        <v>0.2737</v>
      </c>
      <c r="L65">
        <v>0.25059999999999999</v>
      </c>
      <c r="M65">
        <v>2.4400000000000002E-2</v>
      </c>
      <c r="N65">
        <v>0.19109999999999999</v>
      </c>
      <c r="O65">
        <v>1.0999999999999999E-2</v>
      </c>
      <c r="P65">
        <v>1E-4</v>
      </c>
      <c r="Q65">
        <v>1E-4</v>
      </c>
      <c r="R65">
        <v>4.1000000000000003E-3</v>
      </c>
      <c r="S65">
        <v>3.2199999999999999E-2</v>
      </c>
      <c r="T65">
        <v>0.12479999999999999</v>
      </c>
      <c r="U65">
        <v>4.7899999999999998E-2</v>
      </c>
      <c r="V65">
        <v>6.1100000000000002E-2</v>
      </c>
      <c r="W65">
        <v>0.53769999999999996</v>
      </c>
      <c r="X65">
        <v>0.31830000000000003</v>
      </c>
      <c r="Y65">
        <v>0.27839999999999998</v>
      </c>
      <c r="Z65">
        <v>5.0000000000000001E-4</v>
      </c>
      <c r="AA65">
        <v>0.307</v>
      </c>
      <c r="AB65">
        <v>0.17430000000000001</v>
      </c>
      <c r="AC65">
        <v>0.12970000000000001</v>
      </c>
      <c r="AD65">
        <v>1.2200000000000001E-2</v>
      </c>
      <c r="AE65">
        <v>1.2200000000000001E-2</v>
      </c>
      <c r="AF65">
        <v>4.9799999999999997E-2</v>
      </c>
      <c r="AG65">
        <v>1.7000000000000001E-2</v>
      </c>
      <c r="AH65">
        <v>0.15490000000000001</v>
      </c>
      <c r="AI65">
        <v>0.15490000000000001</v>
      </c>
      <c r="AJ65">
        <v>0.112</v>
      </c>
      <c r="AK65">
        <v>3.5700000000000003E-2</v>
      </c>
      <c r="AL65">
        <v>0.16839999999999999</v>
      </c>
      <c r="AM65">
        <v>0.16839999999999999</v>
      </c>
      <c r="AN65">
        <v>5.2699999999999997E-2</v>
      </c>
      <c r="AO65">
        <v>0.25640000000000002</v>
      </c>
      <c r="AP65">
        <v>7.1000000000000004E-3</v>
      </c>
      <c r="AQ65">
        <v>2.8000000000000001E-2</v>
      </c>
      <c r="AR65">
        <v>0.1225</v>
      </c>
      <c r="AS65">
        <v>3.5000000000000001E-3</v>
      </c>
      <c r="AT65">
        <v>8.9999999999999998E-4</v>
      </c>
      <c r="AU65">
        <v>1.2800000000000001E-2</v>
      </c>
      <c r="AV65">
        <v>4.7800000000000002E-2</v>
      </c>
      <c r="AW65">
        <v>0.20949999999999999</v>
      </c>
      <c r="AX65">
        <v>2.06E-2</v>
      </c>
      <c r="AY65">
        <v>1.41E-2</v>
      </c>
      <c r="AZ65">
        <v>0.2286</v>
      </c>
      <c r="BA65">
        <v>1E-4</v>
      </c>
    </row>
    <row r="66" spans="1:53">
      <c r="A66" s="4" t="s">
        <v>215</v>
      </c>
      <c r="B66">
        <v>2.4299999999999999E-2</v>
      </c>
      <c r="C66">
        <v>3.5999999999999999E-3</v>
      </c>
      <c r="D66">
        <v>6.6E-3</v>
      </c>
      <c r="E66">
        <v>5.0000000000000001E-3</v>
      </c>
      <c r="F66">
        <v>1</v>
      </c>
      <c r="G66">
        <v>0</v>
      </c>
      <c r="H66">
        <v>8.8999999999999996E-2</v>
      </c>
      <c r="I66">
        <v>2.5999999999999999E-3</v>
      </c>
      <c r="J66">
        <v>2.8999999999999998E-3</v>
      </c>
      <c r="K66">
        <v>1.0699999999999999E-2</v>
      </c>
      <c r="L66">
        <v>3.2000000000000002E-3</v>
      </c>
      <c r="M66">
        <v>1.1299999999999999E-2</v>
      </c>
      <c r="N66">
        <v>2.7000000000000001E-3</v>
      </c>
      <c r="O66">
        <v>2.2000000000000001E-3</v>
      </c>
      <c r="P66">
        <v>0.14369999999999999</v>
      </c>
      <c r="Q66">
        <v>0.14369999999999999</v>
      </c>
      <c r="R66">
        <v>2.47E-2</v>
      </c>
      <c r="S66">
        <v>3.5999999999999999E-3</v>
      </c>
      <c r="T66">
        <v>6.6E-3</v>
      </c>
      <c r="U66">
        <v>5.1000000000000004E-3</v>
      </c>
      <c r="V66">
        <v>8.9300000000000004E-2</v>
      </c>
      <c r="W66">
        <v>5.1200000000000002E-2</v>
      </c>
      <c r="X66">
        <v>5.9799999999999999E-2</v>
      </c>
      <c r="Y66">
        <v>3.32E-2</v>
      </c>
      <c r="Z66">
        <v>7.8399999999999997E-2</v>
      </c>
      <c r="AA66">
        <v>2.35E-2</v>
      </c>
      <c r="AB66">
        <v>1.95E-2</v>
      </c>
      <c r="AC66">
        <v>1.43E-2</v>
      </c>
      <c r="AD66">
        <v>4.8999999999999998E-3</v>
      </c>
      <c r="AE66">
        <v>4.8999999999999998E-3</v>
      </c>
      <c r="AF66">
        <v>4.7000000000000002E-3</v>
      </c>
      <c r="AG66">
        <v>1.5E-3</v>
      </c>
      <c r="AH66">
        <v>3.7199999999999997E-2</v>
      </c>
      <c r="AI66">
        <v>3.7199999999999997E-2</v>
      </c>
      <c r="AJ66">
        <v>3.8699999999999998E-2</v>
      </c>
      <c r="AK66">
        <v>1.4500000000000001E-2</v>
      </c>
      <c r="AL66">
        <v>0.26540000000000002</v>
      </c>
      <c r="AM66">
        <v>0.26540000000000002</v>
      </c>
      <c r="AN66">
        <v>0.36030000000000001</v>
      </c>
      <c r="AO66">
        <v>0.26379999999999998</v>
      </c>
      <c r="AP66">
        <v>3.6799999999999999E-2</v>
      </c>
      <c r="AQ66">
        <v>0</v>
      </c>
      <c r="AR66">
        <v>2.2700000000000001E-2</v>
      </c>
      <c r="AS66">
        <v>5.3600000000000002E-2</v>
      </c>
      <c r="AT66">
        <v>0.01</v>
      </c>
      <c r="AU66">
        <v>4.0300000000000002E-2</v>
      </c>
      <c r="AV66">
        <v>0.2727</v>
      </c>
      <c r="AW66">
        <v>0.1905</v>
      </c>
      <c r="AX66">
        <v>1.55E-2</v>
      </c>
      <c r="AY66">
        <v>1.2699999999999999E-2</v>
      </c>
      <c r="AZ66">
        <v>4.4000000000000003E-3</v>
      </c>
      <c r="BA66">
        <v>0.14369999999999999</v>
      </c>
    </row>
    <row r="67" spans="1:53">
      <c r="A67" s="4" t="s">
        <v>216</v>
      </c>
      <c r="B67">
        <v>2.4899999999999999E-2</v>
      </c>
      <c r="C67">
        <v>3.2500000000000001E-2</v>
      </c>
      <c r="D67">
        <v>1.7500000000000002E-2</v>
      </c>
      <c r="E67">
        <v>7.1999999999999998E-3</v>
      </c>
      <c r="F67">
        <v>1E-4</v>
      </c>
      <c r="G67">
        <v>1</v>
      </c>
      <c r="H67">
        <v>0.57730000000000004</v>
      </c>
      <c r="I67">
        <v>3.5000000000000001E-3</v>
      </c>
      <c r="J67">
        <v>7.1000000000000004E-3</v>
      </c>
      <c r="K67">
        <v>9.7999999999999997E-3</v>
      </c>
      <c r="L67">
        <v>4.1999999999999997E-3</v>
      </c>
      <c r="M67">
        <v>0.1014</v>
      </c>
      <c r="N67">
        <v>1.2999999999999999E-3</v>
      </c>
      <c r="O67">
        <v>2.0000000000000001E-4</v>
      </c>
      <c r="P67">
        <v>2.2000000000000001E-3</v>
      </c>
      <c r="Q67">
        <v>1.8E-3</v>
      </c>
      <c r="R67">
        <v>8.8999999999999999E-3</v>
      </c>
      <c r="S67">
        <v>2.5600000000000001E-2</v>
      </c>
      <c r="T67">
        <v>1.35E-2</v>
      </c>
      <c r="U67">
        <v>6.1000000000000004E-3</v>
      </c>
      <c r="V67">
        <v>2.4899999999999999E-2</v>
      </c>
      <c r="W67">
        <v>3.2599999999999997E-2</v>
      </c>
      <c r="X67">
        <v>1.7500000000000002E-2</v>
      </c>
      <c r="Y67">
        <v>7.1999999999999998E-3</v>
      </c>
      <c r="Z67">
        <v>6.1999999999999998E-3</v>
      </c>
      <c r="AA67">
        <v>3.1699999999999999E-2</v>
      </c>
      <c r="AB67">
        <v>1.5699999999999999E-2</v>
      </c>
      <c r="AC67">
        <v>9.1999999999999998E-3</v>
      </c>
      <c r="AD67">
        <v>1.8E-3</v>
      </c>
      <c r="AE67">
        <v>1.8E-3</v>
      </c>
      <c r="AF67">
        <v>1.5299999999999999E-2</v>
      </c>
      <c r="AG67">
        <v>2.8999999999999998E-3</v>
      </c>
      <c r="AH67">
        <v>9.4E-2</v>
      </c>
      <c r="AI67">
        <v>9.4E-2</v>
      </c>
      <c r="AJ67">
        <v>0.11890000000000001</v>
      </c>
      <c r="AK67">
        <v>9.5699999999999993E-2</v>
      </c>
      <c r="AL67">
        <v>0.1027</v>
      </c>
      <c r="AM67">
        <v>0.1027</v>
      </c>
      <c r="AN67">
        <v>0.14960000000000001</v>
      </c>
      <c r="AO67">
        <v>7.4200000000000002E-2</v>
      </c>
      <c r="AP67">
        <v>5.0000000000000001E-4</v>
      </c>
      <c r="AQ67">
        <v>4.0000000000000002E-4</v>
      </c>
      <c r="AR67">
        <v>0.14080000000000001</v>
      </c>
      <c r="AS67">
        <v>5.1999999999999998E-3</v>
      </c>
      <c r="AT67">
        <v>2.9999999999999997E-4</v>
      </c>
      <c r="AU67">
        <v>0.22159999999999999</v>
      </c>
      <c r="AV67">
        <v>0.52029999999999998</v>
      </c>
      <c r="AW67">
        <v>0.1865</v>
      </c>
      <c r="AX67">
        <v>0.43969999999999998</v>
      </c>
      <c r="AY67">
        <v>0.3216</v>
      </c>
      <c r="AZ67">
        <v>6.9999999999999999E-4</v>
      </c>
      <c r="BA67">
        <v>2.2000000000000001E-3</v>
      </c>
    </row>
    <row r="68" spans="1:53">
      <c r="A68" s="4" t="s">
        <v>217</v>
      </c>
      <c r="B68">
        <v>4.0000000000000002E-4</v>
      </c>
      <c r="C68">
        <v>1.6999999999999999E-3</v>
      </c>
      <c r="D68">
        <v>2E-3</v>
      </c>
      <c r="E68">
        <v>0</v>
      </c>
      <c r="F68">
        <v>4.6800000000000001E-2</v>
      </c>
      <c r="G68">
        <v>2.1999999999999999E-2</v>
      </c>
      <c r="H68">
        <v>1</v>
      </c>
      <c r="I68">
        <v>1.2699999999999999E-2</v>
      </c>
      <c r="J68">
        <v>6.0400000000000002E-2</v>
      </c>
      <c r="K68">
        <v>1.23E-2</v>
      </c>
      <c r="L68">
        <v>2.2000000000000001E-3</v>
      </c>
      <c r="M68">
        <v>3.5499999999999997E-2</v>
      </c>
      <c r="N68">
        <v>3.9300000000000002E-2</v>
      </c>
      <c r="O68">
        <v>0</v>
      </c>
      <c r="P68">
        <v>0</v>
      </c>
      <c r="Q68">
        <v>0</v>
      </c>
      <c r="R68">
        <v>0</v>
      </c>
      <c r="S68">
        <v>1.9400000000000001E-2</v>
      </c>
      <c r="T68">
        <v>2.3199999999999998E-2</v>
      </c>
      <c r="U68">
        <v>6.9999999999999999E-4</v>
      </c>
      <c r="V68">
        <v>1E-4</v>
      </c>
      <c r="W68">
        <v>1.3299999999999999E-2</v>
      </c>
      <c r="X68">
        <v>8.8000000000000005E-3</v>
      </c>
      <c r="Y68">
        <v>5.0000000000000001E-4</v>
      </c>
      <c r="Z68">
        <v>4.0000000000000002E-4</v>
      </c>
      <c r="AA68">
        <v>1.6999999999999999E-3</v>
      </c>
      <c r="AB68">
        <v>2E-3</v>
      </c>
      <c r="AC68">
        <v>0</v>
      </c>
      <c r="AD68">
        <v>3.3399999999999999E-2</v>
      </c>
      <c r="AE68">
        <v>3.3399999999999999E-2</v>
      </c>
      <c r="AF68">
        <v>5.8599999999999999E-2</v>
      </c>
      <c r="AG68">
        <v>1.11E-2</v>
      </c>
      <c r="AH68">
        <v>7.7299999999999994E-2</v>
      </c>
      <c r="AI68">
        <v>7.7299999999999994E-2</v>
      </c>
      <c r="AJ68">
        <v>7.9299999999999995E-2</v>
      </c>
      <c r="AK68">
        <v>1.46E-2</v>
      </c>
      <c r="AL68">
        <v>1.23E-2</v>
      </c>
      <c r="AM68">
        <v>1.23E-2</v>
      </c>
      <c r="AN68">
        <v>1.5100000000000001E-2</v>
      </c>
      <c r="AO68">
        <v>8.9999999999999998E-4</v>
      </c>
      <c r="AP68">
        <v>5.8999999999999997E-2</v>
      </c>
      <c r="AQ68">
        <v>5.3E-3</v>
      </c>
      <c r="AR68">
        <v>0.2445</v>
      </c>
      <c r="AS68">
        <v>0</v>
      </c>
      <c r="AT68">
        <v>0</v>
      </c>
      <c r="AU68">
        <v>1.6500000000000001E-2</v>
      </c>
      <c r="AV68">
        <v>9.5600000000000004E-2</v>
      </c>
      <c r="AW68">
        <v>7.7999999999999996E-3</v>
      </c>
      <c r="AX68">
        <v>0.35659999999999997</v>
      </c>
      <c r="AY68">
        <v>3.1099999999999999E-2</v>
      </c>
      <c r="AZ68">
        <v>3.3399999999999999E-2</v>
      </c>
      <c r="BA68">
        <v>0</v>
      </c>
    </row>
    <row r="69" spans="1:53">
      <c r="A69" s="4" t="s">
        <v>218</v>
      </c>
      <c r="B69">
        <v>0</v>
      </c>
      <c r="C69">
        <v>0</v>
      </c>
      <c r="D69">
        <v>0</v>
      </c>
      <c r="E69">
        <v>0</v>
      </c>
      <c r="F69">
        <v>9.2399999999999996E-2</v>
      </c>
      <c r="G69">
        <v>6.9900000000000004E-2</v>
      </c>
      <c r="H69">
        <v>1.23E-2</v>
      </c>
      <c r="I69">
        <v>1</v>
      </c>
      <c r="J69">
        <v>1.5800000000000002E-2</v>
      </c>
      <c r="K69">
        <v>0</v>
      </c>
      <c r="L69">
        <v>8.6999999999999994E-3</v>
      </c>
      <c r="M69">
        <v>0</v>
      </c>
      <c r="N69">
        <v>1.9199999999999998E-2</v>
      </c>
      <c r="O69">
        <v>8.9999999999999998E-4</v>
      </c>
      <c r="P69">
        <v>7.6700000000000004E-2</v>
      </c>
      <c r="Q69">
        <v>7.7700000000000005E-2</v>
      </c>
      <c r="R69">
        <v>1.1999999999999999E-3</v>
      </c>
      <c r="S69">
        <v>0</v>
      </c>
      <c r="T69">
        <v>0</v>
      </c>
      <c r="U69">
        <v>0</v>
      </c>
      <c r="V69">
        <v>2.8E-3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1.67E-2</v>
      </c>
      <c r="AE69">
        <v>1.67E-2</v>
      </c>
      <c r="AF69">
        <v>2.5000000000000001E-3</v>
      </c>
      <c r="AG69">
        <v>4.0000000000000002E-4</v>
      </c>
      <c r="AH69">
        <v>9.4999999999999998E-3</v>
      </c>
      <c r="AI69">
        <v>9.4999999999999998E-3</v>
      </c>
      <c r="AJ69">
        <v>8.9999999999999998E-4</v>
      </c>
      <c r="AK69">
        <v>2.9999999999999997E-4</v>
      </c>
      <c r="AL69">
        <v>6.1000000000000004E-3</v>
      </c>
      <c r="AM69">
        <v>6.1000000000000004E-3</v>
      </c>
      <c r="AN69">
        <v>1.6999999999999999E-3</v>
      </c>
      <c r="AO69">
        <v>1.4E-3</v>
      </c>
      <c r="AP69">
        <v>5.9799999999999999E-2</v>
      </c>
      <c r="AQ69">
        <v>0.1067</v>
      </c>
      <c r="AR69">
        <v>6.1999999999999998E-3</v>
      </c>
      <c r="AS69">
        <v>9.4899999999999998E-2</v>
      </c>
      <c r="AT69">
        <v>0.17080000000000001</v>
      </c>
      <c r="AU69">
        <v>0.20469999999999999</v>
      </c>
      <c r="AV69">
        <v>4.53E-2</v>
      </c>
      <c r="AW69">
        <v>0.247</v>
      </c>
      <c r="AX69">
        <v>4.7399999999999998E-2</v>
      </c>
      <c r="AY69">
        <v>0.1082</v>
      </c>
      <c r="AZ69">
        <v>1.6E-2</v>
      </c>
      <c r="BA69">
        <v>7.6700000000000004E-2</v>
      </c>
    </row>
    <row r="70" spans="1:53">
      <c r="A70" s="4" t="s">
        <v>219</v>
      </c>
      <c r="B70">
        <v>0.12189999999999999</v>
      </c>
      <c r="C70">
        <v>0.28560000000000002</v>
      </c>
      <c r="D70">
        <v>0.11409999999999999</v>
      </c>
      <c r="E70">
        <v>0.24640000000000001</v>
      </c>
      <c r="F70">
        <v>0.26529999999999998</v>
      </c>
      <c r="G70">
        <v>0.56410000000000005</v>
      </c>
      <c r="H70">
        <v>0.34849999999999998</v>
      </c>
      <c r="I70">
        <v>3.8E-3</v>
      </c>
      <c r="J70">
        <v>1</v>
      </c>
      <c r="K70">
        <v>5.1000000000000004E-3</v>
      </c>
      <c r="L70">
        <v>1.4E-3</v>
      </c>
      <c r="M70">
        <v>0.1575</v>
      </c>
      <c r="N70">
        <v>0</v>
      </c>
      <c r="O70">
        <v>1.9E-3</v>
      </c>
      <c r="P70">
        <v>0.27289999999999998</v>
      </c>
      <c r="Q70">
        <v>0.27039999999999997</v>
      </c>
      <c r="R70">
        <v>0.1071</v>
      </c>
      <c r="S70">
        <v>0.54879999999999995</v>
      </c>
      <c r="T70">
        <v>9.1800000000000007E-2</v>
      </c>
      <c r="U70">
        <v>0.3629</v>
      </c>
      <c r="V70">
        <v>0.1016</v>
      </c>
      <c r="W70">
        <v>0.39800000000000002</v>
      </c>
      <c r="X70">
        <v>0.11119999999999999</v>
      </c>
      <c r="Y70">
        <v>0.33900000000000002</v>
      </c>
      <c r="Z70">
        <v>1.4E-3</v>
      </c>
      <c r="AA70">
        <v>8.6199999999999999E-2</v>
      </c>
      <c r="AB70">
        <v>7.1999999999999998E-3</v>
      </c>
      <c r="AC70">
        <v>1.9300000000000001E-2</v>
      </c>
      <c r="AD70">
        <v>1.2E-2</v>
      </c>
      <c r="AE70">
        <v>1.2E-2</v>
      </c>
      <c r="AF70">
        <v>4.48E-2</v>
      </c>
      <c r="AG70">
        <v>0.14949999999999999</v>
      </c>
      <c r="AH70">
        <v>8.6E-3</v>
      </c>
      <c r="AI70">
        <v>8.6E-3</v>
      </c>
      <c r="AJ70">
        <v>3.78E-2</v>
      </c>
      <c r="AK70">
        <v>0.1434</v>
      </c>
      <c r="AL70">
        <v>0.29649999999999999</v>
      </c>
      <c r="AM70">
        <v>0.29649999999999999</v>
      </c>
      <c r="AN70">
        <v>4.2599999999999999E-2</v>
      </c>
      <c r="AO70">
        <v>0.1928</v>
      </c>
      <c r="AP70">
        <v>0.14269999999999999</v>
      </c>
      <c r="AQ70">
        <v>0.30320000000000003</v>
      </c>
      <c r="AR70">
        <v>0.59509999999999996</v>
      </c>
      <c r="AS70">
        <v>0.1918</v>
      </c>
      <c r="AT70">
        <v>0.83899999999999997</v>
      </c>
      <c r="AU70">
        <v>5.3E-3</v>
      </c>
      <c r="AV70">
        <v>0.24099999999999999</v>
      </c>
      <c r="AW70">
        <v>7.4000000000000003E-3</v>
      </c>
      <c r="AX70">
        <v>0.23730000000000001</v>
      </c>
      <c r="AY70">
        <v>0.28299999999999997</v>
      </c>
      <c r="AZ70">
        <v>1.6999999999999999E-3</v>
      </c>
      <c r="BA70">
        <v>0.27289999999999998</v>
      </c>
    </row>
    <row r="71" spans="1:53">
      <c r="A71" s="4" t="s">
        <v>220</v>
      </c>
      <c r="B71">
        <v>3.4000000000000002E-2</v>
      </c>
      <c r="C71">
        <v>8.1500000000000003E-2</v>
      </c>
      <c r="D71">
        <v>3.5299999999999998E-2</v>
      </c>
      <c r="E71">
        <v>3.1699999999999999E-2</v>
      </c>
      <c r="F71">
        <v>4.4999999999999998E-2</v>
      </c>
      <c r="G71">
        <v>6.3700000000000007E-2</v>
      </c>
      <c r="H71">
        <v>0.74350000000000005</v>
      </c>
      <c r="I71">
        <v>0.1166</v>
      </c>
      <c r="J71">
        <v>4.7000000000000002E-3</v>
      </c>
      <c r="K71">
        <v>1</v>
      </c>
      <c r="L71">
        <v>5.0000000000000001E-3</v>
      </c>
      <c r="M71">
        <v>1.0699999999999999E-2</v>
      </c>
      <c r="N71">
        <v>5.9400000000000001E-2</v>
      </c>
      <c r="O71">
        <v>2.5000000000000001E-3</v>
      </c>
      <c r="P71">
        <v>1E-4</v>
      </c>
      <c r="Q71">
        <v>4.0000000000000002E-4</v>
      </c>
      <c r="R71">
        <v>1.0500000000000001E-2</v>
      </c>
      <c r="S71">
        <v>0.01</v>
      </c>
      <c r="T71">
        <v>1.7999999999999999E-2</v>
      </c>
      <c r="U71">
        <v>1.06E-2</v>
      </c>
      <c r="V71">
        <v>6.4000000000000003E-3</v>
      </c>
      <c r="W71">
        <v>1E-3</v>
      </c>
      <c r="X71">
        <v>1.6999999999999999E-3</v>
      </c>
      <c r="Y71">
        <v>1E-3</v>
      </c>
      <c r="Z71">
        <v>1.7899999999999999E-2</v>
      </c>
      <c r="AA71">
        <v>0.12839999999999999</v>
      </c>
      <c r="AB71">
        <v>0.1298</v>
      </c>
      <c r="AC71">
        <v>0.14280000000000001</v>
      </c>
      <c r="AD71">
        <v>5.7099999999999998E-2</v>
      </c>
      <c r="AE71">
        <v>5.7099999999999998E-2</v>
      </c>
      <c r="AF71">
        <v>2.41E-2</v>
      </c>
      <c r="AG71">
        <v>3.4200000000000001E-2</v>
      </c>
      <c r="AH71">
        <v>1.04E-2</v>
      </c>
      <c r="AI71">
        <v>1.04E-2</v>
      </c>
      <c r="AJ71">
        <v>7.7999999999999996E-3</v>
      </c>
      <c r="AK71">
        <v>1.06E-2</v>
      </c>
      <c r="AL71">
        <v>0.1953</v>
      </c>
      <c r="AM71">
        <v>0.1953</v>
      </c>
      <c r="AN71">
        <v>0.12089999999999999</v>
      </c>
      <c r="AO71">
        <v>9.8000000000000004E-2</v>
      </c>
      <c r="AP71">
        <v>0.38740000000000002</v>
      </c>
      <c r="AQ71">
        <v>0.34539999999999998</v>
      </c>
      <c r="AR71">
        <v>0.50439999999999996</v>
      </c>
      <c r="AS71">
        <v>5.0000000000000001E-4</v>
      </c>
      <c r="AT71">
        <v>1E-4</v>
      </c>
      <c r="AU71">
        <v>5.96E-2</v>
      </c>
      <c r="AV71">
        <v>3.9699999999999999E-2</v>
      </c>
      <c r="AW71">
        <v>2.9999999999999997E-4</v>
      </c>
      <c r="AX71">
        <v>4.5999999999999999E-3</v>
      </c>
      <c r="AY71">
        <v>9.8599999999999993E-2</v>
      </c>
      <c r="AZ71">
        <v>2.3400000000000001E-2</v>
      </c>
      <c r="BA71">
        <v>1E-4</v>
      </c>
    </row>
    <row r="72" spans="1:53">
      <c r="A72" s="4" t="s">
        <v>221</v>
      </c>
      <c r="B72">
        <v>3.2500000000000001E-2</v>
      </c>
      <c r="C72">
        <v>0.15790000000000001</v>
      </c>
      <c r="D72">
        <v>5.6399999999999999E-2</v>
      </c>
      <c r="E72">
        <v>6.7000000000000002E-3</v>
      </c>
      <c r="F72">
        <v>2.41E-2</v>
      </c>
      <c r="G72">
        <v>1.09E-2</v>
      </c>
      <c r="H72">
        <v>0.13869999999999999</v>
      </c>
      <c r="I72">
        <v>7.9500000000000001E-2</v>
      </c>
      <c r="J72">
        <v>4.1099999999999998E-2</v>
      </c>
      <c r="K72">
        <v>2.0000000000000001E-4</v>
      </c>
      <c r="L72">
        <v>1</v>
      </c>
      <c r="M72">
        <v>2.3800000000000002E-2</v>
      </c>
      <c r="N72">
        <v>2.4199999999999999E-2</v>
      </c>
      <c r="O72">
        <v>0.15709999999999999</v>
      </c>
      <c r="P72">
        <v>3.0200000000000001E-2</v>
      </c>
      <c r="Q72">
        <v>4.3499999999999997E-2</v>
      </c>
      <c r="R72">
        <v>1.5800000000000002E-2</v>
      </c>
      <c r="S72">
        <v>3.8300000000000001E-2</v>
      </c>
      <c r="T72">
        <v>1.03E-2</v>
      </c>
      <c r="U72">
        <v>2.7000000000000001E-3</v>
      </c>
      <c r="V72">
        <v>2.4E-2</v>
      </c>
      <c r="W72">
        <v>5.57E-2</v>
      </c>
      <c r="X72">
        <v>1.0500000000000001E-2</v>
      </c>
      <c r="Y72">
        <v>1.9E-3</v>
      </c>
      <c r="Z72">
        <v>1E-4</v>
      </c>
      <c r="AA72">
        <v>2.2200000000000001E-2</v>
      </c>
      <c r="AB72">
        <v>6.8999999999999999E-3</v>
      </c>
      <c r="AC72">
        <v>3.3999999999999998E-3</v>
      </c>
      <c r="AD72">
        <v>0.10340000000000001</v>
      </c>
      <c r="AE72">
        <v>0.10340000000000001</v>
      </c>
      <c r="AF72">
        <v>3.0499999999999999E-2</v>
      </c>
      <c r="AG72">
        <v>2.2000000000000001E-3</v>
      </c>
      <c r="AH72">
        <v>5.6099999999999997E-2</v>
      </c>
      <c r="AI72">
        <v>5.6099999999999997E-2</v>
      </c>
      <c r="AJ72">
        <v>1.14E-2</v>
      </c>
      <c r="AK72">
        <v>6.9999999999999999E-4</v>
      </c>
      <c r="AL72">
        <v>6.4999999999999997E-3</v>
      </c>
      <c r="AM72">
        <v>6.4999999999999997E-3</v>
      </c>
      <c r="AN72">
        <v>2.3E-3</v>
      </c>
      <c r="AO72">
        <v>1E-3</v>
      </c>
      <c r="AP72">
        <v>7.4000000000000003E-3</v>
      </c>
      <c r="AQ72">
        <v>0.01</v>
      </c>
      <c r="AR72">
        <v>0.29170000000000001</v>
      </c>
      <c r="AS72">
        <v>5.0799999999999998E-2</v>
      </c>
      <c r="AT72">
        <v>5.6899999999999999E-2</v>
      </c>
      <c r="AU72">
        <v>3.5000000000000003E-2</v>
      </c>
      <c r="AV72">
        <v>0.1699</v>
      </c>
      <c r="AW72">
        <v>2.9999999999999997E-4</v>
      </c>
      <c r="AX72">
        <v>8.9999999999999998E-4</v>
      </c>
      <c r="AY72">
        <v>2.7E-2</v>
      </c>
      <c r="AZ72">
        <v>0.23730000000000001</v>
      </c>
      <c r="BA72">
        <v>3.0200000000000001E-2</v>
      </c>
    </row>
    <row r="73" spans="1:53">
      <c r="A73" s="4" t="s">
        <v>222</v>
      </c>
      <c r="B73">
        <v>6.3600000000000004E-2</v>
      </c>
      <c r="C73">
        <v>0.1447</v>
      </c>
      <c r="D73">
        <v>5.5399999999999998E-2</v>
      </c>
      <c r="E73">
        <v>5.9999999999999995E-4</v>
      </c>
      <c r="F73">
        <v>2.6100000000000002E-2</v>
      </c>
      <c r="G73">
        <v>9.74E-2</v>
      </c>
      <c r="H73">
        <v>0.11269999999999999</v>
      </c>
      <c r="I73">
        <v>1.52E-2</v>
      </c>
      <c r="J73">
        <v>0.29339999999999999</v>
      </c>
      <c r="K73">
        <v>0</v>
      </c>
      <c r="L73">
        <v>0.1033</v>
      </c>
      <c r="M73">
        <v>1</v>
      </c>
      <c r="N73">
        <v>0</v>
      </c>
      <c r="O73">
        <v>4.5999999999999999E-3</v>
      </c>
      <c r="P73">
        <v>5.5599999999999997E-2</v>
      </c>
      <c r="Q73">
        <v>0.1172</v>
      </c>
      <c r="R73">
        <v>1.11E-2</v>
      </c>
      <c r="S73">
        <v>2.0000000000000001E-4</v>
      </c>
      <c r="T73">
        <v>0</v>
      </c>
      <c r="U73">
        <v>0</v>
      </c>
      <c r="V73">
        <v>9.4999999999999998E-3</v>
      </c>
      <c r="W73">
        <v>1E-4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0.65280000000000005</v>
      </c>
      <c r="AE73">
        <v>0.65280000000000005</v>
      </c>
      <c r="AF73">
        <v>0.4587</v>
      </c>
      <c r="AG73">
        <v>0.39419999999999999</v>
      </c>
      <c r="AH73">
        <v>0.59150000000000003</v>
      </c>
      <c r="AI73">
        <v>0.59150000000000003</v>
      </c>
      <c r="AJ73">
        <v>0.5806</v>
      </c>
      <c r="AK73">
        <v>0.47399999999999998</v>
      </c>
      <c r="AL73">
        <v>4.3999999999999997E-2</v>
      </c>
      <c r="AM73">
        <v>4.3999999999999997E-2</v>
      </c>
      <c r="AN73">
        <v>4.8000000000000001E-2</v>
      </c>
      <c r="AO73">
        <v>5.8400000000000001E-2</v>
      </c>
      <c r="AP73">
        <v>2.2200000000000001E-2</v>
      </c>
      <c r="AQ73">
        <v>0.17050000000000001</v>
      </c>
      <c r="AR73">
        <v>0.1966</v>
      </c>
      <c r="AS73">
        <v>4.6600000000000003E-2</v>
      </c>
      <c r="AT73">
        <v>3.2399999999999998E-2</v>
      </c>
      <c r="AU73">
        <v>2.2000000000000001E-3</v>
      </c>
      <c r="AV73">
        <v>0.19750000000000001</v>
      </c>
      <c r="AW73">
        <v>1E-4</v>
      </c>
      <c r="AX73">
        <v>0.10290000000000001</v>
      </c>
      <c r="AY73">
        <v>2.8799999999999999E-2</v>
      </c>
      <c r="AZ73">
        <v>0</v>
      </c>
      <c r="BA73">
        <v>5.5599999999999997E-2</v>
      </c>
    </row>
    <row r="74" spans="1:53">
      <c r="A74" s="4" t="s">
        <v>223</v>
      </c>
      <c r="B74">
        <v>0.1396</v>
      </c>
      <c r="C74">
        <v>0.38129999999999997</v>
      </c>
      <c r="D74">
        <v>9.0200000000000002E-2</v>
      </c>
      <c r="E74">
        <v>1.54E-2</v>
      </c>
      <c r="F74">
        <v>2.75E-2</v>
      </c>
      <c r="G74">
        <v>0.1646</v>
      </c>
      <c r="H74">
        <v>0.58950000000000002</v>
      </c>
      <c r="I74">
        <v>0.6734</v>
      </c>
      <c r="J74">
        <v>5.57E-2</v>
      </c>
      <c r="K74">
        <v>5.9999999999999995E-4</v>
      </c>
      <c r="L74">
        <v>4.4699999999999997E-2</v>
      </c>
      <c r="M74">
        <v>2.3199999999999998E-2</v>
      </c>
      <c r="N74">
        <v>1</v>
      </c>
      <c r="O74">
        <v>8.9399999999999993E-2</v>
      </c>
      <c r="P74">
        <v>0.1943</v>
      </c>
      <c r="Q74">
        <v>0.19650000000000001</v>
      </c>
      <c r="R74">
        <v>0.16689999999999999</v>
      </c>
      <c r="S74">
        <v>0.27389999999999998</v>
      </c>
      <c r="T74">
        <v>6.0299999999999999E-2</v>
      </c>
      <c r="U74">
        <v>1.47E-2</v>
      </c>
      <c r="V74">
        <v>0.1288</v>
      </c>
      <c r="W74">
        <v>0.22739999999999999</v>
      </c>
      <c r="X74">
        <v>4.9700000000000001E-2</v>
      </c>
      <c r="Y74">
        <v>8.5000000000000006E-3</v>
      </c>
      <c r="Z74">
        <v>5.1000000000000004E-3</v>
      </c>
      <c r="AA74">
        <v>3.5999999999999999E-3</v>
      </c>
      <c r="AB74">
        <v>4.3E-3</v>
      </c>
      <c r="AC74">
        <v>2.9999999999999997E-4</v>
      </c>
      <c r="AD74">
        <v>0.17979999999999999</v>
      </c>
      <c r="AE74">
        <v>0.17979999999999999</v>
      </c>
      <c r="AF74">
        <v>1.2200000000000001E-2</v>
      </c>
      <c r="AG74">
        <v>3.2000000000000002E-3</v>
      </c>
      <c r="AH74">
        <v>7.8399999999999997E-2</v>
      </c>
      <c r="AI74">
        <v>7.8399999999999997E-2</v>
      </c>
      <c r="AJ74">
        <v>5.4999999999999997E-3</v>
      </c>
      <c r="AK74">
        <v>1.1999999999999999E-3</v>
      </c>
      <c r="AL74">
        <v>2.7000000000000001E-3</v>
      </c>
      <c r="AM74">
        <v>2.7000000000000001E-3</v>
      </c>
      <c r="AN74">
        <v>5.1000000000000004E-3</v>
      </c>
      <c r="AO74">
        <v>2.0000000000000001E-4</v>
      </c>
      <c r="AP74">
        <v>9.4999999999999998E-3</v>
      </c>
      <c r="AQ74">
        <v>0.13370000000000001</v>
      </c>
      <c r="AR74">
        <v>0.55249999999999999</v>
      </c>
      <c r="AS74">
        <v>0.2132</v>
      </c>
      <c r="AT74">
        <v>7.8E-2</v>
      </c>
      <c r="AU74">
        <v>0.74250000000000005</v>
      </c>
      <c r="AV74">
        <v>1.9400000000000001E-2</v>
      </c>
      <c r="AW74">
        <v>5.9999999999999995E-4</v>
      </c>
      <c r="AX74">
        <v>9.64E-2</v>
      </c>
      <c r="AY74">
        <v>3.5999999999999997E-2</v>
      </c>
      <c r="AZ74">
        <v>0.53759999999999997</v>
      </c>
      <c r="BA74">
        <v>0.1943</v>
      </c>
    </row>
    <row r="75" spans="1:53">
      <c r="A75" s="4" t="s">
        <v>224</v>
      </c>
      <c r="B75">
        <v>0.11310000000000001</v>
      </c>
      <c r="C75">
        <v>0.14649999999999999</v>
      </c>
      <c r="D75">
        <v>8.3299999999999999E-2</v>
      </c>
      <c r="E75">
        <v>0.11849999999999999</v>
      </c>
      <c r="F75">
        <v>0.2903</v>
      </c>
      <c r="G75">
        <v>1.83E-2</v>
      </c>
      <c r="H75">
        <v>0.13469999999999999</v>
      </c>
      <c r="I75">
        <v>1.2200000000000001E-2</v>
      </c>
      <c r="J75">
        <v>9.4999999999999998E-3</v>
      </c>
      <c r="K75">
        <v>1.17E-2</v>
      </c>
      <c r="L75">
        <v>0</v>
      </c>
      <c r="M75">
        <v>0.12870000000000001</v>
      </c>
      <c r="N75">
        <v>1E-4</v>
      </c>
      <c r="O75">
        <v>1</v>
      </c>
      <c r="P75">
        <v>6.6500000000000004E-2</v>
      </c>
      <c r="Q75">
        <v>5.11E-2</v>
      </c>
      <c r="R75">
        <v>5.8299999999999998E-2</v>
      </c>
      <c r="S75">
        <v>1.43E-2</v>
      </c>
      <c r="T75">
        <v>9.1999999999999998E-3</v>
      </c>
      <c r="U75">
        <v>3.2199999999999999E-2</v>
      </c>
      <c r="V75">
        <v>0.1996</v>
      </c>
      <c r="W75">
        <v>4.6800000000000001E-2</v>
      </c>
      <c r="X75">
        <v>9.6500000000000002E-2</v>
      </c>
      <c r="Y75">
        <v>0.1249</v>
      </c>
      <c r="Z75">
        <v>8.48E-2</v>
      </c>
      <c r="AA75">
        <v>0.26429999999999998</v>
      </c>
      <c r="AB75">
        <v>0.32929999999999998</v>
      </c>
      <c r="AC75">
        <v>0.30969999999999998</v>
      </c>
      <c r="AD75">
        <v>5.28E-2</v>
      </c>
      <c r="AE75">
        <v>5.28E-2</v>
      </c>
      <c r="AF75">
        <v>3.3300000000000003E-2</v>
      </c>
      <c r="AG75">
        <v>0.1119</v>
      </c>
      <c r="AH75">
        <v>8.1500000000000003E-2</v>
      </c>
      <c r="AI75">
        <v>8.1500000000000003E-2</v>
      </c>
      <c r="AJ75">
        <v>0.10249999999999999</v>
      </c>
      <c r="AK75">
        <v>0.20119999999999999</v>
      </c>
      <c r="AL75">
        <v>0.41289999999999999</v>
      </c>
      <c r="AM75">
        <v>0.41289999999999999</v>
      </c>
      <c r="AN75">
        <v>0.4869</v>
      </c>
      <c r="AO75">
        <v>0.43280000000000002</v>
      </c>
      <c r="AP75">
        <v>0.48199999999999998</v>
      </c>
      <c r="AQ75">
        <v>1.47E-2</v>
      </c>
      <c r="AR75">
        <v>0.14499999999999999</v>
      </c>
      <c r="AS75">
        <v>0.25729999999999997</v>
      </c>
      <c r="AT75">
        <v>1.3599999999999999E-2</v>
      </c>
      <c r="AU75">
        <v>3.0499999999999999E-2</v>
      </c>
      <c r="AV75">
        <v>0.73319999999999996</v>
      </c>
      <c r="AW75">
        <v>0.50339999999999996</v>
      </c>
      <c r="AX75">
        <v>0.55549999999999999</v>
      </c>
      <c r="AY75">
        <v>6.7100000000000007E-2</v>
      </c>
      <c r="AZ75">
        <v>0.15490000000000001</v>
      </c>
      <c r="BA75">
        <v>6.6500000000000004E-2</v>
      </c>
    </row>
    <row r="76" spans="1:53">
      <c r="A76" s="4" t="s">
        <v>225</v>
      </c>
      <c r="B76">
        <v>5.4000000000000003E-3</v>
      </c>
      <c r="C76">
        <v>6.9999999999999999E-4</v>
      </c>
      <c r="D76">
        <v>2.2000000000000001E-3</v>
      </c>
      <c r="E76">
        <v>2.0999999999999999E-3</v>
      </c>
      <c r="F76">
        <v>0.52839999999999998</v>
      </c>
      <c r="G76">
        <v>2.2000000000000001E-3</v>
      </c>
      <c r="H76">
        <v>9.1000000000000004E-3</v>
      </c>
      <c r="I76">
        <v>9.1000000000000004E-3</v>
      </c>
      <c r="J76">
        <v>0.11700000000000001</v>
      </c>
      <c r="K76">
        <v>6.9000000000000006E-2</v>
      </c>
      <c r="L76">
        <v>0.1343</v>
      </c>
      <c r="M76">
        <v>3.9899999999999998E-2</v>
      </c>
      <c r="N76">
        <v>0.10589999999999999</v>
      </c>
      <c r="O76">
        <v>2.9499999999999998E-2</v>
      </c>
      <c r="P76">
        <v>1</v>
      </c>
      <c r="Q76">
        <v>0.52839999999999998</v>
      </c>
      <c r="R76">
        <v>5.1000000000000004E-3</v>
      </c>
      <c r="S76">
        <v>2.0000000000000001E-4</v>
      </c>
      <c r="T76">
        <v>1.2999999999999999E-3</v>
      </c>
      <c r="U76">
        <v>1.6000000000000001E-3</v>
      </c>
      <c r="V76">
        <v>3.95E-2</v>
      </c>
      <c r="W76">
        <v>6.9999999999999999E-4</v>
      </c>
      <c r="X76">
        <v>6.8999999999999999E-3</v>
      </c>
      <c r="Y76">
        <v>3.8E-3</v>
      </c>
      <c r="Z76">
        <v>1E-4</v>
      </c>
      <c r="AA76">
        <v>1E-4</v>
      </c>
      <c r="AB76">
        <v>1E-4</v>
      </c>
      <c r="AC76">
        <v>1E-4</v>
      </c>
      <c r="AD76">
        <v>1E-4</v>
      </c>
      <c r="AE76">
        <v>1E-4</v>
      </c>
      <c r="AF76">
        <v>4.0000000000000002E-4</v>
      </c>
      <c r="AG76">
        <v>8.9999999999999998E-4</v>
      </c>
      <c r="AH76">
        <v>2.0000000000000001E-4</v>
      </c>
      <c r="AI76">
        <v>2.0000000000000001E-4</v>
      </c>
      <c r="AJ76">
        <v>1.4E-3</v>
      </c>
      <c r="AK76">
        <v>1.8E-3</v>
      </c>
      <c r="AL76">
        <v>6.5000000000000002E-2</v>
      </c>
      <c r="AM76">
        <v>6.5000000000000002E-2</v>
      </c>
      <c r="AN76">
        <v>0.1028</v>
      </c>
      <c r="AO76">
        <v>0.11360000000000001</v>
      </c>
      <c r="AP76">
        <v>0.4839</v>
      </c>
      <c r="AQ76">
        <v>2.3E-3</v>
      </c>
      <c r="AR76">
        <v>1.03E-2</v>
      </c>
      <c r="AS76">
        <v>0.14169999999999999</v>
      </c>
      <c r="AT76">
        <v>1.5299999999999999E-2</v>
      </c>
      <c r="AU76">
        <v>1.6999999999999999E-3</v>
      </c>
      <c r="AV76">
        <v>0.35260000000000002</v>
      </c>
      <c r="AW76">
        <v>0.40229999999999999</v>
      </c>
      <c r="AX76">
        <v>0.2286</v>
      </c>
      <c r="AY76">
        <v>0.1115</v>
      </c>
      <c r="AZ76">
        <v>0.19639999999999999</v>
      </c>
      <c r="BA76">
        <v>3.7000000000000002E-3</v>
      </c>
    </row>
    <row r="77" spans="1:53">
      <c r="A77" s="4" t="s">
        <v>226</v>
      </c>
      <c r="B77">
        <v>2.9999999999999997E-4</v>
      </c>
      <c r="C77">
        <v>1E-4</v>
      </c>
      <c r="D77">
        <v>1.2999999999999999E-3</v>
      </c>
      <c r="E77">
        <v>2.7000000000000001E-3</v>
      </c>
      <c r="F77">
        <v>2.3999999999999998E-3</v>
      </c>
      <c r="G77">
        <v>0</v>
      </c>
      <c r="H77">
        <v>1E-4</v>
      </c>
      <c r="I77">
        <v>6.9999999999999999E-4</v>
      </c>
      <c r="J77">
        <v>2.9999999999999997E-4</v>
      </c>
      <c r="K77">
        <v>2.0000000000000001E-4</v>
      </c>
      <c r="L77">
        <v>5.9999999999999995E-4</v>
      </c>
      <c r="M77">
        <v>4.0000000000000002E-4</v>
      </c>
      <c r="N77">
        <v>2.9999999999999997E-4</v>
      </c>
      <c r="O77">
        <v>0</v>
      </c>
      <c r="P77">
        <v>2.3999999999999998E-3</v>
      </c>
      <c r="Q77">
        <v>1</v>
      </c>
      <c r="R77">
        <v>5.9999999999999995E-4</v>
      </c>
      <c r="S77">
        <v>1E-4</v>
      </c>
      <c r="T77">
        <v>1E-4</v>
      </c>
      <c r="U77">
        <v>0</v>
      </c>
      <c r="V77">
        <v>2.0000000000000001E-4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2.9999999999999997E-4</v>
      </c>
      <c r="AE77">
        <v>2.9999999999999997E-4</v>
      </c>
      <c r="AF77">
        <v>1.1999999999999999E-3</v>
      </c>
      <c r="AG77">
        <v>3.3E-3</v>
      </c>
      <c r="AH77">
        <v>5.9999999999999995E-4</v>
      </c>
      <c r="AI77">
        <v>5.9999999999999995E-4</v>
      </c>
      <c r="AJ77">
        <v>3.7000000000000002E-3</v>
      </c>
      <c r="AK77">
        <v>4.7999999999999996E-3</v>
      </c>
      <c r="AL77">
        <v>3.6299999999999999E-2</v>
      </c>
      <c r="AM77">
        <v>3.6299999999999999E-2</v>
      </c>
      <c r="AN77">
        <v>0.1016</v>
      </c>
      <c r="AO77">
        <v>0.1158</v>
      </c>
      <c r="AP77">
        <v>4.1300000000000003E-2</v>
      </c>
      <c r="AQ77">
        <v>0</v>
      </c>
      <c r="AR77">
        <v>8.0000000000000004E-4</v>
      </c>
      <c r="AS77">
        <v>0.45029999999999998</v>
      </c>
      <c r="AT77">
        <v>2.0000000000000001E-4</v>
      </c>
      <c r="AU77">
        <v>3.0999999999999999E-3</v>
      </c>
      <c r="AV77">
        <v>0.31019999999999998</v>
      </c>
      <c r="AW77">
        <v>0.32690000000000002</v>
      </c>
      <c r="AX77">
        <v>8.5000000000000006E-2</v>
      </c>
      <c r="AY77">
        <v>0.16889999999999999</v>
      </c>
      <c r="AZ77">
        <v>4.8099999999999997E-2</v>
      </c>
      <c r="BA77">
        <v>2.3999999999999998E-3</v>
      </c>
    </row>
    <row r="78" spans="1:53">
      <c r="A78" s="4" t="s">
        <v>227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5.9999999999999995E-4</v>
      </c>
      <c r="I78">
        <v>6.9999999999999999E-4</v>
      </c>
      <c r="J78">
        <v>2.0999999999999999E-3</v>
      </c>
      <c r="K78">
        <v>1.9E-3</v>
      </c>
      <c r="L78">
        <v>2.07E-2</v>
      </c>
      <c r="M78">
        <v>1E-3</v>
      </c>
      <c r="N78">
        <v>1.2999999999999999E-3</v>
      </c>
      <c r="O78">
        <v>1.6799999999999999E-2</v>
      </c>
      <c r="P78">
        <v>1.6000000000000001E-3</v>
      </c>
      <c r="Q78">
        <v>0</v>
      </c>
      <c r="R78">
        <v>1</v>
      </c>
      <c r="S78">
        <v>3.4200000000000001E-2</v>
      </c>
      <c r="T78">
        <v>2.5000000000000001E-2</v>
      </c>
      <c r="U78">
        <v>4.0000000000000002E-4</v>
      </c>
      <c r="V78">
        <v>4.7E-2</v>
      </c>
      <c r="W78">
        <v>5.5300000000000002E-2</v>
      </c>
      <c r="X78">
        <v>1.72E-2</v>
      </c>
      <c r="Y78">
        <v>1E-3</v>
      </c>
      <c r="Z78">
        <v>0</v>
      </c>
      <c r="AA78">
        <v>2.5999999999999999E-3</v>
      </c>
      <c r="AB78">
        <v>5.9999999999999995E-4</v>
      </c>
      <c r="AC78">
        <v>8.0000000000000004E-4</v>
      </c>
      <c r="AD78">
        <v>2.4E-2</v>
      </c>
      <c r="AE78">
        <v>2.4E-2</v>
      </c>
      <c r="AF78">
        <v>6.0000000000000001E-3</v>
      </c>
      <c r="AG78">
        <v>4.0000000000000002E-4</v>
      </c>
      <c r="AH78">
        <v>2.7699999999999999E-2</v>
      </c>
      <c r="AI78">
        <v>2.7699999999999999E-2</v>
      </c>
      <c r="AJ78">
        <v>1.2500000000000001E-2</v>
      </c>
      <c r="AK78">
        <v>1.1999999999999999E-3</v>
      </c>
      <c r="AL78">
        <v>0.24490000000000001</v>
      </c>
      <c r="AM78">
        <v>0.24490000000000001</v>
      </c>
      <c r="AN78">
        <v>1.72E-2</v>
      </c>
      <c r="AO78">
        <v>5.74E-2</v>
      </c>
      <c r="AP78">
        <v>2.2000000000000001E-3</v>
      </c>
      <c r="AQ78">
        <v>5.4399999999999997E-2</v>
      </c>
      <c r="AR78">
        <v>0.1096</v>
      </c>
      <c r="AS78">
        <v>2.1899999999999999E-2</v>
      </c>
      <c r="AT78">
        <v>4.8599999999999997E-2</v>
      </c>
      <c r="AU78">
        <v>1.2999999999999999E-3</v>
      </c>
      <c r="AV78">
        <v>4.0000000000000001E-3</v>
      </c>
      <c r="AW78">
        <v>1.6000000000000001E-3</v>
      </c>
      <c r="AX78">
        <v>7.3800000000000004E-2</v>
      </c>
      <c r="AY78">
        <v>2.8E-3</v>
      </c>
      <c r="AZ78">
        <v>0.1933</v>
      </c>
      <c r="BA78">
        <v>1.6000000000000001E-3</v>
      </c>
    </row>
    <row r="79" spans="1:53">
      <c r="A79" s="4" t="s">
        <v>228</v>
      </c>
      <c r="B79">
        <v>2.2000000000000001E-3</v>
      </c>
      <c r="C79">
        <v>2.9999999999999997E-4</v>
      </c>
      <c r="D79">
        <v>2.0000000000000001E-4</v>
      </c>
      <c r="E79">
        <v>0</v>
      </c>
      <c r="F79">
        <v>2.9999999999999997E-4</v>
      </c>
      <c r="G79">
        <v>4.0000000000000002E-4</v>
      </c>
      <c r="H79">
        <v>2.0500000000000001E-2</v>
      </c>
      <c r="I79">
        <v>1E-4</v>
      </c>
      <c r="J79">
        <v>2.0000000000000001E-4</v>
      </c>
      <c r="K79">
        <v>1E-4</v>
      </c>
      <c r="L79">
        <v>4.0000000000000002E-4</v>
      </c>
      <c r="M79">
        <v>4.7999999999999996E-3</v>
      </c>
      <c r="N79">
        <v>2.9999999999999997E-4</v>
      </c>
      <c r="O79">
        <v>8.8000000000000005E-3</v>
      </c>
      <c r="P79">
        <v>1.46E-2</v>
      </c>
      <c r="Q79">
        <v>1.5E-3</v>
      </c>
      <c r="R79">
        <v>4.0000000000000002E-4</v>
      </c>
      <c r="S79">
        <v>1</v>
      </c>
      <c r="T79">
        <v>0.11169999999999999</v>
      </c>
      <c r="U79">
        <v>8.0000000000000004E-4</v>
      </c>
      <c r="V79">
        <v>0</v>
      </c>
      <c r="W79">
        <v>4.0500000000000001E-2</v>
      </c>
      <c r="X79">
        <v>4.1000000000000003E-3</v>
      </c>
      <c r="Y79">
        <v>3.3999999999999998E-3</v>
      </c>
      <c r="Z79">
        <v>2.8E-3</v>
      </c>
      <c r="AA79">
        <v>9.8799999999999999E-2</v>
      </c>
      <c r="AB79">
        <v>7.4099999999999999E-2</v>
      </c>
      <c r="AC79">
        <v>4.8500000000000001E-2</v>
      </c>
      <c r="AD79">
        <v>7.2099999999999997E-2</v>
      </c>
      <c r="AE79">
        <v>7.2099999999999997E-2</v>
      </c>
      <c r="AF79">
        <v>5.9299999999999999E-2</v>
      </c>
      <c r="AG79">
        <v>1E-4</v>
      </c>
      <c r="AH79">
        <v>5.2600000000000001E-2</v>
      </c>
      <c r="AI79">
        <v>5.2600000000000001E-2</v>
      </c>
      <c r="AJ79">
        <v>1.26E-2</v>
      </c>
      <c r="AK79">
        <v>2.5000000000000001E-3</v>
      </c>
      <c r="AL79">
        <v>0.1719</v>
      </c>
      <c r="AM79">
        <v>0.1719</v>
      </c>
      <c r="AN79">
        <v>8.1100000000000005E-2</v>
      </c>
      <c r="AO79">
        <v>3.5700000000000003E-2</v>
      </c>
      <c r="AP79">
        <v>6.3E-3</v>
      </c>
      <c r="AQ79">
        <v>0.23549999999999999</v>
      </c>
      <c r="AR79">
        <v>0.1399</v>
      </c>
      <c r="AS79">
        <v>4.5900000000000003E-2</v>
      </c>
      <c r="AT79">
        <v>5.7099999999999998E-2</v>
      </c>
      <c r="AU79">
        <v>1E-4</v>
      </c>
      <c r="AV79">
        <v>1.1900000000000001E-2</v>
      </c>
      <c r="AW79">
        <v>2.3300000000000001E-2</v>
      </c>
      <c r="AX79">
        <v>2.8999999999999998E-3</v>
      </c>
      <c r="AY79">
        <v>4.6899999999999997E-2</v>
      </c>
      <c r="AZ79">
        <v>0.37380000000000002</v>
      </c>
      <c r="BA79">
        <v>1.46E-2</v>
      </c>
    </row>
    <row r="80" spans="1:53">
      <c r="A80" s="4" t="s">
        <v>229</v>
      </c>
      <c r="B80">
        <v>2.9999999999999997E-4</v>
      </c>
      <c r="C80">
        <v>4.0000000000000002E-4</v>
      </c>
      <c r="D80">
        <v>1E-4</v>
      </c>
      <c r="E80">
        <v>0</v>
      </c>
      <c r="F80">
        <v>1E-4</v>
      </c>
      <c r="G80">
        <v>1E-4</v>
      </c>
      <c r="H80">
        <v>3.2800000000000003E-2</v>
      </c>
      <c r="I80">
        <v>5.9999999999999995E-4</v>
      </c>
      <c r="J80">
        <v>0</v>
      </c>
      <c r="K80">
        <v>0</v>
      </c>
      <c r="L80">
        <v>1E-4</v>
      </c>
      <c r="M80">
        <v>3.2000000000000002E-3</v>
      </c>
      <c r="N80">
        <v>0</v>
      </c>
      <c r="O80">
        <v>5.0000000000000001E-4</v>
      </c>
      <c r="P80">
        <v>1.1999999999999999E-3</v>
      </c>
      <c r="Q80">
        <v>5.4000000000000003E-3</v>
      </c>
      <c r="R80">
        <v>5.0000000000000001E-4</v>
      </c>
      <c r="S80">
        <v>6.7100000000000007E-2</v>
      </c>
      <c r="T80">
        <v>1</v>
      </c>
      <c r="U80">
        <v>1.55E-2</v>
      </c>
      <c r="V80">
        <v>0</v>
      </c>
      <c r="W80">
        <v>1.1299999999999999E-2</v>
      </c>
      <c r="X80">
        <v>1.29E-2</v>
      </c>
      <c r="Y80">
        <v>3.0700000000000002E-2</v>
      </c>
      <c r="Z80">
        <v>1.6000000000000001E-3</v>
      </c>
      <c r="AA80">
        <v>6.6900000000000001E-2</v>
      </c>
      <c r="AB80">
        <v>4.6699999999999998E-2</v>
      </c>
      <c r="AC80">
        <v>4.1799999999999997E-2</v>
      </c>
      <c r="AD80">
        <v>4.1000000000000003E-3</v>
      </c>
      <c r="AE80">
        <v>4.1000000000000003E-3</v>
      </c>
      <c r="AF80">
        <v>0.22670000000000001</v>
      </c>
      <c r="AG80">
        <v>3.3999999999999998E-3</v>
      </c>
      <c r="AH80">
        <v>2.3099999999999999E-2</v>
      </c>
      <c r="AI80">
        <v>2.3099999999999999E-2</v>
      </c>
      <c r="AJ80">
        <v>2.9899999999999999E-2</v>
      </c>
      <c r="AK80">
        <v>3.8899999999999997E-2</v>
      </c>
      <c r="AL80">
        <v>0.1343</v>
      </c>
      <c r="AM80">
        <v>0.1343</v>
      </c>
      <c r="AN80">
        <v>0.12139999999999999</v>
      </c>
      <c r="AO80">
        <v>8.7300000000000003E-2</v>
      </c>
      <c r="AP80">
        <v>5.0000000000000001E-3</v>
      </c>
      <c r="AQ80">
        <v>0.22320000000000001</v>
      </c>
      <c r="AR80">
        <v>0.1532</v>
      </c>
      <c r="AS80">
        <v>2.7E-2</v>
      </c>
      <c r="AT80">
        <v>5.3999999999999999E-2</v>
      </c>
      <c r="AU80">
        <v>8.9999999999999998E-4</v>
      </c>
      <c r="AV80">
        <v>1.4E-2</v>
      </c>
      <c r="AW80">
        <v>6.3799999999999996E-2</v>
      </c>
      <c r="AX80">
        <v>3.5299999999999998E-2</v>
      </c>
      <c r="AY80">
        <v>1.23E-2</v>
      </c>
      <c r="AZ80">
        <v>0.36049999999999999</v>
      </c>
      <c r="BA80">
        <v>1.1999999999999999E-3</v>
      </c>
    </row>
    <row r="81" spans="1:53">
      <c r="A81" s="4" t="s">
        <v>230</v>
      </c>
      <c r="B81">
        <v>1E-4</v>
      </c>
      <c r="C81">
        <v>4.0000000000000002E-4</v>
      </c>
      <c r="D81">
        <v>1E-4</v>
      </c>
      <c r="E81">
        <v>0</v>
      </c>
      <c r="F81">
        <v>0</v>
      </c>
      <c r="G81">
        <v>0</v>
      </c>
      <c r="H81">
        <v>1.89E-2</v>
      </c>
      <c r="I81">
        <v>1E-4</v>
      </c>
      <c r="J81">
        <v>0</v>
      </c>
      <c r="K81">
        <v>0</v>
      </c>
      <c r="L81">
        <v>0</v>
      </c>
      <c r="M81">
        <v>1.18E-2</v>
      </c>
      <c r="N81">
        <v>0</v>
      </c>
      <c r="O81">
        <v>0</v>
      </c>
      <c r="P81">
        <v>2.9999999999999997E-4</v>
      </c>
      <c r="Q81">
        <v>2.3999999999999998E-3</v>
      </c>
      <c r="R81">
        <v>8.9999999999999998E-4</v>
      </c>
      <c r="S81">
        <v>3.1399999999999997E-2</v>
      </c>
      <c r="T81">
        <v>0.02</v>
      </c>
      <c r="U81">
        <v>1</v>
      </c>
      <c r="V81">
        <v>0</v>
      </c>
      <c r="W81">
        <v>2.0000000000000001E-4</v>
      </c>
      <c r="X81">
        <v>1E-4</v>
      </c>
      <c r="Y81">
        <v>3.5000000000000001E-3</v>
      </c>
      <c r="Z81">
        <v>0</v>
      </c>
      <c r="AA81">
        <v>4.2099999999999999E-2</v>
      </c>
      <c r="AB81">
        <v>1.5699999999999999E-2</v>
      </c>
      <c r="AC81">
        <v>1.1900000000000001E-2</v>
      </c>
      <c r="AD81">
        <v>8.8000000000000005E-3</v>
      </c>
      <c r="AE81">
        <v>8.8000000000000005E-3</v>
      </c>
      <c r="AF81">
        <v>2.0299999999999999E-2</v>
      </c>
      <c r="AG81">
        <v>0.1537</v>
      </c>
      <c r="AH81">
        <v>4.2900000000000001E-2</v>
      </c>
      <c r="AI81">
        <v>4.2900000000000001E-2</v>
      </c>
      <c r="AJ81">
        <v>5.7000000000000002E-3</v>
      </c>
      <c r="AK81">
        <v>7.7999999999999996E-3</v>
      </c>
      <c r="AL81">
        <v>4.4499999999999998E-2</v>
      </c>
      <c r="AM81">
        <v>4.4499999999999998E-2</v>
      </c>
      <c r="AN81">
        <v>3.8800000000000001E-2</v>
      </c>
      <c r="AO81">
        <v>7.0300000000000001E-2</v>
      </c>
      <c r="AP81">
        <v>2.0999999999999999E-3</v>
      </c>
      <c r="AQ81">
        <v>5.6099999999999997E-2</v>
      </c>
      <c r="AR81">
        <v>6.9699999999999998E-2</v>
      </c>
      <c r="AS81">
        <v>6.4999999999999997E-3</v>
      </c>
      <c r="AT81">
        <v>5.4999999999999997E-3</v>
      </c>
      <c r="AU81">
        <v>1E-4</v>
      </c>
      <c r="AV81">
        <v>2.0299999999999999E-2</v>
      </c>
      <c r="AW81">
        <v>0.1741</v>
      </c>
      <c r="AX81">
        <v>4.4600000000000001E-2</v>
      </c>
      <c r="AY81">
        <v>5.6300000000000003E-2</v>
      </c>
      <c r="AZ81">
        <v>0.15049999999999999</v>
      </c>
      <c r="BA81">
        <v>2.9999999999999997E-4</v>
      </c>
    </row>
    <row r="82" spans="1:53">
      <c r="A82" s="4" t="s">
        <v>231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3.0000000000000001E-3</v>
      </c>
      <c r="I82">
        <v>1E-4</v>
      </c>
      <c r="J82">
        <v>4.0000000000000002E-4</v>
      </c>
      <c r="K82">
        <v>1.1000000000000001E-3</v>
      </c>
      <c r="L82">
        <v>5.4000000000000003E-3</v>
      </c>
      <c r="M82">
        <v>5.3E-3</v>
      </c>
      <c r="N82">
        <v>2.9999999999999997E-4</v>
      </c>
      <c r="O82">
        <v>4.6800000000000001E-2</v>
      </c>
      <c r="P82">
        <v>3.0999999999999999E-3</v>
      </c>
      <c r="Q82">
        <v>2.0000000000000001E-4</v>
      </c>
      <c r="R82">
        <v>8.0199999999999994E-2</v>
      </c>
      <c r="S82">
        <v>0.33800000000000002</v>
      </c>
      <c r="T82">
        <v>0.25530000000000003</v>
      </c>
      <c r="U82">
        <v>5.4800000000000001E-2</v>
      </c>
      <c r="V82">
        <v>1</v>
      </c>
      <c r="W82">
        <v>6.3200000000000006E-2</v>
      </c>
      <c r="X82">
        <v>2.1499999999999998E-2</v>
      </c>
      <c r="Y82">
        <v>1.5E-3</v>
      </c>
      <c r="Z82">
        <v>0</v>
      </c>
      <c r="AA82">
        <v>1.9E-3</v>
      </c>
      <c r="AB82">
        <v>4.0000000000000002E-4</v>
      </c>
      <c r="AC82">
        <v>5.0000000000000001E-4</v>
      </c>
      <c r="AD82">
        <v>0.32350000000000001</v>
      </c>
      <c r="AE82">
        <v>0.32350000000000001</v>
      </c>
      <c r="AF82">
        <v>3.2300000000000002E-2</v>
      </c>
      <c r="AG82">
        <v>4.3900000000000002E-2</v>
      </c>
      <c r="AH82">
        <v>5.2299999999999999E-2</v>
      </c>
      <c r="AI82">
        <v>5.2299999999999999E-2</v>
      </c>
      <c r="AJ82">
        <v>1.4800000000000001E-2</v>
      </c>
      <c r="AK82">
        <v>1.1999999999999999E-3</v>
      </c>
      <c r="AL82">
        <v>0.2666</v>
      </c>
      <c r="AM82">
        <v>0.2666</v>
      </c>
      <c r="AN82">
        <v>1.3299999999999999E-2</v>
      </c>
      <c r="AO82">
        <v>4.8500000000000001E-2</v>
      </c>
      <c r="AP82">
        <v>6.9999999999999999E-4</v>
      </c>
      <c r="AQ82">
        <v>4.0399999999999998E-2</v>
      </c>
      <c r="AR82">
        <v>0.19270000000000001</v>
      </c>
      <c r="AS82">
        <v>1.46E-2</v>
      </c>
      <c r="AT82">
        <v>0.15870000000000001</v>
      </c>
      <c r="AU82">
        <v>2.3E-3</v>
      </c>
      <c r="AV82">
        <v>2.3E-3</v>
      </c>
      <c r="AW82">
        <v>1.3899999999999999E-2</v>
      </c>
      <c r="AX82">
        <v>3.8199999999999998E-2</v>
      </c>
      <c r="AY82">
        <v>1.01E-2</v>
      </c>
      <c r="AZ82">
        <v>0.28139999999999998</v>
      </c>
      <c r="BA82">
        <v>3.0999999999999999E-3</v>
      </c>
    </row>
    <row r="83" spans="1:53">
      <c r="A83" s="4" t="s">
        <v>232</v>
      </c>
      <c r="B83">
        <v>1E-3</v>
      </c>
      <c r="C83">
        <v>1E-3</v>
      </c>
      <c r="D83">
        <v>1.6000000000000001E-3</v>
      </c>
      <c r="E83">
        <v>0</v>
      </c>
      <c r="F83">
        <v>1.1999999999999999E-3</v>
      </c>
      <c r="G83">
        <v>1E-3</v>
      </c>
      <c r="H83">
        <v>6.7299999999999999E-2</v>
      </c>
      <c r="I83">
        <v>2.9999999999999997E-4</v>
      </c>
      <c r="J83">
        <v>0</v>
      </c>
      <c r="K83">
        <v>0</v>
      </c>
      <c r="L83">
        <v>0</v>
      </c>
      <c r="M83">
        <v>2.18E-2</v>
      </c>
      <c r="N83">
        <v>0</v>
      </c>
      <c r="O83">
        <v>1.1999999999999999E-3</v>
      </c>
      <c r="P83">
        <v>3.6400000000000002E-2</v>
      </c>
      <c r="Q83">
        <v>5.0799999999999998E-2</v>
      </c>
      <c r="R83">
        <v>1E-4</v>
      </c>
      <c r="S83">
        <v>9.7999999999999997E-3</v>
      </c>
      <c r="T83">
        <v>1.6199999999999999E-2</v>
      </c>
      <c r="U83">
        <v>3.0300000000000001E-2</v>
      </c>
      <c r="V83">
        <v>0</v>
      </c>
      <c r="W83">
        <v>1</v>
      </c>
      <c r="X83">
        <v>1.61E-2</v>
      </c>
      <c r="Y83">
        <v>6.9999999999999999E-4</v>
      </c>
      <c r="Z83">
        <v>4.0000000000000002E-4</v>
      </c>
      <c r="AA83">
        <v>2.9100000000000001E-2</v>
      </c>
      <c r="AB83">
        <v>3.95E-2</v>
      </c>
      <c r="AC83">
        <v>3.4099999999999998E-2</v>
      </c>
      <c r="AD83">
        <v>5.7000000000000002E-3</v>
      </c>
      <c r="AE83">
        <v>5.7000000000000002E-3</v>
      </c>
      <c r="AF83">
        <v>4.7699999999999999E-2</v>
      </c>
      <c r="AG83">
        <v>2.4799999999999999E-2</v>
      </c>
      <c r="AH83">
        <v>0.2165</v>
      </c>
      <c r="AI83">
        <v>0.2165</v>
      </c>
      <c r="AJ83">
        <v>2.23E-2</v>
      </c>
      <c r="AK83">
        <v>2.9999999999999997E-4</v>
      </c>
      <c r="AL83">
        <v>0.21679999999999999</v>
      </c>
      <c r="AM83">
        <v>0.21679999999999999</v>
      </c>
      <c r="AN83">
        <v>4.9000000000000002E-2</v>
      </c>
      <c r="AO83">
        <v>3.9300000000000002E-2</v>
      </c>
      <c r="AP83">
        <v>7.4000000000000003E-3</v>
      </c>
      <c r="AQ83">
        <v>6.3799999999999996E-2</v>
      </c>
      <c r="AR83">
        <v>8.3500000000000005E-2</v>
      </c>
      <c r="AS83">
        <v>7.0099999999999996E-2</v>
      </c>
      <c r="AT83">
        <v>0.1484</v>
      </c>
      <c r="AU83">
        <v>5.7000000000000002E-3</v>
      </c>
      <c r="AV83">
        <v>8.5000000000000006E-3</v>
      </c>
      <c r="AW83">
        <v>0.16589999999999999</v>
      </c>
      <c r="AX83">
        <v>1E-4</v>
      </c>
      <c r="AY83">
        <v>8.8800000000000004E-2</v>
      </c>
      <c r="AZ83">
        <v>0.28370000000000001</v>
      </c>
      <c r="BA83">
        <v>3.6400000000000002E-2</v>
      </c>
    </row>
    <row r="84" spans="1:53">
      <c r="A84" s="4" t="s">
        <v>233</v>
      </c>
      <c r="B84">
        <v>1E-4</v>
      </c>
      <c r="C84">
        <v>2.9999999999999997E-4</v>
      </c>
      <c r="D84">
        <v>2.9999999999999997E-4</v>
      </c>
      <c r="E84">
        <v>0</v>
      </c>
      <c r="F84">
        <v>4.0000000000000002E-4</v>
      </c>
      <c r="G84">
        <v>2.9999999999999997E-4</v>
      </c>
      <c r="H84">
        <v>7.7399999999999997E-2</v>
      </c>
      <c r="I84">
        <v>0</v>
      </c>
      <c r="J84">
        <v>0</v>
      </c>
      <c r="K84">
        <v>0</v>
      </c>
      <c r="L84">
        <v>0</v>
      </c>
      <c r="M84">
        <v>7.7999999999999996E-3</v>
      </c>
      <c r="N84">
        <v>0</v>
      </c>
      <c r="O84">
        <v>0</v>
      </c>
      <c r="P84">
        <v>1E-4</v>
      </c>
      <c r="Q84">
        <v>5.9999999999999995E-4</v>
      </c>
      <c r="R84">
        <v>2.9999999999999997E-4</v>
      </c>
      <c r="S84">
        <v>1E-4</v>
      </c>
      <c r="T84">
        <v>3.5999999999999999E-3</v>
      </c>
      <c r="U84">
        <v>8.9999999999999998E-4</v>
      </c>
      <c r="V84">
        <v>1E-4</v>
      </c>
      <c r="W84">
        <v>2.3300000000000001E-2</v>
      </c>
      <c r="X84">
        <v>1</v>
      </c>
      <c r="Y84">
        <v>5.7000000000000002E-3</v>
      </c>
      <c r="Z84">
        <v>2.9999999999999997E-4</v>
      </c>
      <c r="AA84">
        <v>1.8599999999999998E-2</v>
      </c>
      <c r="AB84">
        <v>1.03E-2</v>
      </c>
      <c r="AC84">
        <v>4.7999999999999996E-3</v>
      </c>
      <c r="AD84">
        <v>2E-3</v>
      </c>
      <c r="AE84">
        <v>2E-3</v>
      </c>
      <c r="AF84">
        <v>2.0999999999999999E-3</v>
      </c>
      <c r="AG84">
        <v>5.7999999999999996E-3</v>
      </c>
      <c r="AH84">
        <v>2.6499999999999999E-2</v>
      </c>
      <c r="AI84">
        <v>2.6499999999999999E-2</v>
      </c>
      <c r="AJ84">
        <v>0.1522</v>
      </c>
      <c r="AK84">
        <v>3.8800000000000001E-2</v>
      </c>
      <c r="AL84">
        <v>0.21460000000000001</v>
      </c>
      <c r="AM84">
        <v>0.21460000000000001</v>
      </c>
      <c r="AN84">
        <v>0.1182</v>
      </c>
      <c r="AO84">
        <v>0.12939999999999999</v>
      </c>
      <c r="AP84">
        <v>1.2699999999999999E-2</v>
      </c>
      <c r="AQ84">
        <v>5.0999999999999997E-2</v>
      </c>
      <c r="AR84">
        <v>7.4399999999999994E-2</v>
      </c>
      <c r="AS84">
        <v>2.8999999999999998E-3</v>
      </c>
      <c r="AT84">
        <v>6.8999999999999999E-3</v>
      </c>
      <c r="AU84">
        <v>1.06E-2</v>
      </c>
      <c r="AV84">
        <v>7.4999999999999997E-3</v>
      </c>
      <c r="AW84">
        <v>0.36859999999999998</v>
      </c>
      <c r="AX84">
        <v>8.5000000000000006E-3</v>
      </c>
      <c r="AY84">
        <v>1.8499999999999999E-2</v>
      </c>
      <c r="AZ84">
        <v>0.1832</v>
      </c>
      <c r="BA84">
        <v>1E-4</v>
      </c>
    </row>
    <row r="85" spans="1:53">
      <c r="A85" s="4" t="s">
        <v>234</v>
      </c>
      <c r="B85">
        <v>0</v>
      </c>
      <c r="C85">
        <v>8.9999999999999998E-4</v>
      </c>
      <c r="D85">
        <v>8.0000000000000004E-4</v>
      </c>
      <c r="E85">
        <v>0</v>
      </c>
      <c r="F85">
        <v>0</v>
      </c>
      <c r="G85">
        <v>0</v>
      </c>
      <c r="H85">
        <v>5.1499999999999997E-2</v>
      </c>
      <c r="I85">
        <v>0</v>
      </c>
      <c r="J85">
        <v>0</v>
      </c>
      <c r="K85">
        <v>0</v>
      </c>
      <c r="L85">
        <v>0</v>
      </c>
      <c r="M85">
        <v>2.1600000000000001E-2</v>
      </c>
      <c r="N85">
        <v>0</v>
      </c>
      <c r="O85">
        <v>0</v>
      </c>
      <c r="P85">
        <v>1E-4</v>
      </c>
      <c r="Q85">
        <v>5.0000000000000001E-4</v>
      </c>
      <c r="R85">
        <v>2.0000000000000001E-4</v>
      </c>
      <c r="S85">
        <v>1.2999999999999999E-3</v>
      </c>
      <c r="T85">
        <v>1.6999999999999999E-3</v>
      </c>
      <c r="U85">
        <v>1E-4</v>
      </c>
      <c r="V85">
        <v>1E-4</v>
      </c>
      <c r="W85">
        <v>5.5999999999999999E-3</v>
      </c>
      <c r="X85">
        <v>1E-3</v>
      </c>
      <c r="Y85">
        <v>1</v>
      </c>
      <c r="Z85">
        <v>0</v>
      </c>
      <c r="AA85">
        <v>1.72E-2</v>
      </c>
      <c r="AB85">
        <v>1.12E-2</v>
      </c>
      <c r="AC85">
        <v>1.6999999999999999E-3</v>
      </c>
      <c r="AD85">
        <v>1.1000000000000001E-3</v>
      </c>
      <c r="AE85">
        <v>1.1000000000000001E-3</v>
      </c>
      <c r="AF85">
        <v>8.0000000000000004E-4</v>
      </c>
      <c r="AG85">
        <v>1E-4</v>
      </c>
      <c r="AH85">
        <v>6.3200000000000006E-2</v>
      </c>
      <c r="AI85">
        <v>6.3200000000000006E-2</v>
      </c>
      <c r="AJ85">
        <v>1.6899999999999998E-2</v>
      </c>
      <c r="AK85">
        <v>3.2000000000000001E-2</v>
      </c>
      <c r="AL85">
        <v>4.48E-2</v>
      </c>
      <c r="AM85">
        <v>4.48E-2</v>
      </c>
      <c r="AN85">
        <v>2.0400000000000001E-2</v>
      </c>
      <c r="AO85">
        <v>3.9E-2</v>
      </c>
      <c r="AP85">
        <v>8.3000000000000001E-3</v>
      </c>
      <c r="AQ85">
        <v>4.7000000000000002E-3</v>
      </c>
      <c r="AR85">
        <v>4.4600000000000001E-2</v>
      </c>
      <c r="AS85">
        <v>2.0000000000000001E-4</v>
      </c>
      <c r="AT85">
        <v>5.0000000000000001E-4</v>
      </c>
      <c r="AU85">
        <v>3.0999999999999999E-3</v>
      </c>
      <c r="AV85">
        <v>2.9000000000000001E-2</v>
      </c>
      <c r="AW85">
        <v>0.69579999999999997</v>
      </c>
      <c r="AX85">
        <v>1.29E-2</v>
      </c>
      <c r="AY85">
        <v>9.5000000000000001E-2</v>
      </c>
      <c r="AZ85">
        <v>4.48E-2</v>
      </c>
      <c r="BA85">
        <v>1E-4</v>
      </c>
    </row>
    <row r="86" spans="1:53">
      <c r="A86" s="4" t="s">
        <v>235</v>
      </c>
      <c r="B86">
        <v>2.9999999999999997E-4</v>
      </c>
      <c r="C86">
        <v>8.5000000000000006E-3</v>
      </c>
      <c r="D86">
        <v>2.2200000000000001E-2</v>
      </c>
      <c r="E86">
        <v>3.0499999999999999E-2</v>
      </c>
      <c r="F86">
        <v>0</v>
      </c>
      <c r="G86">
        <v>0</v>
      </c>
      <c r="H86">
        <v>2.9999999999999997E-4</v>
      </c>
      <c r="I86">
        <v>6.9999999999999999E-4</v>
      </c>
      <c r="J86">
        <v>1E-4</v>
      </c>
      <c r="K86">
        <v>4.0000000000000002E-4</v>
      </c>
      <c r="L86">
        <v>2.9999999999999997E-4</v>
      </c>
      <c r="M86">
        <v>2.5999999999999999E-3</v>
      </c>
      <c r="N86">
        <v>1E-4</v>
      </c>
      <c r="O86">
        <v>0</v>
      </c>
      <c r="P86">
        <v>0</v>
      </c>
      <c r="Q86">
        <v>0</v>
      </c>
      <c r="R86">
        <v>1.78E-2</v>
      </c>
      <c r="S86">
        <v>1.2200000000000001E-2</v>
      </c>
      <c r="T86">
        <v>1.49E-2</v>
      </c>
      <c r="U86">
        <v>3.2000000000000002E-3</v>
      </c>
      <c r="V86">
        <v>2.9399999999999999E-2</v>
      </c>
      <c r="W86">
        <v>1.32E-2</v>
      </c>
      <c r="X86">
        <v>1.7500000000000002E-2</v>
      </c>
      <c r="Y86">
        <v>2.0999999999999999E-3</v>
      </c>
      <c r="Z86">
        <v>1</v>
      </c>
      <c r="AA86">
        <v>2.4799999999999999E-2</v>
      </c>
      <c r="AB86">
        <v>2.5899999999999999E-2</v>
      </c>
      <c r="AC86">
        <v>4.7000000000000002E-3</v>
      </c>
      <c r="AD86">
        <v>9.1999999999999998E-3</v>
      </c>
      <c r="AE86">
        <v>9.1999999999999998E-3</v>
      </c>
      <c r="AF86">
        <v>1.01E-2</v>
      </c>
      <c r="AG86">
        <v>1.17E-2</v>
      </c>
      <c r="AH86">
        <v>9.1499999999999998E-2</v>
      </c>
      <c r="AI86">
        <v>9.1499999999999998E-2</v>
      </c>
      <c r="AJ86">
        <v>9.3600000000000003E-2</v>
      </c>
      <c r="AK86">
        <v>2.3900000000000001E-2</v>
      </c>
      <c r="AL86">
        <v>3.5799999999999998E-2</v>
      </c>
      <c r="AM86">
        <v>3.5799999999999998E-2</v>
      </c>
      <c r="AN86">
        <v>3.3099999999999997E-2</v>
      </c>
      <c r="AO86">
        <v>2.3099999999999999E-2</v>
      </c>
      <c r="AP86">
        <v>2.1499999999999998E-2</v>
      </c>
      <c r="AQ86">
        <v>1E-4</v>
      </c>
      <c r="AR86">
        <v>2.0199999999999999E-2</v>
      </c>
      <c r="AS86">
        <v>0</v>
      </c>
      <c r="AT86">
        <v>0</v>
      </c>
      <c r="AU86">
        <v>9.11E-2</v>
      </c>
      <c r="AV86">
        <v>0.27150000000000002</v>
      </c>
      <c r="AW86">
        <v>0.376</v>
      </c>
      <c r="AX86">
        <v>0.55700000000000005</v>
      </c>
      <c r="AY86">
        <v>0.10050000000000001</v>
      </c>
      <c r="AZ86">
        <v>4.2900000000000001E-2</v>
      </c>
      <c r="BA86">
        <v>0</v>
      </c>
    </row>
    <row r="87" spans="1:53">
      <c r="A87" s="4" t="s">
        <v>236</v>
      </c>
      <c r="B87">
        <v>0</v>
      </c>
      <c r="C87">
        <v>1.6000000000000001E-3</v>
      </c>
      <c r="D87">
        <v>8.0999999999999996E-3</v>
      </c>
      <c r="E87">
        <v>1.6000000000000001E-3</v>
      </c>
      <c r="F87">
        <v>0.20380000000000001</v>
      </c>
      <c r="G87">
        <v>1.5800000000000002E-2</v>
      </c>
      <c r="H87">
        <v>1.6000000000000001E-3</v>
      </c>
      <c r="I87">
        <v>1E-4</v>
      </c>
      <c r="J87">
        <v>1.4800000000000001E-2</v>
      </c>
      <c r="K87">
        <v>5.0000000000000001E-3</v>
      </c>
      <c r="L87">
        <v>1E-3</v>
      </c>
      <c r="M87">
        <v>7.6E-3</v>
      </c>
      <c r="N87">
        <v>1E-3</v>
      </c>
      <c r="O87">
        <v>0</v>
      </c>
      <c r="P87">
        <v>0</v>
      </c>
      <c r="Q87">
        <v>0</v>
      </c>
      <c r="R87">
        <v>0</v>
      </c>
      <c r="S87">
        <v>1.8E-3</v>
      </c>
      <c r="T87">
        <v>2.8E-3</v>
      </c>
      <c r="U87">
        <v>1.1000000000000001E-3</v>
      </c>
      <c r="V87">
        <v>0</v>
      </c>
      <c r="W87">
        <v>1.9E-3</v>
      </c>
      <c r="X87">
        <v>7.1999999999999998E-3</v>
      </c>
      <c r="Y87">
        <v>2.8999999999999998E-3</v>
      </c>
      <c r="Z87">
        <v>0</v>
      </c>
      <c r="AA87">
        <v>1</v>
      </c>
      <c r="AB87">
        <v>4.0000000000000002E-4</v>
      </c>
      <c r="AC87">
        <v>5.0999999999999997E-2</v>
      </c>
      <c r="AD87">
        <v>8.0000000000000004E-4</v>
      </c>
      <c r="AE87">
        <v>8.0000000000000004E-4</v>
      </c>
      <c r="AF87">
        <v>1.21E-2</v>
      </c>
      <c r="AG87">
        <v>4.1000000000000003E-3</v>
      </c>
      <c r="AH87">
        <v>5.9999999999999995E-4</v>
      </c>
      <c r="AI87">
        <v>5.9999999999999995E-4</v>
      </c>
      <c r="AJ87">
        <v>1.6299999999999999E-2</v>
      </c>
      <c r="AK87">
        <v>7.7000000000000002E-3</v>
      </c>
      <c r="AL87">
        <v>3.8600000000000002E-2</v>
      </c>
      <c r="AM87">
        <v>3.8600000000000002E-2</v>
      </c>
      <c r="AN87">
        <v>1E-4</v>
      </c>
      <c r="AO87">
        <v>6.3E-3</v>
      </c>
      <c r="AP87">
        <v>0.19209999999999999</v>
      </c>
      <c r="AQ87">
        <v>1.6000000000000001E-3</v>
      </c>
      <c r="AR87">
        <v>5.1000000000000004E-3</v>
      </c>
      <c r="AS87">
        <v>0</v>
      </c>
      <c r="AT87">
        <v>0</v>
      </c>
      <c r="AU87">
        <v>6.4299999999999996E-2</v>
      </c>
      <c r="AV87">
        <v>0.37769999999999998</v>
      </c>
      <c r="AW87">
        <v>0.2311</v>
      </c>
      <c r="AX87">
        <v>0.30130000000000001</v>
      </c>
      <c r="AY87">
        <v>5.4600000000000003E-2</v>
      </c>
      <c r="AZ87">
        <v>3.0000000000000001E-3</v>
      </c>
      <c r="BA87">
        <v>0</v>
      </c>
    </row>
    <row r="88" spans="1:53">
      <c r="A88" s="4" t="s">
        <v>237</v>
      </c>
      <c r="B88">
        <v>0</v>
      </c>
      <c r="C88">
        <v>2.3999999999999998E-3</v>
      </c>
      <c r="D88">
        <v>1.9E-3</v>
      </c>
      <c r="E88">
        <v>2E-3</v>
      </c>
      <c r="F88">
        <v>8.4500000000000006E-2</v>
      </c>
      <c r="G88">
        <v>4.4999999999999997E-3</v>
      </c>
      <c r="H88">
        <v>1.9E-3</v>
      </c>
      <c r="I88">
        <v>0</v>
      </c>
      <c r="J88">
        <v>4.0000000000000002E-4</v>
      </c>
      <c r="K88">
        <v>1E-4</v>
      </c>
      <c r="L88">
        <v>0</v>
      </c>
      <c r="M88">
        <v>6.9999999999999999E-4</v>
      </c>
      <c r="N88">
        <v>0</v>
      </c>
      <c r="O88">
        <v>0</v>
      </c>
      <c r="P88">
        <v>0</v>
      </c>
      <c r="Q88">
        <v>0</v>
      </c>
      <c r="R88">
        <v>0</v>
      </c>
      <c r="S88">
        <v>1.1000000000000001E-3</v>
      </c>
      <c r="T88">
        <v>2.9999999999999997E-4</v>
      </c>
      <c r="U88">
        <v>4.0000000000000002E-4</v>
      </c>
      <c r="V88">
        <v>0</v>
      </c>
      <c r="W88">
        <v>4.1000000000000003E-3</v>
      </c>
      <c r="X88">
        <v>1.1999999999999999E-3</v>
      </c>
      <c r="Y88">
        <v>2.5999999999999999E-3</v>
      </c>
      <c r="Z88">
        <v>0</v>
      </c>
      <c r="AA88">
        <v>2.8899999999999999E-2</v>
      </c>
      <c r="AB88">
        <v>1</v>
      </c>
      <c r="AC88">
        <v>4.7999999999999996E-3</v>
      </c>
      <c r="AD88">
        <v>1.6999999999999999E-3</v>
      </c>
      <c r="AE88">
        <v>1.6999999999999999E-3</v>
      </c>
      <c r="AF88">
        <v>6.9999999999999999E-4</v>
      </c>
      <c r="AG88">
        <v>4.0000000000000002E-4</v>
      </c>
      <c r="AH88">
        <v>2.8999999999999998E-3</v>
      </c>
      <c r="AI88">
        <v>2.8999999999999998E-3</v>
      </c>
      <c r="AJ88">
        <v>4.0000000000000001E-3</v>
      </c>
      <c r="AK88">
        <v>8.3999999999999995E-3</v>
      </c>
      <c r="AL88">
        <v>2.2100000000000002E-2</v>
      </c>
      <c r="AM88">
        <v>2.2100000000000002E-2</v>
      </c>
      <c r="AN88">
        <v>2.9899999999999999E-2</v>
      </c>
      <c r="AO88">
        <v>2.9899999999999999E-2</v>
      </c>
      <c r="AP88">
        <v>0.12039999999999999</v>
      </c>
      <c r="AQ88">
        <v>5.9999999999999995E-4</v>
      </c>
      <c r="AR88">
        <v>1.6999999999999999E-3</v>
      </c>
      <c r="AS88">
        <v>0</v>
      </c>
      <c r="AT88">
        <v>0</v>
      </c>
      <c r="AU88">
        <v>6.5699999999999995E-2</v>
      </c>
      <c r="AV88">
        <v>0.2145</v>
      </c>
      <c r="AW88">
        <v>0.1663</v>
      </c>
      <c r="AX88">
        <v>0.47139999999999999</v>
      </c>
      <c r="AY88">
        <v>3.6499999999999998E-2</v>
      </c>
      <c r="AZ88">
        <v>3.2000000000000002E-3</v>
      </c>
      <c r="BA88">
        <v>0</v>
      </c>
    </row>
    <row r="89" spans="1:53">
      <c r="A89" s="4" t="s">
        <v>238</v>
      </c>
      <c r="B89">
        <v>0</v>
      </c>
      <c r="C89">
        <v>5.7999999999999996E-3</v>
      </c>
      <c r="D89">
        <v>4.4999999999999997E-3</v>
      </c>
      <c r="E89">
        <v>1.9E-3</v>
      </c>
      <c r="F89">
        <v>1.44E-2</v>
      </c>
      <c r="G89">
        <v>1E-3</v>
      </c>
      <c r="H89">
        <v>1.9E-3</v>
      </c>
      <c r="I89">
        <v>0</v>
      </c>
      <c r="J89">
        <v>2.9999999999999997E-4</v>
      </c>
      <c r="K89">
        <v>0</v>
      </c>
      <c r="L89">
        <v>0</v>
      </c>
      <c r="M89">
        <v>6.6E-3</v>
      </c>
      <c r="N89">
        <v>0</v>
      </c>
      <c r="O89">
        <v>0</v>
      </c>
      <c r="P89">
        <v>0</v>
      </c>
      <c r="Q89">
        <v>0</v>
      </c>
      <c r="R89">
        <v>0</v>
      </c>
      <c r="S89">
        <v>1.5E-3</v>
      </c>
      <c r="T89">
        <v>5.0000000000000001E-4</v>
      </c>
      <c r="U89">
        <v>2.9999999999999997E-4</v>
      </c>
      <c r="V89">
        <v>0</v>
      </c>
      <c r="W89">
        <v>6.3E-3</v>
      </c>
      <c r="X89">
        <v>2.5999999999999999E-3</v>
      </c>
      <c r="Y89">
        <v>2.5999999999999999E-3</v>
      </c>
      <c r="Z89">
        <v>0</v>
      </c>
      <c r="AA89">
        <v>9.8299999999999998E-2</v>
      </c>
      <c r="AB89">
        <v>5.1999999999999998E-3</v>
      </c>
      <c r="AC89">
        <v>1</v>
      </c>
      <c r="AD89">
        <v>1.9E-3</v>
      </c>
      <c r="AE89">
        <v>1.9E-3</v>
      </c>
      <c r="AF89">
        <v>1.6000000000000001E-3</v>
      </c>
      <c r="AG89">
        <v>6.9999999999999999E-4</v>
      </c>
      <c r="AH89">
        <v>6.7000000000000002E-3</v>
      </c>
      <c r="AI89">
        <v>6.7000000000000002E-3</v>
      </c>
      <c r="AJ89">
        <v>1.5599999999999999E-2</v>
      </c>
      <c r="AK89">
        <v>8.0000000000000002E-3</v>
      </c>
      <c r="AL89">
        <v>1.8599999999999998E-2</v>
      </c>
      <c r="AM89">
        <v>1.8599999999999998E-2</v>
      </c>
      <c r="AN89">
        <v>6.6E-3</v>
      </c>
      <c r="AO89">
        <v>4.5999999999999999E-3</v>
      </c>
      <c r="AP89">
        <v>7.0900000000000005E-2</v>
      </c>
      <c r="AQ89">
        <v>2.0000000000000001E-4</v>
      </c>
      <c r="AR89">
        <v>2.5000000000000001E-3</v>
      </c>
      <c r="AS89">
        <v>0</v>
      </c>
      <c r="AT89">
        <v>0</v>
      </c>
      <c r="AU89">
        <v>4.99E-2</v>
      </c>
      <c r="AV89">
        <v>0.32490000000000002</v>
      </c>
      <c r="AW89">
        <v>3.2599999999999997E-2</v>
      </c>
      <c r="AX89">
        <v>0.28129999999999999</v>
      </c>
      <c r="AY89">
        <v>0.13100000000000001</v>
      </c>
      <c r="AZ89">
        <v>8.0000000000000004E-4</v>
      </c>
      <c r="BA89">
        <v>0</v>
      </c>
    </row>
    <row r="90" spans="1:53">
      <c r="A90" s="4" t="s">
        <v>979</v>
      </c>
      <c r="B90">
        <v>0</v>
      </c>
      <c r="C90">
        <v>0</v>
      </c>
      <c r="D90">
        <v>0</v>
      </c>
      <c r="E90">
        <v>0</v>
      </c>
      <c r="F90">
        <v>0.14299999999999999</v>
      </c>
      <c r="G90">
        <v>0.20580000000000001</v>
      </c>
      <c r="H90">
        <v>1.8599999999999998E-2</v>
      </c>
      <c r="I90">
        <v>1E-4</v>
      </c>
      <c r="J90">
        <v>2.9600000000000001E-2</v>
      </c>
      <c r="K90">
        <v>3.2500000000000001E-2</v>
      </c>
      <c r="L90">
        <v>0.19400000000000001</v>
      </c>
      <c r="M90">
        <v>1.77E-2</v>
      </c>
      <c r="N90">
        <v>0.2462</v>
      </c>
      <c r="O90">
        <v>7.0999999999999994E-2</v>
      </c>
      <c r="P90">
        <v>1.21E-2</v>
      </c>
      <c r="Q90">
        <v>9.1000000000000004E-3</v>
      </c>
      <c r="R90">
        <v>0</v>
      </c>
      <c r="S90">
        <v>1.1000000000000001E-3</v>
      </c>
      <c r="T90">
        <v>8.0000000000000004E-4</v>
      </c>
      <c r="U90">
        <v>2.0000000000000001E-4</v>
      </c>
      <c r="V90">
        <v>1E-4</v>
      </c>
      <c r="W90">
        <v>1.4E-3</v>
      </c>
      <c r="X90">
        <v>5.9999999999999995E-4</v>
      </c>
      <c r="Y90">
        <v>1E-3</v>
      </c>
      <c r="Z90">
        <v>0</v>
      </c>
      <c r="AA90">
        <v>1E-4</v>
      </c>
      <c r="AB90">
        <v>1E-4</v>
      </c>
      <c r="AC90">
        <v>1E-4</v>
      </c>
      <c r="AD90">
        <v>1</v>
      </c>
      <c r="AE90">
        <v>1</v>
      </c>
      <c r="AF90">
        <v>0.1739</v>
      </c>
      <c r="AG90">
        <v>2.9999999999999997E-4</v>
      </c>
      <c r="AH90">
        <v>0.22670000000000001</v>
      </c>
      <c r="AI90">
        <v>0.22670000000000001</v>
      </c>
      <c r="AJ90">
        <v>7.9100000000000004E-2</v>
      </c>
      <c r="AK90">
        <v>3.5000000000000001E-3</v>
      </c>
      <c r="AL90">
        <v>5.11E-2</v>
      </c>
      <c r="AM90">
        <v>5.11E-2</v>
      </c>
      <c r="AN90">
        <v>3.95E-2</v>
      </c>
      <c r="AO90">
        <v>2.92E-2</v>
      </c>
      <c r="AP90">
        <v>0.1842</v>
      </c>
      <c r="AQ90">
        <v>0.58660000000000001</v>
      </c>
      <c r="AR90">
        <v>0.1024</v>
      </c>
      <c r="AS90">
        <v>3.2599999999999997E-2</v>
      </c>
      <c r="AT90">
        <v>4.7399999999999998E-2</v>
      </c>
      <c r="AU90">
        <v>1E-4</v>
      </c>
      <c r="AV90">
        <v>2.9700000000000001E-2</v>
      </c>
      <c r="AW90">
        <v>1.4500000000000001E-2</v>
      </c>
      <c r="AX90">
        <v>2.2800000000000001E-2</v>
      </c>
      <c r="AY90">
        <v>2.1399999999999999E-2</v>
      </c>
      <c r="AZ90">
        <v>0.1138</v>
      </c>
      <c r="BA90">
        <v>1.21E-2</v>
      </c>
    </row>
    <row r="91" spans="1:53">
      <c r="A91" s="4" t="s">
        <v>980</v>
      </c>
      <c r="B91">
        <v>0</v>
      </c>
      <c r="C91">
        <v>0</v>
      </c>
      <c r="D91">
        <v>0</v>
      </c>
      <c r="E91">
        <v>0</v>
      </c>
      <c r="F91">
        <v>0.14299999999999999</v>
      </c>
      <c r="G91">
        <v>0.20580000000000001</v>
      </c>
      <c r="H91">
        <v>1.8599999999999998E-2</v>
      </c>
      <c r="I91">
        <v>1E-4</v>
      </c>
      <c r="J91">
        <v>2.9600000000000001E-2</v>
      </c>
      <c r="K91">
        <v>3.2500000000000001E-2</v>
      </c>
      <c r="L91">
        <v>0.19400000000000001</v>
      </c>
      <c r="M91">
        <v>1.77E-2</v>
      </c>
      <c r="N91">
        <v>0.2462</v>
      </c>
      <c r="O91">
        <v>7.0999999999999994E-2</v>
      </c>
      <c r="P91">
        <v>1.21E-2</v>
      </c>
      <c r="Q91">
        <v>9.1000000000000004E-3</v>
      </c>
      <c r="R91">
        <v>0</v>
      </c>
      <c r="S91">
        <v>1.1000000000000001E-3</v>
      </c>
      <c r="T91">
        <v>8.0000000000000004E-4</v>
      </c>
      <c r="U91">
        <v>2.0000000000000001E-4</v>
      </c>
      <c r="V91">
        <v>1E-4</v>
      </c>
      <c r="W91">
        <v>1.4E-3</v>
      </c>
      <c r="X91">
        <v>5.9999999999999995E-4</v>
      </c>
      <c r="Y91">
        <v>1E-3</v>
      </c>
      <c r="Z91">
        <v>0</v>
      </c>
      <c r="AA91">
        <v>1E-4</v>
      </c>
      <c r="AB91">
        <v>1E-4</v>
      </c>
      <c r="AC91">
        <v>1E-4</v>
      </c>
      <c r="AD91">
        <v>1</v>
      </c>
      <c r="AE91">
        <v>1</v>
      </c>
      <c r="AF91">
        <v>0.1739</v>
      </c>
      <c r="AG91">
        <v>2.9999999999999997E-4</v>
      </c>
      <c r="AH91">
        <v>0.22670000000000001</v>
      </c>
      <c r="AI91">
        <v>0.22670000000000001</v>
      </c>
      <c r="AJ91">
        <v>7.9100000000000004E-2</v>
      </c>
      <c r="AK91">
        <v>3.5000000000000001E-3</v>
      </c>
      <c r="AL91">
        <v>5.11E-2</v>
      </c>
      <c r="AM91">
        <v>5.11E-2</v>
      </c>
      <c r="AN91">
        <v>3.95E-2</v>
      </c>
      <c r="AO91">
        <v>2.92E-2</v>
      </c>
      <c r="AP91">
        <v>0.1842</v>
      </c>
      <c r="AQ91">
        <v>0.58660000000000001</v>
      </c>
      <c r="AR91">
        <v>0.1024</v>
      </c>
      <c r="AS91">
        <v>3.2599999999999997E-2</v>
      </c>
      <c r="AT91">
        <v>4.7399999999999998E-2</v>
      </c>
      <c r="AU91">
        <v>1E-4</v>
      </c>
      <c r="AV91">
        <v>2.9700000000000001E-2</v>
      </c>
      <c r="AW91">
        <v>1.4500000000000001E-2</v>
      </c>
      <c r="AX91">
        <v>2.2800000000000001E-2</v>
      </c>
      <c r="AY91">
        <v>2.1399999999999999E-2</v>
      </c>
      <c r="AZ91">
        <v>0.1138</v>
      </c>
      <c r="BA91">
        <v>1.21E-2</v>
      </c>
    </row>
    <row r="92" spans="1:53">
      <c r="A92" s="4" t="s">
        <v>981</v>
      </c>
      <c r="B92">
        <v>0</v>
      </c>
      <c r="C92">
        <v>0</v>
      </c>
      <c r="D92">
        <v>0</v>
      </c>
      <c r="E92">
        <v>0</v>
      </c>
      <c r="F92">
        <v>0.19850000000000001</v>
      </c>
      <c r="G92">
        <v>0.38469999999999999</v>
      </c>
      <c r="H92">
        <v>2.75E-2</v>
      </c>
      <c r="I92">
        <v>5.9999999999999995E-4</v>
      </c>
      <c r="J92">
        <v>2.2200000000000001E-2</v>
      </c>
      <c r="K92">
        <v>7.5200000000000003E-2</v>
      </c>
      <c r="L92">
        <v>0.31069999999999998</v>
      </c>
      <c r="M92">
        <v>3.8999999999999998E-3</v>
      </c>
      <c r="N92">
        <v>0.22689999999999999</v>
      </c>
      <c r="O92">
        <v>7.0300000000000001E-2</v>
      </c>
      <c r="P92">
        <v>6.9999999999999999E-4</v>
      </c>
      <c r="Q92">
        <v>1.1999999999999999E-3</v>
      </c>
      <c r="R92">
        <v>0</v>
      </c>
      <c r="S92">
        <v>2.0000000000000001E-4</v>
      </c>
      <c r="T92">
        <v>2.9999999999999997E-4</v>
      </c>
      <c r="U92">
        <v>0</v>
      </c>
      <c r="V92">
        <v>0</v>
      </c>
      <c r="W92">
        <v>1.6000000000000001E-3</v>
      </c>
      <c r="X92">
        <v>1E-4</v>
      </c>
      <c r="Y92">
        <v>2.0000000000000001E-4</v>
      </c>
      <c r="Z92">
        <v>0</v>
      </c>
      <c r="AA92">
        <v>0</v>
      </c>
      <c r="AB92">
        <v>0</v>
      </c>
      <c r="AC92">
        <v>0</v>
      </c>
      <c r="AD92">
        <v>3.1199999999999999E-2</v>
      </c>
      <c r="AE92">
        <v>3.1199999999999999E-2</v>
      </c>
      <c r="AF92">
        <v>1</v>
      </c>
      <c r="AG92">
        <v>2.7000000000000001E-3</v>
      </c>
      <c r="AH92">
        <v>7.51E-2</v>
      </c>
      <c r="AI92">
        <v>7.51E-2</v>
      </c>
      <c r="AJ92">
        <v>0.1081</v>
      </c>
      <c r="AK92">
        <v>3.6600000000000001E-2</v>
      </c>
      <c r="AL92">
        <v>5.8999999999999999E-3</v>
      </c>
      <c r="AM92">
        <v>5.8999999999999999E-3</v>
      </c>
      <c r="AN92">
        <v>2.4E-2</v>
      </c>
      <c r="AO92">
        <v>2.7699999999999999E-2</v>
      </c>
      <c r="AP92">
        <v>9.64E-2</v>
      </c>
      <c r="AQ92">
        <v>0.56389999999999996</v>
      </c>
      <c r="AR92">
        <v>7.8399999999999997E-2</v>
      </c>
      <c r="AS92">
        <v>3.3799999999999997E-2</v>
      </c>
      <c r="AT92">
        <v>4.5499999999999999E-2</v>
      </c>
      <c r="AU92">
        <v>5.9999999999999995E-4</v>
      </c>
      <c r="AV92">
        <v>2.0400000000000001E-2</v>
      </c>
      <c r="AW92">
        <v>3.3300000000000003E-2</v>
      </c>
      <c r="AX92">
        <v>0.105</v>
      </c>
      <c r="AY92">
        <v>5.0000000000000001E-3</v>
      </c>
      <c r="AZ92">
        <v>8.8300000000000003E-2</v>
      </c>
      <c r="BA92">
        <v>6.9999999999999999E-4</v>
      </c>
    </row>
    <row r="93" spans="1:53">
      <c r="A93" s="4" t="s">
        <v>982</v>
      </c>
      <c r="B93">
        <v>0</v>
      </c>
      <c r="C93">
        <v>0</v>
      </c>
      <c r="D93">
        <v>0</v>
      </c>
      <c r="E93">
        <v>0</v>
      </c>
      <c r="F93">
        <v>0.254</v>
      </c>
      <c r="G93">
        <v>0.29449999999999998</v>
      </c>
      <c r="H93">
        <v>3.4599999999999999E-2</v>
      </c>
      <c r="I93">
        <v>2.0000000000000001E-4</v>
      </c>
      <c r="J93">
        <v>2.8799999999999999E-2</v>
      </c>
      <c r="K93">
        <v>5.79E-2</v>
      </c>
      <c r="L93">
        <v>0.15310000000000001</v>
      </c>
      <c r="M93">
        <v>3.0999999999999999E-3</v>
      </c>
      <c r="N93">
        <v>0.1411</v>
      </c>
      <c r="O93">
        <v>1.46E-2</v>
      </c>
      <c r="P93">
        <v>2.0000000000000001E-4</v>
      </c>
      <c r="Q93">
        <v>2.9999999999999997E-4</v>
      </c>
      <c r="R93">
        <v>0</v>
      </c>
      <c r="S93">
        <v>2.0000000000000001E-4</v>
      </c>
      <c r="T93">
        <v>1E-4</v>
      </c>
      <c r="U93">
        <v>0</v>
      </c>
      <c r="V93">
        <v>0</v>
      </c>
      <c r="W93">
        <v>6.9999999999999999E-4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2.12E-2</v>
      </c>
      <c r="AE93">
        <v>2.12E-2</v>
      </c>
      <c r="AF93">
        <v>7.4999999999999997E-3</v>
      </c>
      <c r="AG93">
        <v>1</v>
      </c>
      <c r="AH93">
        <v>0.16009999999999999</v>
      </c>
      <c r="AI93">
        <v>0.16009999999999999</v>
      </c>
      <c r="AJ93">
        <v>2.8E-3</v>
      </c>
      <c r="AK93">
        <v>1.84E-2</v>
      </c>
      <c r="AL93">
        <v>4.5999999999999999E-3</v>
      </c>
      <c r="AM93">
        <v>4.5999999999999999E-3</v>
      </c>
      <c r="AN93">
        <v>4.0000000000000001E-3</v>
      </c>
      <c r="AO93">
        <v>6.4999999999999997E-3</v>
      </c>
      <c r="AP93">
        <v>4.9299999999999997E-2</v>
      </c>
      <c r="AQ93">
        <v>0.2102</v>
      </c>
      <c r="AR93">
        <v>4.0099999999999997E-2</v>
      </c>
      <c r="AS93">
        <v>1.4E-3</v>
      </c>
      <c r="AT93">
        <v>1.83E-2</v>
      </c>
      <c r="AU93">
        <v>1E-4</v>
      </c>
      <c r="AV93">
        <v>1.8800000000000001E-2</v>
      </c>
      <c r="AW93">
        <v>0.1295</v>
      </c>
      <c r="AX93">
        <v>8.9899999999999994E-2</v>
      </c>
      <c r="AY93">
        <v>5.0999999999999997E-2</v>
      </c>
      <c r="AZ93">
        <v>3.15E-2</v>
      </c>
      <c r="BA93">
        <v>2.0000000000000001E-4</v>
      </c>
    </row>
    <row r="94" spans="1:53">
      <c r="A94" s="4" t="s">
        <v>983</v>
      </c>
      <c r="B94">
        <v>0</v>
      </c>
      <c r="C94">
        <v>0</v>
      </c>
      <c r="D94">
        <v>0</v>
      </c>
      <c r="E94">
        <v>0</v>
      </c>
      <c r="F94">
        <v>0.1527</v>
      </c>
      <c r="G94">
        <v>0.3407</v>
      </c>
      <c r="H94">
        <v>9.7000000000000003E-2</v>
      </c>
      <c r="I94">
        <v>6.6E-3</v>
      </c>
      <c r="J94">
        <v>1.89E-2</v>
      </c>
      <c r="K94">
        <v>8.9399999999999993E-2</v>
      </c>
      <c r="L94">
        <v>8.6E-3</v>
      </c>
      <c r="M94">
        <v>3.1099999999999999E-2</v>
      </c>
      <c r="N94">
        <v>0.21340000000000001</v>
      </c>
      <c r="O94">
        <v>0.18410000000000001</v>
      </c>
      <c r="P94">
        <v>3.0599999999999999E-2</v>
      </c>
      <c r="Q94">
        <v>3.5499999999999997E-2</v>
      </c>
      <c r="R94">
        <v>0</v>
      </c>
      <c r="S94">
        <v>1E-4</v>
      </c>
      <c r="T94">
        <v>2.0000000000000001E-4</v>
      </c>
      <c r="U94">
        <v>1E-4</v>
      </c>
      <c r="V94">
        <v>0</v>
      </c>
      <c r="W94">
        <v>1E-3</v>
      </c>
      <c r="X94">
        <v>2.0000000000000001E-4</v>
      </c>
      <c r="Y94">
        <v>2.0000000000000001E-4</v>
      </c>
      <c r="Z94">
        <v>0</v>
      </c>
      <c r="AA94">
        <v>0</v>
      </c>
      <c r="AB94">
        <v>0</v>
      </c>
      <c r="AC94">
        <v>0</v>
      </c>
      <c r="AD94">
        <v>4.7800000000000002E-2</v>
      </c>
      <c r="AE94">
        <v>4.7800000000000002E-2</v>
      </c>
      <c r="AF94">
        <v>6.9199999999999998E-2</v>
      </c>
      <c r="AG94">
        <v>2.0899999999999998E-2</v>
      </c>
      <c r="AH94">
        <v>1</v>
      </c>
      <c r="AI94">
        <v>1</v>
      </c>
      <c r="AJ94">
        <v>1.1900000000000001E-2</v>
      </c>
      <c r="AK94">
        <v>2.9999999999999997E-4</v>
      </c>
      <c r="AL94">
        <v>0.14360000000000001</v>
      </c>
      <c r="AM94">
        <v>0.14360000000000001</v>
      </c>
      <c r="AN94">
        <v>3.9399999999999998E-2</v>
      </c>
      <c r="AO94">
        <v>5.8099999999999999E-2</v>
      </c>
      <c r="AP94">
        <v>0.1172</v>
      </c>
      <c r="AQ94">
        <v>0.19639999999999999</v>
      </c>
      <c r="AR94">
        <v>0.13500000000000001</v>
      </c>
      <c r="AS94">
        <v>6.8699999999999997E-2</v>
      </c>
      <c r="AT94">
        <v>0.23769999999999999</v>
      </c>
      <c r="AU94">
        <v>3.0999999999999999E-3</v>
      </c>
      <c r="AV94">
        <v>1.34E-2</v>
      </c>
      <c r="AW94">
        <v>0.11119999999999999</v>
      </c>
      <c r="AX94">
        <v>2.3E-3</v>
      </c>
      <c r="AY94">
        <v>5.7299999999999997E-2</v>
      </c>
      <c r="AZ94">
        <v>0.15640000000000001</v>
      </c>
      <c r="BA94">
        <v>3.0599999999999999E-2</v>
      </c>
    </row>
    <row r="95" spans="1:53">
      <c r="A95" s="4" t="s">
        <v>984</v>
      </c>
      <c r="B95">
        <v>0</v>
      </c>
      <c r="C95">
        <v>0</v>
      </c>
      <c r="D95">
        <v>0</v>
      </c>
      <c r="E95">
        <v>0</v>
      </c>
      <c r="F95">
        <v>0.1527</v>
      </c>
      <c r="G95">
        <v>0.3407</v>
      </c>
      <c r="H95">
        <v>9.7000000000000003E-2</v>
      </c>
      <c r="I95">
        <v>6.6E-3</v>
      </c>
      <c r="J95">
        <v>1.89E-2</v>
      </c>
      <c r="K95">
        <v>8.9399999999999993E-2</v>
      </c>
      <c r="L95">
        <v>8.6E-3</v>
      </c>
      <c r="M95">
        <v>3.1099999999999999E-2</v>
      </c>
      <c r="N95">
        <v>0.21340000000000001</v>
      </c>
      <c r="O95">
        <v>0.18410000000000001</v>
      </c>
      <c r="P95">
        <v>3.0599999999999999E-2</v>
      </c>
      <c r="Q95">
        <v>3.5499999999999997E-2</v>
      </c>
      <c r="R95">
        <v>0</v>
      </c>
      <c r="S95">
        <v>1E-4</v>
      </c>
      <c r="T95">
        <v>2.0000000000000001E-4</v>
      </c>
      <c r="U95">
        <v>1E-4</v>
      </c>
      <c r="V95">
        <v>0</v>
      </c>
      <c r="W95">
        <v>1E-3</v>
      </c>
      <c r="X95">
        <v>2.0000000000000001E-4</v>
      </c>
      <c r="Y95">
        <v>2.0000000000000001E-4</v>
      </c>
      <c r="Z95">
        <v>0</v>
      </c>
      <c r="AA95">
        <v>0</v>
      </c>
      <c r="AB95">
        <v>0</v>
      </c>
      <c r="AC95">
        <v>0</v>
      </c>
      <c r="AD95">
        <v>4.7800000000000002E-2</v>
      </c>
      <c r="AE95">
        <v>4.7800000000000002E-2</v>
      </c>
      <c r="AF95">
        <v>6.9199999999999998E-2</v>
      </c>
      <c r="AG95">
        <v>2.0899999999999998E-2</v>
      </c>
      <c r="AH95">
        <v>1</v>
      </c>
      <c r="AI95">
        <v>1</v>
      </c>
      <c r="AJ95">
        <v>1.1900000000000001E-2</v>
      </c>
      <c r="AK95">
        <v>2.9999999999999997E-4</v>
      </c>
      <c r="AL95">
        <v>0.14360000000000001</v>
      </c>
      <c r="AM95">
        <v>0.14360000000000001</v>
      </c>
      <c r="AN95">
        <v>3.9399999999999998E-2</v>
      </c>
      <c r="AO95">
        <v>5.8099999999999999E-2</v>
      </c>
      <c r="AP95">
        <v>0.1172</v>
      </c>
      <c r="AQ95">
        <v>0.19639999999999999</v>
      </c>
      <c r="AR95">
        <v>0.13500000000000001</v>
      </c>
      <c r="AS95">
        <v>6.8699999999999997E-2</v>
      </c>
      <c r="AT95">
        <v>0.23769999999999999</v>
      </c>
      <c r="AU95">
        <v>3.0999999999999999E-3</v>
      </c>
      <c r="AV95">
        <v>1.34E-2</v>
      </c>
      <c r="AW95">
        <v>0.11119999999999999</v>
      </c>
      <c r="AX95">
        <v>2.3E-3</v>
      </c>
      <c r="AY95">
        <v>5.7299999999999997E-2</v>
      </c>
      <c r="AZ95">
        <v>0.15640000000000001</v>
      </c>
      <c r="BA95">
        <v>3.0599999999999999E-2</v>
      </c>
    </row>
    <row r="96" spans="1:53">
      <c r="A96" s="4" t="s">
        <v>985</v>
      </c>
      <c r="B96">
        <v>0</v>
      </c>
      <c r="C96">
        <v>0</v>
      </c>
      <c r="D96">
        <v>0</v>
      </c>
      <c r="E96">
        <v>0</v>
      </c>
      <c r="F96">
        <v>0.1452</v>
      </c>
      <c r="G96">
        <v>0.2616</v>
      </c>
      <c r="H96">
        <v>6.0100000000000001E-2</v>
      </c>
      <c r="I96">
        <v>7.0000000000000001E-3</v>
      </c>
      <c r="J96">
        <v>1.54E-2</v>
      </c>
      <c r="K96">
        <v>8.1900000000000001E-2</v>
      </c>
      <c r="L96">
        <v>9.4799999999999995E-2</v>
      </c>
      <c r="M96">
        <v>4.4999999999999997E-3</v>
      </c>
      <c r="N96">
        <v>0.21129999999999999</v>
      </c>
      <c r="O96">
        <v>1.8499999999999999E-2</v>
      </c>
      <c r="P96">
        <v>0</v>
      </c>
      <c r="Q96">
        <v>1E-4</v>
      </c>
      <c r="R96">
        <v>0</v>
      </c>
      <c r="S96">
        <v>0</v>
      </c>
      <c r="T96">
        <v>0</v>
      </c>
      <c r="U96">
        <v>0</v>
      </c>
      <c r="V96">
        <v>0</v>
      </c>
      <c r="W96">
        <v>1E-4</v>
      </c>
      <c r="X96">
        <v>2.0000000000000001E-4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1.0999999999999999E-2</v>
      </c>
      <c r="AE96">
        <v>1.0999999999999999E-2</v>
      </c>
      <c r="AF96">
        <v>1.9599999999999999E-2</v>
      </c>
      <c r="AG96">
        <v>5.4999999999999997E-3</v>
      </c>
      <c r="AH96">
        <v>5.4800000000000001E-2</v>
      </c>
      <c r="AI96">
        <v>5.4800000000000001E-2</v>
      </c>
      <c r="AJ96">
        <v>1</v>
      </c>
      <c r="AK96">
        <v>3.5000000000000001E-3</v>
      </c>
      <c r="AL96">
        <v>3.7600000000000001E-2</v>
      </c>
      <c r="AM96">
        <v>3.7600000000000001E-2</v>
      </c>
      <c r="AN96">
        <v>5.0099999999999999E-2</v>
      </c>
      <c r="AO96">
        <v>6.4500000000000002E-2</v>
      </c>
      <c r="AP96">
        <v>0.10589999999999999</v>
      </c>
      <c r="AQ96">
        <v>7.0900000000000005E-2</v>
      </c>
      <c r="AR96">
        <v>5.0599999999999999E-2</v>
      </c>
      <c r="AS96">
        <v>2.8999999999999998E-3</v>
      </c>
      <c r="AT96">
        <v>1.26E-2</v>
      </c>
      <c r="AU96">
        <v>6.0000000000000001E-3</v>
      </c>
      <c r="AV96">
        <v>1.35E-2</v>
      </c>
      <c r="AW96">
        <v>0.22900000000000001</v>
      </c>
      <c r="AX96">
        <v>2.98E-2</v>
      </c>
      <c r="AY96">
        <v>7.9000000000000008E-3</v>
      </c>
      <c r="AZ96">
        <v>0.13619999999999999</v>
      </c>
      <c r="BA96">
        <v>0</v>
      </c>
    </row>
    <row r="97" spans="1:53">
      <c r="A97" s="4" t="s">
        <v>986</v>
      </c>
      <c r="B97">
        <v>0</v>
      </c>
      <c r="C97">
        <v>0</v>
      </c>
      <c r="D97">
        <v>0</v>
      </c>
      <c r="E97">
        <v>0</v>
      </c>
      <c r="F97">
        <v>0.2286</v>
      </c>
      <c r="G97">
        <v>4.7E-2</v>
      </c>
      <c r="H97">
        <v>3.0499999999999999E-2</v>
      </c>
      <c r="I97">
        <v>5.0000000000000001E-3</v>
      </c>
      <c r="J97">
        <v>4.5600000000000002E-2</v>
      </c>
      <c r="K97">
        <v>4.8000000000000001E-2</v>
      </c>
      <c r="L97">
        <v>8.9499999999999996E-2</v>
      </c>
      <c r="M97">
        <v>1.9E-3</v>
      </c>
      <c r="N97">
        <v>0.1206</v>
      </c>
      <c r="O97">
        <v>1.5E-3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2.9999999999999997E-4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1.5E-3</v>
      </c>
      <c r="AE97">
        <v>1.5E-3</v>
      </c>
      <c r="AF97">
        <v>1E-3</v>
      </c>
      <c r="AG97">
        <v>5.9999999999999995E-4</v>
      </c>
      <c r="AH97">
        <v>6.5699999999999995E-2</v>
      </c>
      <c r="AI97">
        <v>6.5699999999999995E-2</v>
      </c>
      <c r="AJ97">
        <v>5.9999999999999995E-4</v>
      </c>
      <c r="AK97">
        <v>1</v>
      </c>
      <c r="AL97">
        <v>5.3499999999999999E-2</v>
      </c>
      <c r="AM97">
        <v>5.3499999999999999E-2</v>
      </c>
      <c r="AN97">
        <v>2.76E-2</v>
      </c>
      <c r="AO97">
        <v>3.7400000000000003E-2</v>
      </c>
      <c r="AP97">
        <v>0.14319999999999999</v>
      </c>
      <c r="AQ97">
        <v>6.4999999999999997E-3</v>
      </c>
      <c r="AR97">
        <v>3.0099999999999998E-2</v>
      </c>
      <c r="AS97">
        <v>0</v>
      </c>
      <c r="AT97">
        <v>2E-3</v>
      </c>
      <c r="AU97">
        <v>1.8E-3</v>
      </c>
      <c r="AV97">
        <v>2.93E-2</v>
      </c>
      <c r="AW97">
        <v>0.6129</v>
      </c>
      <c r="AX97">
        <v>3.2399999999999998E-2</v>
      </c>
      <c r="AY97">
        <v>7.0099999999999996E-2</v>
      </c>
      <c r="AZ97">
        <v>4.5100000000000001E-2</v>
      </c>
      <c r="BA97">
        <v>0</v>
      </c>
    </row>
    <row r="98" spans="1:53">
      <c r="A98" s="4" t="s">
        <v>987</v>
      </c>
      <c r="B98">
        <v>0</v>
      </c>
      <c r="C98">
        <v>2.0000000000000001E-4</v>
      </c>
      <c r="D98">
        <v>0</v>
      </c>
      <c r="E98">
        <v>0</v>
      </c>
      <c r="F98">
        <v>0.30790000000000001</v>
      </c>
      <c r="G98">
        <v>2.3999999999999998E-3</v>
      </c>
      <c r="H98">
        <v>1E-4</v>
      </c>
      <c r="I98">
        <v>0</v>
      </c>
      <c r="J98">
        <v>0.2097</v>
      </c>
      <c r="K98">
        <v>8.6099999999999996E-2</v>
      </c>
      <c r="L98">
        <v>0.19209999999999999</v>
      </c>
      <c r="M98">
        <v>0</v>
      </c>
      <c r="N98">
        <v>3.3300000000000003E-2</v>
      </c>
      <c r="O98">
        <v>0</v>
      </c>
      <c r="P98">
        <v>0</v>
      </c>
      <c r="Q98">
        <v>0</v>
      </c>
      <c r="R98">
        <v>0</v>
      </c>
      <c r="S98">
        <v>4.0000000000000002E-4</v>
      </c>
      <c r="T98">
        <v>1E-4</v>
      </c>
      <c r="U98">
        <v>0</v>
      </c>
      <c r="V98">
        <v>0</v>
      </c>
      <c r="W98">
        <v>8.0000000000000004E-4</v>
      </c>
      <c r="X98">
        <v>1E-4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5.0000000000000001E-4</v>
      </c>
      <c r="AE98">
        <v>5.0000000000000001E-4</v>
      </c>
      <c r="AF98">
        <v>8.9999999999999998E-4</v>
      </c>
      <c r="AG98">
        <v>2.9999999999999997E-4</v>
      </c>
      <c r="AH98">
        <v>5.0000000000000001E-4</v>
      </c>
      <c r="AI98">
        <v>5.0000000000000001E-4</v>
      </c>
      <c r="AJ98">
        <v>3.3999999999999998E-3</v>
      </c>
      <c r="AK98">
        <v>2.5000000000000001E-3</v>
      </c>
      <c r="AL98">
        <v>1</v>
      </c>
      <c r="AM98">
        <v>1</v>
      </c>
      <c r="AN98">
        <v>0</v>
      </c>
      <c r="AO98">
        <v>0</v>
      </c>
      <c r="AP98">
        <v>0.106</v>
      </c>
      <c r="AQ98">
        <v>1E-4</v>
      </c>
      <c r="AR98">
        <v>2.9999999999999997E-4</v>
      </c>
      <c r="AS98">
        <v>0</v>
      </c>
      <c r="AT98">
        <v>0</v>
      </c>
      <c r="AU98">
        <v>0</v>
      </c>
      <c r="AV98">
        <v>0.49159999999999998</v>
      </c>
      <c r="AW98">
        <v>0.28670000000000001</v>
      </c>
      <c r="AX98">
        <v>0.23250000000000001</v>
      </c>
      <c r="AY98">
        <v>2.0000000000000001E-4</v>
      </c>
      <c r="AZ98">
        <v>5.4999999999999997E-3</v>
      </c>
      <c r="BA98">
        <v>0</v>
      </c>
    </row>
    <row r="99" spans="1:53">
      <c r="A99" s="4" t="s">
        <v>988</v>
      </c>
      <c r="B99">
        <v>0</v>
      </c>
      <c r="C99">
        <v>2.0000000000000001E-4</v>
      </c>
      <c r="D99">
        <v>0</v>
      </c>
      <c r="E99">
        <v>0</v>
      </c>
      <c r="F99">
        <v>0.30790000000000001</v>
      </c>
      <c r="G99">
        <v>2.3999999999999998E-3</v>
      </c>
      <c r="H99">
        <v>1E-4</v>
      </c>
      <c r="I99">
        <v>0</v>
      </c>
      <c r="J99">
        <v>0.2097</v>
      </c>
      <c r="K99">
        <v>8.6099999999999996E-2</v>
      </c>
      <c r="L99">
        <v>0.19209999999999999</v>
      </c>
      <c r="M99">
        <v>0</v>
      </c>
      <c r="N99">
        <v>3.3300000000000003E-2</v>
      </c>
      <c r="O99">
        <v>0</v>
      </c>
      <c r="P99">
        <v>0</v>
      </c>
      <c r="Q99">
        <v>0</v>
      </c>
      <c r="R99">
        <v>0</v>
      </c>
      <c r="S99">
        <v>4.0000000000000002E-4</v>
      </c>
      <c r="T99">
        <v>1E-4</v>
      </c>
      <c r="U99">
        <v>0</v>
      </c>
      <c r="V99">
        <v>0</v>
      </c>
      <c r="W99">
        <v>8.0000000000000004E-4</v>
      </c>
      <c r="X99">
        <v>1E-4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5.0000000000000001E-4</v>
      </c>
      <c r="AE99">
        <v>5.0000000000000001E-4</v>
      </c>
      <c r="AF99">
        <v>8.9999999999999998E-4</v>
      </c>
      <c r="AG99">
        <v>2.9999999999999997E-4</v>
      </c>
      <c r="AH99">
        <v>5.0000000000000001E-4</v>
      </c>
      <c r="AI99">
        <v>5.0000000000000001E-4</v>
      </c>
      <c r="AJ99">
        <v>3.3999999999999998E-3</v>
      </c>
      <c r="AK99">
        <v>2.5000000000000001E-3</v>
      </c>
      <c r="AL99">
        <v>1</v>
      </c>
      <c r="AM99">
        <v>1</v>
      </c>
      <c r="AN99">
        <v>0</v>
      </c>
      <c r="AO99">
        <v>0</v>
      </c>
      <c r="AP99">
        <v>0.106</v>
      </c>
      <c r="AQ99">
        <v>1E-4</v>
      </c>
      <c r="AR99">
        <v>2.9999999999999997E-4</v>
      </c>
      <c r="AS99">
        <v>0</v>
      </c>
      <c r="AT99">
        <v>0</v>
      </c>
      <c r="AU99">
        <v>0</v>
      </c>
      <c r="AV99">
        <v>0.49159999999999998</v>
      </c>
      <c r="AW99">
        <v>0.28670000000000001</v>
      </c>
      <c r="AX99">
        <v>0.23250000000000001</v>
      </c>
      <c r="AY99">
        <v>2.0000000000000001E-4</v>
      </c>
      <c r="AZ99">
        <v>5.4999999999999997E-3</v>
      </c>
      <c r="BA99">
        <v>0</v>
      </c>
    </row>
    <row r="100" spans="1:53">
      <c r="A100" s="4" t="s">
        <v>989</v>
      </c>
      <c r="B100">
        <v>0</v>
      </c>
      <c r="C100">
        <v>1E-4</v>
      </c>
      <c r="D100">
        <v>0</v>
      </c>
      <c r="E100">
        <v>0</v>
      </c>
      <c r="F100">
        <v>0.2954</v>
      </c>
      <c r="G100">
        <v>1E-3</v>
      </c>
      <c r="H100">
        <v>2.0000000000000001E-4</v>
      </c>
      <c r="I100">
        <v>1E-4</v>
      </c>
      <c r="J100">
        <v>0.1183</v>
      </c>
      <c r="K100">
        <v>2.8400000000000002E-2</v>
      </c>
      <c r="L100">
        <v>0.11849999999999999</v>
      </c>
      <c r="M100">
        <v>0</v>
      </c>
      <c r="N100">
        <v>5.0500000000000003E-2</v>
      </c>
      <c r="O100">
        <v>0</v>
      </c>
      <c r="P100">
        <v>0</v>
      </c>
      <c r="Q100">
        <v>0</v>
      </c>
      <c r="R100">
        <v>0</v>
      </c>
      <c r="S100">
        <v>1E-4</v>
      </c>
      <c r="T100">
        <v>0</v>
      </c>
      <c r="U100">
        <v>0</v>
      </c>
      <c r="V100">
        <v>0</v>
      </c>
      <c r="W100">
        <v>6.9999999999999999E-4</v>
      </c>
      <c r="X100">
        <v>1E-4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2.0000000000000001E-4</v>
      </c>
      <c r="AE100">
        <v>2.0000000000000001E-4</v>
      </c>
      <c r="AF100">
        <v>0</v>
      </c>
      <c r="AG100">
        <v>0</v>
      </c>
      <c r="AH100">
        <v>2.8E-3</v>
      </c>
      <c r="AI100">
        <v>2.8E-3</v>
      </c>
      <c r="AJ100">
        <v>4.0000000000000002E-4</v>
      </c>
      <c r="AK100">
        <v>8.9999999999999998E-4</v>
      </c>
      <c r="AL100">
        <v>1.32E-2</v>
      </c>
      <c r="AM100">
        <v>1.32E-2</v>
      </c>
      <c r="AN100">
        <v>1</v>
      </c>
      <c r="AO100">
        <v>0</v>
      </c>
      <c r="AP100">
        <v>4.1300000000000003E-2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0.25069999999999998</v>
      </c>
      <c r="AW100">
        <v>0.16309999999999999</v>
      </c>
      <c r="AX100">
        <v>0.58709999999999996</v>
      </c>
      <c r="AY100">
        <v>4.0000000000000002E-4</v>
      </c>
      <c r="AZ100">
        <v>1.26E-2</v>
      </c>
      <c r="BA100">
        <v>0</v>
      </c>
    </row>
    <row r="101" spans="1:53">
      <c r="A101" s="4" t="s">
        <v>990</v>
      </c>
      <c r="B101">
        <v>0</v>
      </c>
      <c r="C101">
        <v>2.0000000000000001E-4</v>
      </c>
      <c r="D101">
        <v>0</v>
      </c>
      <c r="E101">
        <v>0</v>
      </c>
      <c r="F101">
        <v>0.2374</v>
      </c>
      <c r="G101">
        <v>2.0000000000000001E-4</v>
      </c>
      <c r="H101">
        <v>2.0000000000000001E-4</v>
      </c>
      <c r="I101">
        <v>1E-4</v>
      </c>
      <c r="J101">
        <v>0.17649999999999999</v>
      </c>
      <c r="K101">
        <v>4.3400000000000001E-2</v>
      </c>
      <c r="L101">
        <v>0.1636</v>
      </c>
      <c r="M101">
        <v>0</v>
      </c>
      <c r="N101">
        <v>4.5600000000000002E-2</v>
      </c>
      <c r="O101">
        <v>0</v>
      </c>
      <c r="P101">
        <v>0</v>
      </c>
      <c r="Q101">
        <v>0</v>
      </c>
      <c r="R101">
        <v>0</v>
      </c>
      <c r="S101">
        <v>4.0000000000000002E-4</v>
      </c>
      <c r="T101">
        <v>0</v>
      </c>
      <c r="U101">
        <v>0</v>
      </c>
      <c r="V101">
        <v>0</v>
      </c>
      <c r="W101">
        <v>1.6000000000000001E-3</v>
      </c>
      <c r="X101">
        <v>2.0000000000000001E-4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2.9999999999999997E-4</v>
      </c>
      <c r="AE101">
        <v>2.9999999999999997E-4</v>
      </c>
      <c r="AF101">
        <v>1E-4</v>
      </c>
      <c r="AG101">
        <v>0</v>
      </c>
      <c r="AH101">
        <v>4.4000000000000003E-3</v>
      </c>
      <c r="AI101">
        <v>4.4000000000000003E-3</v>
      </c>
      <c r="AJ101">
        <v>1.8E-3</v>
      </c>
      <c r="AK101">
        <v>1.5E-3</v>
      </c>
      <c r="AL101">
        <v>1E-4</v>
      </c>
      <c r="AM101">
        <v>1E-4</v>
      </c>
      <c r="AN101">
        <v>0</v>
      </c>
      <c r="AO101">
        <v>1</v>
      </c>
      <c r="AP101">
        <v>4.7300000000000002E-2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0.35599999999999998</v>
      </c>
      <c r="AW101">
        <v>0.22900000000000001</v>
      </c>
      <c r="AX101">
        <v>0.2278</v>
      </c>
      <c r="AY101">
        <v>0</v>
      </c>
      <c r="AZ101">
        <v>3.7000000000000002E-3</v>
      </c>
      <c r="BA101">
        <v>0</v>
      </c>
    </row>
    <row r="102" spans="1:53">
      <c r="A102" s="4" t="s">
        <v>991</v>
      </c>
      <c r="B102">
        <v>3.5999999999999997E-2</v>
      </c>
      <c r="C102">
        <v>1.06E-2</v>
      </c>
      <c r="D102">
        <v>2.3300000000000001E-2</v>
      </c>
      <c r="E102">
        <v>2.0400000000000001E-2</v>
      </c>
      <c r="F102">
        <v>0.15229999999999999</v>
      </c>
      <c r="G102">
        <v>0</v>
      </c>
      <c r="H102">
        <v>7.0499999999999993E-2</v>
      </c>
      <c r="I102">
        <v>3.0000000000000001E-3</v>
      </c>
      <c r="J102">
        <v>5.1999999999999998E-3</v>
      </c>
      <c r="K102">
        <v>7.7999999999999996E-3</v>
      </c>
      <c r="L102">
        <v>4.5999999999999999E-3</v>
      </c>
      <c r="M102">
        <v>1.6199999999999999E-2</v>
      </c>
      <c r="N102">
        <v>4.7000000000000002E-3</v>
      </c>
      <c r="O102">
        <v>3.2000000000000002E-3</v>
      </c>
      <c r="P102">
        <v>0.1234</v>
      </c>
      <c r="Q102">
        <v>0.13189999999999999</v>
      </c>
      <c r="R102">
        <v>1.1000000000000001E-3</v>
      </c>
      <c r="S102">
        <v>3.3E-3</v>
      </c>
      <c r="T102">
        <v>4.1000000000000003E-3</v>
      </c>
      <c r="U102">
        <v>2.75E-2</v>
      </c>
      <c r="V102">
        <v>4.19E-2</v>
      </c>
      <c r="W102">
        <v>2.9600000000000001E-2</v>
      </c>
      <c r="X102">
        <v>2.3400000000000001E-2</v>
      </c>
      <c r="Y102">
        <v>1.34E-2</v>
      </c>
      <c r="Z102">
        <v>3.32E-2</v>
      </c>
      <c r="AA102">
        <v>1.5299999999999999E-2</v>
      </c>
      <c r="AB102">
        <v>1.1900000000000001E-2</v>
      </c>
      <c r="AC102">
        <v>8.0999999999999996E-3</v>
      </c>
      <c r="AD102">
        <v>1.2E-2</v>
      </c>
      <c r="AE102">
        <v>1.2E-2</v>
      </c>
      <c r="AF102">
        <v>0.01</v>
      </c>
      <c r="AG102">
        <v>2.2599999999999999E-2</v>
      </c>
      <c r="AH102">
        <v>0.1142</v>
      </c>
      <c r="AI102">
        <v>0.1142</v>
      </c>
      <c r="AJ102">
        <v>0.1512</v>
      </c>
      <c r="AK102">
        <v>0.1298</v>
      </c>
      <c r="AL102">
        <v>0.28410000000000002</v>
      </c>
      <c r="AM102">
        <v>0.28410000000000002</v>
      </c>
      <c r="AN102">
        <v>0.42449999999999999</v>
      </c>
      <c r="AO102">
        <v>0.1759</v>
      </c>
      <c r="AP102">
        <v>1</v>
      </c>
      <c r="AQ102">
        <v>0</v>
      </c>
      <c r="AR102">
        <v>6.3600000000000004E-2</v>
      </c>
      <c r="AS102">
        <v>6.1400000000000003E-2</v>
      </c>
      <c r="AT102">
        <v>1.2200000000000001E-2</v>
      </c>
      <c r="AU102">
        <v>5.11E-2</v>
      </c>
      <c r="AV102">
        <v>0.25240000000000001</v>
      </c>
      <c r="AW102">
        <v>0.35549999999999998</v>
      </c>
      <c r="AX102">
        <v>2.5499999999999998E-2</v>
      </c>
      <c r="AY102">
        <v>1.2999999999999999E-2</v>
      </c>
      <c r="AZ102">
        <v>8.3000000000000001E-3</v>
      </c>
      <c r="BA102">
        <v>0.1234</v>
      </c>
    </row>
    <row r="103" spans="1:53">
      <c r="A103" s="4" t="s">
        <v>992</v>
      </c>
      <c r="B103">
        <v>3.8800000000000001E-2</v>
      </c>
      <c r="C103">
        <v>4.6899999999999997E-2</v>
      </c>
      <c r="D103">
        <v>1.6500000000000001E-2</v>
      </c>
      <c r="E103">
        <v>5.1000000000000004E-3</v>
      </c>
      <c r="F103">
        <v>0</v>
      </c>
      <c r="G103">
        <v>0.4214</v>
      </c>
      <c r="H103">
        <v>0.4017</v>
      </c>
      <c r="I103">
        <v>1.26E-2</v>
      </c>
      <c r="J103">
        <v>5.8200000000000002E-2</v>
      </c>
      <c r="K103">
        <v>5.5E-2</v>
      </c>
      <c r="L103">
        <v>4.65E-2</v>
      </c>
      <c r="M103">
        <v>0.123</v>
      </c>
      <c r="N103">
        <v>7.3000000000000001E-3</v>
      </c>
      <c r="O103">
        <v>1.1000000000000001E-3</v>
      </c>
      <c r="P103">
        <v>6.8999999999999999E-3</v>
      </c>
      <c r="Q103">
        <v>4.0000000000000002E-4</v>
      </c>
      <c r="R103">
        <v>1.8499999999999999E-2</v>
      </c>
      <c r="S103">
        <v>3.5900000000000001E-2</v>
      </c>
      <c r="T103">
        <v>1.9E-2</v>
      </c>
      <c r="U103">
        <v>1.0800000000000001E-2</v>
      </c>
      <c r="V103">
        <v>1.7999999999999999E-2</v>
      </c>
      <c r="W103">
        <v>5.9799999999999999E-2</v>
      </c>
      <c r="X103">
        <v>3.3000000000000002E-2</v>
      </c>
      <c r="Y103">
        <v>1.6899999999999998E-2</v>
      </c>
      <c r="Z103">
        <v>1.2999999999999999E-3</v>
      </c>
      <c r="AA103">
        <v>2.8400000000000002E-2</v>
      </c>
      <c r="AB103">
        <v>1.4999999999999999E-2</v>
      </c>
      <c r="AC103">
        <v>8.6999999999999994E-3</v>
      </c>
      <c r="AD103">
        <v>5.8400000000000001E-2</v>
      </c>
      <c r="AE103">
        <v>5.8400000000000001E-2</v>
      </c>
      <c r="AF103">
        <v>3.9E-2</v>
      </c>
      <c r="AG103">
        <v>3.0599999999999999E-2</v>
      </c>
      <c r="AH103">
        <v>0.1168</v>
      </c>
      <c r="AI103">
        <v>0.1168</v>
      </c>
      <c r="AJ103">
        <v>0.2253</v>
      </c>
      <c r="AK103">
        <v>6.7599999999999993E-2</v>
      </c>
      <c r="AL103">
        <v>4.2200000000000001E-2</v>
      </c>
      <c r="AM103">
        <v>4.2200000000000001E-2</v>
      </c>
      <c r="AN103">
        <v>0.13350000000000001</v>
      </c>
      <c r="AO103">
        <v>4.8399999999999999E-2</v>
      </c>
      <c r="AP103">
        <v>1E-4</v>
      </c>
      <c r="AQ103">
        <v>1</v>
      </c>
      <c r="AR103">
        <v>0.25259999999999999</v>
      </c>
      <c r="AS103">
        <v>1.6899999999999998E-2</v>
      </c>
      <c r="AT103">
        <v>1.1000000000000001E-3</v>
      </c>
      <c r="AU103">
        <v>0.24049999999999999</v>
      </c>
      <c r="AV103">
        <v>0.52939999999999998</v>
      </c>
      <c r="AW103">
        <v>0.27729999999999999</v>
      </c>
      <c r="AX103">
        <v>0.60070000000000001</v>
      </c>
      <c r="AY103">
        <v>0.252</v>
      </c>
      <c r="AZ103">
        <v>6.3E-3</v>
      </c>
      <c r="BA103">
        <v>6.8999999999999999E-3</v>
      </c>
    </row>
    <row r="104" spans="1:53">
      <c r="A104" s="4" t="s">
        <v>993</v>
      </c>
      <c r="B104">
        <v>1E-4</v>
      </c>
      <c r="C104">
        <v>2.0000000000000001E-4</v>
      </c>
      <c r="D104">
        <v>2.9999999999999997E-4</v>
      </c>
      <c r="E104">
        <v>0</v>
      </c>
      <c r="F104">
        <v>5.62E-2</v>
      </c>
      <c r="G104">
        <v>8.0000000000000002E-3</v>
      </c>
      <c r="H104">
        <v>5.3199999999999997E-2</v>
      </c>
      <c r="I104">
        <v>2.87E-2</v>
      </c>
      <c r="J104">
        <v>6.8699999999999997E-2</v>
      </c>
      <c r="K104">
        <v>3.1199999999999999E-2</v>
      </c>
      <c r="L104">
        <v>0.2402</v>
      </c>
      <c r="M104">
        <v>3.5900000000000001E-2</v>
      </c>
      <c r="N104">
        <v>0.14169999999999999</v>
      </c>
      <c r="O104">
        <v>0</v>
      </c>
      <c r="P104">
        <v>0</v>
      </c>
      <c r="Q104">
        <v>0</v>
      </c>
      <c r="R104">
        <v>6.9999999999999999E-4</v>
      </c>
      <c r="S104">
        <v>4.24E-2</v>
      </c>
      <c r="T104">
        <v>8.0699999999999994E-2</v>
      </c>
      <c r="U104">
        <v>4.0000000000000001E-3</v>
      </c>
      <c r="V104">
        <v>1.5E-3</v>
      </c>
      <c r="W104">
        <v>4.8399999999999999E-2</v>
      </c>
      <c r="X104">
        <v>5.1499999999999997E-2</v>
      </c>
      <c r="Y104">
        <v>4.5999999999999999E-3</v>
      </c>
      <c r="Z104">
        <v>8.0000000000000004E-4</v>
      </c>
      <c r="AA104">
        <v>4.4000000000000003E-3</v>
      </c>
      <c r="AB104">
        <v>1.0200000000000001E-2</v>
      </c>
      <c r="AC104">
        <v>4.0000000000000002E-4</v>
      </c>
      <c r="AD104">
        <v>8.0399999999999999E-2</v>
      </c>
      <c r="AE104">
        <v>8.0399999999999999E-2</v>
      </c>
      <c r="AF104">
        <v>5.6300000000000003E-2</v>
      </c>
      <c r="AG104">
        <v>7.7000000000000002E-3</v>
      </c>
      <c r="AH104">
        <v>0.1026</v>
      </c>
      <c r="AI104">
        <v>0.1026</v>
      </c>
      <c r="AJ104">
        <v>8.0799999999999997E-2</v>
      </c>
      <c r="AK104">
        <v>8.5000000000000006E-3</v>
      </c>
      <c r="AL104">
        <v>5.7000000000000002E-3</v>
      </c>
      <c r="AM104">
        <v>5.7000000000000002E-3</v>
      </c>
      <c r="AN104">
        <v>1.12E-2</v>
      </c>
      <c r="AO104">
        <v>4.0000000000000002E-4</v>
      </c>
      <c r="AP104">
        <v>0.19769999999999999</v>
      </c>
      <c r="AQ104">
        <v>5.6300000000000003E-2</v>
      </c>
      <c r="AR104">
        <v>1</v>
      </c>
      <c r="AS104">
        <v>0</v>
      </c>
      <c r="AT104">
        <v>0</v>
      </c>
      <c r="AU104">
        <v>2.69E-2</v>
      </c>
      <c r="AV104">
        <v>6.8599999999999994E-2</v>
      </c>
      <c r="AW104">
        <v>2.8999999999999998E-3</v>
      </c>
      <c r="AX104">
        <v>0.33379999999999999</v>
      </c>
      <c r="AY104">
        <v>2.12E-2</v>
      </c>
      <c r="AZ104">
        <v>8.8900000000000007E-2</v>
      </c>
      <c r="BA104">
        <v>0</v>
      </c>
    </row>
    <row r="105" spans="1:53">
      <c r="A105" s="4" t="s">
        <v>994</v>
      </c>
      <c r="B105">
        <v>1.1000000000000001E-3</v>
      </c>
      <c r="C105">
        <v>2.0000000000000001E-4</v>
      </c>
      <c r="D105">
        <v>1.1000000000000001E-3</v>
      </c>
      <c r="E105">
        <v>3.3999999999999998E-3</v>
      </c>
      <c r="F105">
        <v>0.67710000000000004</v>
      </c>
      <c r="G105">
        <v>4.4999999999999997E-3</v>
      </c>
      <c r="H105">
        <v>1E-4</v>
      </c>
      <c r="I105">
        <v>6.8500000000000005E-2</v>
      </c>
      <c r="J105">
        <v>0.5806</v>
      </c>
      <c r="K105">
        <v>0.16700000000000001</v>
      </c>
      <c r="L105">
        <v>0.53790000000000004</v>
      </c>
      <c r="M105">
        <v>0.1249</v>
      </c>
      <c r="N105">
        <v>0.1061</v>
      </c>
      <c r="O105">
        <v>0</v>
      </c>
      <c r="P105">
        <v>0</v>
      </c>
      <c r="Q105">
        <v>0</v>
      </c>
      <c r="R105">
        <v>1.9E-3</v>
      </c>
      <c r="S105">
        <v>0</v>
      </c>
      <c r="T105">
        <v>4.0000000000000002E-4</v>
      </c>
      <c r="U105">
        <v>4.0000000000000002E-4</v>
      </c>
      <c r="V105">
        <v>6.8999999999999999E-3</v>
      </c>
      <c r="W105">
        <v>2.9999999999999997E-4</v>
      </c>
      <c r="X105">
        <v>3.0999999999999999E-3</v>
      </c>
      <c r="Y105">
        <v>1.2999999999999999E-3</v>
      </c>
      <c r="Z105">
        <v>3.0999999999999999E-3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1E-4</v>
      </c>
      <c r="AG105">
        <v>2.0000000000000001E-4</v>
      </c>
      <c r="AH105">
        <v>1E-4</v>
      </c>
      <c r="AI105">
        <v>1E-4</v>
      </c>
      <c r="AJ105">
        <v>4.0000000000000002E-4</v>
      </c>
      <c r="AK105">
        <v>6.9999999999999999E-4</v>
      </c>
      <c r="AL105">
        <v>8.0000000000000004E-4</v>
      </c>
      <c r="AM105">
        <v>8.0000000000000004E-4</v>
      </c>
      <c r="AN105">
        <v>5.0000000000000001E-4</v>
      </c>
      <c r="AO105">
        <v>1.2999999999999999E-3</v>
      </c>
      <c r="AP105">
        <v>0.32300000000000001</v>
      </c>
      <c r="AQ105">
        <v>3.3E-3</v>
      </c>
      <c r="AR105">
        <v>1E-4</v>
      </c>
      <c r="AS105">
        <v>1</v>
      </c>
      <c r="AT105">
        <v>0</v>
      </c>
      <c r="AU105">
        <v>7.6E-3</v>
      </c>
      <c r="AV105">
        <v>0.44840000000000002</v>
      </c>
      <c r="AW105">
        <v>6.4000000000000001E-2</v>
      </c>
      <c r="AX105">
        <v>0.42649999999999999</v>
      </c>
      <c r="AY105">
        <v>9.9099999999999994E-2</v>
      </c>
      <c r="AZ105">
        <v>3.1300000000000001E-2</v>
      </c>
      <c r="BA105">
        <v>0</v>
      </c>
    </row>
    <row r="106" spans="1:53">
      <c r="A106" s="4" t="s">
        <v>995</v>
      </c>
      <c r="B106">
        <v>0.1832</v>
      </c>
      <c r="C106">
        <v>0.1883</v>
      </c>
      <c r="D106">
        <v>9.7600000000000006E-2</v>
      </c>
      <c r="E106">
        <v>0.15540000000000001</v>
      </c>
      <c r="F106">
        <v>0.50609999999999999</v>
      </c>
      <c r="G106">
        <v>2.9600000000000001E-2</v>
      </c>
      <c r="H106">
        <v>0.14649999999999999</v>
      </c>
      <c r="I106">
        <v>9.9699999999999997E-2</v>
      </c>
      <c r="J106">
        <v>0.74660000000000004</v>
      </c>
      <c r="K106">
        <v>0.4869</v>
      </c>
      <c r="L106">
        <v>0.60470000000000002</v>
      </c>
      <c r="M106">
        <v>6.83E-2</v>
      </c>
      <c r="N106">
        <v>9.8400000000000001E-2</v>
      </c>
      <c r="O106">
        <v>0.61009999999999998</v>
      </c>
      <c r="P106">
        <v>0.1759</v>
      </c>
      <c r="Q106">
        <v>0.37169999999999997</v>
      </c>
      <c r="R106">
        <v>3.7499999999999999E-2</v>
      </c>
      <c r="S106">
        <v>3.4500000000000003E-2</v>
      </c>
      <c r="T106">
        <v>2.35E-2</v>
      </c>
      <c r="U106">
        <v>6.3799999999999996E-2</v>
      </c>
      <c r="V106">
        <v>0.18529999999999999</v>
      </c>
      <c r="W106">
        <v>0.11219999999999999</v>
      </c>
      <c r="X106">
        <v>0.18540000000000001</v>
      </c>
      <c r="Y106">
        <v>0.2346</v>
      </c>
      <c r="Z106">
        <v>0.13489999999999999</v>
      </c>
      <c r="AA106">
        <v>0.14860000000000001</v>
      </c>
      <c r="AB106">
        <v>0.1958</v>
      </c>
      <c r="AC106">
        <v>0.18940000000000001</v>
      </c>
      <c r="AD106">
        <v>5.9400000000000001E-2</v>
      </c>
      <c r="AE106">
        <v>5.9400000000000001E-2</v>
      </c>
      <c r="AF106">
        <v>3.8800000000000001E-2</v>
      </c>
      <c r="AG106">
        <v>0.1236</v>
      </c>
      <c r="AH106">
        <v>9.2100000000000001E-2</v>
      </c>
      <c r="AI106">
        <v>9.2100000000000001E-2</v>
      </c>
      <c r="AJ106">
        <v>0.1086</v>
      </c>
      <c r="AK106">
        <v>0.21290000000000001</v>
      </c>
      <c r="AL106">
        <v>0.3543</v>
      </c>
      <c r="AM106">
        <v>0.3543</v>
      </c>
      <c r="AN106">
        <v>0.37069999999999997</v>
      </c>
      <c r="AO106">
        <v>0.3322</v>
      </c>
      <c r="AP106">
        <v>0.4264</v>
      </c>
      <c r="AQ106">
        <v>3.39E-2</v>
      </c>
      <c r="AR106">
        <v>0.1547</v>
      </c>
      <c r="AS106">
        <v>0.15570000000000001</v>
      </c>
      <c r="AT106">
        <v>1</v>
      </c>
      <c r="AU106">
        <v>3.56E-2</v>
      </c>
      <c r="AV106">
        <v>0.74739999999999995</v>
      </c>
      <c r="AW106">
        <v>0.50949999999999995</v>
      </c>
      <c r="AX106">
        <v>0.52139999999999997</v>
      </c>
      <c r="AY106">
        <v>7.9399999999999998E-2</v>
      </c>
      <c r="AZ106">
        <v>0.14949999999999999</v>
      </c>
      <c r="BA106">
        <v>0.1759</v>
      </c>
    </row>
    <row r="107" spans="1:53">
      <c r="A107" s="4" t="s">
        <v>996</v>
      </c>
      <c r="B107">
        <v>0</v>
      </c>
      <c r="C107">
        <v>0</v>
      </c>
      <c r="D107">
        <v>0</v>
      </c>
      <c r="E107">
        <v>0</v>
      </c>
      <c r="F107">
        <v>1.32E-2</v>
      </c>
      <c r="G107">
        <v>7.7999999999999996E-3</v>
      </c>
      <c r="H107">
        <v>9.1000000000000004E-3</v>
      </c>
      <c r="I107">
        <v>0.70840000000000003</v>
      </c>
      <c r="J107">
        <v>7.0000000000000001E-3</v>
      </c>
      <c r="K107">
        <v>0.18160000000000001</v>
      </c>
      <c r="L107">
        <v>0.13850000000000001</v>
      </c>
      <c r="M107">
        <v>3.7499999999999999E-2</v>
      </c>
      <c r="N107">
        <v>1.4E-3</v>
      </c>
      <c r="O107">
        <v>2.9399999999999999E-2</v>
      </c>
      <c r="P107">
        <v>9.5299999999999996E-2</v>
      </c>
      <c r="Q107">
        <v>1.54E-2</v>
      </c>
      <c r="R107">
        <v>3.3999999999999998E-3</v>
      </c>
      <c r="S107">
        <v>5.7999999999999996E-3</v>
      </c>
      <c r="T107">
        <v>4.1000000000000003E-3</v>
      </c>
      <c r="U107">
        <v>8.9999999999999998E-4</v>
      </c>
      <c r="V107">
        <v>1.06E-2</v>
      </c>
      <c r="W107">
        <v>1.14E-2</v>
      </c>
      <c r="X107">
        <v>7.4000000000000003E-3</v>
      </c>
      <c r="Y107">
        <v>1.6000000000000001E-3</v>
      </c>
      <c r="Z107">
        <v>1E-4</v>
      </c>
      <c r="AA107">
        <v>2.0000000000000001E-4</v>
      </c>
      <c r="AB107">
        <v>2.0000000000000001E-4</v>
      </c>
      <c r="AC107">
        <v>1E-4</v>
      </c>
      <c r="AD107">
        <v>4.19E-2</v>
      </c>
      <c r="AE107">
        <v>4.19E-2</v>
      </c>
      <c r="AF107">
        <v>1.12E-2</v>
      </c>
      <c r="AG107">
        <v>3.3E-3</v>
      </c>
      <c r="AH107">
        <v>2.4299999999999999E-2</v>
      </c>
      <c r="AI107">
        <v>2.4299999999999999E-2</v>
      </c>
      <c r="AJ107">
        <v>1.18E-2</v>
      </c>
      <c r="AK107">
        <v>3.7000000000000002E-3</v>
      </c>
      <c r="AL107">
        <v>2.3599999999999999E-2</v>
      </c>
      <c r="AM107">
        <v>2.3599999999999999E-2</v>
      </c>
      <c r="AN107">
        <v>1.0200000000000001E-2</v>
      </c>
      <c r="AO107">
        <v>1.06E-2</v>
      </c>
      <c r="AP107">
        <v>1.0800000000000001E-2</v>
      </c>
      <c r="AQ107">
        <v>6.7999999999999996E-3</v>
      </c>
      <c r="AR107">
        <v>2.8299999999999999E-2</v>
      </c>
      <c r="AS107">
        <v>0.1203</v>
      </c>
      <c r="AT107">
        <v>0.1464</v>
      </c>
      <c r="AU107">
        <v>1</v>
      </c>
      <c r="AV107">
        <v>1.9800000000000002E-2</v>
      </c>
      <c r="AW107">
        <v>0.1915</v>
      </c>
      <c r="AX107">
        <v>1.52E-2</v>
      </c>
      <c r="AY107">
        <v>0.17480000000000001</v>
      </c>
      <c r="AZ107">
        <v>2.3400000000000001E-2</v>
      </c>
      <c r="BA107">
        <v>9.5299999999999996E-2</v>
      </c>
    </row>
    <row r="108" spans="1:53">
      <c r="A108" s="4" t="s">
        <v>997</v>
      </c>
      <c r="B108">
        <v>0.1298</v>
      </c>
      <c r="C108">
        <v>0.24890000000000001</v>
      </c>
      <c r="D108">
        <v>0.1018</v>
      </c>
      <c r="E108">
        <v>0.1981</v>
      </c>
      <c r="F108">
        <v>0.2001</v>
      </c>
      <c r="G108">
        <v>0.33800000000000002</v>
      </c>
      <c r="H108">
        <v>0.25679999999999997</v>
      </c>
      <c r="I108">
        <v>6.9999999999999999E-4</v>
      </c>
      <c r="J108">
        <v>0.59389999999999998</v>
      </c>
      <c r="K108">
        <v>5.7000000000000002E-3</v>
      </c>
      <c r="L108">
        <v>0.13569999999999999</v>
      </c>
      <c r="M108">
        <v>6.4299999999999996E-2</v>
      </c>
      <c r="N108">
        <v>6.3E-3</v>
      </c>
      <c r="O108">
        <v>0.21820000000000001</v>
      </c>
      <c r="P108">
        <v>0.27079999999999999</v>
      </c>
      <c r="Q108">
        <v>0.25059999999999999</v>
      </c>
      <c r="R108">
        <v>0.11020000000000001</v>
      </c>
      <c r="S108">
        <v>0.4153</v>
      </c>
      <c r="T108">
        <v>0.13969999999999999</v>
      </c>
      <c r="U108">
        <v>0.17100000000000001</v>
      </c>
      <c r="V108">
        <v>0.1038</v>
      </c>
      <c r="W108">
        <v>0.39019999999999999</v>
      </c>
      <c r="X108">
        <v>0.15579999999999999</v>
      </c>
      <c r="Y108">
        <v>0.16919999999999999</v>
      </c>
      <c r="Z108">
        <v>5.9999999999999995E-4</v>
      </c>
      <c r="AA108">
        <v>2.7300000000000001E-2</v>
      </c>
      <c r="AB108">
        <v>9.4000000000000004E-3</v>
      </c>
      <c r="AC108">
        <v>8.6999999999999994E-3</v>
      </c>
      <c r="AD108">
        <v>1.1599999999999999E-2</v>
      </c>
      <c r="AE108">
        <v>1.1599999999999999E-2</v>
      </c>
      <c r="AF108">
        <v>4.1599999999999998E-2</v>
      </c>
      <c r="AG108">
        <v>0.13489999999999999</v>
      </c>
      <c r="AH108">
        <v>8.2000000000000007E-3</v>
      </c>
      <c r="AI108">
        <v>8.2000000000000007E-3</v>
      </c>
      <c r="AJ108">
        <v>3.27E-2</v>
      </c>
      <c r="AK108">
        <v>0.1138</v>
      </c>
      <c r="AL108">
        <v>0.2387</v>
      </c>
      <c r="AM108">
        <v>0.2387</v>
      </c>
      <c r="AN108">
        <v>3.8399999999999997E-2</v>
      </c>
      <c r="AO108">
        <v>0.1133</v>
      </c>
      <c r="AP108">
        <v>0.124</v>
      </c>
      <c r="AQ108">
        <v>0.2387</v>
      </c>
      <c r="AR108">
        <v>0.57550000000000001</v>
      </c>
      <c r="AS108">
        <v>0.19209999999999999</v>
      </c>
      <c r="AT108">
        <v>0.84009999999999996</v>
      </c>
      <c r="AU108">
        <v>2.3E-3</v>
      </c>
      <c r="AV108">
        <v>1</v>
      </c>
      <c r="AW108">
        <v>5.1000000000000004E-3</v>
      </c>
      <c r="AX108">
        <v>0.27979999999999999</v>
      </c>
      <c r="AY108">
        <v>0.33529999999999999</v>
      </c>
      <c r="AZ108">
        <v>1.6000000000000001E-3</v>
      </c>
      <c r="BA108">
        <v>0.27079999999999999</v>
      </c>
    </row>
    <row r="109" spans="1:53">
      <c r="A109" s="4" t="s">
        <v>998</v>
      </c>
      <c r="B109">
        <v>4.6600000000000003E-2</v>
      </c>
      <c r="C109">
        <v>8.3199999999999996E-2</v>
      </c>
      <c r="D109">
        <v>4.5600000000000002E-2</v>
      </c>
      <c r="E109">
        <v>3.2300000000000002E-2</v>
      </c>
      <c r="F109">
        <v>0.38040000000000002</v>
      </c>
      <c r="G109">
        <v>0.40539999999999998</v>
      </c>
      <c r="H109">
        <v>0.71150000000000002</v>
      </c>
      <c r="I109">
        <v>0.1085</v>
      </c>
      <c r="J109">
        <v>4.9099999999999998E-2</v>
      </c>
      <c r="K109">
        <v>0.77380000000000004</v>
      </c>
      <c r="L109">
        <v>8.4400000000000003E-2</v>
      </c>
      <c r="M109">
        <v>0.1142</v>
      </c>
      <c r="N109">
        <v>0.32090000000000002</v>
      </c>
      <c r="O109">
        <v>3.5999999999999999E-3</v>
      </c>
      <c r="P109">
        <v>2.0000000000000001E-4</v>
      </c>
      <c r="Q109">
        <v>5.0000000000000001E-4</v>
      </c>
      <c r="R109">
        <v>2.6700000000000002E-2</v>
      </c>
      <c r="S109">
        <v>6.6199999999999995E-2</v>
      </c>
      <c r="T109">
        <v>4.5499999999999999E-2</v>
      </c>
      <c r="U109">
        <v>3.9100000000000003E-2</v>
      </c>
      <c r="V109">
        <v>2.1399999999999999E-2</v>
      </c>
      <c r="W109">
        <v>2.1899999999999999E-2</v>
      </c>
      <c r="X109">
        <v>1.1299999999999999E-2</v>
      </c>
      <c r="Y109">
        <v>1.61E-2</v>
      </c>
      <c r="Z109">
        <v>2.7099999999999999E-2</v>
      </c>
      <c r="AA109">
        <v>0.25769999999999998</v>
      </c>
      <c r="AB109">
        <v>0.2364</v>
      </c>
      <c r="AC109">
        <v>0.2243</v>
      </c>
      <c r="AD109">
        <v>6.8199999999999997E-2</v>
      </c>
      <c r="AE109">
        <v>6.8199999999999997E-2</v>
      </c>
      <c r="AF109">
        <v>3.32E-2</v>
      </c>
      <c r="AG109">
        <v>3.4200000000000001E-2</v>
      </c>
      <c r="AH109">
        <v>1.4500000000000001E-2</v>
      </c>
      <c r="AI109">
        <v>1.4500000000000001E-2</v>
      </c>
      <c r="AJ109">
        <v>1.21E-2</v>
      </c>
      <c r="AK109">
        <v>1.2800000000000001E-2</v>
      </c>
      <c r="AL109">
        <v>0.63260000000000005</v>
      </c>
      <c r="AM109">
        <v>0.63260000000000005</v>
      </c>
      <c r="AN109">
        <v>0.38369999999999999</v>
      </c>
      <c r="AO109">
        <v>0.2878</v>
      </c>
      <c r="AP109">
        <v>0.61860000000000004</v>
      </c>
      <c r="AQ109">
        <v>0.42049999999999998</v>
      </c>
      <c r="AR109">
        <v>0.56620000000000004</v>
      </c>
      <c r="AS109">
        <v>8.0000000000000004E-4</v>
      </c>
      <c r="AT109">
        <v>4.0000000000000002E-4</v>
      </c>
      <c r="AU109">
        <v>7.9699999999999993E-2</v>
      </c>
      <c r="AV109">
        <v>4.8500000000000001E-2</v>
      </c>
      <c r="AW109">
        <v>1</v>
      </c>
      <c r="AX109">
        <v>7.85E-2</v>
      </c>
      <c r="AY109">
        <v>0.1106</v>
      </c>
      <c r="AZ109">
        <v>0.10539999999999999</v>
      </c>
      <c r="BA109">
        <v>2.0000000000000001E-4</v>
      </c>
    </row>
    <row r="110" spans="1:53">
      <c r="A110" s="4" t="s">
        <v>999</v>
      </c>
      <c r="B110">
        <v>1.61E-2</v>
      </c>
      <c r="C110">
        <v>1.8200000000000001E-2</v>
      </c>
      <c r="D110">
        <v>1.1900000000000001E-2</v>
      </c>
      <c r="E110">
        <v>8.0000000000000004E-4</v>
      </c>
      <c r="F110">
        <v>3.5999999999999999E-3</v>
      </c>
      <c r="G110">
        <v>1.4E-3</v>
      </c>
      <c r="H110">
        <v>0.54690000000000005</v>
      </c>
      <c r="I110">
        <v>1E-4</v>
      </c>
      <c r="J110">
        <v>1E-4</v>
      </c>
      <c r="K110">
        <v>0</v>
      </c>
      <c r="L110">
        <v>2.0000000000000001E-4</v>
      </c>
      <c r="M110">
        <v>2.9999999999999997E-4</v>
      </c>
      <c r="N110">
        <v>1E-4</v>
      </c>
      <c r="O110">
        <v>5.9999999999999995E-4</v>
      </c>
      <c r="P110">
        <v>3.1899999999999998E-2</v>
      </c>
      <c r="Q110">
        <v>1.06E-2</v>
      </c>
      <c r="R110">
        <v>6.9999999999999999E-4</v>
      </c>
      <c r="S110">
        <v>8.0000000000000004E-4</v>
      </c>
      <c r="T110">
        <v>2.9999999999999997E-4</v>
      </c>
      <c r="U110">
        <v>1E-4</v>
      </c>
      <c r="V110">
        <v>5.9999999999999995E-4</v>
      </c>
      <c r="W110">
        <v>5.9999999999999995E-4</v>
      </c>
      <c r="X110">
        <v>2.9999999999999997E-4</v>
      </c>
      <c r="Y110">
        <v>1E-4</v>
      </c>
      <c r="Z110">
        <v>0</v>
      </c>
      <c r="AA110">
        <v>1.4E-3</v>
      </c>
      <c r="AB110">
        <v>2.9999999999999997E-4</v>
      </c>
      <c r="AC110">
        <v>1E-4</v>
      </c>
      <c r="AD110">
        <v>0.1028</v>
      </c>
      <c r="AE110">
        <v>0.1028</v>
      </c>
      <c r="AF110">
        <v>2.6599999999999999E-2</v>
      </c>
      <c r="AG110">
        <v>1.9E-3</v>
      </c>
      <c r="AH110">
        <v>6.4299999999999996E-2</v>
      </c>
      <c r="AI110">
        <v>6.4299999999999996E-2</v>
      </c>
      <c r="AJ110">
        <v>0.01</v>
      </c>
      <c r="AK110">
        <v>5.0000000000000001E-4</v>
      </c>
      <c r="AL110">
        <v>4.1000000000000003E-3</v>
      </c>
      <c r="AM110">
        <v>4.1000000000000003E-3</v>
      </c>
      <c r="AN110">
        <v>1.1999999999999999E-3</v>
      </c>
      <c r="AO110">
        <v>6.9999999999999999E-4</v>
      </c>
      <c r="AP110">
        <v>5.3E-3</v>
      </c>
      <c r="AQ110">
        <v>1.5E-3</v>
      </c>
      <c r="AR110">
        <v>0.2109</v>
      </c>
      <c r="AS110">
        <v>4.07E-2</v>
      </c>
      <c r="AT110">
        <v>8.14E-2</v>
      </c>
      <c r="AU110">
        <v>1.9900000000000001E-2</v>
      </c>
      <c r="AV110">
        <v>0.16200000000000001</v>
      </c>
      <c r="AW110">
        <v>2.0000000000000001E-4</v>
      </c>
      <c r="AX110">
        <v>1</v>
      </c>
      <c r="AY110">
        <v>2.9499999999999998E-2</v>
      </c>
      <c r="AZ110">
        <v>5.5399999999999998E-2</v>
      </c>
      <c r="BA110">
        <v>3.1899999999999998E-2</v>
      </c>
    </row>
    <row r="111" spans="1:53">
      <c r="A111" s="4" t="s">
        <v>1000</v>
      </c>
      <c r="B111">
        <v>2.8400000000000002E-2</v>
      </c>
      <c r="C111">
        <v>0.15010000000000001</v>
      </c>
      <c r="D111">
        <v>4.6800000000000001E-2</v>
      </c>
      <c r="E111">
        <v>3.5799999999999998E-2</v>
      </c>
      <c r="F111">
        <v>3.7400000000000003E-2</v>
      </c>
      <c r="G111">
        <v>0.25</v>
      </c>
      <c r="H111">
        <v>0.19020000000000001</v>
      </c>
      <c r="I111">
        <v>4.3E-3</v>
      </c>
      <c r="J111">
        <v>0.21429999999999999</v>
      </c>
      <c r="K111">
        <v>0</v>
      </c>
      <c r="L111">
        <v>0.3236</v>
      </c>
      <c r="M111">
        <v>9.2600000000000002E-2</v>
      </c>
      <c r="N111">
        <v>1E-4</v>
      </c>
      <c r="O111">
        <v>1.1599999999999999E-2</v>
      </c>
      <c r="P111">
        <v>7.1000000000000004E-3</v>
      </c>
      <c r="Q111">
        <v>1.2999999999999999E-2</v>
      </c>
      <c r="R111">
        <v>3.15E-2</v>
      </c>
      <c r="S111">
        <v>0.3493</v>
      </c>
      <c r="T111">
        <v>0.1608</v>
      </c>
      <c r="U111">
        <v>8.1500000000000003E-2</v>
      </c>
      <c r="V111">
        <v>1.44E-2</v>
      </c>
      <c r="W111">
        <v>0.41980000000000001</v>
      </c>
      <c r="X111">
        <v>0.20280000000000001</v>
      </c>
      <c r="Y111">
        <v>7.6799999999999993E-2</v>
      </c>
      <c r="Z111">
        <v>5.1000000000000004E-3</v>
      </c>
      <c r="AA111">
        <v>4.7000000000000002E-3</v>
      </c>
      <c r="AB111">
        <v>3.3E-3</v>
      </c>
      <c r="AC111">
        <v>8.0000000000000004E-4</v>
      </c>
      <c r="AD111">
        <v>0.4773</v>
      </c>
      <c r="AE111">
        <v>0.4773</v>
      </c>
      <c r="AF111">
        <v>0.28289999999999998</v>
      </c>
      <c r="AG111">
        <v>8.4500000000000006E-2</v>
      </c>
      <c r="AH111">
        <v>0.44819999999999999</v>
      </c>
      <c r="AI111">
        <v>0.44819999999999999</v>
      </c>
      <c r="AJ111">
        <v>0.36359999999999998</v>
      </c>
      <c r="AK111">
        <v>8.1699999999999995E-2</v>
      </c>
      <c r="AL111">
        <v>4.7000000000000002E-3</v>
      </c>
      <c r="AM111">
        <v>4.7000000000000002E-3</v>
      </c>
      <c r="AN111">
        <v>2.8999999999999998E-3</v>
      </c>
      <c r="AO111">
        <v>1.2999999999999999E-3</v>
      </c>
      <c r="AP111">
        <v>3.5200000000000002E-2</v>
      </c>
      <c r="AQ111">
        <v>9.3600000000000003E-2</v>
      </c>
      <c r="AR111">
        <v>0.27789999999999998</v>
      </c>
      <c r="AS111">
        <v>6.6799999999999998E-2</v>
      </c>
      <c r="AT111">
        <v>1.54E-2</v>
      </c>
      <c r="AU111">
        <v>5.4000000000000003E-3</v>
      </c>
      <c r="AV111">
        <v>0.27700000000000002</v>
      </c>
      <c r="AW111">
        <v>0</v>
      </c>
      <c r="AX111">
        <v>0.1404</v>
      </c>
      <c r="AY111">
        <v>1</v>
      </c>
      <c r="AZ111">
        <v>1E-4</v>
      </c>
      <c r="BA111">
        <v>7.1000000000000004E-3</v>
      </c>
    </row>
    <row r="112" spans="1:53">
      <c r="A112" s="4" t="s">
        <v>1001</v>
      </c>
      <c r="B112">
        <v>0.10630000000000001</v>
      </c>
      <c r="C112">
        <v>0.2772</v>
      </c>
      <c r="D112">
        <v>9.9000000000000005E-2</v>
      </c>
      <c r="E112">
        <v>9.4999999999999998E-3</v>
      </c>
      <c r="F112">
        <v>1.4E-3</v>
      </c>
      <c r="G112">
        <v>1.3899999999999999E-2</v>
      </c>
      <c r="H112">
        <v>0.30840000000000001</v>
      </c>
      <c r="I112">
        <v>9.9000000000000008E-3</v>
      </c>
      <c r="J112">
        <v>5.0000000000000001E-4</v>
      </c>
      <c r="K112">
        <v>0</v>
      </c>
      <c r="L112">
        <v>1.2999999999999999E-3</v>
      </c>
      <c r="M112">
        <v>1.9800000000000002E-2</v>
      </c>
      <c r="N112">
        <v>4.8999999999999998E-3</v>
      </c>
      <c r="O112">
        <v>2E-3</v>
      </c>
      <c r="P112">
        <v>0.2147</v>
      </c>
      <c r="Q112">
        <v>8.2500000000000004E-2</v>
      </c>
      <c r="R112">
        <v>1.0500000000000001E-2</v>
      </c>
      <c r="S112">
        <v>7.6E-3</v>
      </c>
      <c r="T112">
        <v>1.1999999999999999E-3</v>
      </c>
      <c r="U112">
        <v>1E-4</v>
      </c>
      <c r="V112">
        <v>7.7999999999999996E-3</v>
      </c>
      <c r="W112">
        <v>5.8999999999999999E-3</v>
      </c>
      <c r="X112">
        <v>5.9999999999999995E-4</v>
      </c>
      <c r="Y112">
        <v>0</v>
      </c>
      <c r="Z112">
        <v>2.9999999999999997E-4</v>
      </c>
      <c r="AA112">
        <v>2.0000000000000001E-4</v>
      </c>
      <c r="AB112">
        <v>1E-4</v>
      </c>
      <c r="AC112">
        <v>0</v>
      </c>
      <c r="AD112">
        <v>0.28029999999999999</v>
      </c>
      <c r="AE112">
        <v>0.28029999999999999</v>
      </c>
      <c r="AF112">
        <v>2.8299999999999999E-2</v>
      </c>
      <c r="AG112">
        <v>8.0999999999999996E-3</v>
      </c>
      <c r="AH112">
        <v>0.12959999999999999</v>
      </c>
      <c r="AI112">
        <v>0.12959999999999999</v>
      </c>
      <c r="AJ112">
        <v>1.32E-2</v>
      </c>
      <c r="AK112">
        <v>2.5000000000000001E-3</v>
      </c>
      <c r="AL112">
        <v>2.2000000000000001E-3</v>
      </c>
      <c r="AM112">
        <v>2.2000000000000001E-3</v>
      </c>
      <c r="AN112">
        <v>3.2000000000000002E-3</v>
      </c>
      <c r="AO112">
        <v>2.0000000000000001E-4</v>
      </c>
      <c r="AP112">
        <v>8.9999999999999998E-4</v>
      </c>
      <c r="AQ112">
        <v>1.2999999999999999E-2</v>
      </c>
      <c r="AR112">
        <v>0.66539999999999999</v>
      </c>
      <c r="AS112">
        <v>0.2621</v>
      </c>
      <c r="AT112">
        <v>0.14849999999999999</v>
      </c>
      <c r="AU112">
        <v>0.63749999999999996</v>
      </c>
      <c r="AV112">
        <v>1.09E-2</v>
      </c>
      <c r="AW112">
        <v>4.0000000000000002E-4</v>
      </c>
      <c r="AX112">
        <v>6.7100000000000007E-2</v>
      </c>
      <c r="AY112">
        <v>1.67E-2</v>
      </c>
      <c r="AZ112">
        <v>1</v>
      </c>
      <c r="BA112">
        <v>0.2147</v>
      </c>
    </row>
    <row r="113" spans="1:53">
      <c r="A113" s="4" t="s">
        <v>1002</v>
      </c>
      <c r="B113">
        <v>5.4000000000000003E-3</v>
      </c>
      <c r="C113">
        <v>6.9999999999999999E-4</v>
      </c>
      <c r="D113">
        <v>2.2000000000000001E-3</v>
      </c>
      <c r="E113">
        <v>2.0999999999999999E-3</v>
      </c>
      <c r="F113">
        <v>0.52839999999999998</v>
      </c>
      <c r="G113">
        <v>2.2000000000000001E-3</v>
      </c>
      <c r="H113">
        <v>9.1000000000000004E-3</v>
      </c>
      <c r="I113">
        <v>9.1000000000000004E-3</v>
      </c>
      <c r="J113">
        <v>0.11700000000000001</v>
      </c>
      <c r="K113">
        <v>6.9000000000000006E-2</v>
      </c>
      <c r="L113">
        <v>0.1343</v>
      </c>
      <c r="M113">
        <v>3.9899999999999998E-2</v>
      </c>
      <c r="N113">
        <v>0.10589999999999999</v>
      </c>
      <c r="O113">
        <v>2.9499999999999998E-2</v>
      </c>
      <c r="P113">
        <v>3.7000000000000002E-3</v>
      </c>
      <c r="Q113">
        <v>0.52839999999999998</v>
      </c>
      <c r="R113">
        <v>5.1000000000000004E-3</v>
      </c>
      <c r="S113">
        <v>2.0000000000000001E-4</v>
      </c>
      <c r="T113">
        <v>1.2999999999999999E-3</v>
      </c>
      <c r="U113">
        <v>1.6000000000000001E-3</v>
      </c>
      <c r="V113">
        <v>3.95E-2</v>
      </c>
      <c r="W113">
        <v>6.9999999999999999E-4</v>
      </c>
      <c r="X113">
        <v>6.8999999999999999E-3</v>
      </c>
      <c r="Y113">
        <v>3.8E-3</v>
      </c>
      <c r="Z113">
        <v>1E-4</v>
      </c>
      <c r="AA113">
        <v>1E-4</v>
      </c>
      <c r="AB113">
        <v>1E-4</v>
      </c>
      <c r="AC113">
        <v>1E-4</v>
      </c>
      <c r="AD113">
        <v>1E-4</v>
      </c>
      <c r="AE113">
        <v>1E-4</v>
      </c>
      <c r="AF113">
        <v>4.0000000000000002E-4</v>
      </c>
      <c r="AG113">
        <v>8.9999999999999998E-4</v>
      </c>
      <c r="AH113">
        <v>2.0000000000000001E-4</v>
      </c>
      <c r="AI113">
        <v>2.0000000000000001E-4</v>
      </c>
      <c r="AJ113">
        <v>1.4E-3</v>
      </c>
      <c r="AK113">
        <v>1.8E-3</v>
      </c>
      <c r="AL113">
        <v>6.5000000000000002E-2</v>
      </c>
      <c r="AM113">
        <v>6.5000000000000002E-2</v>
      </c>
      <c r="AN113">
        <v>0.1028</v>
      </c>
      <c r="AO113">
        <v>0.11360000000000001</v>
      </c>
      <c r="AP113">
        <v>0.4839</v>
      </c>
      <c r="AQ113">
        <v>2.3E-3</v>
      </c>
      <c r="AR113">
        <v>1.03E-2</v>
      </c>
      <c r="AS113">
        <v>0.14169999999999999</v>
      </c>
      <c r="AT113">
        <v>1.5299999999999999E-2</v>
      </c>
      <c r="AU113">
        <v>1.6999999999999999E-3</v>
      </c>
      <c r="AV113">
        <v>0.35260000000000002</v>
      </c>
      <c r="AW113">
        <v>0.40229999999999999</v>
      </c>
      <c r="AX113">
        <v>0.2286</v>
      </c>
      <c r="AY113">
        <v>0.1115</v>
      </c>
      <c r="AZ113">
        <v>0.19639999999999999</v>
      </c>
      <c r="BA113">
        <v>1</v>
      </c>
    </row>
  </sheetData>
  <autoFilter ref="A1:BB53" xr:uid="{D238AEA6-32A5-024B-A016-6440A481189F}">
    <filterColumn colId="0">
      <customFilters>
        <customFilter val="CS-*"/>
        <customFilter val="*TB-*"/>
      </customFilters>
    </filterColumn>
  </autoFilter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57CD-3B80-9947-9265-D62CE82444D7}">
  <dimension ref="A1:AA105"/>
  <sheetViews>
    <sheetView workbookViewId="0">
      <selection activeCell="A2" sqref="A2"/>
    </sheetView>
  </sheetViews>
  <sheetFormatPr baseColWidth="10" defaultRowHeight="16"/>
  <cols>
    <col min="1" max="1" width="20.33203125" customWidth="1"/>
    <col min="2" max="2" width="11.6640625" bestFit="1" customWidth="1"/>
    <col min="9" max="9" width="12.83203125" bestFit="1" customWidth="1"/>
    <col min="10" max="10" width="12.83203125" customWidth="1"/>
    <col min="16" max="16" width="11.6640625" bestFit="1" customWidth="1"/>
  </cols>
  <sheetData>
    <row r="1" spans="1:27">
      <c r="A1" t="s">
        <v>417</v>
      </c>
    </row>
    <row r="2" spans="1:27">
      <c r="A2" t="s">
        <v>419</v>
      </c>
      <c r="P2" t="s">
        <v>414</v>
      </c>
    </row>
    <row r="3" spans="1:27">
      <c r="A3" t="s">
        <v>396</v>
      </c>
      <c r="B3" s="6" t="s">
        <v>410</v>
      </c>
      <c r="C3" s="6" t="s">
        <v>411</v>
      </c>
      <c r="D3" s="6" t="s">
        <v>412</v>
      </c>
      <c r="E3" s="6" t="s">
        <v>415</v>
      </c>
      <c r="F3" s="6" t="s">
        <v>398</v>
      </c>
      <c r="G3" s="6" t="s">
        <v>416</v>
      </c>
      <c r="H3" s="6" t="s">
        <v>407</v>
      </c>
      <c r="I3" s="6" t="s">
        <v>408</v>
      </c>
      <c r="J3" s="6" t="s">
        <v>436</v>
      </c>
      <c r="K3" s="6" t="s">
        <v>399</v>
      </c>
      <c r="L3" s="6" t="s">
        <v>409</v>
      </c>
      <c r="M3" s="6" t="s">
        <v>66</v>
      </c>
      <c r="N3" s="6" t="s">
        <v>413</v>
      </c>
      <c r="P3" t="s">
        <v>396</v>
      </c>
      <c r="Q3" t="s">
        <v>397</v>
      </c>
      <c r="R3" s="6" t="s">
        <v>415</v>
      </c>
      <c r="S3" s="6" t="s">
        <v>398</v>
      </c>
      <c r="T3" s="6" t="s">
        <v>416</v>
      </c>
      <c r="U3" s="6" t="s">
        <v>407</v>
      </c>
      <c r="V3" s="6" t="s">
        <v>408</v>
      </c>
      <c r="W3" s="6" t="s">
        <v>437</v>
      </c>
      <c r="X3" s="6" t="s">
        <v>399</v>
      </c>
      <c r="Y3" s="6" t="s">
        <v>409</v>
      </c>
      <c r="Z3" s="6" t="s">
        <v>66</v>
      </c>
      <c r="AA3" s="6" t="s">
        <v>413</v>
      </c>
    </row>
    <row r="4" spans="1:27">
      <c r="A4" t="s">
        <v>108</v>
      </c>
      <c r="B4">
        <v>3</v>
      </c>
      <c r="C4">
        <v>1</v>
      </c>
      <c r="D4">
        <v>3</v>
      </c>
      <c r="E4">
        <v>0.23711299999999999</v>
      </c>
      <c r="F4">
        <v>25.763649999999998</v>
      </c>
      <c r="G4">
        <v>10.607745</v>
      </c>
      <c r="H4">
        <v>0.218919</v>
      </c>
      <c r="I4">
        <v>1.744888</v>
      </c>
      <c r="J4">
        <v>8.8814440000000001</v>
      </c>
      <c r="K4">
        <v>1.4607999999999999E-2</v>
      </c>
      <c r="L4">
        <v>0.120864</v>
      </c>
      <c r="M4">
        <v>-7.5000000000000002E-4</v>
      </c>
      <c r="N4">
        <v>7.7647999999999995E-2</v>
      </c>
      <c r="P4" t="str">
        <f t="shared" ref="P4:P15" si="0">A4</f>
        <v>CS-Aaa-3MO</v>
      </c>
      <c r="Q4" t="str">
        <f t="shared" ref="Q4:Q15" si="1">B4 &amp; ", " &amp;C4 &amp; ", " &amp;D4</f>
        <v>3, 1, 3</v>
      </c>
      <c r="R4">
        <f t="shared" ref="R4:R15" si="2">ROUND(E4,4)</f>
        <v>0.23710000000000001</v>
      </c>
      <c r="S4">
        <f t="shared" ref="S4:S15" si="3">ROUND(F4,4)</f>
        <v>25.7637</v>
      </c>
      <c r="T4">
        <f t="shared" ref="T4:T15" si="4">ROUND(G4,4)</f>
        <v>10.607699999999999</v>
      </c>
      <c r="U4">
        <f t="shared" ref="U4:U15" si="5">ROUND(H4,4)</f>
        <v>0.21890000000000001</v>
      </c>
      <c r="V4">
        <f t="shared" ref="V4:V15" si="6">ROUND(I4,4)</f>
        <v>1.7448999999999999</v>
      </c>
      <c r="W4">
        <f t="shared" ref="W4:W15" si="7">ROUND(J4,4)</f>
        <v>8.8813999999999993</v>
      </c>
      <c r="X4">
        <f t="shared" ref="X4:X15" si="8">ROUND(K4,4)</f>
        <v>1.46E-2</v>
      </c>
      <c r="Y4">
        <f t="shared" ref="Y4:Y15" si="9">ROUND(L4,4)</f>
        <v>0.12089999999999999</v>
      </c>
      <c r="Z4">
        <f t="shared" ref="Z4:Z15" si="10">ROUND(M4,4)</f>
        <v>-8.0000000000000004E-4</v>
      </c>
      <c r="AA4">
        <f t="shared" ref="AA4:AA15" si="11">ROUND(N4,4)</f>
        <v>7.7600000000000002E-2</v>
      </c>
    </row>
    <row r="5" spans="1:27">
      <c r="A5" t="s">
        <v>109</v>
      </c>
      <c r="B5">
        <v>1</v>
      </c>
      <c r="C5">
        <v>1</v>
      </c>
      <c r="D5">
        <v>3</v>
      </c>
      <c r="E5">
        <v>-86.353942000000004</v>
      </c>
      <c r="F5">
        <v>-66.499968999999993</v>
      </c>
      <c r="G5">
        <v>-78.287895000000006</v>
      </c>
      <c r="H5">
        <v>0.28564400000000001</v>
      </c>
      <c r="I5">
        <v>1.876431</v>
      </c>
      <c r="J5">
        <v>50.176971000000002</v>
      </c>
      <c r="K5">
        <v>1.3408E-2</v>
      </c>
      <c r="L5">
        <v>0.11579200000000001</v>
      </c>
      <c r="M5">
        <v>-8.9300000000000002E-4</v>
      </c>
      <c r="N5">
        <v>8.9248999999999995E-2</v>
      </c>
      <c r="P5" t="str">
        <f t="shared" si="0"/>
        <v>CS-Aa-3MO</v>
      </c>
      <c r="Q5" t="str">
        <f t="shared" si="1"/>
        <v>1, 1, 3</v>
      </c>
      <c r="R5">
        <f t="shared" si="2"/>
        <v>-86.353899999999996</v>
      </c>
      <c r="S5">
        <f t="shared" si="3"/>
        <v>-66.5</v>
      </c>
      <c r="T5">
        <f t="shared" si="4"/>
        <v>-78.287899999999993</v>
      </c>
      <c r="U5">
        <f t="shared" si="5"/>
        <v>0.28560000000000002</v>
      </c>
      <c r="V5">
        <f t="shared" si="6"/>
        <v>1.8764000000000001</v>
      </c>
      <c r="W5">
        <f t="shared" si="7"/>
        <v>50.177</v>
      </c>
      <c r="X5">
        <f t="shared" si="8"/>
        <v>1.34E-2</v>
      </c>
      <c r="Y5">
        <f t="shared" si="9"/>
        <v>0.1158</v>
      </c>
      <c r="Z5">
        <f t="shared" si="10"/>
        <v>-8.9999999999999998E-4</v>
      </c>
      <c r="AA5">
        <f t="shared" si="11"/>
        <v>8.9200000000000002E-2</v>
      </c>
    </row>
    <row r="6" spans="1:27">
      <c r="A6" t="s">
        <v>110</v>
      </c>
      <c r="B6">
        <v>2</v>
      </c>
      <c r="C6">
        <v>1</v>
      </c>
      <c r="D6">
        <v>2</v>
      </c>
      <c r="E6">
        <v>-62.465542999999997</v>
      </c>
      <c r="F6">
        <v>-42.61157</v>
      </c>
      <c r="G6">
        <v>-54.399495999999999</v>
      </c>
      <c r="H6">
        <v>0.276814</v>
      </c>
      <c r="I6">
        <v>1.940644</v>
      </c>
      <c r="J6">
        <v>38.232771999999997</v>
      </c>
      <c r="K6">
        <v>1.3531E-2</v>
      </c>
      <c r="L6">
        <v>0.116324</v>
      </c>
      <c r="M6">
        <v>2.856E-3</v>
      </c>
      <c r="N6">
        <v>7.0941000000000004E-2</v>
      </c>
      <c r="P6" t="str">
        <f t="shared" si="0"/>
        <v>CS-A-3MO</v>
      </c>
      <c r="Q6" t="str">
        <f t="shared" si="1"/>
        <v>2, 1, 2</v>
      </c>
      <c r="R6">
        <f t="shared" si="2"/>
        <v>-62.465499999999999</v>
      </c>
      <c r="S6">
        <f t="shared" si="3"/>
        <v>-42.611600000000003</v>
      </c>
      <c r="T6">
        <f t="shared" si="4"/>
        <v>-54.399500000000003</v>
      </c>
      <c r="U6">
        <f t="shared" si="5"/>
        <v>0.27679999999999999</v>
      </c>
      <c r="V6">
        <f t="shared" si="6"/>
        <v>1.9406000000000001</v>
      </c>
      <c r="W6">
        <f t="shared" si="7"/>
        <v>38.232799999999997</v>
      </c>
      <c r="X6">
        <f t="shared" si="8"/>
        <v>1.35E-2</v>
      </c>
      <c r="Y6">
        <f t="shared" si="9"/>
        <v>0.1163</v>
      </c>
      <c r="Z6">
        <f t="shared" si="10"/>
        <v>2.8999999999999998E-3</v>
      </c>
      <c r="AA6">
        <f t="shared" si="11"/>
        <v>7.0900000000000005E-2</v>
      </c>
    </row>
    <row r="7" spans="1:27">
      <c r="A7" t="s">
        <v>111</v>
      </c>
      <c r="B7">
        <v>3</v>
      </c>
      <c r="C7">
        <v>1</v>
      </c>
      <c r="D7">
        <v>4</v>
      </c>
      <c r="E7">
        <v>-41.900888999999999</v>
      </c>
      <c r="F7">
        <v>-13.538069</v>
      </c>
      <c r="G7">
        <v>-30.377963999999999</v>
      </c>
      <c r="H7">
        <v>0.80068899999999998</v>
      </c>
      <c r="I7">
        <v>2.0228809999999999</v>
      </c>
      <c r="J7">
        <v>30.950444000000001</v>
      </c>
      <c r="K7">
        <v>1.5844E-2</v>
      </c>
      <c r="L7">
        <v>0.12587400000000001</v>
      </c>
      <c r="M7">
        <v>1.2578000000000001E-2</v>
      </c>
      <c r="N7">
        <v>4.8966999999999997E-2</v>
      </c>
      <c r="P7" t="str">
        <f t="shared" si="0"/>
        <v>CS-Baa-3MO</v>
      </c>
      <c r="Q7" t="str">
        <f t="shared" si="1"/>
        <v>3, 1, 4</v>
      </c>
      <c r="R7">
        <f t="shared" si="2"/>
        <v>-41.9009</v>
      </c>
      <c r="S7">
        <f t="shared" si="3"/>
        <v>-13.5381</v>
      </c>
      <c r="T7">
        <f t="shared" si="4"/>
        <v>-30.378</v>
      </c>
      <c r="U7">
        <f t="shared" si="5"/>
        <v>0.80069999999999997</v>
      </c>
      <c r="V7">
        <f t="shared" si="6"/>
        <v>2.0228999999999999</v>
      </c>
      <c r="W7">
        <f t="shared" si="7"/>
        <v>30.950399999999998</v>
      </c>
      <c r="X7">
        <f t="shared" si="8"/>
        <v>1.5800000000000002E-2</v>
      </c>
      <c r="Y7">
        <f t="shared" si="9"/>
        <v>0.12590000000000001</v>
      </c>
      <c r="Z7">
        <f t="shared" si="10"/>
        <v>1.26E-2</v>
      </c>
      <c r="AA7">
        <f t="shared" si="11"/>
        <v>4.9000000000000002E-2</v>
      </c>
    </row>
    <row r="8" spans="1:27">
      <c r="A8" t="s">
        <v>113</v>
      </c>
      <c r="B8">
        <v>4</v>
      </c>
      <c r="C8">
        <v>1</v>
      </c>
      <c r="D8">
        <v>3</v>
      </c>
      <c r="E8">
        <v>-23.170839999999998</v>
      </c>
      <c r="F8">
        <v>5.1919789999999999</v>
      </c>
      <c r="G8">
        <v>-11.647914999999999</v>
      </c>
      <c r="H8">
        <v>0.90021899999999999</v>
      </c>
      <c r="I8">
        <v>1.7436959999999999</v>
      </c>
      <c r="J8">
        <v>21.585419999999999</v>
      </c>
      <c r="K8">
        <v>8.6719999999999992E-3</v>
      </c>
      <c r="L8">
        <v>9.3120999999999995E-2</v>
      </c>
      <c r="M8">
        <v>2.5739999999999999E-3</v>
      </c>
      <c r="N8">
        <v>6.3743999999999995E-2</v>
      </c>
      <c r="P8" t="str">
        <f t="shared" si="0"/>
        <v>CS-Aaa-1YR</v>
      </c>
      <c r="Q8" t="str">
        <f t="shared" si="1"/>
        <v>4, 1, 3</v>
      </c>
      <c r="R8">
        <f t="shared" si="2"/>
        <v>-23.1708</v>
      </c>
      <c r="S8">
        <f t="shared" si="3"/>
        <v>5.1920000000000002</v>
      </c>
      <c r="T8">
        <f t="shared" si="4"/>
        <v>-11.6479</v>
      </c>
      <c r="U8">
        <f t="shared" si="5"/>
        <v>0.9002</v>
      </c>
      <c r="V8">
        <f t="shared" si="6"/>
        <v>1.7437</v>
      </c>
      <c r="W8">
        <f t="shared" si="7"/>
        <v>21.5854</v>
      </c>
      <c r="X8">
        <f t="shared" si="8"/>
        <v>8.6999999999999994E-3</v>
      </c>
      <c r="Y8">
        <f t="shared" si="9"/>
        <v>9.3100000000000002E-2</v>
      </c>
      <c r="Z8">
        <f t="shared" si="10"/>
        <v>2.5999999999999999E-3</v>
      </c>
      <c r="AA8">
        <f t="shared" si="11"/>
        <v>6.3700000000000007E-2</v>
      </c>
    </row>
    <row r="9" spans="1:27">
      <c r="A9" t="s">
        <v>114</v>
      </c>
      <c r="B9">
        <v>4</v>
      </c>
      <c r="C9">
        <v>1</v>
      </c>
      <c r="D9">
        <v>5</v>
      </c>
      <c r="E9">
        <v>-109.896109</v>
      </c>
      <c r="F9">
        <v>-75.860726</v>
      </c>
      <c r="G9">
        <v>-96.068600000000004</v>
      </c>
      <c r="H9">
        <v>0.85005200000000003</v>
      </c>
      <c r="I9">
        <v>2.028092</v>
      </c>
      <c r="J9">
        <v>66.948054999999997</v>
      </c>
      <c r="K9">
        <v>8.2500000000000004E-3</v>
      </c>
      <c r="L9">
        <v>9.0827000000000005E-2</v>
      </c>
      <c r="M9">
        <v>2.0449999999999999E-3</v>
      </c>
      <c r="N9">
        <v>8.3755999999999997E-2</v>
      </c>
      <c r="P9" t="str">
        <f t="shared" si="0"/>
        <v>CS-Aa-1YR</v>
      </c>
      <c r="Q9" t="str">
        <f t="shared" si="1"/>
        <v>4, 1, 5</v>
      </c>
      <c r="R9">
        <f t="shared" si="2"/>
        <v>-109.8961</v>
      </c>
      <c r="S9">
        <f t="shared" si="3"/>
        <v>-75.860699999999994</v>
      </c>
      <c r="T9">
        <f t="shared" si="4"/>
        <v>-96.068600000000004</v>
      </c>
      <c r="U9">
        <f t="shared" si="5"/>
        <v>0.85009999999999997</v>
      </c>
      <c r="V9">
        <f t="shared" si="6"/>
        <v>2.0280999999999998</v>
      </c>
      <c r="W9">
        <f t="shared" si="7"/>
        <v>66.948099999999997</v>
      </c>
      <c r="X9">
        <f t="shared" si="8"/>
        <v>8.3000000000000001E-3</v>
      </c>
      <c r="Y9">
        <f t="shared" si="9"/>
        <v>9.0800000000000006E-2</v>
      </c>
      <c r="Z9">
        <f t="shared" si="10"/>
        <v>2E-3</v>
      </c>
      <c r="AA9">
        <f t="shared" si="11"/>
        <v>8.3799999999999999E-2</v>
      </c>
    </row>
    <row r="10" spans="1:27">
      <c r="A10" t="s">
        <v>115</v>
      </c>
      <c r="B10">
        <v>4</v>
      </c>
      <c r="C10">
        <v>1</v>
      </c>
      <c r="D10">
        <v>5</v>
      </c>
      <c r="E10">
        <v>-94.999720999999994</v>
      </c>
      <c r="F10">
        <v>-60.964337999999998</v>
      </c>
      <c r="G10">
        <v>-81.172212000000002</v>
      </c>
      <c r="H10">
        <v>0.58283799999999997</v>
      </c>
      <c r="I10">
        <v>2.126484</v>
      </c>
      <c r="J10">
        <v>59.499861000000003</v>
      </c>
      <c r="K10">
        <v>9.7020000000000006E-3</v>
      </c>
      <c r="L10">
        <v>9.8500000000000004E-2</v>
      </c>
      <c r="M10">
        <v>5.9800000000000001E-3</v>
      </c>
      <c r="N10">
        <v>6.8513000000000004E-2</v>
      </c>
      <c r="P10" t="str">
        <f t="shared" si="0"/>
        <v>CS-A-1YR</v>
      </c>
      <c r="Q10" t="str">
        <f t="shared" si="1"/>
        <v>4, 1, 5</v>
      </c>
      <c r="R10">
        <f t="shared" si="2"/>
        <v>-94.999700000000004</v>
      </c>
      <c r="S10">
        <f t="shared" si="3"/>
        <v>-60.964300000000001</v>
      </c>
      <c r="T10">
        <f t="shared" si="4"/>
        <v>-81.172200000000004</v>
      </c>
      <c r="U10">
        <f t="shared" si="5"/>
        <v>0.58279999999999998</v>
      </c>
      <c r="V10">
        <f t="shared" si="6"/>
        <v>2.1265000000000001</v>
      </c>
      <c r="W10">
        <f t="shared" si="7"/>
        <v>59.499899999999997</v>
      </c>
      <c r="X10">
        <f t="shared" si="8"/>
        <v>9.7000000000000003E-3</v>
      </c>
      <c r="Y10">
        <f t="shared" si="9"/>
        <v>9.8500000000000004E-2</v>
      </c>
      <c r="Z10">
        <f t="shared" si="10"/>
        <v>6.0000000000000001E-3</v>
      </c>
      <c r="AA10">
        <f t="shared" si="11"/>
        <v>6.8500000000000005E-2</v>
      </c>
    </row>
    <row r="11" spans="1:27">
      <c r="A11" t="s">
        <v>116</v>
      </c>
      <c r="B11">
        <v>4</v>
      </c>
      <c r="C11">
        <v>1</v>
      </c>
      <c r="D11">
        <v>5</v>
      </c>
      <c r="E11">
        <v>-61.153674000000002</v>
      </c>
      <c r="F11">
        <v>-27.118290999999999</v>
      </c>
      <c r="G11">
        <v>-47.326163999999999</v>
      </c>
      <c r="H11">
        <v>0.55472200000000005</v>
      </c>
      <c r="I11">
        <v>2.1952099999999999</v>
      </c>
      <c r="J11">
        <v>42.576836999999998</v>
      </c>
      <c r="K11">
        <v>8.9739999999999993E-3</v>
      </c>
      <c r="L11">
        <v>9.4731999999999997E-2</v>
      </c>
      <c r="M11">
        <v>1.2056000000000001E-2</v>
      </c>
      <c r="N11">
        <v>4.3518000000000001E-2</v>
      </c>
      <c r="P11" t="str">
        <f t="shared" si="0"/>
        <v>CS-Baa-1YR</v>
      </c>
      <c r="Q11" t="str">
        <f t="shared" si="1"/>
        <v>4, 1, 5</v>
      </c>
      <c r="R11">
        <f t="shared" si="2"/>
        <v>-61.153700000000001</v>
      </c>
      <c r="S11">
        <f t="shared" si="3"/>
        <v>-27.118300000000001</v>
      </c>
      <c r="T11">
        <f t="shared" si="4"/>
        <v>-47.3262</v>
      </c>
      <c r="U11">
        <f t="shared" si="5"/>
        <v>0.55469999999999997</v>
      </c>
      <c r="V11">
        <f t="shared" si="6"/>
        <v>2.1951999999999998</v>
      </c>
      <c r="W11">
        <f t="shared" si="7"/>
        <v>42.576799999999999</v>
      </c>
      <c r="X11">
        <f t="shared" si="8"/>
        <v>8.9999999999999993E-3</v>
      </c>
      <c r="Y11">
        <f t="shared" si="9"/>
        <v>9.4700000000000006E-2</v>
      </c>
      <c r="Z11">
        <f t="shared" si="10"/>
        <v>1.21E-2</v>
      </c>
      <c r="AA11">
        <f t="shared" si="11"/>
        <v>4.3499999999999997E-2</v>
      </c>
    </row>
    <row r="12" spans="1:27">
      <c r="A12" t="s">
        <v>118</v>
      </c>
      <c r="B12">
        <v>3</v>
      </c>
      <c r="C12">
        <v>1</v>
      </c>
      <c r="D12">
        <v>5</v>
      </c>
      <c r="E12">
        <v>-60.866701999999997</v>
      </c>
      <c r="F12">
        <v>-29.667601000000001</v>
      </c>
      <c r="G12">
        <v>-48.191485</v>
      </c>
      <c r="H12">
        <v>0.32102000000000003</v>
      </c>
      <c r="I12">
        <v>1.4120520000000001</v>
      </c>
      <c r="J12">
        <v>41.433351000000002</v>
      </c>
      <c r="K12">
        <v>1.0501999999999999E-2</v>
      </c>
      <c r="L12">
        <v>0.102481</v>
      </c>
      <c r="M12">
        <v>1.2614999999999999E-2</v>
      </c>
      <c r="N12">
        <v>9.4518000000000005E-2</v>
      </c>
      <c r="P12" t="str">
        <f t="shared" si="0"/>
        <v>CS-Aaa-5YR</v>
      </c>
      <c r="Q12" t="str">
        <f t="shared" si="1"/>
        <v>3, 1, 5</v>
      </c>
      <c r="R12">
        <f t="shared" si="2"/>
        <v>-60.866700000000002</v>
      </c>
      <c r="S12">
        <f t="shared" si="3"/>
        <v>-29.6676</v>
      </c>
      <c r="T12">
        <f t="shared" si="4"/>
        <v>-48.191499999999998</v>
      </c>
      <c r="U12">
        <f t="shared" si="5"/>
        <v>0.32100000000000001</v>
      </c>
      <c r="V12">
        <f t="shared" si="6"/>
        <v>1.4120999999999999</v>
      </c>
      <c r="W12">
        <f t="shared" si="7"/>
        <v>41.433399999999999</v>
      </c>
      <c r="X12">
        <f t="shared" si="8"/>
        <v>1.0500000000000001E-2</v>
      </c>
      <c r="Y12">
        <f t="shared" si="9"/>
        <v>0.10249999999999999</v>
      </c>
      <c r="Z12">
        <f t="shared" si="10"/>
        <v>1.26E-2</v>
      </c>
      <c r="AA12">
        <f t="shared" si="11"/>
        <v>9.4500000000000001E-2</v>
      </c>
    </row>
    <row r="13" spans="1:27">
      <c r="A13" t="s">
        <v>119</v>
      </c>
      <c r="B13">
        <v>3</v>
      </c>
      <c r="C13">
        <v>1</v>
      </c>
      <c r="D13">
        <v>6</v>
      </c>
      <c r="E13">
        <v>-69.318989999999999</v>
      </c>
      <c r="F13">
        <v>-35.283608000000001</v>
      </c>
      <c r="G13">
        <v>-55.491481</v>
      </c>
      <c r="H13">
        <v>0.81668499999999999</v>
      </c>
      <c r="I13">
        <v>1.945578</v>
      </c>
      <c r="J13">
        <v>46.659495</v>
      </c>
      <c r="K13">
        <v>1.1639999999999999E-2</v>
      </c>
      <c r="L13">
        <v>0.10789</v>
      </c>
      <c r="M13">
        <v>2.9079000000000001E-2</v>
      </c>
      <c r="N13">
        <v>0.122543</v>
      </c>
      <c r="P13" t="str">
        <f t="shared" si="0"/>
        <v>CS-Aa-5YR</v>
      </c>
      <c r="Q13" t="str">
        <f t="shared" si="1"/>
        <v>3, 1, 6</v>
      </c>
      <c r="R13">
        <f t="shared" si="2"/>
        <v>-69.319000000000003</v>
      </c>
      <c r="S13">
        <f t="shared" si="3"/>
        <v>-35.2836</v>
      </c>
      <c r="T13">
        <f t="shared" si="4"/>
        <v>-55.491500000000002</v>
      </c>
      <c r="U13">
        <f t="shared" si="5"/>
        <v>0.81669999999999998</v>
      </c>
      <c r="V13">
        <f t="shared" si="6"/>
        <v>1.9456</v>
      </c>
      <c r="W13">
        <f t="shared" si="7"/>
        <v>46.659500000000001</v>
      </c>
      <c r="X13">
        <f t="shared" si="8"/>
        <v>1.1599999999999999E-2</v>
      </c>
      <c r="Y13">
        <f t="shared" si="9"/>
        <v>0.1079</v>
      </c>
      <c r="Z13">
        <f t="shared" si="10"/>
        <v>2.9100000000000001E-2</v>
      </c>
      <c r="AA13">
        <f t="shared" si="11"/>
        <v>0.1225</v>
      </c>
    </row>
    <row r="14" spans="1:27">
      <c r="A14" t="s">
        <v>120</v>
      </c>
      <c r="B14">
        <v>3</v>
      </c>
      <c r="C14">
        <v>1</v>
      </c>
      <c r="D14">
        <v>3</v>
      </c>
      <c r="E14">
        <v>-46.025613</v>
      </c>
      <c r="F14">
        <v>-20.499075999999999</v>
      </c>
      <c r="G14">
        <v>-35.654980999999999</v>
      </c>
      <c r="H14">
        <v>0.84733599999999998</v>
      </c>
      <c r="I14">
        <v>2.4064040000000002</v>
      </c>
      <c r="J14">
        <v>32.012807000000002</v>
      </c>
      <c r="K14">
        <v>1.1896E-2</v>
      </c>
      <c r="L14">
        <v>0.109068</v>
      </c>
      <c r="M14">
        <v>2.9107000000000001E-2</v>
      </c>
      <c r="N14">
        <v>8.2208000000000003E-2</v>
      </c>
      <c r="P14" t="str">
        <f t="shared" si="0"/>
        <v>CS-A-5YR</v>
      </c>
      <c r="Q14" t="str">
        <f t="shared" si="1"/>
        <v>3, 1, 3</v>
      </c>
      <c r="R14">
        <f t="shared" si="2"/>
        <v>-46.025599999999997</v>
      </c>
      <c r="S14">
        <f t="shared" si="3"/>
        <v>-20.499099999999999</v>
      </c>
      <c r="T14">
        <f t="shared" si="4"/>
        <v>-35.655000000000001</v>
      </c>
      <c r="U14">
        <f t="shared" si="5"/>
        <v>0.84730000000000005</v>
      </c>
      <c r="V14">
        <f t="shared" si="6"/>
        <v>2.4064000000000001</v>
      </c>
      <c r="W14">
        <f t="shared" si="7"/>
        <v>32.012799999999999</v>
      </c>
      <c r="X14">
        <f t="shared" si="8"/>
        <v>1.1900000000000001E-2</v>
      </c>
      <c r="Y14">
        <f t="shared" si="9"/>
        <v>0.1091</v>
      </c>
      <c r="Z14">
        <f t="shared" si="10"/>
        <v>2.9100000000000001E-2</v>
      </c>
      <c r="AA14">
        <f t="shared" si="11"/>
        <v>8.2199999999999995E-2</v>
      </c>
    </row>
    <row r="15" spans="1:27">
      <c r="A15" t="s">
        <v>121</v>
      </c>
      <c r="B15">
        <v>3</v>
      </c>
      <c r="C15">
        <v>1</v>
      </c>
      <c r="D15">
        <v>4</v>
      </c>
      <c r="E15">
        <v>-6.4289690000000004</v>
      </c>
      <c r="F15">
        <v>21.93385</v>
      </c>
      <c r="G15">
        <v>5.0939550000000002</v>
      </c>
      <c r="H15">
        <v>0.823241</v>
      </c>
      <c r="I15">
        <v>2.721889</v>
      </c>
      <c r="J15">
        <v>13.214485</v>
      </c>
      <c r="K15">
        <v>2.8042999999999998E-2</v>
      </c>
      <c r="L15">
        <v>0.167461</v>
      </c>
      <c r="M15">
        <v>2.6610999999999999E-2</v>
      </c>
      <c r="N15">
        <v>8.2443000000000002E-2</v>
      </c>
      <c r="P15" t="str">
        <f t="shared" si="0"/>
        <v>CS-Baa-5YR</v>
      </c>
      <c r="Q15" t="str">
        <f t="shared" si="1"/>
        <v>3, 1, 4</v>
      </c>
      <c r="R15">
        <f t="shared" si="2"/>
        <v>-6.4290000000000003</v>
      </c>
      <c r="S15">
        <f t="shared" si="3"/>
        <v>21.933900000000001</v>
      </c>
      <c r="T15">
        <f t="shared" si="4"/>
        <v>5.0940000000000003</v>
      </c>
      <c r="U15">
        <f t="shared" si="5"/>
        <v>0.82320000000000004</v>
      </c>
      <c r="V15">
        <f t="shared" si="6"/>
        <v>2.7219000000000002</v>
      </c>
      <c r="W15">
        <f t="shared" si="7"/>
        <v>13.214499999999999</v>
      </c>
      <c r="X15">
        <f t="shared" si="8"/>
        <v>2.8000000000000001E-2</v>
      </c>
      <c r="Y15">
        <f t="shared" si="9"/>
        <v>0.16750000000000001</v>
      </c>
      <c r="Z15">
        <f t="shared" si="10"/>
        <v>2.6599999999999999E-2</v>
      </c>
      <c r="AA15">
        <f t="shared" si="11"/>
        <v>8.2400000000000001E-2</v>
      </c>
    </row>
    <row r="16" spans="1:27">
      <c r="E16" s="14"/>
      <c r="G16" s="14"/>
      <c r="R16" s="14"/>
      <c r="T16" s="14"/>
    </row>
    <row r="17" spans="1:27">
      <c r="A17" t="s">
        <v>418</v>
      </c>
      <c r="E17" s="14"/>
      <c r="G17" s="14"/>
      <c r="P17" t="s">
        <v>414</v>
      </c>
    </row>
    <row r="18" spans="1:27">
      <c r="A18" t="s">
        <v>396</v>
      </c>
      <c r="B18" s="6" t="s">
        <v>410</v>
      </c>
      <c r="C18" s="6" t="s">
        <v>411</v>
      </c>
      <c r="D18" s="6" t="s">
        <v>412</v>
      </c>
      <c r="E18" s="6" t="s">
        <v>415</v>
      </c>
      <c r="F18" s="6" t="s">
        <v>398</v>
      </c>
      <c r="G18" s="6" t="s">
        <v>416</v>
      </c>
      <c r="H18" s="6" t="s">
        <v>407</v>
      </c>
      <c r="I18" s="6" t="s">
        <v>408</v>
      </c>
      <c r="J18" s="6" t="s">
        <v>436</v>
      </c>
      <c r="K18" s="6" t="s">
        <v>399</v>
      </c>
      <c r="L18" s="6" t="s">
        <v>409</v>
      </c>
      <c r="M18" s="6" t="s">
        <v>66</v>
      </c>
      <c r="N18" s="6" t="s">
        <v>413</v>
      </c>
      <c r="P18" t="s">
        <v>396</v>
      </c>
      <c r="Q18" t="s">
        <v>397</v>
      </c>
      <c r="R18" s="6" t="s">
        <v>415</v>
      </c>
      <c r="S18" s="6" t="s">
        <v>398</v>
      </c>
      <c r="T18" s="6" t="s">
        <v>416</v>
      </c>
      <c r="U18" s="6" t="s">
        <v>407</v>
      </c>
      <c r="V18" s="6" t="s">
        <v>408</v>
      </c>
      <c r="W18" s="6" t="s">
        <v>437</v>
      </c>
      <c r="X18" s="6" t="s">
        <v>399</v>
      </c>
      <c r="Y18" s="6" t="s">
        <v>409</v>
      </c>
      <c r="Z18" s="6" t="s">
        <v>66</v>
      </c>
      <c r="AA18" s="6" t="s">
        <v>413</v>
      </c>
    </row>
    <row r="19" spans="1:27">
      <c r="A19" t="s">
        <v>108</v>
      </c>
      <c r="B19">
        <v>3</v>
      </c>
      <c r="C19">
        <v>1</v>
      </c>
      <c r="D19">
        <v>3</v>
      </c>
      <c r="E19" s="14">
        <v>1.2960973894601899</v>
      </c>
      <c r="F19">
        <v>23.986352645071999</v>
      </c>
      <c r="G19" s="14">
        <v>10.514436980945501</v>
      </c>
      <c r="H19">
        <v>0.20589934778597399</v>
      </c>
      <c r="I19">
        <v>1.6418407474371901</v>
      </c>
      <c r="K19">
        <v>1.5878423349409899E-2</v>
      </c>
      <c r="L19">
        <v>0.12600961609896999</v>
      </c>
      <c r="M19">
        <v>-3.02847512400088E-2</v>
      </c>
      <c r="N19">
        <v>8.2391948787675306E-2</v>
      </c>
      <c r="P19" t="str">
        <f t="shared" ref="P19:P30" si="12">A19</f>
        <v>CS-Aaa-3MO</v>
      </c>
      <c r="Q19" t="str">
        <f t="shared" ref="Q19:Q30" si="13">B19 &amp; ", " &amp;C19 &amp; ", " &amp;D19</f>
        <v>3, 1, 3</v>
      </c>
      <c r="R19">
        <f t="shared" ref="R19:R30" si="14">ROUND(E19,4)</f>
        <v>1.2961</v>
      </c>
      <c r="S19">
        <f t="shared" ref="S19:S30" si="15">ROUND(F19,4)</f>
        <v>23.9864</v>
      </c>
      <c r="T19">
        <f t="shared" ref="T19:T30" si="16">ROUND(G19,4)</f>
        <v>10.5144</v>
      </c>
      <c r="U19">
        <f t="shared" ref="U19:U30" si="17">ROUND(H19,4)</f>
        <v>0.2059</v>
      </c>
      <c r="V19">
        <f t="shared" ref="V19:V30" si="18">ROUND(I19,4)</f>
        <v>1.6417999999999999</v>
      </c>
      <c r="W19">
        <f t="shared" ref="W19:W30" si="19">ROUND(J19,4)</f>
        <v>0</v>
      </c>
      <c r="X19">
        <f t="shared" ref="X19:X30" si="20">ROUND(K19,4)</f>
        <v>1.5900000000000001E-2</v>
      </c>
      <c r="Y19">
        <f t="shared" ref="Y19:Y30" si="21">ROUND(L19,4)</f>
        <v>0.126</v>
      </c>
      <c r="Z19">
        <f t="shared" ref="Z19:Z30" si="22">ROUND(M19,4)</f>
        <v>-3.0300000000000001E-2</v>
      </c>
      <c r="AA19">
        <f t="shared" ref="AA19:AA30" si="23">ROUND(N19,4)</f>
        <v>8.2400000000000001E-2</v>
      </c>
    </row>
    <row r="20" spans="1:27">
      <c r="A20" t="s">
        <v>109</v>
      </c>
      <c r="B20">
        <v>1</v>
      </c>
      <c r="C20">
        <v>1</v>
      </c>
      <c r="D20">
        <v>3</v>
      </c>
      <c r="E20" s="15">
        <v>-85.7642648795415</v>
      </c>
      <c r="F20">
        <v>-68.746573437832595</v>
      </c>
      <c r="G20" s="14">
        <v>-78.850510185927504</v>
      </c>
      <c r="H20">
        <v>0.31419273505444001</v>
      </c>
      <c r="I20">
        <v>1.8185495476578599</v>
      </c>
      <c r="K20">
        <v>1.4408310094078801E-2</v>
      </c>
      <c r="L20">
        <v>0.120034620397945</v>
      </c>
      <c r="M20">
        <v>-2.3462653061698199E-2</v>
      </c>
      <c r="N20">
        <v>9.03798276980632E-2</v>
      </c>
      <c r="P20" t="str">
        <f t="shared" si="12"/>
        <v>CS-Aa-3MO</v>
      </c>
      <c r="Q20" t="str">
        <f t="shared" si="13"/>
        <v>1, 1, 3</v>
      </c>
      <c r="R20">
        <f t="shared" si="14"/>
        <v>-85.764300000000006</v>
      </c>
      <c r="S20">
        <f t="shared" si="15"/>
        <v>-68.746600000000001</v>
      </c>
      <c r="T20">
        <f t="shared" si="16"/>
        <v>-78.850499999999997</v>
      </c>
      <c r="U20">
        <f t="shared" si="17"/>
        <v>0.31419999999999998</v>
      </c>
      <c r="V20">
        <f t="shared" si="18"/>
        <v>1.8185</v>
      </c>
      <c r="W20">
        <f t="shared" si="19"/>
        <v>0</v>
      </c>
      <c r="X20">
        <f t="shared" si="20"/>
        <v>1.44E-2</v>
      </c>
      <c r="Y20">
        <f t="shared" si="21"/>
        <v>0.12</v>
      </c>
      <c r="Z20">
        <f t="shared" si="22"/>
        <v>-2.35E-2</v>
      </c>
      <c r="AA20">
        <f t="shared" si="23"/>
        <v>9.0399999999999994E-2</v>
      </c>
    </row>
    <row r="21" spans="1:27">
      <c r="A21" t="s">
        <v>110</v>
      </c>
      <c r="B21">
        <v>2</v>
      </c>
      <c r="C21">
        <v>1</v>
      </c>
      <c r="D21">
        <v>2</v>
      </c>
      <c r="E21" s="15">
        <v>-59.723014385666097</v>
      </c>
      <c r="F21">
        <v>-42.705322943957299</v>
      </c>
      <c r="G21" s="14">
        <v>-52.809259692052102</v>
      </c>
      <c r="H21">
        <v>0.29940455094801899</v>
      </c>
      <c r="I21">
        <v>1.83262543663908</v>
      </c>
      <c r="K21">
        <v>1.4900174481464201E-2</v>
      </c>
      <c r="L21">
        <v>0.122066270859169</v>
      </c>
      <c r="M21">
        <v>-3.1071147359818599E-2</v>
      </c>
      <c r="N21">
        <v>7.3900445535235504E-2</v>
      </c>
      <c r="P21" t="str">
        <f t="shared" si="12"/>
        <v>CS-A-3MO</v>
      </c>
      <c r="Q21" t="str">
        <f t="shared" si="13"/>
        <v>2, 1, 2</v>
      </c>
      <c r="R21">
        <f t="shared" si="14"/>
        <v>-59.722999999999999</v>
      </c>
      <c r="S21">
        <f t="shared" si="15"/>
        <v>-42.705300000000001</v>
      </c>
      <c r="T21">
        <f t="shared" si="16"/>
        <v>-52.8093</v>
      </c>
      <c r="U21">
        <f t="shared" si="17"/>
        <v>0.2994</v>
      </c>
      <c r="V21">
        <f t="shared" si="18"/>
        <v>1.8326</v>
      </c>
      <c r="W21">
        <f t="shared" si="19"/>
        <v>0</v>
      </c>
      <c r="X21">
        <f t="shared" si="20"/>
        <v>1.49E-2</v>
      </c>
      <c r="Y21">
        <f t="shared" si="21"/>
        <v>0.1221</v>
      </c>
      <c r="Z21">
        <f t="shared" si="22"/>
        <v>-3.1099999999999999E-2</v>
      </c>
      <c r="AA21">
        <f t="shared" si="23"/>
        <v>7.3899999999999993E-2</v>
      </c>
    </row>
    <row r="22" spans="1:27">
      <c r="A22" t="s">
        <v>111</v>
      </c>
      <c r="B22">
        <v>3</v>
      </c>
      <c r="C22">
        <v>1</v>
      </c>
      <c r="D22">
        <v>4</v>
      </c>
      <c r="E22" s="15">
        <v>-40.673190970804498</v>
      </c>
      <c r="F22">
        <v>-15.146653808241201</v>
      </c>
      <c r="G22" s="14">
        <v>-30.302558930383402</v>
      </c>
      <c r="H22">
        <v>0.763320708299847</v>
      </c>
      <c r="I22">
        <v>2.01839950252208</v>
      </c>
      <c r="K22">
        <v>1.64879397810954E-2</v>
      </c>
      <c r="L22">
        <v>0.12840537286692999</v>
      </c>
      <c r="M22">
        <v>-1.56118239108861E-2</v>
      </c>
      <c r="N22">
        <v>5.07573647895724E-2</v>
      </c>
      <c r="P22" t="str">
        <f t="shared" si="12"/>
        <v>CS-Baa-3MO</v>
      </c>
      <c r="Q22" t="str">
        <f t="shared" si="13"/>
        <v>3, 1, 4</v>
      </c>
      <c r="R22">
        <f t="shared" si="14"/>
        <v>-40.673200000000001</v>
      </c>
      <c r="S22">
        <f t="shared" si="15"/>
        <v>-15.146699999999999</v>
      </c>
      <c r="T22">
        <f t="shared" si="16"/>
        <v>-30.302600000000002</v>
      </c>
      <c r="U22">
        <f t="shared" si="17"/>
        <v>0.76329999999999998</v>
      </c>
      <c r="V22">
        <f t="shared" si="18"/>
        <v>2.0184000000000002</v>
      </c>
      <c r="W22">
        <f t="shared" si="19"/>
        <v>0</v>
      </c>
      <c r="X22">
        <f t="shared" si="20"/>
        <v>1.6500000000000001E-2</v>
      </c>
      <c r="Y22">
        <f t="shared" si="21"/>
        <v>0.12839999999999999</v>
      </c>
      <c r="Z22">
        <f t="shared" si="22"/>
        <v>-1.5599999999999999E-2</v>
      </c>
      <c r="AA22">
        <f t="shared" si="23"/>
        <v>5.0799999999999998E-2</v>
      </c>
    </row>
    <row r="23" spans="1:27">
      <c r="A23" t="s">
        <v>113</v>
      </c>
      <c r="B23">
        <v>4</v>
      </c>
      <c r="C23">
        <v>1</v>
      </c>
      <c r="D23">
        <v>3</v>
      </c>
      <c r="E23" s="15">
        <v>-24.053390332769901</v>
      </c>
      <c r="F23">
        <v>1.4731468297933801</v>
      </c>
      <c r="G23" s="14">
        <v>-13.682758292348799</v>
      </c>
      <c r="H23">
        <v>0.95763605893062298</v>
      </c>
      <c r="I23">
        <v>1.67984779124562</v>
      </c>
      <c r="K23">
        <v>9.0206156796567103E-3</v>
      </c>
      <c r="L23">
        <v>9.4976921826603306E-2</v>
      </c>
      <c r="M23">
        <v>-1.9193511414137901E-2</v>
      </c>
      <c r="N23">
        <v>6.52806242743455E-2</v>
      </c>
      <c r="P23" t="str">
        <f t="shared" si="12"/>
        <v>CS-Aaa-1YR</v>
      </c>
      <c r="Q23" t="str">
        <f t="shared" si="13"/>
        <v>4, 1, 3</v>
      </c>
      <c r="R23">
        <f t="shared" si="14"/>
        <v>-24.0534</v>
      </c>
      <c r="S23">
        <f t="shared" si="15"/>
        <v>1.4731000000000001</v>
      </c>
      <c r="T23">
        <f t="shared" si="16"/>
        <v>-13.6828</v>
      </c>
      <c r="U23">
        <f t="shared" si="17"/>
        <v>0.95760000000000001</v>
      </c>
      <c r="V23">
        <f t="shared" si="18"/>
        <v>1.6798</v>
      </c>
      <c r="W23">
        <f t="shared" si="19"/>
        <v>0</v>
      </c>
      <c r="X23">
        <f t="shared" si="20"/>
        <v>8.9999999999999993E-3</v>
      </c>
      <c r="Y23">
        <f t="shared" si="21"/>
        <v>9.5000000000000001E-2</v>
      </c>
      <c r="Z23">
        <f t="shared" si="22"/>
        <v>-1.9199999999999998E-2</v>
      </c>
      <c r="AA23">
        <f t="shared" si="23"/>
        <v>6.5299999999999997E-2</v>
      </c>
    </row>
    <row r="24" spans="1:27">
      <c r="A24" t="s">
        <v>114</v>
      </c>
      <c r="B24">
        <v>4</v>
      </c>
      <c r="C24">
        <v>1</v>
      </c>
      <c r="D24">
        <v>5</v>
      </c>
      <c r="E24" s="15">
        <v>-108.23785126638001</v>
      </c>
      <c r="F24">
        <v>-77.038750289914205</v>
      </c>
      <c r="G24" s="14">
        <v>-95.562634328087995</v>
      </c>
      <c r="H24">
        <v>0.78631179294054498</v>
      </c>
      <c r="I24">
        <v>1.94680601088228</v>
      </c>
      <c r="K24">
        <v>9.4433506471435398E-3</v>
      </c>
      <c r="L24">
        <v>9.7176903877122703E-2</v>
      </c>
      <c r="M24">
        <v>-1.7352131476547201E-2</v>
      </c>
      <c r="N24">
        <v>9.2874774442399E-2</v>
      </c>
      <c r="P24" t="str">
        <f t="shared" si="12"/>
        <v>CS-Aa-1YR</v>
      </c>
      <c r="Q24" t="str">
        <f t="shared" si="13"/>
        <v>4, 1, 5</v>
      </c>
      <c r="R24">
        <f t="shared" si="14"/>
        <v>-108.2379</v>
      </c>
      <c r="S24">
        <f t="shared" si="15"/>
        <v>-77.038799999999995</v>
      </c>
      <c r="T24">
        <f t="shared" si="16"/>
        <v>-95.562600000000003</v>
      </c>
      <c r="U24">
        <f t="shared" si="17"/>
        <v>0.7863</v>
      </c>
      <c r="V24">
        <f t="shared" si="18"/>
        <v>1.9468000000000001</v>
      </c>
      <c r="W24">
        <f t="shared" si="19"/>
        <v>0</v>
      </c>
      <c r="X24">
        <f t="shared" si="20"/>
        <v>9.4000000000000004E-3</v>
      </c>
      <c r="Y24">
        <f t="shared" si="21"/>
        <v>9.7199999999999995E-2</v>
      </c>
      <c r="Z24">
        <f t="shared" si="22"/>
        <v>-1.7399999999999999E-2</v>
      </c>
      <c r="AA24">
        <f t="shared" si="23"/>
        <v>9.2899999999999996E-2</v>
      </c>
    </row>
    <row r="25" spans="1:27">
      <c r="A25" t="s">
        <v>115</v>
      </c>
      <c r="B25">
        <v>4</v>
      </c>
      <c r="C25">
        <v>1</v>
      </c>
      <c r="D25">
        <v>5</v>
      </c>
      <c r="E25" s="15">
        <v>-91.970484347979294</v>
      </c>
      <c r="F25">
        <v>-60.771383371512997</v>
      </c>
      <c r="G25" s="14">
        <v>-79.2952674096869</v>
      </c>
      <c r="H25">
        <v>0.65383708308973998</v>
      </c>
      <c r="I25">
        <v>2.05870300491268</v>
      </c>
      <c r="K25">
        <v>9.8902328025547593E-3</v>
      </c>
      <c r="L25">
        <v>9.9449649584876607E-2</v>
      </c>
      <c r="M25">
        <v>-1.9408895457231099E-2</v>
      </c>
      <c r="N25">
        <v>6.7961431087901897E-2</v>
      </c>
      <c r="P25" t="str">
        <f t="shared" si="12"/>
        <v>CS-A-1YR</v>
      </c>
      <c r="Q25" t="str">
        <f t="shared" si="13"/>
        <v>4, 1, 5</v>
      </c>
      <c r="R25">
        <f t="shared" si="14"/>
        <v>-91.970500000000001</v>
      </c>
      <c r="S25">
        <f t="shared" si="15"/>
        <v>-60.7714</v>
      </c>
      <c r="T25">
        <f t="shared" si="16"/>
        <v>-79.295299999999997</v>
      </c>
      <c r="U25">
        <f t="shared" si="17"/>
        <v>0.65380000000000005</v>
      </c>
      <c r="V25">
        <f t="shared" si="18"/>
        <v>2.0587</v>
      </c>
      <c r="W25">
        <f t="shared" si="19"/>
        <v>0</v>
      </c>
      <c r="X25">
        <f t="shared" si="20"/>
        <v>9.9000000000000008E-3</v>
      </c>
      <c r="Y25">
        <f t="shared" si="21"/>
        <v>9.9400000000000002E-2</v>
      </c>
      <c r="Z25">
        <f t="shared" si="22"/>
        <v>-1.9400000000000001E-2</v>
      </c>
      <c r="AA25">
        <f t="shared" si="23"/>
        <v>6.8000000000000005E-2</v>
      </c>
    </row>
    <row r="26" spans="1:27">
      <c r="A26" t="s">
        <v>116</v>
      </c>
      <c r="B26">
        <v>4</v>
      </c>
      <c r="C26">
        <v>1</v>
      </c>
      <c r="D26">
        <v>5</v>
      </c>
      <c r="E26" s="15">
        <v>-62.143802480493797</v>
      </c>
      <c r="F26">
        <v>-30.944701504027499</v>
      </c>
      <c r="G26" s="14">
        <v>-49.468585542201403</v>
      </c>
      <c r="H26">
        <v>0.68417177157395703</v>
      </c>
      <c r="I26">
        <v>2.0849258631866201</v>
      </c>
      <c r="K26">
        <v>9.7703603381485999E-3</v>
      </c>
      <c r="L26">
        <v>9.8845133102994004E-2</v>
      </c>
      <c r="M26">
        <v>-1.29825931547265E-2</v>
      </c>
      <c r="N26">
        <v>4.6121117441110603E-2</v>
      </c>
      <c r="P26" t="str">
        <f t="shared" si="12"/>
        <v>CS-Baa-1YR</v>
      </c>
      <c r="Q26" t="str">
        <f t="shared" si="13"/>
        <v>4, 1, 5</v>
      </c>
      <c r="R26">
        <f t="shared" si="14"/>
        <v>-62.143799999999999</v>
      </c>
      <c r="S26">
        <f t="shared" si="15"/>
        <v>-30.944700000000001</v>
      </c>
      <c r="T26">
        <f t="shared" si="16"/>
        <v>-49.468600000000002</v>
      </c>
      <c r="U26">
        <f t="shared" si="17"/>
        <v>0.68420000000000003</v>
      </c>
      <c r="V26">
        <f t="shared" si="18"/>
        <v>2.0849000000000002</v>
      </c>
      <c r="W26">
        <f t="shared" si="19"/>
        <v>0</v>
      </c>
      <c r="X26">
        <f t="shared" si="20"/>
        <v>9.7999999999999997E-3</v>
      </c>
      <c r="Y26">
        <f t="shared" si="21"/>
        <v>9.8799999999999999E-2</v>
      </c>
      <c r="Z26">
        <f t="shared" si="22"/>
        <v>-1.2999999999999999E-2</v>
      </c>
      <c r="AA26">
        <f t="shared" si="23"/>
        <v>4.6100000000000002E-2</v>
      </c>
    </row>
    <row r="27" spans="1:27">
      <c r="A27" t="s">
        <v>118</v>
      </c>
      <c r="B27">
        <v>3</v>
      </c>
      <c r="C27">
        <v>1</v>
      </c>
      <c r="D27">
        <v>5</v>
      </c>
      <c r="E27" s="15">
        <v>-61.545943001091103</v>
      </c>
      <c r="F27">
        <v>-33.183123931576397</v>
      </c>
      <c r="G27" s="14">
        <v>-50.023018511734399</v>
      </c>
      <c r="H27">
        <v>0.481501416826841</v>
      </c>
      <c r="I27">
        <v>1.5229956814569201</v>
      </c>
      <c r="K27">
        <v>1.2972973855940101E-2</v>
      </c>
      <c r="L27">
        <v>0.113898963366398</v>
      </c>
      <c r="M27" s="10">
        <v>8.8416330209468007E-5</v>
      </c>
      <c r="N27">
        <v>0.112433334443476</v>
      </c>
      <c r="P27" t="str">
        <f t="shared" si="12"/>
        <v>CS-Aaa-5YR</v>
      </c>
      <c r="Q27" t="str">
        <f t="shared" si="13"/>
        <v>3, 1, 5</v>
      </c>
      <c r="R27">
        <f t="shared" si="14"/>
        <v>-61.545900000000003</v>
      </c>
      <c r="S27">
        <f t="shared" si="15"/>
        <v>-33.183100000000003</v>
      </c>
      <c r="T27">
        <f t="shared" si="16"/>
        <v>-50.023000000000003</v>
      </c>
      <c r="U27">
        <f t="shared" si="17"/>
        <v>0.48149999999999998</v>
      </c>
      <c r="V27">
        <f t="shared" si="18"/>
        <v>1.5229999999999999</v>
      </c>
      <c r="W27">
        <f t="shared" si="19"/>
        <v>0</v>
      </c>
      <c r="X27">
        <f t="shared" si="20"/>
        <v>1.2999999999999999E-2</v>
      </c>
      <c r="Y27">
        <f t="shared" si="21"/>
        <v>0.1139</v>
      </c>
      <c r="Z27">
        <f t="shared" si="22"/>
        <v>1E-4</v>
      </c>
      <c r="AA27">
        <f t="shared" si="23"/>
        <v>0.1124</v>
      </c>
    </row>
    <row r="28" spans="1:27">
      <c r="A28" t="s">
        <v>119</v>
      </c>
      <c r="B28">
        <v>3</v>
      </c>
      <c r="C28">
        <v>1</v>
      </c>
      <c r="D28">
        <v>6</v>
      </c>
      <c r="E28" s="15">
        <v>-77.532122151010199</v>
      </c>
      <c r="F28">
        <v>-49.1693030814954</v>
      </c>
      <c r="G28" s="14">
        <v>-66.009197661653502</v>
      </c>
      <c r="H28">
        <v>0.74491799056442498</v>
      </c>
      <c r="I28">
        <v>2.5728637772357099</v>
      </c>
      <c r="K28">
        <v>1.16596685656377E-2</v>
      </c>
      <c r="L28">
        <v>0.107979945201124</v>
      </c>
      <c r="M28">
        <v>9.2687403013153003E-4</v>
      </c>
      <c r="N28">
        <v>0.126140387628107</v>
      </c>
      <c r="P28" t="str">
        <f t="shared" si="12"/>
        <v>CS-Aa-5YR</v>
      </c>
      <c r="Q28" t="str">
        <f t="shared" si="13"/>
        <v>3, 1, 6</v>
      </c>
      <c r="R28">
        <f t="shared" si="14"/>
        <v>-77.5321</v>
      </c>
      <c r="S28">
        <f t="shared" si="15"/>
        <v>-49.1693</v>
      </c>
      <c r="T28">
        <f t="shared" si="16"/>
        <v>-66.009200000000007</v>
      </c>
      <c r="U28">
        <f t="shared" si="17"/>
        <v>0.74490000000000001</v>
      </c>
      <c r="V28">
        <f t="shared" si="18"/>
        <v>2.5729000000000002</v>
      </c>
      <c r="W28">
        <f t="shared" si="19"/>
        <v>0</v>
      </c>
      <c r="X28">
        <f t="shared" si="20"/>
        <v>1.17E-2</v>
      </c>
      <c r="Y28">
        <f t="shared" si="21"/>
        <v>0.108</v>
      </c>
      <c r="Z28">
        <f t="shared" si="22"/>
        <v>8.9999999999999998E-4</v>
      </c>
      <c r="AA28">
        <f t="shared" si="23"/>
        <v>0.12609999999999999</v>
      </c>
    </row>
    <row r="29" spans="1:27">
      <c r="A29" t="s">
        <v>120</v>
      </c>
      <c r="B29">
        <v>3</v>
      </c>
      <c r="C29">
        <v>1</v>
      </c>
      <c r="D29">
        <v>3</v>
      </c>
      <c r="E29" s="15">
        <v>-47.668001815884601</v>
      </c>
      <c r="F29">
        <v>-24.977746560272799</v>
      </c>
      <c r="G29" s="14">
        <v>-38.449662224399198</v>
      </c>
      <c r="H29">
        <v>0.85507484534913702</v>
      </c>
      <c r="I29">
        <v>2.65259923369379</v>
      </c>
      <c r="K29">
        <v>1.15205191556438E-2</v>
      </c>
      <c r="L29">
        <v>0.107333681366306</v>
      </c>
      <c r="M29">
        <v>-3.2391074230920299E-3</v>
      </c>
      <c r="N29">
        <v>8.1342755567174199E-2</v>
      </c>
      <c r="P29" t="str">
        <f t="shared" si="12"/>
        <v>CS-A-5YR</v>
      </c>
      <c r="Q29" t="str">
        <f t="shared" si="13"/>
        <v>3, 1, 3</v>
      </c>
      <c r="R29">
        <f t="shared" si="14"/>
        <v>-47.667999999999999</v>
      </c>
      <c r="S29">
        <f t="shared" si="15"/>
        <v>-24.977699999999999</v>
      </c>
      <c r="T29">
        <f t="shared" si="16"/>
        <v>-38.4497</v>
      </c>
      <c r="U29">
        <f t="shared" si="17"/>
        <v>0.85509999999999997</v>
      </c>
      <c r="V29">
        <f t="shared" si="18"/>
        <v>2.6526000000000001</v>
      </c>
      <c r="W29">
        <f t="shared" si="19"/>
        <v>0</v>
      </c>
      <c r="X29">
        <f t="shared" si="20"/>
        <v>1.15E-2</v>
      </c>
      <c r="Y29">
        <f t="shared" si="21"/>
        <v>0.10730000000000001</v>
      </c>
      <c r="Z29">
        <f t="shared" si="22"/>
        <v>-3.2000000000000002E-3</v>
      </c>
      <c r="AA29">
        <f t="shared" si="23"/>
        <v>8.1299999999999997E-2</v>
      </c>
    </row>
    <row r="30" spans="1:27">
      <c r="A30" t="s">
        <v>121</v>
      </c>
      <c r="B30">
        <v>3</v>
      </c>
      <c r="C30">
        <v>1</v>
      </c>
      <c r="D30">
        <v>4</v>
      </c>
      <c r="E30" s="15">
        <v>-5.9788632002697097</v>
      </c>
      <c r="F30">
        <v>19.547673962293501</v>
      </c>
      <c r="G30" s="14">
        <v>4.3917688401513102</v>
      </c>
      <c r="H30">
        <v>0.91537094555993503</v>
      </c>
      <c r="I30">
        <v>2.7689443752871199</v>
      </c>
      <c r="K30">
        <v>2.5225762079074301E-2</v>
      </c>
      <c r="L30">
        <v>0.158826200858278</v>
      </c>
      <c r="M30">
        <v>2.9044626896526302E-3</v>
      </c>
      <c r="N30">
        <v>7.6513799092056703E-2</v>
      </c>
      <c r="P30" t="str">
        <f t="shared" si="12"/>
        <v>CS-Baa-5YR</v>
      </c>
      <c r="Q30" t="str">
        <f t="shared" si="13"/>
        <v>3, 1, 4</v>
      </c>
      <c r="R30">
        <f t="shared" si="14"/>
        <v>-5.9789000000000003</v>
      </c>
      <c r="S30">
        <f t="shared" si="15"/>
        <v>19.547699999999999</v>
      </c>
      <c r="T30">
        <f t="shared" si="16"/>
        <v>4.3917999999999999</v>
      </c>
      <c r="U30">
        <f t="shared" si="17"/>
        <v>0.91539999999999999</v>
      </c>
      <c r="V30">
        <f t="shared" si="18"/>
        <v>2.7688999999999999</v>
      </c>
      <c r="W30">
        <f t="shared" si="19"/>
        <v>0</v>
      </c>
      <c r="X30">
        <f t="shared" si="20"/>
        <v>2.52E-2</v>
      </c>
      <c r="Y30">
        <f t="shared" si="21"/>
        <v>0.1588</v>
      </c>
      <c r="Z30">
        <f t="shared" si="22"/>
        <v>2.8999999999999998E-3</v>
      </c>
      <c r="AA30">
        <f t="shared" si="23"/>
        <v>7.6499999999999999E-2</v>
      </c>
    </row>
    <row r="32" spans="1:27">
      <c r="A32" t="s">
        <v>420</v>
      </c>
      <c r="P32" t="s">
        <v>414</v>
      </c>
    </row>
    <row r="33" spans="1:27">
      <c r="A33" t="s">
        <v>396</v>
      </c>
      <c r="B33" t="s">
        <v>410</v>
      </c>
      <c r="C33" t="s">
        <v>411</v>
      </c>
      <c r="D33" t="s">
        <v>412</v>
      </c>
      <c r="E33" t="s">
        <v>415</v>
      </c>
      <c r="F33" t="s">
        <v>398</v>
      </c>
      <c r="G33" t="s">
        <v>416</v>
      </c>
      <c r="H33" t="s">
        <v>407</v>
      </c>
      <c r="I33" t="s">
        <v>408</v>
      </c>
      <c r="J33" s="6" t="s">
        <v>436</v>
      </c>
      <c r="K33" t="s">
        <v>399</v>
      </c>
      <c r="L33" t="s">
        <v>409</v>
      </c>
      <c r="M33" t="s">
        <v>66</v>
      </c>
      <c r="N33" t="s">
        <v>413</v>
      </c>
      <c r="P33" t="s">
        <v>396</v>
      </c>
      <c r="Q33" t="s">
        <v>397</v>
      </c>
      <c r="R33" s="6" t="s">
        <v>415</v>
      </c>
      <c r="S33" s="6" t="s">
        <v>398</v>
      </c>
      <c r="T33" s="6" t="s">
        <v>416</v>
      </c>
      <c r="U33" s="6" t="s">
        <v>407</v>
      </c>
      <c r="V33" s="6" t="s">
        <v>408</v>
      </c>
      <c r="W33" s="6" t="s">
        <v>437</v>
      </c>
      <c r="X33" s="6" t="s">
        <v>399</v>
      </c>
      <c r="Y33" s="6" t="s">
        <v>409</v>
      </c>
      <c r="Z33" s="6" t="s">
        <v>66</v>
      </c>
      <c r="AA33" s="6" t="s">
        <v>413</v>
      </c>
    </row>
    <row r="34" spans="1:27">
      <c r="A34" t="s">
        <v>108</v>
      </c>
      <c r="B34">
        <v>3</v>
      </c>
      <c r="C34">
        <v>1</v>
      </c>
      <c r="D34">
        <v>0</v>
      </c>
      <c r="E34">
        <v>-3.8239310461671501</v>
      </c>
      <c r="F34">
        <v>10.3574784885902</v>
      </c>
      <c r="G34">
        <v>1.93753119851119</v>
      </c>
      <c r="H34">
        <v>0.117238503760938</v>
      </c>
      <c r="I34">
        <v>1.62868439690976</v>
      </c>
      <c r="K34">
        <v>1.42595098576122E-2</v>
      </c>
      <c r="L34">
        <v>0.11941318963000799</v>
      </c>
      <c r="M34">
        <v>-2.64467720031582E-2</v>
      </c>
      <c r="N34">
        <v>7.5286997683512102E-2</v>
      </c>
      <c r="P34" t="str">
        <f t="shared" ref="P34:P45" si="24">A34</f>
        <v>CS-Aaa-3MO</v>
      </c>
      <c r="Q34" t="str">
        <f t="shared" ref="Q34:Q45" si="25">B34 &amp; ", " &amp;C34 &amp; ", " &amp;D34</f>
        <v>3, 1, 0</v>
      </c>
      <c r="R34">
        <f t="shared" ref="R34:R45" si="26">ROUND(E34,4)</f>
        <v>-3.8239000000000001</v>
      </c>
      <c r="S34">
        <f t="shared" ref="S34:S45" si="27">ROUND(F34,4)</f>
        <v>10.3575</v>
      </c>
      <c r="T34">
        <f t="shared" ref="T34:T45" si="28">ROUND(G34,4)</f>
        <v>1.9375</v>
      </c>
      <c r="U34">
        <f t="shared" ref="U34:U45" si="29">ROUND(H34,4)</f>
        <v>0.1172</v>
      </c>
      <c r="V34">
        <f t="shared" ref="V34:V45" si="30">ROUND(I34,4)</f>
        <v>1.6287</v>
      </c>
      <c r="W34">
        <f t="shared" ref="W34:AA45" si="31">ROUND(J34,4)</f>
        <v>0</v>
      </c>
      <c r="X34">
        <f t="shared" si="31"/>
        <v>1.43E-2</v>
      </c>
      <c r="Y34">
        <f t="shared" si="31"/>
        <v>0.11940000000000001</v>
      </c>
      <c r="Z34">
        <f t="shared" si="31"/>
        <v>-2.64E-2</v>
      </c>
      <c r="AA34">
        <f t="shared" si="31"/>
        <v>7.5300000000000006E-2</v>
      </c>
    </row>
    <row r="35" spans="1:27">
      <c r="A35" t="s">
        <v>109</v>
      </c>
      <c r="B35">
        <v>1</v>
      </c>
      <c r="C35">
        <v>1</v>
      </c>
      <c r="D35">
        <v>1</v>
      </c>
      <c r="E35">
        <v>-74.327235024634604</v>
      </c>
      <c r="F35">
        <v>-62.982107396828702</v>
      </c>
      <c r="G35">
        <v>-69.718065228892002</v>
      </c>
      <c r="H35">
        <v>0.57310289385824698</v>
      </c>
      <c r="I35">
        <v>2.0443789086639099</v>
      </c>
      <c r="K35">
        <v>1.23351436009935E-2</v>
      </c>
      <c r="L35">
        <v>0.11106369164129901</v>
      </c>
      <c r="M35">
        <v>-2.6663177071804899E-2</v>
      </c>
      <c r="N35">
        <v>8.6190300379966098E-2</v>
      </c>
      <c r="P35" t="str">
        <f t="shared" si="24"/>
        <v>CS-Aa-3MO</v>
      </c>
      <c r="Q35" t="str">
        <f t="shared" si="25"/>
        <v>1, 1, 1</v>
      </c>
      <c r="R35">
        <f t="shared" si="26"/>
        <v>-74.327200000000005</v>
      </c>
      <c r="S35">
        <f t="shared" si="27"/>
        <v>-62.982100000000003</v>
      </c>
      <c r="T35">
        <f t="shared" si="28"/>
        <v>-69.718100000000007</v>
      </c>
      <c r="U35">
        <f t="shared" si="29"/>
        <v>0.57310000000000005</v>
      </c>
      <c r="V35">
        <f t="shared" si="30"/>
        <v>2.0444</v>
      </c>
      <c r="W35">
        <f t="shared" si="31"/>
        <v>0</v>
      </c>
      <c r="X35">
        <f t="shared" si="31"/>
        <v>1.23E-2</v>
      </c>
      <c r="Y35">
        <f t="shared" si="31"/>
        <v>0.1111</v>
      </c>
      <c r="Z35">
        <f t="shared" si="31"/>
        <v>-2.6700000000000002E-2</v>
      </c>
      <c r="AA35">
        <f t="shared" si="31"/>
        <v>8.6199999999999999E-2</v>
      </c>
    </row>
    <row r="36" spans="1:27">
      <c r="A36" t="s">
        <v>110</v>
      </c>
      <c r="B36">
        <v>2</v>
      </c>
      <c r="C36">
        <v>1</v>
      </c>
      <c r="D36">
        <v>0</v>
      </c>
      <c r="E36">
        <v>-56.0524539368418</v>
      </c>
      <c r="F36">
        <v>-44.707326309035899</v>
      </c>
      <c r="G36">
        <v>-51.443284141099099</v>
      </c>
      <c r="H36">
        <v>0.65554568742726604</v>
      </c>
      <c r="I36">
        <v>2.0716156467233402</v>
      </c>
      <c r="K36">
        <v>1.2975009820430299E-2</v>
      </c>
      <c r="L36">
        <v>0.11390790060584199</v>
      </c>
      <c r="M36">
        <v>-2.69053869193175E-2</v>
      </c>
      <c r="N36">
        <v>6.2992041093198906E-2</v>
      </c>
      <c r="P36" t="str">
        <f t="shared" si="24"/>
        <v>CS-A-3MO</v>
      </c>
      <c r="Q36" t="str">
        <f t="shared" si="25"/>
        <v>2, 1, 0</v>
      </c>
      <c r="R36">
        <f t="shared" si="26"/>
        <v>-56.052500000000002</v>
      </c>
      <c r="S36">
        <f t="shared" si="27"/>
        <v>-44.707299999999996</v>
      </c>
      <c r="T36">
        <f t="shared" si="28"/>
        <v>-51.443300000000001</v>
      </c>
      <c r="U36">
        <f t="shared" si="29"/>
        <v>0.65549999999999997</v>
      </c>
      <c r="V36">
        <f t="shared" si="30"/>
        <v>2.0716000000000001</v>
      </c>
      <c r="W36">
        <f t="shared" si="31"/>
        <v>0</v>
      </c>
      <c r="X36">
        <f t="shared" si="31"/>
        <v>1.2999999999999999E-2</v>
      </c>
      <c r="Y36">
        <f t="shared" si="31"/>
        <v>0.1139</v>
      </c>
      <c r="Z36">
        <f t="shared" si="31"/>
        <v>-2.69E-2</v>
      </c>
      <c r="AA36">
        <f t="shared" si="31"/>
        <v>6.3E-2</v>
      </c>
    </row>
    <row r="37" spans="1:27">
      <c r="A37" t="s">
        <v>111</v>
      </c>
      <c r="B37">
        <v>3</v>
      </c>
      <c r="C37">
        <v>1</v>
      </c>
      <c r="D37">
        <v>2</v>
      </c>
      <c r="E37">
        <v>-50.481462733280097</v>
      </c>
      <c r="F37">
        <v>-30.6274893846198</v>
      </c>
      <c r="G37">
        <v>-42.415415590730397</v>
      </c>
      <c r="H37">
        <v>0.71624333407176399</v>
      </c>
      <c r="I37">
        <v>2.2556221093366098</v>
      </c>
      <c r="K37">
        <v>1.4110575843411299E-2</v>
      </c>
      <c r="L37">
        <v>0.11878794485725901</v>
      </c>
      <c r="M37">
        <v>-1.5800123688093599E-2</v>
      </c>
      <c r="N37">
        <v>4.4406369092866403E-2</v>
      </c>
      <c r="P37" t="str">
        <f t="shared" si="24"/>
        <v>CS-Baa-3MO</v>
      </c>
      <c r="Q37" t="str">
        <f t="shared" si="25"/>
        <v>3, 1, 2</v>
      </c>
      <c r="R37">
        <f t="shared" si="26"/>
        <v>-50.481499999999997</v>
      </c>
      <c r="S37">
        <f t="shared" si="27"/>
        <v>-30.627500000000001</v>
      </c>
      <c r="T37">
        <f t="shared" si="28"/>
        <v>-42.415399999999998</v>
      </c>
      <c r="U37">
        <f t="shared" si="29"/>
        <v>0.71619999999999995</v>
      </c>
      <c r="V37">
        <f t="shared" si="30"/>
        <v>2.2555999999999998</v>
      </c>
      <c r="W37">
        <f t="shared" si="31"/>
        <v>0</v>
      </c>
      <c r="X37">
        <f t="shared" si="31"/>
        <v>1.41E-2</v>
      </c>
      <c r="Y37">
        <f t="shared" si="31"/>
        <v>0.1188</v>
      </c>
      <c r="Z37">
        <f t="shared" si="31"/>
        <v>-1.5800000000000002E-2</v>
      </c>
      <c r="AA37">
        <f t="shared" si="31"/>
        <v>4.4400000000000002E-2</v>
      </c>
    </row>
    <row r="38" spans="1:27">
      <c r="A38" t="s">
        <v>113</v>
      </c>
      <c r="B38">
        <v>4</v>
      </c>
      <c r="C38">
        <v>1</v>
      </c>
      <c r="D38">
        <v>2</v>
      </c>
      <c r="E38">
        <v>-26.031150421511398</v>
      </c>
      <c r="F38">
        <v>-3.3408951658996102</v>
      </c>
      <c r="G38">
        <v>-16.812810830025999</v>
      </c>
      <c r="H38">
        <v>0.71140414851581502</v>
      </c>
      <c r="I38">
        <v>1.81792743431674</v>
      </c>
      <c r="K38">
        <v>9.2185551029312605E-3</v>
      </c>
      <c r="L38">
        <v>9.6013306905507897E-2</v>
      </c>
      <c r="M38">
        <v>-2.2719590990998999E-2</v>
      </c>
      <c r="N38">
        <v>6.4883017075671706E-2</v>
      </c>
      <c r="P38" t="str">
        <f t="shared" si="24"/>
        <v>CS-Aaa-1YR</v>
      </c>
      <c r="Q38" t="str">
        <f t="shared" si="25"/>
        <v>4, 1, 2</v>
      </c>
      <c r="R38">
        <f t="shared" si="26"/>
        <v>-26.031199999999998</v>
      </c>
      <c r="S38">
        <f t="shared" si="27"/>
        <v>-3.3409</v>
      </c>
      <c r="T38">
        <f t="shared" si="28"/>
        <v>-16.812799999999999</v>
      </c>
      <c r="U38">
        <f t="shared" si="29"/>
        <v>0.71140000000000003</v>
      </c>
      <c r="V38">
        <f t="shared" si="30"/>
        <v>1.8179000000000001</v>
      </c>
      <c r="W38">
        <f t="shared" si="31"/>
        <v>0</v>
      </c>
      <c r="X38">
        <f t="shared" si="31"/>
        <v>9.1999999999999998E-3</v>
      </c>
      <c r="Y38">
        <f t="shared" si="31"/>
        <v>9.6000000000000002E-2</v>
      </c>
      <c r="Z38">
        <f t="shared" si="31"/>
        <v>-2.2700000000000001E-2</v>
      </c>
      <c r="AA38">
        <f t="shared" si="31"/>
        <v>6.4899999999999999E-2</v>
      </c>
    </row>
    <row r="39" spans="1:27">
      <c r="A39" t="s">
        <v>114</v>
      </c>
      <c r="B39">
        <v>4</v>
      </c>
      <c r="C39">
        <v>1</v>
      </c>
      <c r="D39">
        <v>5</v>
      </c>
      <c r="E39">
        <v>-115.469523716447</v>
      </c>
      <c r="F39">
        <v>-98.451832274738507</v>
      </c>
      <c r="G39">
        <v>-108.555769022833</v>
      </c>
      <c r="H39">
        <v>0.85000371379878603</v>
      </c>
      <c r="I39">
        <v>1.87035790929418</v>
      </c>
      <c r="K39">
        <v>7.7922831566669603E-3</v>
      </c>
      <c r="L39">
        <v>8.8273909829954603E-2</v>
      </c>
      <c r="M39">
        <v>-2.2350970960101201E-2</v>
      </c>
      <c r="N39">
        <v>8.4830457237950199E-2</v>
      </c>
      <c r="P39" t="str">
        <f t="shared" si="24"/>
        <v>CS-Aa-1YR</v>
      </c>
      <c r="Q39" t="str">
        <f t="shared" si="25"/>
        <v>4, 1, 5</v>
      </c>
      <c r="R39">
        <f t="shared" si="26"/>
        <v>-115.4695</v>
      </c>
      <c r="S39">
        <f t="shared" si="27"/>
        <v>-98.451800000000006</v>
      </c>
      <c r="T39">
        <f t="shared" si="28"/>
        <v>-108.5558</v>
      </c>
      <c r="U39">
        <f t="shared" si="29"/>
        <v>0.85</v>
      </c>
      <c r="V39">
        <f t="shared" si="30"/>
        <v>1.8704000000000001</v>
      </c>
      <c r="W39">
        <f t="shared" si="31"/>
        <v>0</v>
      </c>
      <c r="X39">
        <f t="shared" si="31"/>
        <v>7.7999999999999996E-3</v>
      </c>
      <c r="Y39">
        <f t="shared" si="31"/>
        <v>8.8300000000000003E-2</v>
      </c>
      <c r="Z39">
        <f t="shared" si="31"/>
        <v>-2.24E-2</v>
      </c>
      <c r="AA39">
        <f t="shared" si="31"/>
        <v>8.48E-2</v>
      </c>
    </row>
    <row r="40" spans="1:27">
      <c r="A40" t="s">
        <v>115</v>
      </c>
      <c r="B40">
        <v>4</v>
      </c>
      <c r="C40">
        <v>1</v>
      </c>
      <c r="D40">
        <v>5</v>
      </c>
      <c r="E40">
        <v>-95.479794684803394</v>
      </c>
      <c r="F40">
        <v>-72.789539429191507</v>
      </c>
      <c r="G40">
        <v>-86.261455093318006</v>
      </c>
      <c r="H40">
        <v>0.81686800523570502</v>
      </c>
      <c r="I40">
        <v>2.09195105761335</v>
      </c>
      <c r="K40">
        <v>9.1245572368790894E-3</v>
      </c>
      <c r="L40">
        <v>9.5522548316505196E-2</v>
      </c>
      <c r="M40">
        <v>-2.1886292159966101E-2</v>
      </c>
      <c r="N40">
        <v>6.3652478727485404E-2</v>
      </c>
      <c r="P40" t="str">
        <f t="shared" si="24"/>
        <v>CS-A-1YR</v>
      </c>
      <c r="Q40" t="str">
        <f t="shared" si="25"/>
        <v>4, 1, 5</v>
      </c>
      <c r="R40">
        <f t="shared" si="26"/>
        <v>-95.479799999999997</v>
      </c>
      <c r="S40">
        <f t="shared" si="27"/>
        <v>-72.789500000000004</v>
      </c>
      <c r="T40">
        <f t="shared" si="28"/>
        <v>-86.261499999999998</v>
      </c>
      <c r="U40">
        <f t="shared" si="29"/>
        <v>0.81689999999999996</v>
      </c>
      <c r="V40">
        <f t="shared" si="30"/>
        <v>2.0920000000000001</v>
      </c>
      <c r="W40">
        <f t="shared" si="31"/>
        <v>0</v>
      </c>
      <c r="X40">
        <f t="shared" si="31"/>
        <v>9.1000000000000004E-3</v>
      </c>
      <c r="Y40">
        <f t="shared" si="31"/>
        <v>9.5500000000000002E-2</v>
      </c>
      <c r="Z40">
        <f t="shared" si="31"/>
        <v>-2.1899999999999999E-2</v>
      </c>
      <c r="AA40">
        <f t="shared" si="31"/>
        <v>6.3700000000000007E-2</v>
      </c>
    </row>
    <row r="41" spans="1:27">
      <c r="A41" t="s">
        <v>116</v>
      </c>
      <c r="B41">
        <v>4</v>
      </c>
      <c r="C41">
        <v>1</v>
      </c>
      <c r="D41">
        <v>5</v>
      </c>
      <c r="E41">
        <v>-62.233150079507297</v>
      </c>
      <c r="F41">
        <v>-36.706612916944003</v>
      </c>
      <c r="G41">
        <v>-51.862518039086197</v>
      </c>
      <c r="H41">
        <v>0.73252690616031002</v>
      </c>
      <c r="I41">
        <v>2.25545846403937</v>
      </c>
      <c r="K41">
        <v>9.9466481301695407E-3</v>
      </c>
      <c r="L41">
        <v>9.9732883895781999E-2</v>
      </c>
      <c r="M41">
        <v>-1.8118262242474301E-2</v>
      </c>
      <c r="N41">
        <v>4.3541430942397701E-2</v>
      </c>
      <c r="P41" t="str">
        <f t="shared" si="24"/>
        <v>CS-Baa-1YR</v>
      </c>
      <c r="Q41" t="str">
        <f t="shared" si="25"/>
        <v>4, 1, 5</v>
      </c>
      <c r="R41">
        <f t="shared" si="26"/>
        <v>-62.233199999999997</v>
      </c>
      <c r="S41">
        <f t="shared" si="27"/>
        <v>-36.706600000000002</v>
      </c>
      <c r="T41">
        <f t="shared" si="28"/>
        <v>-51.862499999999997</v>
      </c>
      <c r="U41">
        <f t="shared" si="29"/>
        <v>0.73250000000000004</v>
      </c>
      <c r="V41">
        <f t="shared" si="30"/>
        <v>2.2555000000000001</v>
      </c>
      <c r="W41">
        <f t="shared" si="31"/>
        <v>0</v>
      </c>
      <c r="X41">
        <f t="shared" si="31"/>
        <v>9.9000000000000008E-3</v>
      </c>
      <c r="Y41">
        <f t="shared" si="31"/>
        <v>9.9699999999999997E-2</v>
      </c>
      <c r="Z41">
        <f t="shared" si="31"/>
        <v>-1.8100000000000002E-2</v>
      </c>
      <c r="AA41">
        <f t="shared" si="31"/>
        <v>4.3499999999999997E-2</v>
      </c>
    </row>
    <row r="42" spans="1:27">
      <c r="A42" t="s">
        <v>118</v>
      </c>
      <c r="B42">
        <v>3</v>
      </c>
      <c r="C42">
        <v>1</v>
      </c>
      <c r="D42">
        <v>5</v>
      </c>
      <c r="E42">
        <v>-61.545943001091103</v>
      </c>
      <c r="F42">
        <v>-33.183123931576397</v>
      </c>
      <c r="G42">
        <v>-50.023018511734399</v>
      </c>
      <c r="H42">
        <v>0.481501416826841</v>
      </c>
      <c r="I42">
        <v>1.5229956814569201</v>
      </c>
      <c r="K42">
        <v>1.2972973855940101E-2</v>
      </c>
      <c r="L42">
        <v>0.113898963366398</v>
      </c>
      <c r="M42" s="10">
        <v>8.8416330209468007E-5</v>
      </c>
      <c r="N42">
        <v>0.112433334443476</v>
      </c>
      <c r="P42" t="str">
        <f t="shared" si="24"/>
        <v>CS-Aaa-5YR</v>
      </c>
      <c r="Q42" t="str">
        <f t="shared" si="25"/>
        <v>3, 1, 5</v>
      </c>
      <c r="R42">
        <f t="shared" si="26"/>
        <v>-61.545900000000003</v>
      </c>
      <c r="S42">
        <f t="shared" si="27"/>
        <v>-33.183100000000003</v>
      </c>
      <c r="T42">
        <f t="shared" si="28"/>
        <v>-50.023000000000003</v>
      </c>
      <c r="U42">
        <f t="shared" si="29"/>
        <v>0.48149999999999998</v>
      </c>
      <c r="V42">
        <f t="shared" si="30"/>
        <v>1.5229999999999999</v>
      </c>
      <c r="W42">
        <f t="shared" si="31"/>
        <v>0</v>
      </c>
      <c r="X42">
        <f t="shared" si="31"/>
        <v>1.2999999999999999E-2</v>
      </c>
      <c r="Y42">
        <f t="shared" si="31"/>
        <v>0.1139</v>
      </c>
      <c r="Z42">
        <f t="shared" si="31"/>
        <v>1E-4</v>
      </c>
      <c r="AA42">
        <f t="shared" si="31"/>
        <v>0.1124</v>
      </c>
    </row>
    <row r="43" spans="1:27">
      <c r="A43" t="s">
        <v>119</v>
      </c>
      <c r="B43">
        <v>3</v>
      </c>
      <c r="C43">
        <v>1</v>
      </c>
      <c r="D43">
        <v>6</v>
      </c>
      <c r="E43">
        <v>-77.503059452607502</v>
      </c>
      <c r="F43">
        <v>-57.649086103947099</v>
      </c>
      <c r="G43">
        <v>-69.437012310057796</v>
      </c>
      <c r="H43">
        <v>0.66672117277297704</v>
      </c>
      <c r="I43">
        <v>2.2953847937053999</v>
      </c>
      <c r="K43">
        <v>9.2251574991060806E-3</v>
      </c>
      <c r="L43">
        <v>9.6047683465589506E-2</v>
      </c>
      <c r="M43">
        <v>-3.55944427268387E-3</v>
      </c>
      <c r="N43">
        <v>0.117172040026525</v>
      </c>
      <c r="P43" t="str">
        <f t="shared" si="24"/>
        <v>CS-Aa-5YR</v>
      </c>
      <c r="Q43" t="str">
        <f t="shared" si="25"/>
        <v>3, 1, 6</v>
      </c>
      <c r="R43">
        <f t="shared" si="26"/>
        <v>-77.503100000000003</v>
      </c>
      <c r="S43">
        <f t="shared" si="27"/>
        <v>-57.649099999999997</v>
      </c>
      <c r="T43">
        <f t="shared" si="28"/>
        <v>-69.436999999999998</v>
      </c>
      <c r="U43">
        <f t="shared" si="29"/>
        <v>0.66669999999999996</v>
      </c>
      <c r="V43">
        <f t="shared" si="30"/>
        <v>2.2953999999999999</v>
      </c>
      <c r="W43">
        <f t="shared" si="31"/>
        <v>0</v>
      </c>
      <c r="X43">
        <f t="shared" si="31"/>
        <v>9.1999999999999998E-3</v>
      </c>
      <c r="Y43">
        <f t="shared" si="31"/>
        <v>9.6000000000000002E-2</v>
      </c>
      <c r="Z43">
        <f t="shared" si="31"/>
        <v>-3.5999999999999999E-3</v>
      </c>
      <c r="AA43">
        <f t="shared" si="31"/>
        <v>0.1172</v>
      </c>
    </row>
    <row r="44" spans="1:27">
      <c r="A44" t="s">
        <v>120</v>
      </c>
      <c r="B44">
        <v>3</v>
      </c>
      <c r="C44">
        <v>1</v>
      </c>
      <c r="D44">
        <v>0</v>
      </c>
      <c r="E44">
        <v>-46.1183314510819</v>
      </c>
      <c r="F44">
        <v>-31.936921916324501</v>
      </c>
      <c r="G44">
        <v>-40.356869206403502</v>
      </c>
      <c r="H44">
        <v>0.82921351240277597</v>
      </c>
      <c r="I44">
        <v>2.5585880579628602</v>
      </c>
      <c r="K44">
        <v>1.2234336424299001E-2</v>
      </c>
      <c r="L44">
        <v>0.110608934649507</v>
      </c>
      <c r="M44">
        <v>-2.4924857861221002E-3</v>
      </c>
      <c r="N44">
        <v>8.6395951080058195E-2</v>
      </c>
      <c r="P44" t="str">
        <f t="shared" si="24"/>
        <v>CS-A-5YR</v>
      </c>
      <c r="Q44" t="str">
        <f t="shared" si="25"/>
        <v>3, 1, 0</v>
      </c>
      <c r="R44">
        <f t="shared" si="26"/>
        <v>-46.118299999999998</v>
      </c>
      <c r="S44">
        <f t="shared" si="27"/>
        <v>-31.936900000000001</v>
      </c>
      <c r="T44">
        <f t="shared" si="28"/>
        <v>-40.356900000000003</v>
      </c>
      <c r="U44">
        <f t="shared" si="29"/>
        <v>0.82920000000000005</v>
      </c>
      <c r="V44">
        <f t="shared" si="30"/>
        <v>2.5586000000000002</v>
      </c>
      <c r="W44">
        <f t="shared" si="31"/>
        <v>0</v>
      </c>
      <c r="X44">
        <f t="shared" si="31"/>
        <v>1.2200000000000001E-2</v>
      </c>
      <c r="Y44">
        <f t="shared" si="31"/>
        <v>0.1106</v>
      </c>
      <c r="Z44">
        <f t="shared" si="31"/>
        <v>-2.5000000000000001E-3</v>
      </c>
      <c r="AA44">
        <f t="shared" si="31"/>
        <v>8.6400000000000005E-2</v>
      </c>
    </row>
    <row r="45" spans="1:27">
      <c r="A45" t="s">
        <v>121</v>
      </c>
      <c r="B45">
        <v>1</v>
      </c>
      <c r="C45">
        <v>1</v>
      </c>
      <c r="D45">
        <v>2</v>
      </c>
      <c r="E45">
        <v>-6.7969152034467797</v>
      </c>
      <c r="F45">
        <v>7.3844943313106004</v>
      </c>
      <c r="G45">
        <v>-1.03545295876843</v>
      </c>
      <c r="H45">
        <v>0.73468985240696105</v>
      </c>
      <c r="I45">
        <v>2.5768608067751</v>
      </c>
      <c r="K45">
        <v>2.2764520601595999E-2</v>
      </c>
      <c r="L45">
        <v>0.150879158937197</v>
      </c>
      <c r="M45">
        <v>-1.2140125978429301E-3</v>
      </c>
      <c r="N45">
        <v>7.9607291001387206E-2</v>
      </c>
      <c r="P45" t="str">
        <f t="shared" si="24"/>
        <v>CS-Baa-5YR</v>
      </c>
      <c r="Q45" t="str">
        <f t="shared" si="25"/>
        <v>1, 1, 2</v>
      </c>
      <c r="R45">
        <f t="shared" si="26"/>
        <v>-6.7968999999999999</v>
      </c>
      <c r="S45">
        <f t="shared" si="27"/>
        <v>7.3845000000000001</v>
      </c>
      <c r="T45">
        <f t="shared" si="28"/>
        <v>-1.0355000000000001</v>
      </c>
      <c r="U45">
        <f t="shared" si="29"/>
        <v>0.73470000000000002</v>
      </c>
      <c r="V45">
        <f t="shared" si="30"/>
        <v>2.5769000000000002</v>
      </c>
      <c r="W45">
        <f t="shared" si="31"/>
        <v>0</v>
      </c>
      <c r="X45">
        <f t="shared" si="31"/>
        <v>2.2800000000000001E-2</v>
      </c>
      <c r="Y45">
        <f t="shared" si="31"/>
        <v>0.15090000000000001</v>
      </c>
      <c r="Z45">
        <f t="shared" si="31"/>
        <v>-1.1999999999999999E-3</v>
      </c>
      <c r="AA45">
        <f t="shared" si="31"/>
        <v>7.9600000000000004E-2</v>
      </c>
    </row>
    <row r="47" spans="1:27">
      <c r="A47" t="s">
        <v>433</v>
      </c>
      <c r="P47" t="s">
        <v>414</v>
      </c>
    </row>
    <row r="48" spans="1:27">
      <c r="A48" t="s">
        <v>396</v>
      </c>
      <c r="B48" t="s">
        <v>410</v>
      </c>
      <c r="C48" t="s">
        <v>411</v>
      </c>
      <c r="D48" t="s">
        <v>412</v>
      </c>
      <c r="E48" t="s">
        <v>415</v>
      </c>
      <c r="F48" t="s">
        <v>398</v>
      </c>
      <c r="G48" t="s">
        <v>416</v>
      </c>
      <c r="H48" t="s">
        <v>423</v>
      </c>
      <c r="I48" t="s">
        <v>424</v>
      </c>
      <c r="J48" s="6" t="s">
        <v>436</v>
      </c>
      <c r="K48" t="s">
        <v>399</v>
      </c>
      <c r="L48" t="s">
        <v>409</v>
      </c>
      <c r="M48" t="s">
        <v>66</v>
      </c>
      <c r="N48" t="s">
        <v>413</v>
      </c>
      <c r="P48" t="s">
        <v>396</v>
      </c>
      <c r="Q48" t="s">
        <v>397</v>
      </c>
      <c r="R48" s="6" t="s">
        <v>415</v>
      </c>
      <c r="S48" s="6" t="s">
        <v>398</v>
      </c>
      <c r="T48" s="6" t="s">
        <v>416</v>
      </c>
      <c r="U48" s="6" t="s">
        <v>407</v>
      </c>
      <c r="V48" s="6" t="s">
        <v>408</v>
      </c>
      <c r="W48" s="6" t="s">
        <v>437</v>
      </c>
      <c r="X48" s="6" t="s">
        <v>399</v>
      </c>
      <c r="Y48" s="6" t="s">
        <v>409</v>
      </c>
      <c r="Z48" s="6" t="s">
        <v>66</v>
      </c>
      <c r="AA48" s="6" t="s">
        <v>413</v>
      </c>
    </row>
    <row r="49" spans="1:27">
      <c r="A49" t="s">
        <v>108</v>
      </c>
      <c r="B49">
        <v>3</v>
      </c>
      <c r="C49">
        <v>1</v>
      </c>
      <c r="D49">
        <v>0</v>
      </c>
      <c r="E49">
        <v>-3.5275910000000001</v>
      </c>
      <c r="F49">
        <v>27.671510000000001</v>
      </c>
      <c r="G49">
        <v>9.1476260000000007</v>
      </c>
      <c r="H49">
        <v>0.56777100000000003</v>
      </c>
      <c r="I49">
        <v>1.9336660000000001</v>
      </c>
      <c r="K49">
        <v>1.5252E-2</v>
      </c>
      <c r="L49">
        <v>0.1235</v>
      </c>
      <c r="M49">
        <v>-2.0757999999999999E-2</v>
      </c>
      <c r="N49">
        <v>8.4430000000000005E-2</v>
      </c>
      <c r="P49" t="str">
        <f t="shared" ref="P49:P60" si="32">A49</f>
        <v>CS-Aaa-3MO</v>
      </c>
      <c r="Q49" t="str">
        <f t="shared" ref="Q49:Q60" si="33">B49 &amp; ", " &amp;C49 &amp; ", " &amp;D49</f>
        <v>3, 1, 0</v>
      </c>
      <c r="R49">
        <f t="shared" ref="R49:R60" si="34">ROUND(E49,4)</f>
        <v>-3.5276000000000001</v>
      </c>
      <c r="S49">
        <f t="shared" ref="S49:S60" si="35">ROUND(F49,4)</f>
        <v>27.671500000000002</v>
      </c>
      <c r="T49">
        <f t="shared" ref="T49:T60" si="36">ROUND(G49,4)</f>
        <v>9.1476000000000006</v>
      </c>
      <c r="U49">
        <f t="shared" ref="U49:U60" si="37">ROUND(H49,4)</f>
        <v>0.56779999999999997</v>
      </c>
      <c r="V49">
        <f t="shared" ref="V49:V60" si="38">ROUND(I49,4)</f>
        <v>1.9337</v>
      </c>
      <c r="W49">
        <f t="shared" ref="W49:X60" si="39">ROUND(J49,4)</f>
        <v>0</v>
      </c>
      <c r="X49">
        <f t="shared" si="39"/>
        <v>1.5299999999999999E-2</v>
      </c>
      <c r="Y49">
        <f t="shared" ref="Y49:Y60" si="40">ROUND(L49,4)</f>
        <v>0.1235</v>
      </c>
      <c r="Z49">
        <f t="shared" ref="Z49:Z60" si="41">ROUND(M49,4)</f>
        <v>-2.0799999999999999E-2</v>
      </c>
      <c r="AA49">
        <f t="shared" ref="AA49:AA60" si="42">ROUND(N49,4)</f>
        <v>8.4400000000000003E-2</v>
      </c>
    </row>
    <row r="50" spans="1:27">
      <c r="A50" t="s">
        <v>109</v>
      </c>
      <c r="B50">
        <v>1</v>
      </c>
      <c r="C50">
        <v>1</v>
      </c>
      <c r="D50">
        <v>1</v>
      </c>
      <c r="E50">
        <v>-62.901797000000002</v>
      </c>
      <c r="F50">
        <v>-34.538978</v>
      </c>
      <c r="G50">
        <v>-51.378872000000001</v>
      </c>
      <c r="H50">
        <v>0.58299000000000001</v>
      </c>
      <c r="I50">
        <v>1.8423350000000001</v>
      </c>
      <c r="K50">
        <v>1.1054E-2</v>
      </c>
      <c r="L50">
        <v>0.105139</v>
      </c>
      <c r="M50">
        <v>-4.1522999999999997E-2</v>
      </c>
      <c r="N50">
        <v>7.9468999999999998E-2</v>
      </c>
      <c r="P50" t="str">
        <f t="shared" si="32"/>
        <v>CS-Aa-3MO</v>
      </c>
      <c r="Q50" t="str">
        <f t="shared" si="33"/>
        <v>1, 1, 1</v>
      </c>
      <c r="R50">
        <f t="shared" si="34"/>
        <v>-62.901800000000001</v>
      </c>
      <c r="S50">
        <f t="shared" si="35"/>
        <v>-34.539000000000001</v>
      </c>
      <c r="T50">
        <f t="shared" si="36"/>
        <v>-51.378900000000002</v>
      </c>
      <c r="U50">
        <f t="shared" si="37"/>
        <v>0.58299999999999996</v>
      </c>
      <c r="V50">
        <f t="shared" si="38"/>
        <v>1.8423</v>
      </c>
      <c r="W50">
        <f t="shared" si="39"/>
        <v>0</v>
      </c>
      <c r="X50">
        <f t="shared" si="39"/>
        <v>1.11E-2</v>
      </c>
      <c r="Y50">
        <f t="shared" si="40"/>
        <v>0.1051</v>
      </c>
      <c r="Z50">
        <f t="shared" si="41"/>
        <v>-4.1500000000000002E-2</v>
      </c>
      <c r="AA50">
        <f t="shared" si="42"/>
        <v>7.9500000000000001E-2</v>
      </c>
    </row>
    <row r="51" spans="1:27">
      <c r="A51" t="s">
        <v>110</v>
      </c>
      <c r="B51">
        <v>2</v>
      </c>
      <c r="C51">
        <v>1</v>
      </c>
      <c r="D51">
        <v>0</v>
      </c>
      <c r="E51">
        <v>-49.983615999999998</v>
      </c>
      <c r="F51">
        <v>-21.620797</v>
      </c>
      <c r="G51">
        <v>-38.460692000000002</v>
      </c>
      <c r="H51">
        <v>0.775752</v>
      </c>
      <c r="I51">
        <v>2.1916060000000002</v>
      </c>
      <c r="K51">
        <v>1.1310000000000001E-2</v>
      </c>
      <c r="L51">
        <v>0.106348</v>
      </c>
      <c r="M51">
        <v>-2.8209999999999999E-2</v>
      </c>
      <c r="N51">
        <v>6.0234000000000003E-2</v>
      </c>
      <c r="P51" t="str">
        <f t="shared" si="32"/>
        <v>CS-A-3MO</v>
      </c>
      <c r="Q51" t="str">
        <f t="shared" si="33"/>
        <v>2, 1, 0</v>
      </c>
      <c r="R51">
        <f t="shared" si="34"/>
        <v>-49.983600000000003</v>
      </c>
      <c r="S51">
        <f t="shared" si="35"/>
        <v>-21.620799999999999</v>
      </c>
      <c r="T51">
        <f t="shared" si="36"/>
        <v>-38.460700000000003</v>
      </c>
      <c r="U51">
        <f t="shared" si="37"/>
        <v>0.77580000000000005</v>
      </c>
      <c r="V51">
        <f t="shared" si="38"/>
        <v>2.1916000000000002</v>
      </c>
      <c r="W51">
        <f t="shared" si="39"/>
        <v>0</v>
      </c>
      <c r="X51">
        <f t="shared" si="39"/>
        <v>1.1299999999999999E-2</v>
      </c>
      <c r="Y51">
        <f t="shared" si="40"/>
        <v>0.10630000000000001</v>
      </c>
      <c r="Z51">
        <f t="shared" si="41"/>
        <v>-2.8199999999999999E-2</v>
      </c>
      <c r="AA51">
        <f t="shared" si="42"/>
        <v>6.0199999999999997E-2</v>
      </c>
    </row>
    <row r="52" spans="1:27">
      <c r="A52" t="s">
        <v>111</v>
      </c>
      <c r="B52">
        <v>3</v>
      </c>
      <c r="C52">
        <v>1</v>
      </c>
      <c r="D52">
        <v>2</v>
      </c>
      <c r="E52">
        <v>-34.261602000000003</v>
      </c>
      <c r="F52">
        <v>2.6100620000000001</v>
      </c>
      <c r="G52">
        <v>-19.2818</v>
      </c>
      <c r="H52">
        <v>0.47628900000000002</v>
      </c>
      <c r="I52">
        <v>2.1593680000000002</v>
      </c>
      <c r="K52">
        <v>1.2467000000000001E-2</v>
      </c>
      <c r="L52">
        <v>0.111654</v>
      </c>
      <c r="M52">
        <v>-1.5500999999999999E-2</v>
      </c>
      <c r="N52">
        <v>4.3697E-2</v>
      </c>
      <c r="P52" t="str">
        <f t="shared" si="32"/>
        <v>CS-Baa-3MO</v>
      </c>
      <c r="Q52" t="str">
        <f t="shared" si="33"/>
        <v>3, 1, 2</v>
      </c>
      <c r="R52">
        <f t="shared" si="34"/>
        <v>-34.261600000000001</v>
      </c>
      <c r="S52">
        <f t="shared" si="35"/>
        <v>2.6101000000000001</v>
      </c>
      <c r="T52">
        <f t="shared" si="36"/>
        <v>-19.2818</v>
      </c>
      <c r="U52">
        <f t="shared" si="37"/>
        <v>0.4763</v>
      </c>
      <c r="V52">
        <f t="shared" si="38"/>
        <v>2.1594000000000002</v>
      </c>
      <c r="W52">
        <f t="shared" si="39"/>
        <v>0</v>
      </c>
      <c r="X52">
        <f t="shared" si="39"/>
        <v>1.2500000000000001E-2</v>
      </c>
      <c r="Y52">
        <f t="shared" si="40"/>
        <v>0.11169999999999999</v>
      </c>
      <c r="Z52">
        <f t="shared" si="41"/>
        <v>-1.55E-2</v>
      </c>
      <c r="AA52">
        <f t="shared" si="42"/>
        <v>4.3700000000000003E-2</v>
      </c>
    </row>
    <row r="53" spans="1:27">
      <c r="A53" t="s">
        <v>113</v>
      </c>
      <c r="B53">
        <v>4</v>
      </c>
      <c r="C53">
        <v>1</v>
      </c>
      <c r="D53">
        <v>2</v>
      </c>
      <c r="E53">
        <v>-15.767343</v>
      </c>
      <c r="F53">
        <v>23.940604</v>
      </c>
      <c r="G53">
        <v>0.36475200000000002</v>
      </c>
      <c r="H53">
        <v>0.51978800000000003</v>
      </c>
      <c r="I53">
        <v>1.848209</v>
      </c>
      <c r="K53">
        <v>9.6849999999999992E-3</v>
      </c>
      <c r="L53">
        <v>9.8414000000000001E-2</v>
      </c>
      <c r="M53">
        <v>-2.7449000000000001E-2</v>
      </c>
      <c r="N53">
        <v>7.7210000000000001E-2</v>
      </c>
      <c r="P53" t="str">
        <f t="shared" si="32"/>
        <v>CS-Aaa-1YR</v>
      </c>
      <c r="Q53" t="str">
        <f t="shared" si="33"/>
        <v>4, 1, 2</v>
      </c>
      <c r="R53">
        <f t="shared" si="34"/>
        <v>-15.767300000000001</v>
      </c>
      <c r="S53">
        <f t="shared" si="35"/>
        <v>23.9406</v>
      </c>
      <c r="T53">
        <f t="shared" si="36"/>
        <v>0.36480000000000001</v>
      </c>
      <c r="U53">
        <f t="shared" si="37"/>
        <v>0.51980000000000004</v>
      </c>
      <c r="V53">
        <f t="shared" si="38"/>
        <v>1.8482000000000001</v>
      </c>
      <c r="W53">
        <f t="shared" si="39"/>
        <v>0</v>
      </c>
      <c r="X53">
        <f t="shared" si="39"/>
        <v>9.7000000000000003E-3</v>
      </c>
      <c r="Y53">
        <f t="shared" si="40"/>
        <v>9.8400000000000001E-2</v>
      </c>
      <c r="Z53">
        <f t="shared" si="41"/>
        <v>-2.7400000000000001E-2</v>
      </c>
      <c r="AA53">
        <f t="shared" si="42"/>
        <v>7.7200000000000005E-2</v>
      </c>
    </row>
    <row r="54" spans="1:27">
      <c r="A54" t="s">
        <v>114</v>
      </c>
      <c r="B54">
        <v>4</v>
      </c>
      <c r="C54">
        <v>1</v>
      </c>
      <c r="D54">
        <v>5</v>
      </c>
      <c r="E54">
        <v>-91.481037999999998</v>
      </c>
      <c r="F54">
        <v>-43.264246</v>
      </c>
      <c r="G54">
        <v>-71.892066999999997</v>
      </c>
      <c r="H54">
        <v>0.87187099999999995</v>
      </c>
      <c r="I54">
        <v>1.666506</v>
      </c>
      <c r="K54">
        <v>6.1890000000000001E-3</v>
      </c>
      <c r="L54">
        <v>7.8668000000000002E-2</v>
      </c>
      <c r="M54">
        <v>-2.5616E-2</v>
      </c>
      <c r="N54">
        <v>7.3325000000000001E-2</v>
      </c>
      <c r="P54" t="str">
        <f t="shared" si="32"/>
        <v>CS-Aa-1YR</v>
      </c>
      <c r="Q54" t="str">
        <f t="shared" si="33"/>
        <v>4, 1, 5</v>
      </c>
      <c r="R54">
        <f t="shared" si="34"/>
        <v>-91.480999999999995</v>
      </c>
      <c r="S54">
        <f t="shared" si="35"/>
        <v>-43.264200000000002</v>
      </c>
      <c r="T54">
        <f t="shared" si="36"/>
        <v>-71.892099999999999</v>
      </c>
      <c r="U54">
        <f t="shared" si="37"/>
        <v>0.87190000000000001</v>
      </c>
      <c r="V54">
        <f t="shared" si="38"/>
        <v>1.6665000000000001</v>
      </c>
      <c r="W54">
        <f t="shared" si="39"/>
        <v>0</v>
      </c>
      <c r="X54">
        <f t="shared" si="39"/>
        <v>6.1999999999999998E-3</v>
      </c>
      <c r="Y54">
        <f t="shared" si="40"/>
        <v>7.8700000000000006E-2</v>
      </c>
      <c r="Z54">
        <f t="shared" si="41"/>
        <v>-2.5600000000000001E-2</v>
      </c>
      <c r="AA54">
        <f t="shared" si="42"/>
        <v>7.3300000000000004E-2</v>
      </c>
    </row>
    <row r="55" spans="1:27">
      <c r="A55" t="s">
        <v>115</v>
      </c>
      <c r="B55">
        <v>4</v>
      </c>
      <c r="C55">
        <v>1</v>
      </c>
      <c r="D55">
        <v>5</v>
      </c>
      <c r="E55">
        <v>-81.238799999999998</v>
      </c>
      <c r="F55">
        <v>-33.022007000000002</v>
      </c>
      <c r="G55">
        <v>-61.649827999999999</v>
      </c>
      <c r="H55">
        <v>0.83393099999999998</v>
      </c>
      <c r="I55">
        <v>2.076667</v>
      </c>
      <c r="K55">
        <v>7.0410000000000004E-3</v>
      </c>
      <c r="L55">
        <v>8.3910999999999999E-2</v>
      </c>
      <c r="M55">
        <v>-1.9622000000000001E-2</v>
      </c>
      <c r="N55">
        <v>5.7321999999999998E-2</v>
      </c>
      <c r="P55" t="str">
        <f t="shared" si="32"/>
        <v>CS-A-1YR</v>
      </c>
      <c r="Q55" t="str">
        <f t="shared" si="33"/>
        <v>4, 1, 5</v>
      </c>
      <c r="R55">
        <f t="shared" si="34"/>
        <v>-81.238799999999998</v>
      </c>
      <c r="S55">
        <f t="shared" si="35"/>
        <v>-33.021999999999998</v>
      </c>
      <c r="T55">
        <f t="shared" si="36"/>
        <v>-61.649799999999999</v>
      </c>
      <c r="U55">
        <f t="shared" si="37"/>
        <v>0.83389999999999997</v>
      </c>
      <c r="V55">
        <f t="shared" si="38"/>
        <v>2.0767000000000002</v>
      </c>
      <c r="W55">
        <f t="shared" si="39"/>
        <v>0</v>
      </c>
      <c r="X55">
        <f t="shared" si="39"/>
        <v>7.0000000000000001E-3</v>
      </c>
      <c r="Y55">
        <f t="shared" si="40"/>
        <v>8.3900000000000002E-2</v>
      </c>
      <c r="Z55">
        <f t="shared" si="41"/>
        <v>-1.9599999999999999E-2</v>
      </c>
      <c r="AA55">
        <f t="shared" si="42"/>
        <v>5.7299999999999997E-2</v>
      </c>
    </row>
    <row r="56" spans="1:27">
      <c r="A56" t="s">
        <v>116</v>
      </c>
      <c r="B56">
        <v>4</v>
      </c>
      <c r="C56">
        <v>1</v>
      </c>
      <c r="D56">
        <v>5</v>
      </c>
      <c r="E56">
        <v>-41.142161000000002</v>
      </c>
      <c r="F56">
        <v>7.0746310000000001</v>
      </c>
      <c r="G56">
        <v>-21.553189</v>
      </c>
      <c r="H56">
        <v>0.85345899999999997</v>
      </c>
      <c r="I56">
        <v>1.9233260000000001</v>
      </c>
      <c r="K56">
        <v>8.4740000000000006E-3</v>
      </c>
      <c r="L56">
        <v>9.2054999999999998E-2</v>
      </c>
      <c r="M56">
        <v>-1.4566000000000001E-2</v>
      </c>
      <c r="N56">
        <v>3.9673E-2</v>
      </c>
      <c r="P56" t="str">
        <f t="shared" si="32"/>
        <v>CS-Baa-1YR</v>
      </c>
      <c r="Q56" t="str">
        <f t="shared" si="33"/>
        <v>4, 1, 5</v>
      </c>
      <c r="R56">
        <f t="shared" si="34"/>
        <v>-41.142200000000003</v>
      </c>
      <c r="S56">
        <f t="shared" si="35"/>
        <v>7.0746000000000002</v>
      </c>
      <c r="T56">
        <f t="shared" si="36"/>
        <v>-21.5532</v>
      </c>
      <c r="U56">
        <f t="shared" si="37"/>
        <v>0.85350000000000004</v>
      </c>
      <c r="V56">
        <f t="shared" si="38"/>
        <v>1.9233</v>
      </c>
      <c r="W56">
        <f t="shared" si="39"/>
        <v>0</v>
      </c>
      <c r="X56">
        <f t="shared" si="39"/>
        <v>8.5000000000000006E-3</v>
      </c>
      <c r="Y56">
        <f t="shared" si="40"/>
        <v>9.2100000000000001E-2</v>
      </c>
      <c r="Z56">
        <f t="shared" si="41"/>
        <v>-1.46E-2</v>
      </c>
      <c r="AA56">
        <f t="shared" si="42"/>
        <v>3.9699999999999999E-2</v>
      </c>
    </row>
    <row r="57" spans="1:27">
      <c r="A57" t="s">
        <v>118</v>
      </c>
      <c r="B57">
        <v>3</v>
      </c>
      <c r="C57">
        <v>1</v>
      </c>
      <c r="D57">
        <v>5</v>
      </c>
      <c r="E57">
        <v>-50.144875999999996</v>
      </c>
      <c r="F57">
        <v>-4.7643659999999999</v>
      </c>
      <c r="G57">
        <v>-31.708196999999998</v>
      </c>
      <c r="H57">
        <v>0.76719599999999999</v>
      </c>
      <c r="I57">
        <v>1.662628</v>
      </c>
      <c r="K57">
        <v>7.8009999999999998E-3</v>
      </c>
      <c r="L57">
        <v>8.8324E-2</v>
      </c>
      <c r="M57">
        <v>-6.5789999999999998E-3</v>
      </c>
      <c r="N57">
        <v>7.8081999999999999E-2</v>
      </c>
      <c r="P57" t="str">
        <f t="shared" si="32"/>
        <v>CS-Aaa-5YR</v>
      </c>
      <c r="Q57" t="str">
        <f t="shared" si="33"/>
        <v>3, 1, 5</v>
      </c>
      <c r="R57">
        <f t="shared" si="34"/>
        <v>-50.1449</v>
      </c>
      <c r="S57">
        <f t="shared" si="35"/>
        <v>-4.7644000000000002</v>
      </c>
      <c r="T57">
        <f t="shared" si="36"/>
        <v>-31.708200000000001</v>
      </c>
      <c r="U57">
        <f t="shared" si="37"/>
        <v>0.76719999999999999</v>
      </c>
      <c r="V57">
        <f t="shared" si="38"/>
        <v>1.6626000000000001</v>
      </c>
      <c r="W57">
        <f t="shared" si="39"/>
        <v>0</v>
      </c>
      <c r="X57">
        <f t="shared" si="39"/>
        <v>7.7999999999999996E-3</v>
      </c>
      <c r="Y57">
        <f t="shared" si="40"/>
        <v>8.8300000000000003E-2</v>
      </c>
      <c r="Z57">
        <f t="shared" si="41"/>
        <v>-6.6E-3</v>
      </c>
      <c r="AA57">
        <f t="shared" si="42"/>
        <v>7.8100000000000003E-2</v>
      </c>
    </row>
    <row r="58" spans="1:27">
      <c r="A58" t="s">
        <v>119</v>
      </c>
      <c r="B58">
        <v>3</v>
      </c>
      <c r="C58">
        <v>1</v>
      </c>
      <c r="D58">
        <v>6</v>
      </c>
      <c r="E58">
        <v>-55.733004000000001</v>
      </c>
      <c r="F58">
        <v>-7.5162120000000003</v>
      </c>
      <c r="G58">
        <v>-36.144033</v>
      </c>
      <c r="H58">
        <v>0.64807300000000001</v>
      </c>
      <c r="I58">
        <v>2.2961339999999999</v>
      </c>
      <c r="K58">
        <v>9.1909999999999995E-3</v>
      </c>
      <c r="L58">
        <v>9.5867999999999995E-2</v>
      </c>
      <c r="M58">
        <v>-3.532E-3</v>
      </c>
      <c r="N58">
        <v>0.11464199999999999</v>
      </c>
      <c r="P58" t="str">
        <f t="shared" si="32"/>
        <v>CS-Aa-5YR</v>
      </c>
      <c r="Q58" t="str">
        <f t="shared" si="33"/>
        <v>3, 1, 6</v>
      </c>
      <c r="R58">
        <f t="shared" si="34"/>
        <v>-55.732999999999997</v>
      </c>
      <c r="S58">
        <f t="shared" si="35"/>
        <v>-7.5162000000000004</v>
      </c>
      <c r="T58">
        <f t="shared" si="36"/>
        <v>-36.143999999999998</v>
      </c>
      <c r="U58">
        <f t="shared" si="37"/>
        <v>0.64810000000000001</v>
      </c>
      <c r="V58">
        <f t="shared" si="38"/>
        <v>2.2961</v>
      </c>
      <c r="W58">
        <f t="shared" si="39"/>
        <v>0</v>
      </c>
      <c r="X58">
        <f t="shared" si="39"/>
        <v>9.1999999999999998E-3</v>
      </c>
      <c r="Y58">
        <f t="shared" si="40"/>
        <v>9.5899999999999999E-2</v>
      </c>
      <c r="Z58">
        <f t="shared" si="41"/>
        <v>-3.5000000000000001E-3</v>
      </c>
      <c r="AA58">
        <f t="shared" si="42"/>
        <v>0.11459999999999999</v>
      </c>
    </row>
    <row r="59" spans="1:27">
      <c r="A59" t="s">
        <v>120</v>
      </c>
      <c r="B59">
        <v>3</v>
      </c>
      <c r="C59">
        <v>1</v>
      </c>
      <c r="D59">
        <v>0</v>
      </c>
      <c r="E59">
        <v>-41.285195000000002</v>
      </c>
      <c r="F59">
        <v>-10.086093999999999</v>
      </c>
      <c r="G59">
        <v>-28.609978000000002</v>
      </c>
      <c r="H59">
        <v>0.74123399999999995</v>
      </c>
      <c r="I59">
        <v>2.5727030000000002</v>
      </c>
      <c r="K59">
        <v>1.1615E-2</v>
      </c>
      <c r="L59">
        <v>0.10777399999999999</v>
      </c>
      <c r="M59">
        <v>-4.1260000000000003E-3</v>
      </c>
      <c r="N59">
        <v>8.5815000000000002E-2</v>
      </c>
      <c r="P59" t="str">
        <f t="shared" si="32"/>
        <v>CS-A-5YR</v>
      </c>
      <c r="Q59" t="str">
        <f t="shared" si="33"/>
        <v>3, 1, 0</v>
      </c>
      <c r="R59">
        <f t="shared" si="34"/>
        <v>-41.285200000000003</v>
      </c>
      <c r="S59">
        <f t="shared" si="35"/>
        <v>-10.0861</v>
      </c>
      <c r="T59">
        <f t="shared" si="36"/>
        <v>-28.61</v>
      </c>
      <c r="U59">
        <f t="shared" si="37"/>
        <v>0.74119999999999997</v>
      </c>
      <c r="V59">
        <f t="shared" si="38"/>
        <v>2.5727000000000002</v>
      </c>
      <c r="W59">
        <f t="shared" si="39"/>
        <v>0</v>
      </c>
      <c r="X59">
        <f t="shared" si="39"/>
        <v>1.1599999999999999E-2</v>
      </c>
      <c r="Y59">
        <f t="shared" si="40"/>
        <v>0.10780000000000001</v>
      </c>
      <c r="Z59">
        <f t="shared" si="41"/>
        <v>-4.1000000000000003E-3</v>
      </c>
      <c r="AA59">
        <f t="shared" si="42"/>
        <v>8.5800000000000001E-2</v>
      </c>
    </row>
    <row r="60" spans="1:27">
      <c r="A60" t="s">
        <v>121</v>
      </c>
      <c r="B60">
        <v>1</v>
      </c>
      <c r="C60">
        <v>1</v>
      </c>
      <c r="D60">
        <v>2</v>
      </c>
      <c r="E60">
        <v>-1.019236</v>
      </c>
      <c r="F60">
        <v>30.179864999999999</v>
      </c>
      <c r="G60">
        <v>11.655981000000001</v>
      </c>
      <c r="H60">
        <v>0.48688999999999999</v>
      </c>
      <c r="I60">
        <v>2.3702930000000002</v>
      </c>
      <c r="K60">
        <v>1.9623999999999999E-2</v>
      </c>
      <c r="L60">
        <v>0.14008399999999999</v>
      </c>
      <c r="M60">
        <v>-3.2130000000000001E-3</v>
      </c>
      <c r="N60">
        <v>7.3190000000000005E-2</v>
      </c>
      <c r="P60" t="str">
        <f t="shared" si="32"/>
        <v>CS-Baa-5YR</v>
      </c>
      <c r="Q60" t="str">
        <f t="shared" si="33"/>
        <v>1, 1, 2</v>
      </c>
      <c r="R60">
        <f t="shared" si="34"/>
        <v>-1.0192000000000001</v>
      </c>
      <c r="S60">
        <f t="shared" si="35"/>
        <v>30.1799</v>
      </c>
      <c r="T60">
        <f t="shared" si="36"/>
        <v>11.656000000000001</v>
      </c>
      <c r="U60">
        <f t="shared" si="37"/>
        <v>0.4869</v>
      </c>
      <c r="V60">
        <f t="shared" si="38"/>
        <v>2.3702999999999999</v>
      </c>
      <c r="W60">
        <f t="shared" si="39"/>
        <v>0</v>
      </c>
      <c r="X60">
        <f t="shared" si="39"/>
        <v>1.9599999999999999E-2</v>
      </c>
      <c r="Y60">
        <f t="shared" si="40"/>
        <v>0.1401</v>
      </c>
      <c r="Z60">
        <f t="shared" si="41"/>
        <v>-3.2000000000000002E-3</v>
      </c>
      <c r="AA60">
        <f t="shared" si="42"/>
        <v>7.3200000000000001E-2</v>
      </c>
    </row>
    <row r="62" spans="1:27">
      <c r="A62" t="s">
        <v>434</v>
      </c>
      <c r="P62" t="s">
        <v>414</v>
      </c>
    </row>
    <row r="63" spans="1:27">
      <c r="A63" t="s">
        <v>396</v>
      </c>
      <c r="B63" t="s">
        <v>410</v>
      </c>
      <c r="C63" t="s">
        <v>411</v>
      </c>
      <c r="D63" t="s">
        <v>412</v>
      </c>
      <c r="E63" t="s">
        <v>415</v>
      </c>
      <c r="F63" t="s">
        <v>398</v>
      </c>
      <c r="G63" t="s">
        <v>416</v>
      </c>
      <c r="H63" t="s">
        <v>423</v>
      </c>
      <c r="I63" t="s">
        <v>424</v>
      </c>
      <c r="J63" s="6" t="s">
        <v>436</v>
      </c>
      <c r="K63" t="s">
        <v>399</v>
      </c>
      <c r="L63" t="s">
        <v>409</v>
      </c>
      <c r="M63" t="s">
        <v>66</v>
      </c>
      <c r="N63" t="s">
        <v>413</v>
      </c>
      <c r="P63" t="s">
        <v>396</v>
      </c>
      <c r="Q63" t="s">
        <v>397</v>
      </c>
      <c r="R63" s="6" t="s">
        <v>415</v>
      </c>
      <c r="S63" s="6" t="s">
        <v>398</v>
      </c>
      <c r="T63" s="6" t="s">
        <v>416</v>
      </c>
      <c r="U63" s="6" t="s">
        <v>407</v>
      </c>
      <c r="V63" s="6" t="s">
        <v>408</v>
      </c>
      <c r="W63" s="6" t="s">
        <v>437</v>
      </c>
      <c r="X63" s="6" t="s">
        <v>399</v>
      </c>
      <c r="Y63" s="6" t="s">
        <v>409</v>
      </c>
      <c r="Z63" s="6" t="s">
        <v>66</v>
      </c>
      <c r="AA63" s="6" t="s">
        <v>413</v>
      </c>
    </row>
    <row r="64" spans="1:27">
      <c r="A64" t="s">
        <v>108</v>
      </c>
      <c r="B64">
        <v>3</v>
      </c>
      <c r="C64">
        <v>1</v>
      </c>
      <c r="D64">
        <v>0</v>
      </c>
      <c r="E64">
        <v>-11.756489</v>
      </c>
      <c r="F64">
        <v>8.0974850000000007</v>
      </c>
      <c r="G64">
        <v>-3.6904409999999999</v>
      </c>
      <c r="H64">
        <v>0.83275900000000003</v>
      </c>
      <c r="I64">
        <v>1.944507</v>
      </c>
      <c r="K64">
        <v>9.7300000000000008E-3</v>
      </c>
      <c r="L64">
        <v>9.8639000000000004E-2</v>
      </c>
      <c r="M64">
        <v>-2.2794999999999999E-2</v>
      </c>
      <c r="N64">
        <v>6.7907999999999996E-2</v>
      </c>
      <c r="P64" t="str">
        <f t="shared" ref="P64:P75" si="43">A64</f>
        <v>CS-Aaa-3MO</v>
      </c>
      <c r="Q64" t="str">
        <f t="shared" ref="Q64:Q75" si="44">B64 &amp; ", " &amp;C64 &amp; ", " &amp;D64</f>
        <v>3, 1, 0</v>
      </c>
      <c r="R64">
        <f t="shared" ref="R64:R75" si="45">ROUND(E64,4)</f>
        <v>-11.756500000000001</v>
      </c>
      <c r="S64">
        <f t="shared" ref="S64:S75" si="46">ROUND(F64,4)</f>
        <v>8.0975000000000001</v>
      </c>
      <c r="T64">
        <f t="shared" ref="T64:T75" si="47">ROUND(G64,4)</f>
        <v>-3.6903999999999999</v>
      </c>
      <c r="U64">
        <f t="shared" ref="U64:U75" si="48">ROUND(H64,4)</f>
        <v>0.83279999999999998</v>
      </c>
      <c r="V64">
        <f t="shared" ref="V64:V75" si="49">ROUND(I64,4)</f>
        <v>1.9444999999999999</v>
      </c>
      <c r="W64">
        <f t="shared" ref="W64:X75" si="50">ROUND(J64,4)</f>
        <v>0</v>
      </c>
      <c r="X64">
        <f t="shared" si="50"/>
        <v>9.7000000000000003E-3</v>
      </c>
      <c r="Y64">
        <f t="shared" ref="Y64:Y75" si="51">ROUND(L64,4)</f>
        <v>9.8599999999999993E-2</v>
      </c>
      <c r="Z64">
        <f t="shared" ref="Z64:Z75" si="52">ROUND(M64,4)</f>
        <v>-2.2800000000000001E-2</v>
      </c>
      <c r="AA64">
        <f t="shared" ref="AA64:AA75" si="53">ROUND(N64,4)</f>
        <v>6.7900000000000002E-2</v>
      </c>
    </row>
    <row r="65" spans="1:27">
      <c r="A65" t="s">
        <v>109</v>
      </c>
      <c r="B65">
        <v>1</v>
      </c>
      <c r="C65">
        <v>1</v>
      </c>
      <c r="D65">
        <v>1</v>
      </c>
      <c r="E65">
        <v>-73.470268000000004</v>
      </c>
      <c r="F65">
        <v>-56.452576999999998</v>
      </c>
      <c r="G65">
        <v>-66.556514000000007</v>
      </c>
      <c r="H65">
        <v>0.91465300000000005</v>
      </c>
      <c r="I65">
        <v>1.600657</v>
      </c>
      <c r="K65">
        <v>9.4800000000000006E-3</v>
      </c>
      <c r="L65">
        <v>9.7364000000000006E-2</v>
      </c>
      <c r="M65">
        <v>-4.2185E-2</v>
      </c>
      <c r="N65">
        <v>7.6194999999999999E-2</v>
      </c>
      <c r="P65" t="str">
        <f t="shared" si="43"/>
        <v>CS-Aa-3MO</v>
      </c>
      <c r="Q65" t="str">
        <f t="shared" si="44"/>
        <v>1, 1, 1</v>
      </c>
      <c r="R65">
        <f t="shared" si="45"/>
        <v>-73.470299999999995</v>
      </c>
      <c r="S65">
        <f t="shared" si="46"/>
        <v>-56.452599999999997</v>
      </c>
      <c r="T65">
        <f t="shared" si="47"/>
        <v>-66.5565</v>
      </c>
      <c r="U65">
        <f t="shared" si="48"/>
        <v>0.91469999999999996</v>
      </c>
      <c r="V65">
        <f t="shared" si="49"/>
        <v>1.6007</v>
      </c>
      <c r="W65">
        <f t="shared" si="50"/>
        <v>0</v>
      </c>
      <c r="X65">
        <f t="shared" si="50"/>
        <v>9.4999999999999998E-3</v>
      </c>
      <c r="Y65">
        <f t="shared" si="51"/>
        <v>9.74E-2</v>
      </c>
      <c r="Z65">
        <f t="shared" si="52"/>
        <v>-4.2200000000000001E-2</v>
      </c>
      <c r="AA65">
        <f t="shared" si="53"/>
        <v>7.6200000000000004E-2</v>
      </c>
    </row>
    <row r="66" spans="1:27">
      <c r="A66" t="s">
        <v>110</v>
      </c>
      <c r="B66">
        <v>2</v>
      </c>
      <c r="C66">
        <v>1</v>
      </c>
      <c r="D66">
        <v>0</v>
      </c>
      <c r="E66">
        <v>-62.132890000000003</v>
      </c>
      <c r="F66">
        <v>-45.115198999999997</v>
      </c>
      <c r="G66">
        <v>-55.219135999999999</v>
      </c>
      <c r="H66">
        <v>0.51832800000000001</v>
      </c>
      <c r="I66">
        <v>2.0466479999999998</v>
      </c>
      <c r="K66">
        <v>1.0104E-2</v>
      </c>
      <c r="L66">
        <v>0.100518</v>
      </c>
      <c r="M66">
        <v>-2.7178999999999998E-2</v>
      </c>
      <c r="N66">
        <v>5.3650000000000003E-2</v>
      </c>
      <c r="P66" t="str">
        <f t="shared" si="43"/>
        <v>CS-A-3MO</v>
      </c>
      <c r="Q66" t="str">
        <f t="shared" si="44"/>
        <v>2, 1, 0</v>
      </c>
      <c r="R66">
        <f t="shared" si="45"/>
        <v>-62.132899999999999</v>
      </c>
      <c r="S66">
        <f t="shared" si="46"/>
        <v>-45.115200000000002</v>
      </c>
      <c r="T66">
        <f t="shared" si="47"/>
        <v>-55.219099999999997</v>
      </c>
      <c r="U66">
        <f t="shared" si="48"/>
        <v>0.51829999999999998</v>
      </c>
      <c r="V66">
        <f t="shared" si="49"/>
        <v>2.0466000000000002</v>
      </c>
      <c r="W66">
        <f t="shared" si="50"/>
        <v>0</v>
      </c>
      <c r="X66">
        <f t="shared" si="50"/>
        <v>1.01E-2</v>
      </c>
      <c r="Y66">
        <f t="shared" si="51"/>
        <v>0.10050000000000001</v>
      </c>
      <c r="Z66">
        <f t="shared" si="52"/>
        <v>-2.7199999999999998E-2</v>
      </c>
      <c r="AA66">
        <f t="shared" si="53"/>
        <v>5.3699999999999998E-2</v>
      </c>
    </row>
    <row r="67" spans="1:27">
      <c r="A67" t="s">
        <v>111</v>
      </c>
      <c r="B67">
        <v>3</v>
      </c>
      <c r="C67">
        <v>1</v>
      </c>
      <c r="D67">
        <v>2</v>
      </c>
      <c r="E67">
        <v>-42.063899999999997</v>
      </c>
      <c r="F67">
        <v>-16.537362999999999</v>
      </c>
      <c r="G67">
        <v>-31.693268</v>
      </c>
      <c r="H67">
        <v>0.40208100000000002</v>
      </c>
      <c r="I67">
        <v>1.9971680000000001</v>
      </c>
      <c r="K67">
        <v>1.3235E-2</v>
      </c>
      <c r="L67">
        <v>0.115041</v>
      </c>
      <c r="M67">
        <v>-1.1431999999999999E-2</v>
      </c>
      <c r="N67">
        <v>4.3837000000000001E-2</v>
      </c>
      <c r="P67" t="str">
        <f t="shared" si="43"/>
        <v>CS-Baa-3MO</v>
      </c>
      <c r="Q67" t="str">
        <f t="shared" si="44"/>
        <v>3, 1, 2</v>
      </c>
      <c r="R67">
        <f t="shared" si="45"/>
        <v>-42.063899999999997</v>
      </c>
      <c r="S67">
        <f t="shared" si="46"/>
        <v>-16.537400000000002</v>
      </c>
      <c r="T67">
        <f t="shared" si="47"/>
        <v>-31.693300000000001</v>
      </c>
      <c r="U67">
        <f t="shared" si="48"/>
        <v>0.40210000000000001</v>
      </c>
      <c r="V67">
        <f t="shared" si="49"/>
        <v>1.9972000000000001</v>
      </c>
      <c r="W67">
        <f t="shared" si="50"/>
        <v>0</v>
      </c>
      <c r="X67">
        <f t="shared" si="50"/>
        <v>1.32E-2</v>
      </c>
      <c r="Y67">
        <f t="shared" si="51"/>
        <v>0.115</v>
      </c>
      <c r="Z67">
        <f t="shared" si="52"/>
        <v>-1.14E-2</v>
      </c>
      <c r="AA67">
        <f t="shared" si="53"/>
        <v>4.3799999999999999E-2</v>
      </c>
    </row>
    <row r="68" spans="1:27">
      <c r="A68" t="s">
        <v>113</v>
      </c>
      <c r="B68">
        <v>4</v>
      </c>
      <c r="C68">
        <v>1</v>
      </c>
      <c r="D68">
        <v>2</v>
      </c>
      <c r="E68">
        <v>-28.856802999999999</v>
      </c>
      <c r="F68">
        <v>-0.49398399999999998</v>
      </c>
      <c r="G68">
        <v>-17.333879</v>
      </c>
      <c r="H68">
        <v>0.33340999999999998</v>
      </c>
      <c r="I68">
        <v>1.9421060000000001</v>
      </c>
      <c r="K68">
        <v>6.9410000000000001E-3</v>
      </c>
      <c r="L68">
        <v>8.3311999999999997E-2</v>
      </c>
      <c r="M68">
        <v>-2.3200999999999999E-2</v>
      </c>
      <c r="N68">
        <v>6.8613999999999994E-2</v>
      </c>
      <c r="P68" t="str">
        <f t="shared" si="43"/>
        <v>CS-Aaa-1YR</v>
      </c>
      <c r="Q68" t="str">
        <f t="shared" si="44"/>
        <v>4, 1, 2</v>
      </c>
      <c r="R68">
        <f t="shared" si="45"/>
        <v>-28.8568</v>
      </c>
      <c r="S68">
        <f t="shared" si="46"/>
        <v>-0.49399999999999999</v>
      </c>
      <c r="T68">
        <f t="shared" si="47"/>
        <v>-17.3339</v>
      </c>
      <c r="U68">
        <f t="shared" si="48"/>
        <v>0.33339999999999997</v>
      </c>
      <c r="V68">
        <f t="shared" si="49"/>
        <v>1.9420999999999999</v>
      </c>
      <c r="W68">
        <f t="shared" si="50"/>
        <v>0</v>
      </c>
      <c r="X68">
        <f t="shared" si="50"/>
        <v>6.8999999999999999E-3</v>
      </c>
      <c r="Y68">
        <f t="shared" si="51"/>
        <v>8.3299999999999999E-2</v>
      </c>
      <c r="Z68">
        <f t="shared" si="52"/>
        <v>-2.3199999999999998E-2</v>
      </c>
      <c r="AA68">
        <f t="shared" si="53"/>
        <v>6.8599999999999994E-2</v>
      </c>
    </row>
    <row r="69" spans="1:27">
      <c r="A69" t="s">
        <v>114</v>
      </c>
      <c r="B69">
        <v>4</v>
      </c>
      <c r="C69">
        <v>1</v>
      </c>
      <c r="D69">
        <v>5</v>
      </c>
      <c r="E69">
        <v>-102.671699</v>
      </c>
      <c r="F69">
        <v>-65.800033999999997</v>
      </c>
      <c r="G69">
        <v>-87.691896999999997</v>
      </c>
      <c r="H69">
        <v>0.675404</v>
      </c>
      <c r="I69">
        <v>1.8130949999999999</v>
      </c>
      <c r="K69">
        <v>6.6420000000000003E-3</v>
      </c>
      <c r="L69">
        <v>8.1499000000000002E-2</v>
      </c>
      <c r="M69">
        <v>-1.9583E-2</v>
      </c>
      <c r="N69">
        <v>7.7807000000000001E-2</v>
      </c>
      <c r="P69" t="str">
        <f t="shared" si="43"/>
        <v>CS-Aa-1YR</v>
      </c>
      <c r="Q69" t="str">
        <f t="shared" si="44"/>
        <v>4, 1, 5</v>
      </c>
      <c r="R69">
        <f t="shared" si="45"/>
        <v>-102.6717</v>
      </c>
      <c r="S69">
        <f t="shared" si="46"/>
        <v>-65.8</v>
      </c>
      <c r="T69">
        <f t="shared" si="47"/>
        <v>-87.691900000000004</v>
      </c>
      <c r="U69">
        <f t="shared" si="48"/>
        <v>0.6754</v>
      </c>
      <c r="V69">
        <f t="shared" si="49"/>
        <v>1.8130999999999999</v>
      </c>
      <c r="W69">
        <f t="shared" si="50"/>
        <v>0</v>
      </c>
      <c r="X69">
        <f t="shared" si="50"/>
        <v>6.6E-3</v>
      </c>
      <c r="Y69">
        <f t="shared" si="51"/>
        <v>8.1500000000000003E-2</v>
      </c>
      <c r="Z69">
        <f t="shared" si="52"/>
        <v>-1.9599999999999999E-2</v>
      </c>
      <c r="AA69">
        <f t="shared" si="53"/>
        <v>7.7799999999999994E-2</v>
      </c>
    </row>
    <row r="70" spans="1:27">
      <c r="A70" t="s">
        <v>115</v>
      </c>
      <c r="B70">
        <v>4</v>
      </c>
      <c r="C70">
        <v>1</v>
      </c>
      <c r="D70">
        <v>5</v>
      </c>
      <c r="E70">
        <v>-89.474914999999996</v>
      </c>
      <c r="F70">
        <v>-52.603250000000003</v>
      </c>
      <c r="G70">
        <v>-74.495113000000003</v>
      </c>
      <c r="H70">
        <v>0.91507099999999997</v>
      </c>
      <c r="I70">
        <v>2.1024020000000001</v>
      </c>
      <c r="K70">
        <v>7.6099999999999996E-3</v>
      </c>
      <c r="L70">
        <v>8.7233000000000005E-2</v>
      </c>
      <c r="M70">
        <v>-1.8686000000000001E-2</v>
      </c>
      <c r="N70">
        <v>5.7044999999999998E-2</v>
      </c>
      <c r="P70" t="str">
        <f t="shared" si="43"/>
        <v>CS-A-1YR</v>
      </c>
      <c r="Q70" t="str">
        <f t="shared" si="44"/>
        <v>4, 1, 5</v>
      </c>
      <c r="R70">
        <f t="shared" si="45"/>
        <v>-89.474900000000005</v>
      </c>
      <c r="S70">
        <f t="shared" si="46"/>
        <v>-52.603299999999997</v>
      </c>
      <c r="T70">
        <f t="shared" si="47"/>
        <v>-74.495099999999994</v>
      </c>
      <c r="U70">
        <f t="shared" si="48"/>
        <v>0.91510000000000002</v>
      </c>
      <c r="V70">
        <f t="shared" si="49"/>
        <v>2.1023999999999998</v>
      </c>
      <c r="W70">
        <f t="shared" si="50"/>
        <v>0</v>
      </c>
      <c r="X70">
        <f t="shared" si="50"/>
        <v>7.6E-3</v>
      </c>
      <c r="Y70">
        <f t="shared" si="51"/>
        <v>8.72E-2</v>
      </c>
      <c r="Z70">
        <f t="shared" si="52"/>
        <v>-1.8700000000000001E-2</v>
      </c>
      <c r="AA70">
        <f t="shared" si="53"/>
        <v>5.7000000000000002E-2</v>
      </c>
    </row>
    <row r="71" spans="1:27">
      <c r="A71" t="s">
        <v>116</v>
      </c>
      <c r="B71">
        <v>4</v>
      </c>
      <c r="C71">
        <v>1</v>
      </c>
      <c r="D71">
        <v>5</v>
      </c>
      <c r="E71">
        <v>-48.795603999999997</v>
      </c>
      <c r="F71">
        <v>-11.923939000000001</v>
      </c>
      <c r="G71">
        <v>-33.815801999999998</v>
      </c>
      <c r="H71">
        <v>0.59203300000000003</v>
      </c>
      <c r="I71">
        <v>2.021871</v>
      </c>
      <c r="K71">
        <v>9.7479999999999997E-3</v>
      </c>
      <c r="L71">
        <v>9.8733000000000001E-2</v>
      </c>
      <c r="M71">
        <v>-1.2944000000000001E-2</v>
      </c>
      <c r="N71">
        <v>4.2812999999999997E-2</v>
      </c>
      <c r="P71" t="str">
        <f t="shared" si="43"/>
        <v>CS-Baa-1YR</v>
      </c>
      <c r="Q71" t="str">
        <f t="shared" si="44"/>
        <v>4, 1, 5</v>
      </c>
      <c r="R71">
        <f t="shared" si="45"/>
        <v>-48.7956</v>
      </c>
      <c r="S71">
        <f t="shared" si="46"/>
        <v>-11.9239</v>
      </c>
      <c r="T71">
        <f t="shared" si="47"/>
        <v>-33.815800000000003</v>
      </c>
      <c r="U71">
        <f t="shared" si="48"/>
        <v>0.59199999999999997</v>
      </c>
      <c r="V71">
        <f t="shared" si="49"/>
        <v>2.0219</v>
      </c>
      <c r="W71">
        <f t="shared" si="50"/>
        <v>0</v>
      </c>
      <c r="X71">
        <f t="shared" si="50"/>
        <v>9.7000000000000003E-3</v>
      </c>
      <c r="Y71">
        <f t="shared" si="51"/>
        <v>9.8699999999999996E-2</v>
      </c>
      <c r="Z71">
        <f t="shared" si="52"/>
        <v>-1.29E-2</v>
      </c>
      <c r="AA71">
        <f t="shared" si="53"/>
        <v>4.2799999999999998E-2</v>
      </c>
    </row>
    <row r="72" spans="1:27">
      <c r="A72" t="s">
        <v>118</v>
      </c>
      <c r="B72">
        <v>3</v>
      </c>
      <c r="C72">
        <v>1</v>
      </c>
      <c r="D72">
        <v>5</v>
      </c>
      <c r="E72">
        <v>-78.245903999999996</v>
      </c>
      <c r="F72">
        <v>-44.210521</v>
      </c>
      <c r="G72">
        <v>-64.418395000000004</v>
      </c>
      <c r="H72">
        <v>0.40327000000000002</v>
      </c>
      <c r="I72">
        <v>1.8213200000000001</v>
      </c>
      <c r="K72">
        <v>6.8910000000000004E-3</v>
      </c>
      <c r="L72">
        <v>8.3013000000000003E-2</v>
      </c>
      <c r="M72">
        <v>-7.9279999999999993E-3</v>
      </c>
      <c r="N72">
        <v>7.2484999999999994E-2</v>
      </c>
      <c r="P72" t="str">
        <f t="shared" si="43"/>
        <v>CS-Aaa-5YR</v>
      </c>
      <c r="Q72" t="str">
        <f t="shared" si="44"/>
        <v>3, 1, 5</v>
      </c>
      <c r="R72">
        <f t="shared" si="45"/>
        <v>-78.245900000000006</v>
      </c>
      <c r="S72">
        <f t="shared" si="46"/>
        <v>-44.210500000000003</v>
      </c>
      <c r="T72">
        <f t="shared" si="47"/>
        <v>-64.418400000000005</v>
      </c>
      <c r="U72">
        <f t="shared" si="48"/>
        <v>0.40329999999999999</v>
      </c>
      <c r="V72">
        <f t="shared" si="49"/>
        <v>1.8212999999999999</v>
      </c>
      <c r="W72">
        <f t="shared" si="50"/>
        <v>0</v>
      </c>
      <c r="X72">
        <f t="shared" si="50"/>
        <v>6.8999999999999999E-3</v>
      </c>
      <c r="Y72">
        <f t="shared" si="51"/>
        <v>8.3000000000000004E-2</v>
      </c>
      <c r="Z72">
        <f t="shared" si="52"/>
        <v>-7.9000000000000008E-3</v>
      </c>
      <c r="AA72">
        <f t="shared" si="53"/>
        <v>7.2499999999999995E-2</v>
      </c>
    </row>
    <row r="73" spans="1:27">
      <c r="A73" t="s">
        <v>119</v>
      </c>
      <c r="B73">
        <v>3</v>
      </c>
      <c r="C73">
        <v>1</v>
      </c>
      <c r="D73">
        <v>6</v>
      </c>
      <c r="E73">
        <v>-66.511678000000003</v>
      </c>
      <c r="F73">
        <v>-29.640014000000001</v>
      </c>
      <c r="G73">
        <v>-51.531875999999997</v>
      </c>
      <c r="H73">
        <v>0.518428</v>
      </c>
      <c r="I73">
        <v>2.1156959999999998</v>
      </c>
      <c r="K73">
        <v>7.3119999999999999E-3</v>
      </c>
      <c r="L73">
        <v>8.5511000000000004E-2</v>
      </c>
      <c r="M73">
        <v>-2.872E-3</v>
      </c>
      <c r="N73">
        <v>0.103811</v>
      </c>
      <c r="P73" t="str">
        <f t="shared" si="43"/>
        <v>CS-Aa-5YR</v>
      </c>
      <c r="Q73" t="str">
        <f t="shared" si="44"/>
        <v>3, 1, 6</v>
      </c>
      <c r="R73">
        <f t="shared" si="45"/>
        <v>-66.511700000000005</v>
      </c>
      <c r="S73">
        <f t="shared" si="46"/>
        <v>-29.64</v>
      </c>
      <c r="T73">
        <f t="shared" si="47"/>
        <v>-51.5319</v>
      </c>
      <c r="U73">
        <f t="shared" si="48"/>
        <v>0.51839999999999997</v>
      </c>
      <c r="V73">
        <f t="shared" si="49"/>
        <v>2.1156999999999999</v>
      </c>
      <c r="W73">
        <f t="shared" si="50"/>
        <v>0</v>
      </c>
      <c r="X73">
        <f t="shared" si="50"/>
        <v>7.3000000000000001E-3</v>
      </c>
      <c r="Y73">
        <f t="shared" si="51"/>
        <v>8.5500000000000007E-2</v>
      </c>
      <c r="Z73">
        <f t="shared" si="52"/>
        <v>-2.8999999999999998E-3</v>
      </c>
      <c r="AA73">
        <f t="shared" si="53"/>
        <v>0.1038</v>
      </c>
    </row>
    <row r="74" spans="1:27">
      <c r="A74" t="s">
        <v>120</v>
      </c>
      <c r="B74">
        <v>3</v>
      </c>
      <c r="C74">
        <v>1</v>
      </c>
      <c r="D74">
        <v>0</v>
      </c>
      <c r="E74">
        <v>-57.714885000000002</v>
      </c>
      <c r="F74">
        <v>-37.860911000000002</v>
      </c>
      <c r="G74">
        <v>-49.648837</v>
      </c>
      <c r="H74">
        <v>0.45500400000000002</v>
      </c>
      <c r="I74">
        <v>2.3667929999999999</v>
      </c>
      <c r="K74">
        <v>8.652E-3</v>
      </c>
      <c r="L74">
        <v>9.3017000000000002E-2</v>
      </c>
      <c r="M74">
        <v>-2.673E-3</v>
      </c>
      <c r="N74">
        <v>7.3283000000000001E-2</v>
      </c>
      <c r="P74" t="str">
        <f t="shared" si="43"/>
        <v>CS-A-5YR</v>
      </c>
      <c r="Q74" t="str">
        <f t="shared" si="44"/>
        <v>3, 1, 0</v>
      </c>
      <c r="R74">
        <f t="shared" si="45"/>
        <v>-57.7149</v>
      </c>
      <c r="S74">
        <f t="shared" si="46"/>
        <v>-37.860900000000001</v>
      </c>
      <c r="T74">
        <f t="shared" si="47"/>
        <v>-49.648800000000001</v>
      </c>
      <c r="U74">
        <f t="shared" si="48"/>
        <v>0.45500000000000002</v>
      </c>
      <c r="V74">
        <f t="shared" si="49"/>
        <v>2.3668</v>
      </c>
      <c r="W74">
        <f t="shared" si="50"/>
        <v>0</v>
      </c>
      <c r="X74">
        <f t="shared" si="50"/>
        <v>8.6999999999999994E-3</v>
      </c>
      <c r="Y74">
        <f t="shared" si="51"/>
        <v>9.2999999999999999E-2</v>
      </c>
      <c r="Z74">
        <f t="shared" si="52"/>
        <v>-2.7000000000000001E-3</v>
      </c>
      <c r="AA74">
        <f t="shared" si="53"/>
        <v>7.3300000000000004E-2</v>
      </c>
    </row>
    <row r="75" spans="1:27">
      <c r="A75" t="s">
        <v>121</v>
      </c>
      <c r="B75">
        <v>1</v>
      </c>
      <c r="C75">
        <v>1</v>
      </c>
      <c r="D75">
        <v>2</v>
      </c>
      <c r="E75">
        <v>-17.156427999999998</v>
      </c>
      <c r="F75">
        <v>2.6975449999999999</v>
      </c>
      <c r="G75">
        <v>-9.0903810000000007</v>
      </c>
      <c r="H75">
        <v>2.0643000000000002E-2</v>
      </c>
      <c r="I75">
        <v>2.3959570000000001</v>
      </c>
      <c r="K75">
        <v>1.6552000000000001E-2</v>
      </c>
      <c r="L75">
        <v>0.12865299999999999</v>
      </c>
      <c r="M75">
        <v>-1.5709999999999999E-3</v>
      </c>
      <c r="N75">
        <v>5.9894000000000003E-2</v>
      </c>
      <c r="P75" t="str">
        <f t="shared" si="43"/>
        <v>CS-Baa-5YR</v>
      </c>
      <c r="Q75" t="str">
        <f t="shared" si="44"/>
        <v>1, 1, 2</v>
      </c>
      <c r="R75">
        <f t="shared" si="45"/>
        <v>-17.156400000000001</v>
      </c>
      <c r="S75">
        <f t="shared" si="46"/>
        <v>2.6974999999999998</v>
      </c>
      <c r="T75">
        <f t="shared" si="47"/>
        <v>-9.0904000000000007</v>
      </c>
      <c r="U75">
        <f t="shared" si="48"/>
        <v>2.06E-2</v>
      </c>
      <c r="V75">
        <f t="shared" si="49"/>
        <v>2.3959999999999999</v>
      </c>
      <c r="W75">
        <f t="shared" si="50"/>
        <v>0</v>
      </c>
      <c r="X75">
        <f t="shared" si="50"/>
        <v>1.66E-2</v>
      </c>
      <c r="Y75">
        <f t="shared" si="51"/>
        <v>0.12870000000000001</v>
      </c>
      <c r="Z75">
        <f t="shared" si="52"/>
        <v>-1.6000000000000001E-3</v>
      </c>
      <c r="AA75">
        <f t="shared" si="53"/>
        <v>5.9900000000000002E-2</v>
      </c>
    </row>
    <row r="77" spans="1:27">
      <c r="A77" t="s">
        <v>435</v>
      </c>
      <c r="P77" t="s">
        <v>414</v>
      </c>
    </row>
    <row r="78" spans="1:27">
      <c r="A78" t="s">
        <v>396</v>
      </c>
      <c r="B78" t="s">
        <v>410</v>
      </c>
      <c r="C78" t="s">
        <v>411</v>
      </c>
      <c r="D78" t="s">
        <v>412</v>
      </c>
      <c r="E78" t="s">
        <v>415</v>
      </c>
      <c r="F78" t="s">
        <v>398</v>
      </c>
      <c r="G78" t="s">
        <v>416</v>
      </c>
      <c r="H78" t="s">
        <v>423</v>
      </c>
      <c r="I78" t="s">
        <v>424</v>
      </c>
      <c r="J78" s="6" t="s">
        <v>436</v>
      </c>
      <c r="K78" t="s">
        <v>399</v>
      </c>
      <c r="L78" t="s">
        <v>409</v>
      </c>
      <c r="M78" t="s">
        <v>66</v>
      </c>
      <c r="N78" t="s">
        <v>413</v>
      </c>
      <c r="P78" t="s">
        <v>396</v>
      </c>
      <c r="Q78" t="s">
        <v>397</v>
      </c>
      <c r="R78" s="6" t="s">
        <v>415</v>
      </c>
      <c r="S78" s="6" t="s">
        <v>398</v>
      </c>
      <c r="T78" s="6" t="s">
        <v>416</v>
      </c>
      <c r="U78" s="6" t="s">
        <v>407</v>
      </c>
      <c r="V78" s="6" t="s">
        <v>408</v>
      </c>
      <c r="W78" s="6" t="s">
        <v>399</v>
      </c>
      <c r="X78" s="6" t="s">
        <v>399</v>
      </c>
      <c r="Y78" s="6" t="s">
        <v>409</v>
      </c>
      <c r="Z78" s="6" t="s">
        <v>66</v>
      </c>
      <c r="AA78" s="6" t="s">
        <v>413</v>
      </c>
    </row>
    <row r="79" spans="1:27">
      <c r="A79" t="s">
        <v>108</v>
      </c>
      <c r="B79">
        <v>3</v>
      </c>
      <c r="C79">
        <v>1</v>
      </c>
      <c r="D79">
        <v>0</v>
      </c>
      <c r="E79">
        <v>-80.79298</v>
      </c>
      <c r="F79">
        <v>-63.775288000000003</v>
      </c>
      <c r="G79">
        <v>-73.879225000000005</v>
      </c>
      <c r="H79">
        <v>0.51591299999999995</v>
      </c>
      <c r="I79">
        <v>1.9350309999999999</v>
      </c>
      <c r="K79">
        <v>1.436E-2</v>
      </c>
      <c r="L79">
        <v>0.11983199999999999</v>
      </c>
      <c r="M79">
        <v>-2.0303999999999999E-2</v>
      </c>
      <c r="N79">
        <v>9.7770999999999997E-2</v>
      </c>
      <c r="P79" t="str">
        <f t="shared" ref="P79:P90" si="54">A79</f>
        <v>CS-Aaa-3MO</v>
      </c>
      <c r="Q79" t="str">
        <f t="shared" ref="Q79:Q90" si="55">B79 &amp; ", " &amp;C79 &amp; ", " &amp;D79</f>
        <v>3, 1, 0</v>
      </c>
      <c r="R79">
        <f t="shared" ref="R79:R90" si="56">ROUND(E79,4)</f>
        <v>-80.793000000000006</v>
      </c>
      <c r="S79">
        <f t="shared" ref="S79:S90" si="57">ROUND(F79,4)</f>
        <v>-63.775300000000001</v>
      </c>
      <c r="T79">
        <f t="shared" ref="T79:T90" si="58">ROUND(G79,4)</f>
        <v>-73.879199999999997</v>
      </c>
      <c r="U79">
        <f t="shared" ref="U79:U90" si="59">ROUND(H79,4)</f>
        <v>0.51590000000000003</v>
      </c>
      <c r="V79">
        <f t="shared" ref="V79:V90" si="60">ROUND(I79,4)</f>
        <v>1.9350000000000001</v>
      </c>
      <c r="W79">
        <f t="shared" ref="W79:X90" si="61">ROUND(J79,4)</f>
        <v>0</v>
      </c>
      <c r="X79">
        <f t="shared" si="61"/>
        <v>1.44E-2</v>
      </c>
      <c r="Y79">
        <f t="shared" ref="Y79:Y90" si="62">ROUND(L79,4)</f>
        <v>0.1198</v>
      </c>
      <c r="Z79">
        <f t="shared" ref="Z79:Z90" si="63">ROUND(M79,4)</f>
        <v>-2.0299999999999999E-2</v>
      </c>
      <c r="AA79">
        <f t="shared" ref="AA79:AA90" si="64">ROUND(N79,4)</f>
        <v>9.7799999999999998E-2</v>
      </c>
    </row>
    <row r="80" spans="1:27">
      <c r="A80" t="s">
        <v>109</v>
      </c>
      <c r="B80">
        <v>1</v>
      </c>
      <c r="C80">
        <v>1</v>
      </c>
      <c r="D80">
        <v>1</v>
      </c>
      <c r="E80">
        <v>-75.289193999999995</v>
      </c>
      <c r="F80">
        <v>-61.107785</v>
      </c>
      <c r="G80">
        <v>-69.527732</v>
      </c>
      <c r="H80">
        <v>0.71176399999999995</v>
      </c>
      <c r="I80">
        <v>2.0566279999999999</v>
      </c>
      <c r="K80">
        <v>1.4383E-2</v>
      </c>
      <c r="L80">
        <v>0.119931</v>
      </c>
      <c r="M80">
        <v>-2.7501000000000001E-2</v>
      </c>
      <c r="N80">
        <v>0.103461</v>
      </c>
      <c r="P80" t="str">
        <f t="shared" si="54"/>
        <v>CS-Aa-3MO</v>
      </c>
      <c r="Q80" t="str">
        <f t="shared" si="55"/>
        <v>1, 1, 1</v>
      </c>
      <c r="R80">
        <f t="shared" si="56"/>
        <v>-75.289199999999994</v>
      </c>
      <c r="S80">
        <f t="shared" si="57"/>
        <v>-61.107799999999997</v>
      </c>
      <c r="T80">
        <f t="shared" si="58"/>
        <v>-69.527699999999996</v>
      </c>
      <c r="U80">
        <f t="shared" si="59"/>
        <v>0.71179999999999999</v>
      </c>
      <c r="V80">
        <f t="shared" si="60"/>
        <v>2.0566</v>
      </c>
      <c r="W80">
        <f t="shared" si="61"/>
        <v>0</v>
      </c>
      <c r="X80">
        <f t="shared" si="61"/>
        <v>1.44E-2</v>
      </c>
      <c r="Y80">
        <f t="shared" si="62"/>
        <v>0.11990000000000001</v>
      </c>
      <c r="Z80">
        <f t="shared" si="63"/>
        <v>-2.75E-2</v>
      </c>
      <c r="AA80">
        <f t="shared" si="64"/>
        <v>0.10349999999999999</v>
      </c>
    </row>
    <row r="81" spans="1:27">
      <c r="A81" t="s">
        <v>110</v>
      </c>
      <c r="B81">
        <v>2</v>
      </c>
      <c r="C81">
        <v>1</v>
      </c>
      <c r="D81">
        <v>0</v>
      </c>
      <c r="E81">
        <v>-75.145246999999998</v>
      </c>
      <c r="F81">
        <v>-60.963836999999998</v>
      </c>
      <c r="G81">
        <v>-69.383784000000006</v>
      </c>
      <c r="H81">
        <v>0.74626300000000001</v>
      </c>
      <c r="I81">
        <v>1.963017</v>
      </c>
      <c r="K81">
        <v>1.4553999999999999E-2</v>
      </c>
      <c r="L81">
        <v>0.120638</v>
      </c>
      <c r="M81">
        <v>-3.1189000000000001E-2</v>
      </c>
      <c r="N81">
        <v>0.10412100000000001</v>
      </c>
      <c r="P81" t="str">
        <f t="shared" si="54"/>
        <v>CS-A-3MO</v>
      </c>
      <c r="Q81" t="str">
        <f t="shared" si="55"/>
        <v>2, 1, 0</v>
      </c>
      <c r="R81">
        <f t="shared" si="56"/>
        <v>-75.145200000000003</v>
      </c>
      <c r="S81">
        <f t="shared" si="57"/>
        <v>-60.963799999999999</v>
      </c>
      <c r="T81">
        <f t="shared" si="58"/>
        <v>-69.383799999999994</v>
      </c>
      <c r="U81">
        <f t="shared" si="59"/>
        <v>0.74629999999999996</v>
      </c>
      <c r="V81">
        <f t="shared" si="60"/>
        <v>1.9630000000000001</v>
      </c>
      <c r="W81">
        <f t="shared" si="61"/>
        <v>0</v>
      </c>
      <c r="X81">
        <f t="shared" si="61"/>
        <v>1.46E-2</v>
      </c>
      <c r="Y81">
        <f t="shared" si="62"/>
        <v>0.1206</v>
      </c>
      <c r="Z81">
        <f t="shared" si="63"/>
        <v>-3.1199999999999999E-2</v>
      </c>
      <c r="AA81">
        <f t="shared" si="64"/>
        <v>0.1041</v>
      </c>
    </row>
    <row r="82" spans="1:27">
      <c r="A82" t="s">
        <v>111</v>
      </c>
      <c r="B82">
        <v>3</v>
      </c>
      <c r="C82">
        <v>1</v>
      </c>
      <c r="D82">
        <v>2</v>
      </c>
      <c r="E82">
        <v>-83.158660999999995</v>
      </c>
      <c r="F82">
        <v>-60.468406000000002</v>
      </c>
      <c r="G82">
        <v>-73.940320999999997</v>
      </c>
      <c r="H82">
        <v>0.57184400000000002</v>
      </c>
      <c r="I82">
        <v>1.9583680000000001</v>
      </c>
      <c r="K82">
        <v>1.6220999999999999E-2</v>
      </c>
      <c r="L82">
        <v>0.127361</v>
      </c>
      <c r="M82">
        <v>-2.3005000000000001E-2</v>
      </c>
      <c r="N82">
        <v>0.10295799999999999</v>
      </c>
      <c r="P82" t="str">
        <f t="shared" si="54"/>
        <v>CS-Baa-3MO</v>
      </c>
      <c r="Q82" t="str">
        <f t="shared" si="55"/>
        <v>3, 1, 2</v>
      </c>
      <c r="R82">
        <f t="shared" si="56"/>
        <v>-83.158699999999996</v>
      </c>
      <c r="S82">
        <f t="shared" si="57"/>
        <v>-60.468400000000003</v>
      </c>
      <c r="T82">
        <f t="shared" si="58"/>
        <v>-73.940299999999993</v>
      </c>
      <c r="U82">
        <f t="shared" si="59"/>
        <v>0.57179999999999997</v>
      </c>
      <c r="V82">
        <f t="shared" si="60"/>
        <v>1.9583999999999999</v>
      </c>
      <c r="W82">
        <f t="shared" si="61"/>
        <v>0</v>
      </c>
      <c r="X82">
        <f t="shared" si="61"/>
        <v>1.6199999999999999E-2</v>
      </c>
      <c r="Y82">
        <f t="shared" si="62"/>
        <v>0.12740000000000001</v>
      </c>
      <c r="Z82">
        <f t="shared" si="63"/>
        <v>-2.3E-2</v>
      </c>
      <c r="AA82">
        <f t="shared" si="64"/>
        <v>0.10299999999999999</v>
      </c>
    </row>
    <row r="83" spans="1:27">
      <c r="A83" t="s">
        <v>113</v>
      </c>
      <c r="B83">
        <v>4</v>
      </c>
      <c r="C83">
        <v>1</v>
      </c>
      <c r="D83">
        <v>2</v>
      </c>
      <c r="E83">
        <v>-87.211620999999994</v>
      </c>
      <c r="F83">
        <v>-61.685084000000003</v>
      </c>
      <c r="G83">
        <v>-76.840988999999993</v>
      </c>
      <c r="H83">
        <v>0.24116000000000001</v>
      </c>
      <c r="I83">
        <v>1.757944</v>
      </c>
      <c r="K83">
        <v>1.3152E-2</v>
      </c>
      <c r="L83">
        <v>0.11468</v>
      </c>
      <c r="M83">
        <v>-3.2752000000000003E-2</v>
      </c>
      <c r="N83">
        <v>8.5264000000000006E-2</v>
      </c>
      <c r="P83" t="str">
        <f t="shared" si="54"/>
        <v>CS-Aaa-1YR</v>
      </c>
      <c r="Q83" t="str">
        <f t="shared" si="55"/>
        <v>4, 1, 2</v>
      </c>
      <c r="R83">
        <f t="shared" si="56"/>
        <v>-87.211600000000004</v>
      </c>
      <c r="S83">
        <f t="shared" si="57"/>
        <v>-61.685099999999998</v>
      </c>
      <c r="T83">
        <f t="shared" si="58"/>
        <v>-76.840999999999994</v>
      </c>
      <c r="U83">
        <f t="shared" si="59"/>
        <v>0.2412</v>
      </c>
      <c r="V83">
        <f t="shared" si="60"/>
        <v>1.7579</v>
      </c>
      <c r="W83">
        <f t="shared" si="61"/>
        <v>0</v>
      </c>
      <c r="X83">
        <f t="shared" si="61"/>
        <v>1.32E-2</v>
      </c>
      <c r="Y83">
        <f t="shared" si="62"/>
        <v>0.1147</v>
      </c>
      <c r="Z83">
        <f t="shared" si="63"/>
        <v>-3.2800000000000003E-2</v>
      </c>
      <c r="AA83">
        <f t="shared" si="64"/>
        <v>8.5300000000000001E-2</v>
      </c>
    </row>
    <row r="84" spans="1:27">
      <c r="A84" t="s">
        <v>114</v>
      </c>
      <c r="B84">
        <v>4</v>
      </c>
      <c r="C84">
        <v>1</v>
      </c>
      <c r="D84">
        <v>5</v>
      </c>
      <c r="E84">
        <v>-82.913329000000004</v>
      </c>
      <c r="F84">
        <v>-48.877946000000001</v>
      </c>
      <c r="G84">
        <v>-69.085819000000001</v>
      </c>
      <c r="H84">
        <v>0.24251300000000001</v>
      </c>
      <c r="I84">
        <v>1.5779000000000001</v>
      </c>
      <c r="K84">
        <v>1.0366999999999999E-2</v>
      </c>
      <c r="L84">
        <v>0.10181900000000001</v>
      </c>
      <c r="M84">
        <v>-3.7572000000000001E-2</v>
      </c>
      <c r="N84">
        <v>7.4423000000000003E-2</v>
      </c>
      <c r="P84" t="str">
        <f t="shared" si="54"/>
        <v>CS-Aa-1YR</v>
      </c>
      <c r="Q84" t="str">
        <f t="shared" si="55"/>
        <v>4, 1, 5</v>
      </c>
      <c r="R84">
        <f t="shared" si="56"/>
        <v>-82.913300000000007</v>
      </c>
      <c r="S84">
        <f t="shared" si="57"/>
        <v>-48.877899999999997</v>
      </c>
      <c r="T84">
        <f t="shared" si="58"/>
        <v>-69.085800000000006</v>
      </c>
      <c r="U84">
        <f t="shared" si="59"/>
        <v>0.24249999999999999</v>
      </c>
      <c r="V84">
        <f t="shared" si="60"/>
        <v>1.5779000000000001</v>
      </c>
      <c r="W84">
        <f t="shared" si="61"/>
        <v>0</v>
      </c>
      <c r="X84">
        <f t="shared" si="61"/>
        <v>1.04E-2</v>
      </c>
      <c r="Y84">
        <f t="shared" si="62"/>
        <v>0.1018</v>
      </c>
      <c r="Z84">
        <f t="shared" si="63"/>
        <v>-3.7600000000000001E-2</v>
      </c>
      <c r="AA84">
        <f t="shared" si="64"/>
        <v>7.4399999999999994E-2</v>
      </c>
    </row>
    <row r="85" spans="1:27">
      <c r="A85" t="s">
        <v>115</v>
      </c>
      <c r="B85">
        <v>4</v>
      </c>
      <c r="C85">
        <v>1</v>
      </c>
      <c r="D85">
        <v>5</v>
      </c>
      <c r="E85">
        <v>-82.913329000000004</v>
      </c>
      <c r="F85">
        <v>-48.877946000000001</v>
      </c>
      <c r="G85">
        <v>-69.085819000000001</v>
      </c>
      <c r="H85">
        <v>0.24251300000000001</v>
      </c>
      <c r="I85">
        <v>1.5779000000000001</v>
      </c>
      <c r="K85">
        <v>1.0366999999999999E-2</v>
      </c>
      <c r="L85">
        <v>0.10181900000000001</v>
      </c>
      <c r="M85">
        <v>-3.7572000000000001E-2</v>
      </c>
      <c r="N85">
        <v>7.4423000000000003E-2</v>
      </c>
      <c r="P85" t="str">
        <f t="shared" si="54"/>
        <v>CS-A-1YR</v>
      </c>
      <c r="Q85" t="str">
        <f t="shared" si="55"/>
        <v>4, 1, 5</v>
      </c>
      <c r="R85">
        <f t="shared" si="56"/>
        <v>-82.913300000000007</v>
      </c>
      <c r="S85">
        <f t="shared" si="57"/>
        <v>-48.877899999999997</v>
      </c>
      <c r="T85">
        <f t="shared" si="58"/>
        <v>-69.085800000000006</v>
      </c>
      <c r="U85">
        <f t="shared" si="59"/>
        <v>0.24249999999999999</v>
      </c>
      <c r="V85">
        <f t="shared" si="60"/>
        <v>1.5779000000000001</v>
      </c>
      <c r="W85">
        <f t="shared" si="61"/>
        <v>0</v>
      </c>
      <c r="X85">
        <f t="shared" si="61"/>
        <v>1.04E-2</v>
      </c>
      <c r="Y85">
        <f t="shared" si="62"/>
        <v>0.1018</v>
      </c>
      <c r="Z85">
        <f t="shared" si="63"/>
        <v>-3.7600000000000001E-2</v>
      </c>
      <c r="AA85">
        <f t="shared" si="64"/>
        <v>7.4399999999999994E-2</v>
      </c>
    </row>
    <row r="86" spans="1:27">
      <c r="A86" t="s">
        <v>116</v>
      </c>
      <c r="B86">
        <v>4</v>
      </c>
      <c r="C86">
        <v>1</v>
      </c>
      <c r="D86">
        <v>5</v>
      </c>
      <c r="E86">
        <v>-82.913329000000004</v>
      </c>
      <c r="F86">
        <v>-48.877946000000001</v>
      </c>
      <c r="G86">
        <v>-69.085819000000001</v>
      </c>
      <c r="H86">
        <v>0.24251300000000001</v>
      </c>
      <c r="I86">
        <v>1.5779000000000001</v>
      </c>
      <c r="K86">
        <v>1.0366999999999999E-2</v>
      </c>
      <c r="L86">
        <v>0.10181900000000001</v>
      </c>
      <c r="M86">
        <v>-3.7572000000000001E-2</v>
      </c>
      <c r="N86">
        <v>7.4423000000000003E-2</v>
      </c>
      <c r="P86" t="str">
        <f t="shared" si="54"/>
        <v>CS-Baa-1YR</v>
      </c>
      <c r="Q86" t="str">
        <f t="shared" si="55"/>
        <v>4, 1, 5</v>
      </c>
      <c r="R86">
        <f t="shared" si="56"/>
        <v>-82.913300000000007</v>
      </c>
      <c r="S86">
        <f t="shared" si="57"/>
        <v>-48.877899999999997</v>
      </c>
      <c r="T86">
        <f t="shared" si="58"/>
        <v>-69.085800000000006</v>
      </c>
      <c r="U86">
        <f t="shared" si="59"/>
        <v>0.24249999999999999</v>
      </c>
      <c r="V86">
        <f t="shared" si="60"/>
        <v>1.5779000000000001</v>
      </c>
      <c r="W86">
        <f t="shared" si="61"/>
        <v>0</v>
      </c>
      <c r="X86">
        <f t="shared" si="61"/>
        <v>1.04E-2</v>
      </c>
      <c r="Y86">
        <f t="shared" si="62"/>
        <v>0.1018</v>
      </c>
      <c r="Z86">
        <f t="shared" si="63"/>
        <v>-3.7600000000000001E-2</v>
      </c>
      <c r="AA86">
        <f t="shared" si="64"/>
        <v>7.4399999999999994E-2</v>
      </c>
    </row>
    <row r="87" spans="1:27">
      <c r="A87" t="s">
        <v>118</v>
      </c>
      <c r="B87">
        <v>3</v>
      </c>
      <c r="C87">
        <v>1</v>
      </c>
      <c r="D87">
        <v>5</v>
      </c>
      <c r="E87">
        <v>-111.398518</v>
      </c>
      <c r="F87">
        <v>-80.199416999999997</v>
      </c>
      <c r="G87">
        <v>-98.723301000000006</v>
      </c>
      <c r="H87">
        <v>0.35115000000000002</v>
      </c>
      <c r="I87">
        <v>1.463846</v>
      </c>
      <c r="K87">
        <v>7.5560000000000002E-3</v>
      </c>
      <c r="L87">
        <v>8.6927000000000004E-2</v>
      </c>
      <c r="M87">
        <v>-3.4001999999999998E-2</v>
      </c>
      <c r="N87">
        <v>5.9722999999999998E-2</v>
      </c>
      <c r="P87" t="str">
        <f t="shared" si="54"/>
        <v>CS-Aaa-5YR</v>
      </c>
      <c r="Q87" t="str">
        <f t="shared" si="55"/>
        <v>3, 1, 5</v>
      </c>
      <c r="R87">
        <f t="shared" si="56"/>
        <v>-111.3985</v>
      </c>
      <c r="S87">
        <f t="shared" si="57"/>
        <v>-80.199399999999997</v>
      </c>
      <c r="T87">
        <f t="shared" si="58"/>
        <v>-98.723299999999995</v>
      </c>
      <c r="U87">
        <f t="shared" si="59"/>
        <v>0.35120000000000001</v>
      </c>
      <c r="V87">
        <f t="shared" si="60"/>
        <v>1.4638</v>
      </c>
      <c r="W87">
        <f t="shared" si="61"/>
        <v>0</v>
      </c>
      <c r="X87">
        <f t="shared" si="61"/>
        <v>7.6E-3</v>
      </c>
      <c r="Y87">
        <f t="shared" si="62"/>
        <v>8.6900000000000005E-2</v>
      </c>
      <c r="Z87">
        <f t="shared" si="63"/>
        <v>-3.4000000000000002E-2</v>
      </c>
      <c r="AA87">
        <f t="shared" si="64"/>
        <v>5.9700000000000003E-2</v>
      </c>
    </row>
    <row r="88" spans="1:27">
      <c r="A88" t="s">
        <v>119</v>
      </c>
      <c r="B88">
        <v>3</v>
      </c>
      <c r="C88">
        <v>1</v>
      </c>
      <c r="D88">
        <v>6</v>
      </c>
      <c r="E88">
        <v>-102.164334</v>
      </c>
      <c r="F88">
        <v>-68.128951000000001</v>
      </c>
      <c r="G88">
        <v>-88.336823999999993</v>
      </c>
      <c r="H88">
        <v>0.197351</v>
      </c>
      <c r="I88">
        <v>1.6011409999999999</v>
      </c>
      <c r="K88">
        <v>9.3600000000000003E-3</v>
      </c>
      <c r="L88">
        <v>9.6745999999999999E-2</v>
      </c>
      <c r="M88">
        <v>-2.3991999999999999E-2</v>
      </c>
      <c r="N88">
        <v>6.7941000000000001E-2</v>
      </c>
      <c r="P88" t="str">
        <f t="shared" si="54"/>
        <v>CS-Aa-5YR</v>
      </c>
      <c r="Q88" t="str">
        <f t="shared" si="55"/>
        <v>3, 1, 6</v>
      </c>
      <c r="R88">
        <f t="shared" si="56"/>
        <v>-102.1643</v>
      </c>
      <c r="S88">
        <f t="shared" si="57"/>
        <v>-68.129000000000005</v>
      </c>
      <c r="T88">
        <f t="shared" si="58"/>
        <v>-88.336799999999997</v>
      </c>
      <c r="U88">
        <f t="shared" si="59"/>
        <v>0.19739999999999999</v>
      </c>
      <c r="V88">
        <f t="shared" si="60"/>
        <v>1.6011</v>
      </c>
      <c r="W88">
        <f t="shared" si="61"/>
        <v>0</v>
      </c>
      <c r="X88">
        <f t="shared" si="61"/>
        <v>9.4000000000000004E-3</v>
      </c>
      <c r="Y88">
        <f t="shared" si="62"/>
        <v>9.6699999999999994E-2</v>
      </c>
      <c r="Z88">
        <f t="shared" si="63"/>
        <v>-2.4E-2</v>
      </c>
      <c r="AA88">
        <f t="shared" si="64"/>
        <v>6.7900000000000002E-2</v>
      </c>
    </row>
    <row r="89" spans="1:27">
      <c r="A89" t="s">
        <v>120</v>
      </c>
      <c r="B89">
        <v>3</v>
      </c>
      <c r="C89">
        <v>1</v>
      </c>
      <c r="D89">
        <v>0</v>
      </c>
      <c r="E89">
        <v>-105.590603</v>
      </c>
      <c r="F89">
        <v>-88.572911000000005</v>
      </c>
      <c r="G89">
        <v>-98.676848000000007</v>
      </c>
      <c r="H89">
        <v>3.8280000000000002E-2</v>
      </c>
      <c r="I89">
        <v>1.567097</v>
      </c>
      <c r="K89">
        <v>8.1560000000000001E-3</v>
      </c>
      <c r="L89">
        <v>9.0307999999999999E-2</v>
      </c>
      <c r="M89">
        <v>-1.9504000000000001E-2</v>
      </c>
      <c r="N89">
        <v>5.8495999999999999E-2</v>
      </c>
      <c r="P89" t="str">
        <f t="shared" si="54"/>
        <v>CS-A-5YR</v>
      </c>
      <c r="Q89" t="str">
        <f t="shared" si="55"/>
        <v>3, 1, 0</v>
      </c>
      <c r="R89">
        <f t="shared" si="56"/>
        <v>-105.59059999999999</v>
      </c>
      <c r="S89">
        <f t="shared" si="57"/>
        <v>-88.572900000000004</v>
      </c>
      <c r="T89">
        <f t="shared" si="58"/>
        <v>-98.6768</v>
      </c>
      <c r="U89">
        <f t="shared" si="59"/>
        <v>3.8300000000000001E-2</v>
      </c>
      <c r="V89">
        <f t="shared" si="60"/>
        <v>1.5670999999999999</v>
      </c>
      <c r="W89">
        <f t="shared" si="61"/>
        <v>0</v>
      </c>
      <c r="X89">
        <f t="shared" si="61"/>
        <v>8.2000000000000007E-3</v>
      </c>
      <c r="Y89">
        <f t="shared" si="62"/>
        <v>9.0300000000000005E-2</v>
      </c>
      <c r="Z89">
        <f t="shared" si="63"/>
        <v>-1.95E-2</v>
      </c>
      <c r="AA89">
        <f t="shared" si="64"/>
        <v>5.8500000000000003E-2</v>
      </c>
    </row>
    <row r="90" spans="1:27">
      <c r="A90" t="s">
        <v>121</v>
      </c>
      <c r="B90">
        <v>1</v>
      </c>
      <c r="C90">
        <v>1</v>
      </c>
      <c r="D90">
        <v>2</v>
      </c>
      <c r="E90">
        <v>-100.94448</v>
      </c>
      <c r="F90">
        <v>-83.926788000000002</v>
      </c>
      <c r="G90">
        <v>-94.030725000000004</v>
      </c>
      <c r="H90">
        <v>3.4818000000000002E-2</v>
      </c>
      <c r="I90">
        <v>1.5978570000000001</v>
      </c>
      <c r="K90">
        <v>7.8609999999999999E-3</v>
      </c>
      <c r="L90">
        <v>8.8661000000000004E-2</v>
      </c>
      <c r="M90">
        <v>-2.6030999999999999E-2</v>
      </c>
      <c r="N90">
        <v>6.1432E-2</v>
      </c>
      <c r="P90" t="str">
        <f t="shared" si="54"/>
        <v>CS-Baa-5YR</v>
      </c>
      <c r="Q90" t="str">
        <f t="shared" si="55"/>
        <v>1, 1, 2</v>
      </c>
      <c r="R90">
        <f t="shared" si="56"/>
        <v>-100.94450000000001</v>
      </c>
      <c r="S90">
        <f t="shared" si="57"/>
        <v>-83.9268</v>
      </c>
      <c r="T90">
        <f t="shared" si="58"/>
        <v>-94.030699999999996</v>
      </c>
      <c r="U90">
        <f t="shared" si="59"/>
        <v>3.4799999999999998E-2</v>
      </c>
      <c r="V90">
        <f t="shared" si="60"/>
        <v>1.5979000000000001</v>
      </c>
      <c r="W90">
        <f t="shared" si="61"/>
        <v>0</v>
      </c>
      <c r="X90">
        <f t="shared" si="61"/>
        <v>7.9000000000000008E-3</v>
      </c>
      <c r="Y90">
        <f t="shared" si="62"/>
        <v>8.8700000000000001E-2</v>
      </c>
      <c r="Z90">
        <f t="shared" si="63"/>
        <v>-2.5999999999999999E-2</v>
      </c>
      <c r="AA90">
        <f t="shared" si="64"/>
        <v>6.1400000000000003E-2</v>
      </c>
    </row>
    <row r="93" spans="1:27">
      <c r="A93" s="4" t="s">
        <v>421</v>
      </c>
      <c r="B93" t="s">
        <v>422</v>
      </c>
      <c r="C93" t="s">
        <v>415</v>
      </c>
      <c r="D93" t="s">
        <v>398</v>
      </c>
      <c r="E93" t="s">
        <v>416</v>
      </c>
      <c r="F93" t="s">
        <v>423</v>
      </c>
      <c r="G93" t="s">
        <v>424</v>
      </c>
      <c r="H93" t="s">
        <v>436</v>
      </c>
      <c r="I93" t="s">
        <v>399</v>
      </c>
      <c r="J93" t="s">
        <v>409</v>
      </c>
      <c r="K93" t="s">
        <v>66</v>
      </c>
      <c r="L93" t="s">
        <v>413</v>
      </c>
    </row>
    <row r="94" spans="1:27">
      <c r="A94" s="5">
        <v>0</v>
      </c>
      <c r="B94" t="s">
        <v>108</v>
      </c>
      <c r="C94" t="s">
        <v>425</v>
      </c>
      <c r="D94" t="s">
        <v>426</v>
      </c>
      <c r="E94" t="s">
        <v>438</v>
      </c>
      <c r="F94">
        <v>0.23711299999999999</v>
      </c>
      <c r="G94">
        <v>25.763649999999998</v>
      </c>
      <c r="H94">
        <v>10.607745</v>
      </c>
      <c r="I94">
        <v>0.218919</v>
      </c>
      <c r="J94">
        <v>1.744888</v>
      </c>
      <c r="K94">
        <v>8.8814440000000001</v>
      </c>
      <c r="L94">
        <v>1.4607999999999999E-2</v>
      </c>
      <c r="M94">
        <v>0.120864</v>
      </c>
      <c r="N94">
        <v>-7.5000000000000002E-4</v>
      </c>
      <c r="O94">
        <v>7.7647999999999995E-2</v>
      </c>
    </row>
    <row r="95" spans="1:27">
      <c r="A95" s="5">
        <v>1</v>
      </c>
      <c r="B95" t="s">
        <v>109</v>
      </c>
      <c r="C95" t="s">
        <v>427</v>
      </c>
      <c r="D95" t="s">
        <v>426</v>
      </c>
      <c r="E95" t="s">
        <v>438</v>
      </c>
      <c r="F95">
        <v>-86.353942000000004</v>
      </c>
      <c r="G95">
        <v>-66.499968999999993</v>
      </c>
      <c r="H95">
        <v>-78.287895000000006</v>
      </c>
      <c r="I95">
        <v>0.28564400000000001</v>
      </c>
      <c r="J95">
        <v>1.876431</v>
      </c>
      <c r="K95">
        <v>50.176971000000002</v>
      </c>
      <c r="L95">
        <v>1.3408E-2</v>
      </c>
      <c r="M95">
        <v>0.11579200000000001</v>
      </c>
      <c r="N95">
        <v>-8.9300000000000002E-4</v>
      </c>
      <c r="O95">
        <v>8.9248999999999995E-2</v>
      </c>
    </row>
    <row r="96" spans="1:27">
      <c r="A96" s="5">
        <v>2</v>
      </c>
      <c r="B96" t="s">
        <v>110</v>
      </c>
      <c r="C96" t="s">
        <v>428</v>
      </c>
      <c r="D96" t="s">
        <v>426</v>
      </c>
      <c r="E96" t="s">
        <v>429</v>
      </c>
      <c r="F96">
        <v>-62.465542999999997</v>
      </c>
      <c r="G96">
        <v>-42.61157</v>
      </c>
      <c r="H96">
        <v>-54.399495999999999</v>
      </c>
      <c r="I96">
        <v>0.276814</v>
      </c>
      <c r="J96">
        <v>1.940644</v>
      </c>
      <c r="K96">
        <v>38.232771999999997</v>
      </c>
      <c r="L96">
        <v>1.3531E-2</v>
      </c>
      <c r="M96">
        <v>0.116324</v>
      </c>
      <c r="N96">
        <v>2.856E-3</v>
      </c>
      <c r="O96">
        <v>7.0941000000000004E-2</v>
      </c>
    </row>
    <row r="97" spans="1:15">
      <c r="A97" s="5">
        <v>3</v>
      </c>
      <c r="B97" t="s">
        <v>111</v>
      </c>
      <c r="C97" t="s">
        <v>425</v>
      </c>
      <c r="D97" t="s">
        <v>426</v>
      </c>
      <c r="E97" t="s">
        <v>439</v>
      </c>
      <c r="F97">
        <v>-41.900888999999999</v>
      </c>
      <c r="G97">
        <v>-13.538069</v>
      </c>
      <c r="H97">
        <v>-30.377963999999999</v>
      </c>
      <c r="I97">
        <v>0.80068899999999998</v>
      </c>
      <c r="J97">
        <v>2.0228809999999999</v>
      </c>
      <c r="K97">
        <v>30.950444000000001</v>
      </c>
      <c r="L97">
        <v>1.5844E-2</v>
      </c>
      <c r="M97">
        <v>0.12587400000000001</v>
      </c>
      <c r="N97">
        <v>1.2578000000000001E-2</v>
      </c>
      <c r="O97">
        <v>4.8966999999999997E-2</v>
      </c>
    </row>
    <row r="98" spans="1:15">
      <c r="A98" s="5">
        <v>4</v>
      </c>
      <c r="B98" t="s">
        <v>113</v>
      </c>
      <c r="C98" t="s">
        <v>430</v>
      </c>
      <c r="D98" t="s">
        <v>426</v>
      </c>
      <c r="E98" t="s">
        <v>438</v>
      </c>
      <c r="F98">
        <v>-23.170839999999998</v>
      </c>
      <c r="G98">
        <v>5.1919789999999999</v>
      </c>
      <c r="H98">
        <v>-11.647914999999999</v>
      </c>
      <c r="I98">
        <v>0.90021899999999999</v>
      </c>
      <c r="J98">
        <v>1.7436959999999999</v>
      </c>
      <c r="K98">
        <v>21.585419999999999</v>
      </c>
      <c r="L98">
        <v>8.6719999999999992E-3</v>
      </c>
      <c r="M98">
        <v>9.3120999999999995E-2</v>
      </c>
      <c r="N98">
        <v>2.5739999999999999E-3</v>
      </c>
      <c r="O98">
        <v>6.3743999999999995E-2</v>
      </c>
    </row>
    <row r="99" spans="1:15">
      <c r="A99" s="5">
        <v>5</v>
      </c>
      <c r="B99" t="s">
        <v>114</v>
      </c>
      <c r="C99" t="s">
        <v>430</v>
      </c>
      <c r="D99" t="s">
        <v>426</v>
      </c>
      <c r="E99" t="s">
        <v>431</v>
      </c>
      <c r="F99">
        <v>-109.896109</v>
      </c>
      <c r="G99">
        <v>-75.860726</v>
      </c>
      <c r="H99">
        <v>-96.068600000000004</v>
      </c>
      <c r="I99">
        <v>0.85005200000000003</v>
      </c>
      <c r="J99">
        <v>2.028092</v>
      </c>
      <c r="K99">
        <v>66.948054999999997</v>
      </c>
      <c r="L99">
        <v>8.2500000000000004E-3</v>
      </c>
      <c r="M99">
        <v>9.0827000000000005E-2</v>
      </c>
      <c r="N99">
        <v>2.0449999999999999E-3</v>
      </c>
      <c r="O99">
        <v>8.3755999999999997E-2</v>
      </c>
    </row>
    <row r="100" spans="1:15">
      <c r="A100" s="5">
        <v>6</v>
      </c>
      <c r="B100" t="s">
        <v>115</v>
      </c>
      <c r="C100" t="s">
        <v>430</v>
      </c>
      <c r="D100" t="s">
        <v>426</v>
      </c>
      <c r="E100" t="s">
        <v>431</v>
      </c>
      <c r="F100">
        <v>-94.999720999999994</v>
      </c>
      <c r="G100">
        <v>-60.964337999999998</v>
      </c>
      <c r="H100">
        <v>-81.172212000000002</v>
      </c>
      <c r="I100">
        <v>0.58283799999999997</v>
      </c>
      <c r="J100">
        <v>2.126484</v>
      </c>
      <c r="K100">
        <v>59.499861000000003</v>
      </c>
      <c r="L100">
        <v>9.7020000000000006E-3</v>
      </c>
      <c r="M100">
        <v>9.8500000000000004E-2</v>
      </c>
      <c r="N100">
        <v>5.9800000000000001E-3</v>
      </c>
      <c r="O100">
        <v>6.8513000000000004E-2</v>
      </c>
    </row>
    <row r="101" spans="1:15">
      <c r="A101" s="5">
        <v>7</v>
      </c>
      <c r="B101" t="s">
        <v>116</v>
      </c>
      <c r="C101" t="s">
        <v>430</v>
      </c>
      <c r="D101" t="s">
        <v>426</v>
      </c>
      <c r="E101" t="s">
        <v>431</v>
      </c>
      <c r="F101">
        <v>-61.153674000000002</v>
      </c>
      <c r="G101">
        <v>-27.118290999999999</v>
      </c>
      <c r="H101">
        <v>-47.326163999999999</v>
      </c>
      <c r="I101">
        <v>0.55472200000000005</v>
      </c>
      <c r="J101">
        <v>2.1952099999999999</v>
      </c>
      <c r="K101">
        <v>42.576836999999998</v>
      </c>
      <c r="L101">
        <v>8.9739999999999993E-3</v>
      </c>
      <c r="M101">
        <v>9.4731999999999997E-2</v>
      </c>
      <c r="N101">
        <v>1.2056000000000001E-2</v>
      </c>
      <c r="O101">
        <v>4.3518000000000001E-2</v>
      </c>
    </row>
    <row r="102" spans="1:15">
      <c r="A102" s="5">
        <v>8</v>
      </c>
      <c r="B102" t="s">
        <v>118</v>
      </c>
      <c r="C102" t="s">
        <v>425</v>
      </c>
      <c r="D102" t="s">
        <v>426</v>
      </c>
      <c r="E102" t="s">
        <v>431</v>
      </c>
      <c r="F102">
        <v>-60.866701999999997</v>
      </c>
      <c r="G102">
        <v>-29.667601000000001</v>
      </c>
      <c r="H102">
        <v>-48.191485</v>
      </c>
      <c r="I102">
        <v>0.32102000000000003</v>
      </c>
      <c r="J102">
        <v>1.4120520000000001</v>
      </c>
      <c r="K102">
        <v>41.433351000000002</v>
      </c>
      <c r="L102">
        <v>1.0501999999999999E-2</v>
      </c>
      <c r="M102">
        <v>0.102481</v>
      </c>
      <c r="N102">
        <v>1.2614999999999999E-2</v>
      </c>
      <c r="O102">
        <v>9.4518000000000005E-2</v>
      </c>
    </row>
    <row r="103" spans="1:15">
      <c r="A103" s="5">
        <v>9</v>
      </c>
      <c r="B103" t="s">
        <v>119</v>
      </c>
      <c r="C103" t="s">
        <v>425</v>
      </c>
      <c r="D103" t="s">
        <v>426</v>
      </c>
      <c r="E103" t="s">
        <v>432</v>
      </c>
      <c r="F103">
        <v>-69.318989999999999</v>
      </c>
      <c r="G103">
        <v>-35.283608000000001</v>
      </c>
      <c r="H103">
        <v>-55.491481</v>
      </c>
      <c r="I103">
        <v>0.81668499999999999</v>
      </c>
      <c r="J103">
        <v>1.945578</v>
      </c>
      <c r="K103">
        <v>46.659495</v>
      </c>
      <c r="L103">
        <v>1.1639999999999999E-2</v>
      </c>
      <c r="M103">
        <v>0.10789</v>
      </c>
      <c r="N103">
        <v>2.9079000000000001E-2</v>
      </c>
      <c r="O103">
        <v>0.122543</v>
      </c>
    </row>
    <row r="104" spans="1:15">
      <c r="A104" s="5">
        <v>10</v>
      </c>
      <c r="B104" t="s">
        <v>120</v>
      </c>
      <c r="C104" t="s">
        <v>425</v>
      </c>
      <c r="D104" t="s">
        <v>426</v>
      </c>
      <c r="E104" t="s">
        <v>438</v>
      </c>
      <c r="F104">
        <v>-46.025613</v>
      </c>
      <c r="G104">
        <v>-20.499075999999999</v>
      </c>
      <c r="H104">
        <v>-35.654980999999999</v>
      </c>
      <c r="I104">
        <v>0.84733599999999998</v>
      </c>
      <c r="J104">
        <v>2.4064040000000002</v>
      </c>
      <c r="K104">
        <v>32.012807000000002</v>
      </c>
      <c r="L104">
        <v>1.1896E-2</v>
      </c>
      <c r="M104">
        <v>0.109068</v>
      </c>
      <c r="N104">
        <v>2.9107000000000001E-2</v>
      </c>
      <c r="O104">
        <v>8.2208000000000003E-2</v>
      </c>
    </row>
    <row r="105" spans="1:15">
      <c r="A105" s="5">
        <v>11</v>
      </c>
      <c r="B105" t="s">
        <v>121</v>
      </c>
      <c r="C105" t="s">
        <v>425</v>
      </c>
      <c r="D105" t="s">
        <v>426</v>
      </c>
      <c r="E105" t="s">
        <v>439</v>
      </c>
      <c r="F105">
        <v>-6.4289690000000004</v>
      </c>
      <c r="G105">
        <v>21.93385</v>
      </c>
      <c r="H105">
        <v>5.0939550000000002</v>
      </c>
      <c r="I105">
        <v>0.823241</v>
      </c>
      <c r="J105">
        <v>2.721889</v>
      </c>
      <c r="K105">
        <v>13.214485</v>
      </c>
      <c r="L105">
        <v>2.8042999999999998E-2</v>
      </c>
      <c r="M105">
        <v>0.167461</v>
      </c>
      <c r="N105">
        <v>2.6610999999999999E-2</v>
      </c>
      <c r="O105">
        <v>8.2443000000000002E-2</v>
      </c>
    </row>
  </sheetData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9167-4A82-BE49-ADE8-5DD85DF2FD14}">
  <dimension ref="A2:P57"/>
  <sheetViews>
    <sheetView workbookViewId="0">
      <selection activeCell="E3" sqref="E3"/>
    </sheetView>
  </sheetViews>
  <sheetFormatPr baseColWidth="10" defaultRowHeight="16"/>
  <cols>
    <col min="1" max="1" width="23.6640625" bestFit="1" customWidth="1"/>
    <col min="7" max="7" width="19.33203125" bestFit="1" customWidth="1"/>
    <col min="11" max="11" width="19.33203125" bestFit="1" customWidth="1"/>
    <col min="12" max="12" width="11.6640625" bestFit="1" customWidth="1"/>
    <col min="13" max="13" width="11" bestFit="1" customWidth="1"/>
    <col min="14" max="14" width="12.33203125" bestFit="1" customWidth="1"/>
    <col min="15" max="15" width="11.6640625" bestFit="1" customWidth="1"/>
    <col min="16" max="16" width="11" bestFit="1" customWidth="1"/>
  </cols>
  <sheetData>
    <row r="2" spans="1:16">
      <c r="B2" s="4" t="s">
        <v>66</v>
      </c>
      <c r="C2" t="s">
        <v>67</v>
      </c>
      <c r="D2" t="s">
        <v>68</v>
      </c>
      <c r="E2" t="s">
        <v>69</v>
      </c>
      <c r="G2" s="5" t="s">
        <v>105</v>
      </c>
      <c r="H2" t="s">
        <v>106</v>
      </c>
      <c r="I2" t="s">
        <v>107</v>
      </c>
      <c r="K2" s="6"/>
      <c r="L2" s="6" t="s">
        <v>66</v>
      </c>
      <c r="M2" s="6" t="s">
        <v>67</v>
      </c>
      <c r="N2" s="6" t="s">
        <v>68</v>
      </c>
      <c r="O2" s="6" t="s">
        <v>69</v>
      </c>
      <c r="P2" s="6" t="s">
        <v>102</v>
      </c>
    </row>
    <row r="3" spans="1:16">
      <c r="A3" s="4" t="s">
        <v>70</v>
      </c>
      <c r="B3">
        <v>3.9775450000000001</v>
      </c>
      <c r="C3">
        <v>1.386228</v>
      </c>
      <c r="D3">
        <v>1.822678</v>
      </c>
      <c r="E3">
        <v>8.484299</v>
      </c>
      <c r="F3" s="5">
        <v>0</v>
      </c>
      <c r="G3" t="s">
        <v>144</v>
      </c>
      <c r="H3">
        <v>5.4771109999999998</v>
      </c>
      <c r="I3">
        <v>0.99276799999999998</v>
      </c>
      <c r="K3" t="s">
        <v>144</v>
      </c>
      <c r="L3" s="7">
        <v>5.0614410000000003</v>
      </c>
      <c r="M3" s="7">
        <v>1.978173</v>
      </c>
      <c r="N3" s="7">
        <v>1.822678</v>
      </c>
      <c r="O3" s="7">
        <v>9.8193800000000007</v>
      </c>
      <c r="P3" s="7">
        <f t="shared" ref="P3:P34" si="0">VLOOKUP(K3,G3:I57,3,FALSE)</f>
        <v>0.99276799999999998</v>
      </c>
    </row>
    <row r="4" spans="1:16">
      <c r="A4" s="4" t="s">
        <v>71</v>
      </c>
      <c r="B4">
        <v>3.9212349999999998</v>
      </c>
      <c r="C4">
        <v>1.5466059999999999</v>
      </c>
      <c r="D4">
        <v>1.776138</v>
      </c>
      <c r="E4">
        <v>7.9218060000000001</v>
      </c>
      <c r="F4" s="5">
        <v>1</v>
      </c>
      <c r="G4" t="s">
        <v>145</v>
      </c>
      <c r="H4">
        <v>6.0710980000000001</v>
      </c>
      <c r="I4">
        <v>0.99671200000000004</v>
      </c>
      <c r="K4" t="s">
        <v>145</v>
      </c>
      <c r="L4" s="7">
        <v>5.0590000000000002</v>
      </c>
      <c r="M4" s="7">
        <v>2.124374</v>
      </c>
      <c r="N4" s="7">
        <v>1.776138</v>
      </c>
      <c r="O4" s="7">
        <v>10.719521</v>
      </c>
      <c r="P4" s="7">
        <f t="shared" si="0"/>
        <v>0.99671200000000004</v>
      </c>
    </row>
    <row r="5" spans="1:16">
      <c r="A5" s="4" t="s">
        <v>72</v>
      </c>
      <c r="B5">
        <v>4.4610390000000004</v>
      </c>
      <c r="C5">
        <v>1.566416</v>
      </c>
      <c r="D5">
        <v>2.3350050000000002</v>
      </c>
      <c r="E5">
        <v>9.1137180000000004</v>
      </c>
      <c r="F5" s="5">
        <v>2</v>
      </c>
      <c r="G5" t="s">
        <v>146</v>
      </c>
      <c r="H5">
        <v>5.8473620000000004</v>
      </c>
      <c r="I5">
        <v>0.99465300000000001</v>
      </c>
      <c r="K5" t="s">
        <v>146</v>
      </c>
      <c r="L5" s="7">
        <v>5.4415310000000003</v>
      </c>
      <c r="M5" s="7">
        <v>1.9770490000000001</v>
      </c>
      <c r="N5" s="7">
        <v>2.3350050000000002</v>
      </c>
      <c r="O5" s="7">
        <v>10.127357999999999</v>
      </c>
      <c r="P5" s="7">
        <f t="shared" si="0"/>
        <v>0.99465300000000001</v>
      </c>
    </row>
    <row r="6" spans="1:16">
      <c r="A6" s="4" t="s">
        <v>73</v>
      </c>
      <c r="B6">
        <v>5.2119350000000004</v>
      </c>
      <c r="C6">
        <v>1.6245050000000001</v>
      </c>
      <c r="D6">
        <v>3.0766849999999999</v>
      </c>
      <c r="E6">
        <v>10.217961000000001</v>
      </c>
      <c r="F6" s="5">
        <v>3</v>
      </c>
      <c r="G6" t="s">
        <v>147</v>
      </c>
      <c r="H6">
        <v>6.4053069999999996</v>
      </c>
      <c r="I6">
        <v>0.99307599999999996</v>
      </c>
      <c r="K6" t="s">
        <v>147</v>
      </c>
      <c r="L6" s="7">
        <v>6.1168769999999997</v>
      </c>
      <c r="M6" s="7">
        <v>1.954296</v>
      </c>
      <c r="N6" s="7">
        <v>3.0766849999999999</v>
      </c>
      <c r="O6" s="7">
        <v>10.833318</v>
      </c>
      <c r="P6" s="7">
        <f t="shared" si="0"/>
        <v>0.99307599999999996</v>
      </c>
    </row>
    <row r="7" spans="1:16">
      <c r="A7" s="4" t="s">
        <v>74</v>
      </c>
      <c r="B7">
        <v>1.662596</v>
      </c>
      <c r="C7">
        <v>1.8351040000000001</v>
      </c>
      <c r="D7">
        <v>0</v>
      </c>
      <c r="E7">
        <v>6.38</v>
      </c>
      <c r="F7" s="5">
        <v>4</v>
      </c>
      <c r="G7" t="s">
        <v>148</v>
      </c>
      <c r="H7">
        <v>5.8548</v>
      </c>
      <c r="I7">
        <v>0.99615699999999996</v>
      </c>
      <c r="K7" t="s">
        <v>148</v>
      </c>
      <c r="L7" s="7">
        <v>5.1535359999999999</v>
      </c>
      <c r="M7" s="7">
        <v>2.1692710000000002</v>
      </c>
      <c r="N7" s="7">
        <v>1.6083970000000001</v>
      </c>
      <c r="O7" s="7">
        <v>10.001041000000001</v>
      </c>
      <c r="P7" s="7">
        <f t="shared" si="0"/>
        <v>0.99615699999999996</v>
      </c>
    </row>
    <row r="8" spans="1:16">
      <c r="A8" s="4" t="s">
        <v>75</v>
      </c>
      <c r="B8">
        <v>1.871702</v>
      </c>
      <c r="C8">
        <v>1.796756</v>
      </c>
      <c r="D8">
        <v>0.09</v>
      </c>
      <c r="E8">
        <v>6.37</v>
      </c>
      <c r="F8" s="5">
        <v>5</v>
      </c>
      <c r="G8" t="s">
        <v>141</v>
      </c>
      <c r="H8">
        <v>4.3468330000000002</v>
      </c>
      <c r="I8">
        <v>0.99750499999999998</v>
      </c>
      <c r="K8" t="s">
        <v>141</v>
      </c>
      <c r="L8" s="7">
        <v>2.7858309999999999</v>
      </c>
      <c r="M8" s="7">
        <v>2.2890769999999998</v>
      </c>
      <c r="N8" s="7">
        <v>0</v>
      </c>
      <c r="O8" s="7">
        <v>8.07</v>
      </c>
      <c r="P8" s="7">
        <f t="shared" si="0"/>
        <v>0.99750499999999998</v>
      </c>
    </row>
    <row r="9" spans="1:16">
      <c r="A9" s="4" t="s">
        <v>76</v>
      </c>
      <c r="B9">
        <v>2.783277</v>
      </c>
      <c r="C9">
        <v>1.4598169999999999</v>
      </c>
      <c r="D9">
        <v>0.59</v>
      </c>
      <c r="E9">
        <v>6.71</v>
      </c>
      <c r="F9" s="5">
        <v>6</v>
      </c>
      <c r="G9" t="s">
        <v>142</v>
      </c>
      <c r="H9">
        <v>4.3796030000000004</v>
      </c>
      <c r="I9">
        <v>0.99720799999999998</v>
      </c>
      <c r="K9" t="s">
        <v>142</v>
      </c>
      <c r="L9" s="7">
        <v>3.050732</v>
      </c>
      <c r="M9" s="7">
        <v>2.3191630000000001</v>
      </c>
      <c r="N9" s="7">
        <v>0.09</v>
      </c>
      <c r="O9" s="7">
        <v>8.58</v>
      </c>
      <c r="P9" s="7">
        <f t="shared" si="0"/>
        <v>0.99720799999999998</v>
      </c>
    </row>
    <row r="10" spans="1:16">
      <c r="A10" s="4" t="s">
        <v>77</v>
      </c>
      <c r="B10">
        <v>2.314953</v>
      </c>
      <c r="C10">
        <v>1.1129789999999999</v>
      </c>
      <c r="D10">
        <v>-2.3E-2</v>
      </c>
      <c r="E10">
        <v>6.609</v>
      </c>
      <c r="F10" s="5">
        <v>7</v>
      </c>
      <c r="G10" t="s">
        <v>143</v>
      </c>
      <c r="H10">
        <v>4.5509250000000003</v>
      </c>
      <c r="I10">
        <v>0.99467899999999998</v>
      </c>
      <c r="K10" t="s">
        <v>143</v>
      </c>
      <c r="L10" s="7">
        <v>3.977887</v>
      </c>
      <c r="M10" s="7">
        <v>2.142299</v>
      </c>
      <c r="N10" s="7">
        <v>0.59</v>
      </c>
      <c r="O10" s="7">
        <v>9.0399999999999991</v>
      </c>
      <c r="P10" s="7">
        <f t="shared" si="0"/>
        <v>0.99467899999999998</v>
      </c>
    </row>
    <row r="11" spans="1:16">
      <c r="A11" s="4" t="s">
        <v>78</v>
      </c>
      <c r="B11">
        <v>2.2586300000000001</v>
      </c>
      <c r="C11">
        <v>1.1465829999999999</v>
      </c>
      <c r="D11">
        <v>0.06</v>
      </c>
      <c r="E11">
        <v>7.15</v>
      </c>
      <c r="F11" s="5">
        <v>8</v>
      </c>
      <c r="G11" t="s">
        <v>149</v>
      </c>
      <c r="H11">
        <v>5.1505989999999997</v>
      </c>
      <c r="I11">
        <v>0.99492000000000003</v>
      </c>
      <c r="K11" t="s">
        <v>149</v>
      </c>
      <c r="L11" s="7">
        <v>5.8684510000000003</v>
      </c>
      <c r="M11" s="7">
        <v>1.5866400000000001</v>
      </c>
      <c r="N11" s="7">
        <v>3.6</v>
      </c>
      <c r="O11" s="7">
        <v>10</v>
      </c>
      <c r="P11" s="7">
        <f t="shared" si="0"/>
        <v>0.99492000000000003</v>
      </c>
    </row>
    <row r="12" spans="1:16">
      <c r="A12" s="4" t="s">
        <v>79</v>
      </c>
      <c r="B12">
        <v>2.7984429999999998</v>
      </c>
      <c r="C12">
        <v>1.3824179999999999</v>
      </c>
      <c r="D12">
        <v>0.27100000000000002</v>
      </c>
      <c r="E12">
        <v>8.6539999999999999</v>
      </c>
      <c r="F12" s="5">
        <v>9</v>
      </c>
      <c r="G12" t="s">
        <v>150</v>
      </c>
      <c r="H12" s="3">
        <v>10506.347983</v>
      </c>
      <c r="I12">
        <v>0.99978800000000001</v>
      </c>
      <c r="K12" t="s">
        <v>150</v>
      </c>
      <c r="L12" s="7">
        <v>10505.067606000001</v>
      </c>
      <c r="M12" s="7">
        <v>2354.8894369999998</v>
      </c>
      <c r="N12" s="7">
        <v>6770.2</v>
      </c>
      <c r="O12" s="7">
        <v>15021.2</v>
      </c>
      <c r="P12" s="7">
        <f t="shared" si="0"/>
        <v>0.99978800000000001</v>
      </c>
    </row>
    <row r="13" spans="1:16">
      <c r="A13" s="4" t="s">
        <v>80</v>
      </c>
      <c r="B13">
        <v>3.5493619999999999</v>
      </c>
      <c r="C13">
        <v>1.6064039999999999</v>
      </c>
      <c r="D13">
        <v>0.58799999999999997</v>
      </c>
      <c r="E13">
        <v>9.8930000000000007</v>
      </c>
      <c r="F13" s="5">
        <v>10</v>
      </c>
      <c r="G13" t="s">
        <v>151</v>
      </c>
      <c r="H13">
        <v>192.174341</v>
      </c>
      <c r="I13">
        <v>0.99995100000000003</v>
      </c>
      <c r="K13" t="s">
        <v>151</v>
      </c>
      <c r="L13" s="7">
        <v>193.00863100000001</v>
      </c>
      <c r="M13" s="7">
        <v>37.246944999999997</v>
      </c>
      <c r="N13" s="7">
        <v>128</v>
      </c>
      <c r="O13" s="7">
        <v>256.29399999999998</v>
      </c>
      <c r="P13" s="7">
        <f t="shared" si="0"/>
        <v>0.99995100000000003</v>
      </c>
    </row>
    <row r="14" spans="1:16">
      <c r="A14" s="4" t="s">
        <v>81</v>
      </c>
      <c r="B14">
        <v>2.13306</v>
      </c>
      <c r="C14">
        <v>1.0018119999999999</v>
      </c>
      <c r="D14">
        <v>5.7000000000000002E-2</v>
      </c>
      <c r="E14">
        <v>5.2080000000000002</v>
      </c>
      <c r="F14" s="5">
        <v>11</v>
      </c>
      <c r="G14" t="s">
        <v>152</v>
      </c>
      <c r="H14">
        <v>87.235118999999997</v>
      </c>
      <c r="I14">
        <v>0.99963800000000003</v>
      </c>
      <c r="K14" t="s">
        <v>152</v>
      </c>
      <c r="L14" s="7">
        <v>91.133970000000005</v>
      </c>
      <c r="M14" s="7">
        <v>13.825298999999999</v>
      </c>
      <c r="N14" s="7">
        <v>62.119</v>
      </c>
      <c r="O14" s="7">
        <v>110.55159999999999</v>
      </c>
      <c r="P14" s="7">
        <f t="shared" si="0"/>
        <v>0.99963800000000003</v>
      </c>
    </row>
    <row r="15" spans="1:16">
      <c r="A15" s="4" t="s">
        <v>82</v>
      </c>
      <c r="B15">
        <v>2.1058469999999998</v>
      </c>
      <c r="C15">
        <v>1.014038</v>
      </c>
      <c r="D15">
        <v>0.14899999999999999</v>
      </c>
      <c r="E15">
        <v>5.7290000000000001</v>
      </c>
      <c r="F15" s="5">
        <v>12</v>
      </c>
      <c r="G15" t="s">
        <v>153</v>
      </c>
      <c r="H15" s="3">
        <v>8461.0777990000006</v>
      </c>
      <c r="I15">
        <v>1</v>
      </c>
      <c r="K15" t="s">
        <v>153</v>
      </c>
      <c r="L15" s="7">
        <v>8461.0661970000001</v>
      </c>
      <c r="M15" s="7">
        <v>3127.9150009999998</v>
      </c>
      <c r="N15" s="7">
        <v>3728.2</v>
      </c>
      <c r="O15" s="7">
        <v>14682.4</v>
      </c>
      <c r="P15" s="7">
        <f t="shared" si="0"/>
        <v>1</v>
      </c>
    </row>
    <row r="16" spans="1:16">
      <c r="A16" s="4" t="s">
        <v>83</v>
      </c>
      <c r="B16">
        <v>2.0495230000000002</v>
      </c>
      <c r="C16">
        <v>1.05715</v>
      </c>
      <c r="D16">
        <v>0.20100000000000001</v>
      </c>
      <c r="E16">
        <v>6.27</v>
      </c>
      <c r="F16" s="5">
        <v>13</v>
      </c>
      <c r="G16" t="s">
        <v>154</v>
      </c>
      <c r="H16" s="3">
        <v>1557.2383339999999</v>
      </c>
      <c r="I16">
        <v>0.99889499999999998</v>
      </c>
      <c r="K16" t="s">
        <v>154</v>
      </c>
      <c r="L16" s="7">
        <v>1252.546227</v>
      </c>
      <c r="M16" s="7">
        <v>648.630989</v>
      </c>
      <c r="N16" s="7">
        <v>304</v>
      </c>
      <c r="O16" s="7">
        <v>2980.3798999999999</v>
      </c>
      <c r="P16" s="7">
        <f t="shared" si="0"/>
        <v>0.99889499999999998</v>
      </c>
    </row>
    <row r="17" spans="1:16">
      <c r="A17" s="4" t="s">
        <v>84</v>
      </c>
      <c r="B17">
        <v>2.5893359999999999</v>
      </c>
      <c r="C17">
        <v>1.3000339999999999</v>
      </c>
      <c r="D17">
        <v>0.42099999999999999</v>
      </c>
      <c r="E17">
        <v>7.774</v>
      </c>
      <c r="F17" s="5">
        <v>14</v>
      </c>
      <c r="G17" t="s">
        <v>155</v>
      </c>
      <c r="H17">
        <v>0.52761599999999997</v>
      </c>
      <c r="I17">
        <v>3.9990999999999999E-2</v>
      </c>
      <c r="K17" t="s">
        <v>155</v>
      </c>
      <c r="L17" s="7">
        <v>0.52785599999999999</v>
      </c>
      <c r="M17" s="7">
        <v>4.1824110000000001</v>
      </c>
      <c r="N17" s="7">
        <v>-20.398499999999999</v>
      </c>
      <c r="O17" s="7">
        <v>10.038600000000001</v>
      </c>
      <c r="P17" s="7">
        <f t="shared" si="0"/>
        <v>3.9990999999999999E-2</v>
      </c>
    </row>
    <row r="18" spans="1:16">
      <c r="A18" s="4" t="s">
        <v>85</v>
      </c>
      <c r="B18">
        <v>3.340255</v>
      </c>
      <c r="C18">
        <v>1.533256</v>
      </c>
      <c r="D18">
        <v>0.78800000000000003</v>
      </c>
      <c r="E18">
        <v>9.0030000000000001</v>
      </c>
      <c r="F18" s="5">
        <v>15</v>
      </c>
      <c r="G18" t="s">
        <v>156</v>
      </c>
      <c r="H18">
        <v>-2.263852</v>
      </c>
      <c r="I18">
        <v>0.24168500000000001</v>
      </c>
      <c r="K18" t="s">
        <v>156</v>
      </c>
      <c r="L18" s="7">
        <v>-2.2579750000000001</v>
      </c>
      <c r="M18" s="7">
        <v>4.7204420000000002</v>
      </c>
      <c r="N18" s="7">
        <v>-22.168199999999999</v>
      </c>
      <c r="O18" s="7">
        <v>9.7047000000000008</v>
      </c>
      <c r="P18" s="7">
        <f t="shared" si="0"/>
        <v>0.24168500000000001</v>
      </c>
    </row>
    <row r="19" spans="1:16">
      <c r="A19" s="4" t="s">
        <v>86</v>
      </c>
      <c r="B19">
        <v>1.923953</v>
      </c>
      <c r="C19">
        <v>0.90629899999999997</v>
      </c>
      <c r="D19">
        <v>0.19</v>
      </c>
      <c r="E19">
        <v>4.3280000000000003</v>
      </c>
      <c r="F19" s="5">
        <v>16</v>
      </c>
      <c r="G19" t="s">
        <v>108</v>
      </c>
      <c r="H19">
        <v>1.940116</v>
      </c>
      <c r="I19">
        <v>0.94842599999999999</v>
      </c>
      <c r="K19" t="s">
        <v>108</v>
      </c>
      <c r="L19" s="7">
        <v>2.051555</v>
      </c>
      <c r="M19" s="7">
        <v>1.1960059999999999</v>
      </c>
      <c r="N19" s="7">
        <v>-1.7370000000000001</v>
      </c>
      <c r="O19" s="7">
        <v>5.2140000000000004</v>
      </c>
      <c r="P19" s="7">
        <f t="shared" si="0"/>
        <v>0.94842599999999999</v>
      </c>
    </row>
    <row r="20" spans="1:16">
      <c r="A20" s="4" t="s">
        <v>87</v>
      </c>
      <c r="B20">
        <v>1.194272</v>
      </c>
      <c r="C20">
        <v>0.58658200000000005</v>
      </c>
      <c r="D20">
        <v>0.57299999999999995</v>
      </c>
      <c r="E20">
        <v>4.4359999999999999</v>
      </c>
      <c r="F20" s="5">
        <v>17</v>
      </c>
      <c r="G20" t="s">
        <v>109</v>
      </c>
      <c r="H20">
        <v>1.997978</v>
      </c>
      <c r="I20">
        <v>0.94938199999999995</v>
      </c>
      <c r="K20" t="s">
        <v>109</v>
      </c>
      <c r="L20" s="7">
        <v>2.049118</v>
      </c>
      <c r="M20" s="7">
        <v>1.0986419999999999</v>
      </c>
      <c r="N20" s="7">
        <v>-1.357</v>
      </c>
      <c r="O20" s="7">
        <v>5.3010000000000002</v>
      </c>
      <c r="P20" s="7">
        <f t="shared" si="0"/>
        <v>0.94938199999999995</v>
      </c>
    </row>
    <row r="21" spans="1:16">
      <c r="A21" s="4" t="s">
        <v>88</v>
      </c>
      <c r="B21">
        <v>1.1379490000000001</v>
      </c>
      <c r="C21">
        <v>0.74051699999999998</v>
      </c>
      <c r="D21">
        <v>0.20899999999999999</v>
      </c>
      <c r="E21">
        <v>5.0229999999999997</v>
      </c>
      <c r="F21" s="5">
        <v>18</v>
      </c>
      <c r="G21" t="s">
        <v>110</v>
      </c>
      <c r="H21">
        <v>2.2905980000000001</v>
      </c>
      <c r="I21">
        <v>0.95403899999999997</v>
      </c>
      <c r="K21" t="s">
        <v>110</v>
      </c>
      <c r="L21" s="7">
        <v>2.4316420000000001</v>
      </c>
      <c r="M21" s="7">
        <v>1.150336</v>
      </c>
      <c r="N21" s="7">
        <v>-0.47699999999999998</v>
      </c>
      <c r="O21" s="7">
        <v>5.44</v>
      </c>
      <c r="P21" s="7">
        <f t="shared" si="0"/>
        <v>0.95403899999999997</v>
      </c>
    </row>
    <row r="22" spans="1:16">
      <c r="A22" s="4" t="s">
        <v>89</v>
      </c>
      <c r="B22">
        <v>1.677762</v>
      </c>
      <c r="C22">
        <v>0.93737999999999999</v>
      </c>
      <c r="D22">
        <v>0.69099999999999995</v>
      </c>
      <c r="E22">
        <v>6.4480000000000004</v>
      </c>
      <c r="F22" s="5">
        <v>19</v>
      </c>
      <c r="G22" t="s">
        <v>111</v>
      </c>
      <c r="H22">
        <v>2.9345669999999999</v>
      </c>
      <c r="I22">
        <v>0.95857700000000001</v>
      </c>
      <c r="K22" t="s">
        <v>111</v>
      </c>
      <c r="L22" s="7">
        <v>3.1069939999999998</v>
      </c>
      <c r="M22" s="7">
        <v>1.254116</v>
      </c>
      <c r="N22" s="7">
        <v>0.505</v>
      </c>
      <c r="O22" s="7">
        <v>7.3789999999999996</v>
      </c>
      <c r="P22" s="7">
        <f t="shared" si="0"/>
        <v>0.95857700000000001</v>
      </c>
    </row>
    <row r="23" spans="1:16">
      <c r="A23" s="4" t="s">
        <v>90</v>
      </c>
      <c r="B23">
        <v>2.4286810000000001</v>
      </c>
      <c r="C23">
        <v>1.146423</v>
      </c>
      <c r="D23">
        <v>1.1739999999999999</v>
      </c>
      <c r="E23">
        <v>7.9729999999999999</v>
      </c>
      <c r="F23" s="5">
        <v>20</v>
      </c>
      <c r="G23" t="s">
        <v>112</v>
      </c>
      <c r="H23">
        <v>1.37575</v>
      </c>
      <c r="I23">
        <v>0.99860199999999999</v>
      </c>
      <c r="K23" t="s">
        <v>112</v>
      </c>
      <c r="L23" s="7">
        <v>2.143659</v>
      </c>
      <c r="M23" s="7">
        <v>4.2367049999999997</v>
      </c>
      <c r="N23" s="7">
        <v>-6.5190000000000001</v>
      </c>
      <c r="O23" s="7">
        <v>9.2379999999999995</v>
      </c>
      <c r="P23" s="7">
        <f t="shared" si="0"/>
        <v>0.99860199999999999</v>
      </c>
    </row>
    <row r="24" spans="1:16">
      <c r="A24" s="4" t="s">
        <v>91</v>
      </c>
      <c r="B24">
        <v>1.0123789999999999</v>
      </c>
      <c r="C24">
        <v>0.41815099999999999</v>
      </c>
      <c r="D24">
        <v>0.45</v>
      </c>
      <c r="E24">
        <v>3.0289999999999999</v>
      </c>
      <c r="F24" s="5">
        <v>21</v>
      </c>
      <c r="G24" t="s">
        <v>113</v>
      </c>
      <c r="H24">
        <v>1.657178</v>
      </c>
      <c r="I24">
        <v>0.94587399999999999</v>
      </c>
      <c r="K24" t="s">
        <v>113</v>
      </c>
      <c r="L24" s="7">
        <v>1.786907</v>
      </c>
      <c r="M24" s="7">
        <v>1.1613800000000001</v>
      </c>
      <c r="N24" s="7">
        <v>-1.577</v>
      </c>
      <c r="O24" s="7">
        <v>4.8440000000000003</v>
      </c>
      <c r="P24" s="7">
        <f t="shared" si="0"/>
        <v>0.94587399999999999</v>
      </c>
    </row>
    <row r="25" spans="1:16">
      <c r="A25" s="4" t="s">
        <v>92</v>
      </c>
      <c r="B25">
        <v>214.72361699999999</v>
      </c>
      <c r="C25">
        <v>24.88785</v>
      </c>
      <c r="D25">
        <v>170</v>
      </c>
      <c r="E25">
        <v>256.161</v>
      </c>
      <c r="F25" s="5">
        <v>22</v>
      </c>
      <c r="G25" t="s">
        <v>114</v>
      </c>
      <c r="H25">
        <v>1.7160359999999999</v>
      </c>
      <c r="I25">
        <v>0.94352800000000003</v>
      </c>
      <c r="K25" t="s">
        <v>114</v>
      </c>
      <c r="L25" s="7">
        <v>1.78447</v>
      </c>
      <c r="M25" s="7">
        <v>1.067744</v>
      </c>
      <c r="N25" s="7">
        <v>-1.1970000000000001</v>
      </c>
      <c r="O25" s="7">
        <v>4.931</v>
      </c>
      <c r="P25" s="7">
        <f t="shared" si="0"/>
        <v>0.94352800000000003</v>
      </c>
    </row>
    <row r="26" spans="1:16">
      <c r="A26" s="4" t="s">
        <v>93</v>
      </c>
      <c r="B26">
        <v>1.7700000000000001E-3</v>
      </c>
      <c r="C26">
        <v>3.3839999999999999E-3</v>
      </c>
      <c r="D26">
        <v>-1.771E-2</v>
      </c>
      <c r="E26">
        <v>2.001E-2</v>
      </c>
      <c r="F26" s="5">
        <v>23</v>
      </c>
      <c r="G26" t="s">
        <v>115</v>
      </c>
      <c r="H26">
        <v>2.0074299999999998</v>
      </c>
      <c r="I26">
        <v>0.95136399999999999</v>
      </c>
      <c r="K26" t="s">
        <v>115</v>
      </c>
      <c r="L26" s="7">
        <v>2.1669939999999999</v>
      </c>
      <c r="M26" s="7">
        <v>1.143273</v>
      </c>
      <c r="N26" s="7">
        <v>-1.0489999999999999</v>
      </c>
      <c r="O26" s="7">
        <v>5.52</v>
      </c>
      <c r="P26" s="7">
        <f t="shared" si="0"/>
        <v>0.95136399999999999</v>
      </c>
    </row>
    <row r="27" spans="1:16">
      <c r="A27" s="4" t="s">
        <v>94</v>
      </c>
      <c r="B27">
        <v>5.9238299999999997</v>
      </c>
      <c r="C27">
        <v>1.786934</v>
      </c>
      <c r="D27">
        <v>3.6</v>
      </c>
      <c r="E27">
        <v>10</v>
      </c>
      <c r="F27" s="5">
        <v>24</v>
      </c>
      <c r="G27" t="s">
        <v>116</v>
      </c>
      <c r="H27">
        <v>2.6481819999999998</v>
      </c>
      <c r="I27">
        <v>0.95666399999999996</v>
      </c>
      <c r="K27" t="s">
        <v>116</v>
      </c>
      <c r="L27" s="7">
        <v>2.842346</v>
      </c>
      <c r="M27" s="7">
        <v>1.2664610000000001</v>
      </c>
      <c r="N27" s="7">
        <v>-0.49299999999999999</v>
      </c>
      <c r="O27" s="7">
        <v>7.4589999999999996</v>
      </c>
      <c r="P27" s="7">
        <f t="shared" si="0"/>
        <v>0.95666399999999996</v>
      </c>
    </row>
    <row r="28" spans="1:16">
      <c r="A28" s="4" t="s">
        <v>95</v>
      </c>
      <c r="B28">
        <v>5.7000000000000003E-5</v>
      </c>
      <c r="C28">
        <v>2.8150999999999999E-2</v>
      </c>
      <c r="D28">
        <v>-7.4630000000000002E-2</v>
      </c>
      <c r="E28">
        <v>0.14706</v>
      </c>
      <c r="F28" s="5">
        <v>25</v>
      </c>
      <c r="G28" t="s">
        <v>117</v>
      </c>
      <c r="H28">
        <v>0.91453399999999996</v>
      </c>
      <c r="I28">
        <v>0.99851500000000004</v>
      </c>
      <c r="K28" t="s">
        <v>117</v>
      </c>
      <c r="L28" s="7">
        <v>1.879011</v>
      </c>
      <c r="M28" s="7">
        <v>4.2810969999999999</v>
      </c>
      <c r="N28" s="7">
        <v>-6.9290000000000003</v>
      </c>
      <c r="O28" s="7">
        <v>8.9179999999999993</v>
      </c>
      <c r="P28" s="7">
        <f t="shared" si="0"/>
        <v>0.99851500000000004</v>
      </c>
    </row>
    <row r="29" spans="1:16">
      <c r="A29" s="4" t="s">
        <v>96</v>
      </c>
      <c r="B29">
        <v>99.551066000000006</v>
      </c>
      <c r="C29">
        <v>5.5001949999999997</v>
      </c>
      <c r="D29">
        <v>87.415499999999994</v>
      </c>
      <c r="E29">
        <v>110.55159999999999</v>
      </c>
      <c r="F29" s="5">
        <v>26</v>
      </c>
      <c r="G29" t="s">
        <v>118</v>
      </c>
      <c r="H29">
        <v>0.82286700000000002</v>
      </c>
      <c r="I29">
        <v>0.90296100000000001</v>
      </c>
      <c r="K29" t="s">
        <v>118</v>
      </c>
      <c r="L29" s="7">
        <v>0.86183699999999996</v>
      </c>
      <c r="M29" s="7">
        <v>0.961615</v>
      </c>
      <c r="N29" s="7">
        <v>-1.631</v>
      </c>
      <c r="O29" s="7">
        <v>3.6059999999999999</v>
      </c>
      <c r="P29" s="7">
        <f t="shared" si="0"/>
        <v>0.90296100000000001</v>
      </c>
    </row>
    <row r="30" spans="1:16">
      <c r="A30" s="4" t="s">
        <v>97</v>
      </c>
      <c r="B30">
        <v>6.8199999999999999E-4</v>
      </c>
      <c r="C30">
        <v>6.8589999999999996E-3</v>
      </c>
      <c r="D30">
        <v>-5.2290000000000003E-2</v>
      </c>
      <c r="E30">
        <v>2.0590000000000001E-2</v>
      </c>
      <c r="F30" s="5">
        <v>27</v>
      </c>
      <c r="G30" t="s">
        <v>119</v>
      </c>
      <c r="H30">
        <v>0.85287500000000005</v>
      </c>
      <c r="I30">
        <v>0.90337500000000004</v>
      </c>
      <c r="K30" t="s">
        <v>119</v>
      </c>
      <c r="L30" s="7">
        <v>0.85940000000000005</v>
      </c>
      <c r="M30" s="7">
        <v>0.91400999999999999</v>
      </c>
      <c r="N30" s="7">
        <v>-1.8149999999999999</v>
      </c>
      <c r="O30" s="7">
        <v>3.5710000000000002</v>
      </c>
      <c r="P30" s="7">
        <f t="shared" si="0"/>
        <v>0.90337500000000004</v>
      </c>
    </row>
    <row r="31" spans="1:16">
      <c r="A31" s="4" t="s">
        <v>98</v>
      </c>
      <c r="B31" s="3">
        <v>11910.084255</v>
      </c>
      <c r="C31" s="3">
        <v>1496.5275819999999</v>
      </c>
      <c r="D31" s="3">
        <v>9342.6</v>
      </c>
      <c r="E31" s="3">
        <v>15019.9</v>
      </c>
      <c r="F31" s="5">
        <v>28</v>
      </c>
      <c r="G31" t="s">
        <v>120</v>
      </c>
      <c r="H31">
        <v>1.186061</v>
      </c>
      <c r="I31">
        <v>0.91792899999999999</v>
      </c>
      <c r="K31" t="s">
        <v>120</v>
      </c>
      <c r="L31" s="7">
        <v>1.241924</v>
      </c>
      <c r="M31" s="7">
        <v>1.00796</v>
      </c>
      <c r="N31" s="7">
        <v>-1.679</v>
      </c>
      <c r="O31" s="7">
        <v>4.8840000000000003</v>
      </c>
      <c r="P31" s="7">
        <f t="shared" si="0"/>
        <v>0.91792899999999999</v>
      </c>
    </row>
    <row r="32" spans="1:16">
      <c r="A32" s="4" t="s">
        <v>99</v>
      </c>
      <c r="B32">
        <v>2.0739999999999999E-3</v>
      </c>
      <c r="C32">
        <v>8.3610000000000004E-3</v>
      </c>
      <c r="D32">
        <v>-5.7579999999999999E-2</v>
      </c>
      <c r="E32">
        <v>4.793E-2</v>
      </c>
      <c r="F32" s="5">
        <v>29</v>
      </c>
      <c r="G32" t="s">
        <v>121</v>
      </c>
      <c r="H32">
        <v>1.845726</v>
      </c>
      <c r="I32">
        <v>0.92574299999999998</v>
      </c>
      <c r="K32" t="s">
        <v>121</v>
      </c>
      <c r="L32" s="7">
        <v>1.917276</v>
      </c>
      <c r="M32" s="7">
        <v>1.1122730000000001</v>
      </c>
      <c r="N32" s="7">
        <v>-1.123</v>
      </c>
      <c r="O32" s="7">
        <v>6.7290000000000001</v>
      </c>
      <c r="P32" s="7">
        <f t="shared" si="0"/>
        <v>0.92574299999999998</v>
      </c>
    </row>
    <row r="33" spans="1:16">
      <c r="A33" s="4" t="s">
        <v>100</v>
      </c>
      <c r="B33" s="3">
        <v>10256.037872000001</v>
      </c>
      <c r="C33" s="3">
        <v>2191.5773300000001</v>
      </c>
      <c r="D33" s="3">
        <v>6619.7</v>
      </c>
      <c r="E33" s="3">
        <v>14661.1</v>
      </c>
      <c r="F33" s="5">
        <v>30</v>
      </c>
      <c r="G33" t="s">
        <v>122</v>
      </c>
      <c r="H33">
        <v>0.56128599999999995</v>
      </c>
      <c r="I33">
        <v>0.99769399999999997</v>
      </c>
      <c r="K33" t="s">
        <v>122</v>
      </c>
      <c r="L33" s="7">
        <v>0.95394100000000004</v>
      </c>
      <c r="M33" s="7">
        <v>4.2076560000000001</v>
      </c>
      <c r="N33" s="7">
        <v>-6.9219999999999997</v>
      </c>
      <c r="O33" s="7">
        <v>8.2680000000000007</v>
      </c>
      <c r="P33" s="7">
        <f t="shared" si="0"/>
        <v>0.99769399999999997</v>
      </c>
    </row>
    <row r="34" spans="1:16">
      <c r="A34" s="4" t="s">
        <v>101</v>
      </c>
      <c r="B34">
        <v>3.4550000000000002E-3</v>
      </c>
      <c r="C34">
        <v>4.751E-3</v>
      </c>
      <c r="D34">
        <v>-1.401E-2</v>
      </c>
      <c r="E34">
        <v>2.2120000000000001E-2</v>
      </c>
      <c r="F34" s="5">
        <v>31</v>
      </c>
      <c r="G34" t="s">
        <v>123</v>
      </c>
      <c r="H34">
        <v>11.371426</v>
      </c>
      <c r="I34">
        <v>-1.2449999999999999E-2</v>
      </c>
      <c r="K34" t="s">
        <v>123</v>
      </c>
      <c r="L34" s="7">
        <v>11.371432</v>
      </c>
      <c r="M34" s="7">
        <v>239.47500099999999</v>
      </c>
      <c r="N34" s="7">
        <v>-440.3433</v>
      </c>
      <c r="O34" s="7">
        <v>4305.7970999999998</v>
      </c>
      <c r="P34" s="7">
        <f t="shared" si="0"/>
        <v>-1.2449999999999999E-2</v>
      </c>
    </row>
    <row r="35" spans="1:16">
      <c r="A35" s="4" t="s">
        <v>103</v>
      </c>
      <c r="B35">
        <v>5.238855</v>
      </c>
      <c r="C35">
        <v>16.033297000000001</v>
      </c>
      <c r="D35">
        <v>-44.7562</v>
      </c>
      <c r="E35">
        <v>50.252299999999998</v>
      </c>
      <c r="F35" s="5">
        <v>32</v>
      </c>
      <c r="G35" t="s">
        <v>124</v>
      </c>
      <c r="H35">
        <v>-4.8996170000000001</v>
      </c>
      <c r="I35">
        <v>-3.2930000000000001E-2</v>
      </c>
      <c r="K35" t="s">
        <v>124</v>
      </c>
      <c r="L35" s="7">
        <v>-4.8824839999999998</v>
      </c>
      <c r="M35" s="7">
        <v>192.65315000000001</v>
      </c>
      <c r="N35" s="7">
        <v>-3500</v>
      </c>
      <c r="O35" s="7">
        <v>523.15269999999998</v>
      </c>
      <c r="P35" s="7">
        <f t="shared" ref="P35:P57" si="1">VLOOKUP(K35,G35:I89,3,FALSE)</f>
        <v>-3.2930000000000001E-2</v>
      </c>
    </row>
    <row r="36" spans="1:16">
      <c r="A36" s="4" t="s">
        <v>104</v>
      </c>
      <c r="B36">
        <v>3.57626</v>
      </c>
      <c r="C36">
        <v>16.296292000000001</v>
      </c>
      <c r="D36">
        <v>-44.996200000000002</v>
      </c>
      <c r="E36">
        <v>50.1723</v>
      </c>
      <c r="F36" s="5">
        <v>33</v>
      </c>
      <c r="G36" t="s">
        <v>125</v>
      </c>
      <c r="H36">
        <v>13.172127</v>
      </c>
      <c r="I36">
        <v>5.5906999999999998E-2</v>
      </c>
      <c r="K36" t="s">
        <v>125</v>
      </c>
      <c r="L36" s="7">
        <v>13.172129</v>
      </c>
      <c r="M36" s="7">
        <v>180.54736800000001</v>
      </c>
      <c r="N36" s="7">
        <v>-168.8623</v>
      </c>
      <c r="O36" s="7">
        <v>3237.5</v>
      </c>
      <c r="P36" s="7">
        <f t="shared" si="1"/>
        <v>5.5906999999999998E-2</v>
      </c>
    </row>
    <row r="37" spans="1:16">
      <c r="F37" s="5">
        <v>34</v>
      </c>
      <c r="G37" t="s">
        <v>126</v>
      </c>
      <c r="H37">
        <v>1.126992</v>
      </c>
      <c r="I37">
        <v>0.14086099999999999</v>
      </c>
      <c r="K37" t="s">
        <v>126</v>
      </c>
      <c r="L37" s="7">
        <v>1.1261300000000001</v>
      </c>
      <c r="M37" s="7">
        <v>16.110522</v>
      </c>
      <c r="N37" s="7">
        <v>-43.278100000000002</v>
      </c>
      <c r="O37" s="7">
        <v>107.30540000000001</v>
      </c>
      <c r="P37" s="7">
        <f t="shared" si="1"/>
        <v>0.14086099999999999</v>
      </c>
    </row>
    <row r="38" spans="1:16">
      <c r="F38" s="5">
        <v>35</v>
      </c>
      <c r="G38" t="s">
        <v>127</v>
      </c>
      <c r="H38">
        <v>-5.0368219999999999</v>
      </c>
      <c r="I38">
        <v>7.7962000000000004E-2</v>
      </c>
      <c r="K38" t="s">
        <v>127</v>
      </c>
      <c r="L38" s="7">
        <v>-5.0411960000000002</v>
      </c>
      <c r="M38" s="7">
        <v>134.22915399999999</v>
      </c>
      <c r="N38" s="7">
        <v>-2327.2727</v>
      </c>
      <c r="O38" s="7">
        <v>465</v>
      </c>
      <c r="P38" s="7">
        <f t="shared" si="1"/>
        <v>7.7962000000000004E-2</v>
      </c>
    </row>
    <row r="39" spans="1:16">
      <c r="F39" s="5">
        <v>36</v>
      </c>
      <c r="G39" t="s">
        <v>128</v>
      </c>
      <c r="H39">
        <v>12.031167999999999</v>
      </c>
      <c r="I39">
        <v>-5.0398999999999999E-2</v>
      </c>
      <c r="K39" t="s">
        <v>128</v>
      </c>
      <c r="L39" s="7">
        <v>12.025432</v>
      </c>
      <c r="M39" s="7">
        <v>214.799542</v>
      </c>
      <c r="N39" s="7">
        <v>-875.86210000000005</v>
      </c>
      <c r="O39" s="7">
        <v>2734.375</v>
      </c>
      <c r="P39" s="7">
        <f t="shared" si="1"/>
        <v>-5.0398999999999999E-2</v>
      </c>
    </row>
    <row r="40" spans="1:16">
      <c r="F40" s="5">
        <v>37</v>
      </c>
      <c r="G40" t="s">
        <v>129</v>
      </c>
      <c r="H40">
        <v>32.126914999999997</v>
      </c>
      <c r="I40">
        <v>-2.0799999999999999E-4</v>
      </c>
      <c r="K40" t="s">
        <v>129</v>
      </c>
      <c r="L40" s="7">
        <v>32.082084999999999</v>
      </c>
      <c r="M40" s="7">
        <v>617.93454999999994</v>
      </c>
      <c r="N40" s="7">
        <v>-966.66669999999999</v>
      </c>
      <c r="O40" s="7">
        <v>11520</v>
      </c>
      <c r="P40" s="7">
        <f t="shared" si="1"/>
        <v>-2.0799999999999999E-4</v>
      </c>
    </row>
    <row r="41" spans="1:16">
      <c r="F41" s="5">
        <v>38</v>
      </c>
      <c r="G41" t="s">
        <v>130</v>
      </c>
      <c r="H41">
        <v>7.0064200000000003</v>
      </c>
      <c r="I41">
        <v>-3.0617999999999999E-2</v>
      </c>
      <c r="K41" t="s">
        <v>130</v>
      </c>
      <c r="L41" s="7">
        <v>7.0040740000000001</v>
      </c>
      <c r="M41" s="7">
        <v>131.21105499999999</v>
      </c>
      <c r="N41" s="7">
        <v>-408.25689999999997</v>
      </c>
      <c r="O41" s="7">
        <v>2241.0255999999999</v>
      </c>
      <c r="P41" s="7">
        <f t="shared" si="1"/>
        <v>-3.0617999999999999E-2</v>
      </c>
    </row>
    <row r="42" spans="1:16">
      <c r="F42" s="5">
        <v>39</v>
      </c>
      <c r="G42" t="s">
        <v>131</v>
      </c>
      <c r="H42">
        <v>1.526227</v>
      </c>
      <c r="I42">
        <v>-0.26036900000000002</v>
      </c>
      <c r="K42" t="s">
        <v>131</v>
      </c>
      <c r="L42" s="7">
        <v>1.5165390000000001</v>
      </c>
      <c r="M42" s="7">
        <v>25.083663000000001</v>
      </c>
      <c r="N42" s="7">
        <v>-165.7201</v>
      </c>
      <c r="O42" s="7">
        <v>206.7901</v>
      </c>
      <c r="P42" s="7">
        <f t="shared" si="1"/>
        <v>-0.26036900000000002</v>
      </c>
    </row>
    <row r="43" spans="1:16">
      <c r="F43" s="5">
        <v>40</v>
      </c>
      <c r="G43" t="s">
        <v>132</v>
      </c>
      <c r="H43">
        <v>0.24346200000000001</v>
      </c>
      <c r="I43">
        <v>9.7660000000000004E-3</v>
      </c>
      <c r="K43" t="s">
        <v>132</v>
      </c>
      <c r="L43" s="7">
        <v>0.24326800000000001</v>
      </c>
      <c r="M43" s="7">
        <v>56.042285999999997</v>
      </c>
      <c r="N43" s="7">
        <v>-670.70709999999997</v>
      </c>
      <c r="O43" s="7">
        <v>468</v>
      </c>
      <c r="P43" s="7">
        <f t="shared" si="1"/>
        <v>9.7660000000000004E-3</v>
      </c>
    </row>
    <row r="44" spans="1:16">
      <c r="F44" s="5">
        <v>41</v>
      </c>
      <c r="G44" t="s">
        <v>133</v>
      </c>
      <c r="H44">
        <v>8.6705749999999995</v>
      </c>
      <c r="I44">
        <v>-4.0485E-2</v>
      </c>
      <c r="K44" t="s">
        <v>133</v>
      </c>
      <c r="L44" s="7">
        <v>8.6382250000000003</v>
      </c>
      <c r="M44" s="7">
        <v>360.17750899999999</v>
      </c>
      <c r="N44" s="7">
        <v>-2766.6667000000002</v>
      </c>
      <c r="O44" s="7">
        <v>4583.3333000000002</v>
      </c>
      <c r="P44" s="7">
        <f t="shared" si="1"/>
        <v>-4.0485E-2</v>
      </c>
    </row>
    <row r="45" spans="1:16">
      <c r="F45" s="5">
        <v>42</v>
      </c>
      <c r="G45" t="s">
        <v>134</v>
      </c>
      <c r="H45">
        <v>-35.438597000000001</v>
      </c>
      <c r="I45">
        <v>1.766E-3</v>
      </c>
      <c r="K45" t="s">
        <v>134</v>
      </c>
      <c r="L45" s="7">
        <v>-35.370449999999998</v>
      </c>
      <c r="M45" s="7">
        <v>1291.224224</v>
      </c>
      <c r="N45" s="7">
        <v>-16580</v>
      </c>
      <c r="O45" s="7">
        <v>14114.2857</v>
      </c>
      <c r="P45" s="7">
        <f t="shared" si="1"/>
        <v>1.766E-3</v>
      </c>
    </row>
    <row r="46" spans="1:16">
      <c r="F46" s="5">
        <v>43</v>
      </c>
      <c r="G46" t="s">
        <v>135</v>
      </c>
      <c r="H46">
        <v>-23.468675000000001</v>
      </c>
      <c r="I46">
        <v>-6.11E-4</v>
      </c>
      <c r="K46" t="s">
        <v>135</v>
      </c>
      <c r="L46" s="7">
        <v>-23.468674</v>
      </c>
      <c r="M46" s="7">
        <v>995.78374399999996</v>
      </c>
      <c r="N46" s="7">
        <v>-15675</v>
      </c>
      <c r="O46" s="7">
        <v>9166.6666999999998</v>
      </c>
      <c r="P46" s="7">
        <f t="shared" si="1"/>
        <v>-6.11E-4</v>
      </c>
    </row>
    <row r="47" spans="1:16">
      <c r="F47" s="5">
        <v>44</v>
      </c>
      <c r="G47" t="s">
        <v>136</v>
      </c>
      <c r="H47">
        <v>52.927762999999999</v>
      </c>
      <c r="I47">
        <v>-1.4805E-2</v>
      </c>
      <c r="K47" t="s">
        <v>136</v>
      </c>
      <c r="L47" s="7">
        <v>52.927760999999997</v>
      </c>
      <c r="M47" s="7">
        <v>632.47833300000002</v>
      </c>
      <c r="N47" s="7">
        <v>-199.46809999999999</v>
      </c>
      <c r="O47" s="7">
        <v>10400</v>
      </c>
      <c r="P47" s="7">
        <f t="shared" si="1"/>
        <v>-1.4805E-2</v>
      </c>
    </row>
    <row r="48" spans="1:16">
      <c r="F48" s="5">
        <v>45</v>
      </c>
      <c r="G48" t="s">
        <v>137</v>
      </c>
      <c r="H48">
        <v>17.387792000000001</v>
      </c>
      <c r="I48">
        <v>-3.0106999999999998E-2</v>
      </c>
      <c r="K48" t="s">
        <v>137</v>
      </c>
      <c r="L48" s="7">
        <v>17.385674999999999</v>
      </c>
      <c r="M48" s="7">
        <v>245.76441700000001</v>
      </c>
      <c r="N48" s="7">
        <v>-1733.3333</v>
      </c>
      <c r="O48" s="7">
        <v>2911.1111000000001</v>
      </c>
      <c r="P48" s="7">
        <f t="shared" si="1"/>
        <v>-3.0106999999999998E-2</v>
      </c>
    </row>
    <row r="49" spans="6:16">
      <c r="F49" s="5">
        <v>46</v>
      </c>
      <c r="G49" t="s">
        <v>138</v>
      </c>
      <c r="H49">
        <v>7.3905419999999999</v>
      </c>
      <c r="I49">
        <v>-4.437E-3</v>
      </c>
      <c r="K49" t="s">
        <v>138</v>
      </c>
      <c r="L49" s="7">
        <v>7.3905719999999997</v>
      </c>
      <c r="M49" s="7">
        <v>71.576196999999993</v>
      </c>
      <c r="N49" s="7">
        <v>-100</v>
      </c>
      <c r="O49" s="7">
        <v>1000</v>
      </c>
      <c r="P49" s="7">
        <f t="shared" si="1"/>
        <v>-4.437E-3</v>
      </c>
    </row>
    <row r="50" spans="6:16">
      <c r="F50" s="5">
        <v>47</v>
      </c>
      <c r="G50" t="s">
        <v>139</v>
      </c>
      <c r="H50">
        <v>0.58766799999999997</v>
      </c>
      <c r="I50">
        <v>-9.5524999999999999E-2</v>
      </c>
      <c r="K50" t="s">
        <v>139</v>
      </c>
      <c r="L50" s="7">
        <v>0.58941399999999999</v>
      </c>
      <c r="M50" s="7">
        <v>14.027744</v>
      </c>
      <c r="N50" s="7">
        <v>-58.8889</v>
      </c>
      <c r="O50" s="7">
        <v>92.307699999999997</v>
      </c>
      <c r="P50" s="7">
        <f t="shared" si="1"/>
        <v>-9.5524999999999999E-2</v>
      </c>
    </row>
    <row r="51" spans="6:16">
      <c r="F51" s="5">
        <v>48</v>
      </c>
      <c r="G51" t="s">
        <v>140</v>
      </c>
      <c r="H51">
        <v>0.114537</v>
      </c>
      <c r="I51">
        <v>5.7193000000000001E-2</v>
      </c>
      <c r="K51" t="s">
        <v>140</v>
      </c>
      <c r="L51" s="7">
        <v>0.112735</v>
      </c>
      <c r="M51" s="7">
        <v>10.381531000000001</v>
      </c>
      <c r="N51" s="7">
        <v>-31.071400000000001</v>
      </c>
      <c r="O51" s="7">
        <v>54.411799999999999</v>
      </c>
      <c r="P51" s="7">
        <f t="shared" si="1"/>
        <v>5.7193000000000001E-2</v>
      </c>
    </row>
    <row r="52" spans="6:16">
      <c r="F52" s="5">
        <v>49</v>
      </c>
      <c r="G52" t="s">
        <v>157</v>
      </c>
      <c r="H52">
        <v>-7.1048E-2</v>
      </c>
      <c r="I52">
        <v>2.4381E-2</v>
      </c>
      <c r="K52" t="s">
        <v>157</v>
      </c>
      <c r="L52" s="7">
        <v>-7.0928000000000005E-2</v>
      </c>
      <c r="M52" s="7">
        <v>2.670023</v>
      </c>
      <c r="N52" s="7">
        <v>-8.5106400000000004</v>
      </c>
      <c r="O52" s="7">
        <v>8</v>
      </c>
      <c r="P52" s="7">
        <f t="shared" si="1"/>
        <v>2.4381E-2</v>
      </c>
    </row>
    <row r="53" spans="6:16">
      <c r="F53" s="5">
        <v>50</v>
      </c>
      <c r="G53" t="s">
        <v>158</v>
      </c>
      <c r="H53">
        <v>0.226577</v>
      </c>
      <c r="I53">
        <v>-0.201567</v>
      </c>
      <c r="K53" t="s">
        <v>158</v>
      </c>
      <c r="L53" s="7">
        <v>0.22669300000000001</v>
      </c>
      <c r="M53" s="7">
        <v>0.73206800000000005</v>
      </c>
      <c r="N53" s="7">
        <v>-5.7581600000000002</v>
      </c>
      <c r="O53" s="7">
        <v>4.7927499999999998</v>
      </c>
      <c r="P53" s="7">
        <f t="shared" si="1"/>
        <v>-0.201567</v>
      </c>
    </row>
    <row r="54" spans="6:16">
      <c r="F54" s="5">
        <v>51</v>
      </c>
      <c r="G54" t="s">
        <v>159</v>
      </c>
      <c r="H54">
        <v>0.197351</v>
      </c>
      <c r="I54">
        <v>0.41508499999999998</v>
      </c>
      <c r="K54" t="s">
        <v>159</v>
      </c>
      <c r="L54" s="7">
        <v>0.19719500000000001</v>
      </c>
      <c r="M54" s="7">
        <v>0.25391200000000003</v>
      </c>
      <c r="N54" s="7">
        <v>-1.7705500000000001</v>
      </c>
      <c r="O54" s="7">
        <v>1.3768499999999999</v>
      </c>
      <c r="P54" s="7">
        <f t="shared" si="1"/>
        <v>0.41508499999999998</v>
      </c>
    </row>
    <row r="55" spans="6:16">
      <c r="F55" s="5">
        <v>52</v>
      </c>
      <c r="G55" t="s">
        <v>160</v>
      </c>
      <c r="H55">
        <v>0.158142</v>
      </c>
      <c r="I55">
        <v>0.235457</v>
      </c>
      <c r="K55" t="s">
        <v>160</v>
      </c>
      <c r="L55" s="7">
        <v>0.15700500000000001</v>
      </c>
      <c r="M55" s="7">
        <v>0.62656599999999996</v>
      </c>
      <c r="N55" s="7">
        <v>-4.3368099999999998</v>
      </c>
      <c r="O55" s="7">
        <v>2.05246</v>
      </c>
      <c r="P55" s="7">
        <f t="shared" si="1"/>
        <v>0.235457</v>
      </c>
    </row>
    <row r="56" spans="6:16">
      <c r="F56" s="5">
        <v>53</v>
      </c>
      <c r="G56" t="s">
        <v>161</v>
      </c>
      <c r="H56">
        <v>0.38758500000000001</v>
      </c>
      <c r="I56">
        <v>-7.3277999999999996E-2</v>
      </c>
      <c r="K56" t="s">
        <v>161</v>
      </c>
      <c r="L56" s="7">
        <v>0.38747300000000001</v>
      </c>
      <c r="M56" s="7">
        <v>0.39998499999999998</v>
      </c>
      <c r="N56" s="7">
        <v>-1.40056</v>
      </c>
      <c r="O56" s="7">
        <v>2.7891900000000001</v>
      </c>
      <c r="P56" s="7">
        <f t="shared" si="1"/>
        <v>-7.3277999999999996E-2</v>
      </c>
    </row>
    <row r="57" spans="6:16">
      <c r="F57" s="5">
        <v>54</v>
      </c>
      <c r="G57" t="s">
        <v>162</v>
      </c>
      <c r="H57">
        <v>0.70231600000000005</v>
      </c>
      <c r="I57">
        <v>1.9486E-2</v>
      </c>
      <c r="K57" t="s">
        <v>162</v>
      </c>
      <c r="L57" s="7">
        <v>0.70244899999999999</v>
      </c>
      <c r="M57" s="7">
        <v>4.0966680000000002</v>
      </c>
      <c r="N57" s="7">
        <v>-16.942450000000001</v>
      </c>
      <c r="O57" s="7">
        <v>11.15879</v>
      </c>
      <c r="P57" s="7">
        <f t="shared" si="1"/>
        <v>1.9486E-2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168A-2316-9441-9047-5671A50CCA3A}">
  <sheetPr filterMode="1"/>
  <dimension ref="A1:AT191"/>
  <sheetViews>
    <sheetView topLeftCell="A95" workbookViewId="0">
      <selection activeCell="C108" sqref="C108"/>
    </sheetView>
  </sheetViews>
  <sheetFormatPr baseColWidth="10" defaultRowHeight="16"/>
  <cols>
    <col min="1" max="1" width="20.1640625" bestFit="1" customWidth="1"/>
    <col min="2" max="2" width="8.33203125" customWidth="1"/>
    <col min="3" max="3" width="13.6640625" customWidth="1"/>
    <col min="4" max="4" width="10.1640625" bestFit="1" customWidth="1"/>
    <col min="5" max="5" width="11.33203125" bestFit="1" customWidth="1"/>
    <col min="6" max="7" width="10.6640625" bestFit="1" customWidth="1"/>
    <col min="8" max="8" width="10.33203125" bestFit="1" customWidth="1"/>
    <col min="9" max="9" width="7.83203125" bestFit="1" customWidth="1"/>
    <col min="10" max="10" width="7.83203125" customWidth="1"/>
    <col min="11" max="11" width="13" bestFit="1" customWidth="1"/>
    <col min="15" max="15" width="23.6640625" bestFit="1" customWidth="1"/>
    <col min="26" max="26" width="23.6640625" bestFit="1" customWidth="1"/>
    <col min="38" max="38" width="19.33203125" bestFit="1" customWidth="1"/>
    <col min="39" max="39" width="16.5" bestFit="1" customWidth="1"/>
    <col min="43" max="43" width="19.33203125" bestFit="1" customWidth="1"/>
  </cols>
  <sheetData>
    <row r="1" spans="1:44">
      <c r="C1" t="s">
        <v>175</v>
      </c>
    </row>
    <row r="2" spans="1:44">
      <c r="C2" t="s">
        <v>176</v>
      </c>
      <c r="O2" t="s">
        <v>178</v>
      </c>
      <c r="Z2" t="s">
        <v>178</v>
      </c>
    </row>
    <row r="3" spans="1:44">
      <c r="D3">
        <v>2</v>
      </c>
      <c r="E3">
        <v>3</v>
      </c>
      <c r="F3">
        <v>4</v>
      </c>
      <c r="G3">
        <v>5</v>
      </c>
      <c r="H3">
        <v>9</v>
      </c>
      <c r="I3">
        <v>10</v>
      </c>
    </row>
    <row r="4" spans="1:44">
      <c r="A4" t="s">
        <v>172</v>
      </c>
      <c r="B4" t="s">
        <v>173</v>
      </c>
      <c r="C4" t="s">
        <v>174</v>
      </c>
      <c r="D4" s="6" t="s">
        <v>171</v>
      </c>
      <c r="E4" s="6" t="s">
        <v>66</v>
      </c>
      <c r="F4" s="6" t="s">
        <v>164</v>
      </c>
      <c r="G4" s="6" t="s">
        <v>68</v>
      </c>
      <c r="H4" s="6" t="s">
        <v>69</v>
      </c>
      <c r="I4" s="6" t="s">
        <v>170</v>
      </c>
      <c r="J4" s="9" t="s">
        <v>181</v>
      </c>
      <c r="K4" s="9" t="s">
        <v>182</v>
      </c>
      <c r="O4" s="4" t="s">
        <v>169</v>
      </c>
      <c r="P4" s="4" t="s">
        <v>163</v>
      </c>
      <c r="Q4" s="4" t="s">
        <v>66</v>
      </c>
      <c r="R4" s="4" t="s">
        <v>164</v>
      </c>
      <c r="S4" t="s">
        <v>68</v>
      </c>
      <c r="T4" s="8">
        <v>0.25</v>
      </c>
      <c r="U4" s="8">
        <v>0.5</v>
      </c>
      <c r="V4" s="8">
        <v>0.75</v>
      </c>
      <c r="W4" s="8" t="s">
        <v>69</v>
      </c>
      <c r="X4" t="s">
        <v>170</v>
      </c>
      <c r="Z4" s="4" t="s">
        <v>169</v>
      </c>
      <c r="AA4" s="4" t="s">
        <v>163</v>
      </c>
      <c r="AB4" s="4" t="s">
        <v>66</v>
      </c>
      <c r="AC4" s="4" t="s">
        <v>164</v>
      </c>
      <c r="AD4" t="s">
        <v>68</v>
      </c>
      <c r="AE4" s="8">
        <v>0.25</v>
      </c>
      <c r="AF4" s="8">
        <v>0.5</v>
      </c>
      <c r="AG4" s="8">
        <v>0.75</v>
      </c>
      <c r="AH4" s="8" t="s">
        <v>69</v>
      </c>
      <c r="AI4" t="s">
        <v>170</v>
      </c>
      <c r="AK4" s="4" t="s">
        <v>169</v>
      </c>
      <c r="AL4" s="5" t="s">
        <v>106</v>
      </c>
      <c r="AM4" s="4" t="s">
        <v>107</v>
      </c>
      <c r="AP4" s="4" t="s">
        <v>169</v>
      </c>
      <c r="AQ4" s="5" t="s">
        <v>106</v>
      </c>
      <c r="AR4" t="s">
        <v>107</v>
      </c>
    </row>
    <row r="5" spans="1:44">
      <c r="A5" s="4">
        <v>1</v>
      </c>
      <c r="B5" s="4" t="s">
        <v>144</v>
      </c>
      <c r="C5" t="str">
        <f>J5&amp;B5</f>
        <v>Corp-Aaa_Corp</v>
      </c>
      <c r="D5">
        <f t="shared" ref="D5:I5" ca="1" si="0">ROUND(VLOOKUP($B5,INDIRECT($K5),D$3,FALSE),4)</f>
        <v>355</v>
      </c>
      <c r="E5">
        <f t="shared" ca="1" si="0"/>
        <v>5.0613999999999999</v>
      </c>
      <c r="F5">
        <f t="shared" ca="1" si="0"/>
        <v>1.9810000000000001</v>
      </c>
      <c r="G5">
        <f t="shared" ca="1" si="0"/>
        <v>1.8227</v>
      </c>
      <c r="H5">
        <f t="shared" ca="1" si="0"/>
        <v>9.8193999999999999</v>
      </c>
      <c r="I5">
        <f t="shared" ca="1" si="0"/>
        <v>0.99280000000000002</v>
      </c>
      <c r="J5" t="str">
        <f>IF(B4=B5,"∆","")</f>
        <v/>
      </c>
      <c r="K5" t="s">
        <v>179</v>
      </c>
      <c r="L5" s="4"/>
      <c r="O5" s="4" t="s">
        <v>144</v>
      </c>
      <c r="P5">
        <v>355</v>
      </c>
      <c r="Q5">
        <v>5.0614410000000003</v>
      </c>
      <c r="R5">
        <v>1.9809650000000001</v>
      </c>
      <c r="S5">
        <v>1.822678</v>
      </c>
      <c r="T5">
        <v>3.1859320000000002</v>
      </c>
      <c r="U5">
        <v>5.08005</v>
      </c>
      <c r="V5">
        <v>6.7678430000000001</v>
      </c>
      <c r="W5">
        <v>9.8193800000000007</v>
      </c>
      <c r="X5">
        <f t="shared" ref="X5:X29" si="1">VLOOKUP(O5,AK4:AM35,3,FALSE)</f>
        <v>0.99276799999999998</v>
      </c>
      <c r="Z5" s="4" t="s">
        <v>144</v>
      </c>
      <c r="AA5">
        <v>354</v>
      </c>
      <c r="AB5">
        <v>-1.8189E-2</v>
      </c>
      <c r="AC5">
        <v>0.29212500000000002</v>
      </c>
      <c r="AD5">
        <v>-1.9644170000000001</v>
      </c>
      <c r="AE5">
        <v>-0.15998299999999999</v>
      </c>
      <c r="AF5">
        <v>-3.3038999999999999E-2</v>
      </c>
      <c r="AG5">
        <v>0.112479</v>
      </c>
      <c r="AH5">
        <v>2.0206680000000001</v>
      </c>
      <c r="AI5">
        <f>VLOOKUP(Z5,AP4:AR35,3,FALSE)</f>
        <v>3.2130000000000001E-3</v>
      </c>
      <c r="AK5" s="4" t="s">
        <v>144</v>
      </c>
      <c r="AL5">
        <v>5.4771109999999998</v>
      </c>
      <c r="AM5">
        <v>0.99276799999999998</v>
      </c>
      <c r="AP5" s="4" t="s">
        <v>144</v>
      </c>
      <c r="AQ5">
        <v>-1.6969000000000001E-2</v>
      </c>
      <c r="AR5">
        <v>3.2130000000000001E-3</v>
      </c>
    </row>
    <row r="6" spans="1:44">
      <c r="A6">
        <v>2</v>
      </c>
      <c r="B6" s="4" t="s">
        <v>144</v>
      </c>
      <c r="C6" t="str">
        <f>J6&amp;B6</f>
        <v>∆Corp-Aaa_Corp</v>
      </c>
      <c r="D6">
        <f t="shared" ref="D6:I37" ca="1" si="2">ROUND(VLOOKUP($B6,INDIRECT($K6),D$3,FALSE),4)</f>
        <v>354</v>
      </c>
      <c r="E6">
        <f t="shared" ca="1" si="2"/>
        <v>-1.8200000000000001E-2</v>
      </c>
      <c r="F6">
        <f t="shared" ca="1" si="2"/>
        <v>0.29210000000000003</v>
      </c>
      <c r="G6">
        <f t="shared" ca="1" si="2"/>
        <v>-1.9643999999999999</v>
      </c>
      <c r="H6">
        <f t="shared" ca="1" si="2"/>
        <v>2.0207000000000002</v>
      </c>
      <c r="I6">
        <f t="shared" ca="1" si="2"/>
        <v>3.2000000000000002E-3</v>
      </c>
      <c r="J6" t="str">
        <f t="shared" ref="J6:J58" si="3">IF(B5=B6,"∆","")</f>
        <v>∆</v>
      </c>
      <c r="K6" t="s">
        <v>180</v>
      </c>
      <c r="L6" s="4"/>
      <c r="O6" s="4" t="s">
        <v>145</v>
      </c>
      <c r="P6">
        <v>355</v>
      </c>
      <c r="Q6">
        <v>5.0590000000000002</v>
      </c>
      <c r="R6">
        <v>2.1273719999999998</v>
      </c>
      <c r="S6">
        <v>1.776138</v>
      </c>
      <c r="T6">
        <v>3.066757</v>
      </c>
      <c r="U6">
        <v>5.2783610000000003</v>
      </c>
      <c r="V6">
        <v>6.7748150000000003</v>
      </c>
      <c r="W6">
        <v>10.719521</v>
      </c>
      <c r="X6">
        <f t="shared" si="1"/>
        <v>0.99671200000000004</v>
      </c>
      <c r="Z6" s="4" t="s">
        <v>145</v>
      </c>
      <c r="AA6">
        <v>354</v>
      </c>
      <c r="AB6">
        <v>-2.2914E-2</v>
      </c>
      <c r="AC6">
        <v>0.26478600000000002</v>
      </c>
      <c r="AD6">
        <v>-1.539801</v>
      </c>
      <c r="AE6">
        <v>-0.165577</v>
      </c>
      <c r="AF6">
        <v>-2.3314999999999999E-2</v>
      </c>
      <c r="AG6">
        <v>0.120167</v>
      </c>
      <c r="AH6">
        <v>1.3037700000000001</v>
      </c>
      <c r="AI6">
        <f t="shared" ref="AI6:AI32" si="4">VLOOKUP(Z6,AP5:AR36,3,FALSE)</f>
        <v>3.2170999999999998E-2</v>
      </c>
      <c r="AK6" s="4" t="s">
        <v>145</v>
      </c>
      <c r="AL6">
        <v>6.0710980000000001</v>
      </c>
      <c r="AM6">
        <v>0.99671200000000004</v>
      </c>
      <c r="AP6" s="4" t="s">
        <v>145</v>
      </c>
      <c r="AQ6">
        <v>-1.77E-2</v>
      </c>
      <c r="AR6">
        <v>3.2170999999999998E-2</v>
      </c>
    </row>
    <row r="7" spans="1:44">
      <c r="A7" s="4">
        <v>3</v>
      </c>
      <c r="B7" s="4" t="s">
        <v>145</v>
      </c>
      <c r="C7" t="str">
        <f>J7&amp;B7</f>
        <v>Corp-Aa_Corp</v>
      </c>
      <c r="D7">
        <f t="shared" ca="1" si="2"/>
        <v>355</v>
      </c>
      <c r="E7">
        <f t="shared" ca="1" si="2"/>
        <v>5.0590000000000002</v>
      </c>
      <c r="F7">
        <f t="shared" ca="1" si="2"/>
        <v>2.1274000000000002</v>
      </c>
      <c r="G7">
        <f t="shared" ca="1" si="2"/>
        <v>1.7761</v>
      </c>
      <c r="H7">
        <f t="shared" ca="1" si="2"/>
        <v>10.7195</v>
      </c>
      <c r="I7">
        <f t="shared" ca="1" si="2"/>
        <v>0.99670000000000003</v>
      </c>
      <c r="J7" t="str">
        <f t="shared" si="3"/>
        <v/>
      </c>
      <c r="K7" t="s">
        <v>179</v>
      </c>
      <c r="L7" s="4"/>
      <c r="O7" s="4" t="s">
        <v>146</v>
      </c>
      <c r="P7">
        <v>355</v>
      </c>
      <c r="Q7">
        <v>5.4415310000000003</v>
      </c>
      <c r="R7">
        <v>1.9798389999999999</v>
      </c>
      <c r="S7">
        <v>2.3350050000000002</v>
      </c>
      <c r="T7">
        <v>3.6047340000000001</v>
      </c>
      <c r="U7">
        <v>5.7053500000000001</v>
      </c>
      <c r="V7">
        <v>6.9179000000000004</v>
      </c>
      <c r="W7">
        <v>10.127357999999999</v>
      </c>
      <c r="X7">
        <f t="shared" si="1"/>
        <v>0.99465300000000001</v>
      </c>
      <c r="Z7" s="4" t="s">
        <v>146</v>
      </c>
      <c r="AA7">
        <v>354</v>
      </c>
      <c r="AB7">
        <v>-1.8859999999999998E-2</v>
      </c>
      <c r="AC7">
        <v>0.26425999999999999</v>
      </c>
      <c r="AD7">
        <v>-1.349763</v>
      </c>
      <c r="AE7">
        <v>-0.15935199999999999</v>
      </c>
      <c r="AF7">
        <v>-3.0412000000000002E-2</v>
      </c>
      <c r="AG7">
        <v>0.12345299999999999</v>
      </c>
      <c r="AH7">
        <v>1.6677470000000001</v>
      </c>
      <c r="AI7">
        <f t="shared" si="4"/>
        <v>0.19872300000000001</v>
      </c>
      <c r="AK7" s="4" t="s">
        <v>146</v>
      </c>
      <c r="AL7">
        <v>5.8473620000000004</v>
      </c>
      <c r="AM7">
        <v>0.99465300000000001</v>
      </c>
      <c r="AP7" s="4" t="s">
        <v>146</v>
      </c>
      <c r="AQ7">
        <v>-1.7326000000000001E-2</v>
      </c>
      <c r="AR7">
        <v>0.19872300000000001</v>
      </c>
    </row>
    <row r="8" spans="1:44">
      <c r="A8">
        <v>4</v>
      </c>
      <c r="B8" s="4" t="s">
        <v>145</v>
      </c>
      <c r="C8" t="str">
        <f>J8&amp;B8</f>
        <v>∆Corp-Aa_Corp</v>
      </c>
      <c r="D8">
        <f t="shared" ca="1" si="2"/>
        <v>354</v>
      </c>
      <c r="E8">
        <f t="shared" ca="1" si="2"/>
        <v>-2.29E-2</v>
      </c>
      <c r="F8">
        <f t="shared" ca="1" si="2"/>
        <v>0.26479999999999998</v>
      </c>
      <c r="G8">
        <f t="shared" ca="1" si="2"/>
        <v>-1.5398000000000001</v>
      </c>
      <c r="H8">
        <f t="shared" ca="1" si="2"/>
        <v>1.3038000000000001</v>
      </c>
      <c r="I8">
        <f t="shared" ca="1" si="2"/>
        <v>3.2199999999999999E-2</v>
      </c>
      <c r="J8" t="str">
        <f t="shared" si="3"/>
        <v>∆</v>
      </c>
      <c r="K8" t="s">
        <v>180</v>
      </c>
      <c r="L8" s="4"/>
      <c r="O8" s="4" t="s">
        <v>147</v>
      </c>
      <c r="P8">
        <v>355</v>
      </c>
      <c r="Q8">
        <v>6.1168769999999997</v>
      </c>
      <c r="R8">
        <v>1.957055</v>
      </c>
      <c r="S8">
        <v>3.0766849999999999</v>
      </c>
      <c r="T8">
        <v>4.2772160000000001</v>
      </c>
      <c r="U8">
        <v>6.2290640000000002</v>
      </c>
      <c r="V8">
        <v>7.4647100000000002</v>
      </c>
      <c r="W8">
        <v>10.833318</v>
      </c>
      <c r="X8">
        <f t="shared" si="1"/>
        <v>0.99307599999999996</v>
      </c>
      <c r="Z8" s="4" t="s">
        <v>147</v>
      </c>
      <c r="AA8">
        <v>354</v>
      </c>
      <c r="AB8">
        <v>-1.8637999999999998E-2</v>
      </c>
      <c r="AC8">
        <v>0.28649400000000003</v>
      </c>
      <c r="AD8">
        <v>-0.96934799999999999</v>
      </c>
      <c r="AE8">
        <v>-0.158527</v>
      </c>
      <c r="AF8">
        <v>-2.2591E-2</v>
      </c>
      <c r="AG8">
        <v>0.134709</v>
      </c>
      <c r="AH8">
        <v>2.5240429999999998</v>
      </c>
      <c r="AI8">
        <f t="shared" si="4"/>
        <v>0.185226</v>
      </c>
      <c r="AK8" s="4" t="s">
        <v>147</v>
      </c>
      <c r="AL8">
        <v>6.4053069999999996</v>
      </c>
      <c r="AM8">
        <v>0.99307599999999996</v>
      </c>
      <c r="AP8" s="4" t="s">
        <v>147</v>
      </c>
      <c r="AQ8">
        <v>-1.7353E-2</v>
      </c>
      <c r="AR8">
        <v>0.185226</v>
      </c>
    </row>
    <row r="9" spans="1:44">
      <c r="A9" s="4">
        <v>5</v>
      </c>
      <c r="B9" s="4" t="s">
        <v>146</v>
      </c>
      <c r="C9" t="str">
        <f t="shared" ref="C9:C58" si="5">J9&amp;B9</f>
        <v>Corp-A_Corp</v>
      </c>
      <c r="D9">
        <f t="shared" ca="1" si="2"/>
        <v>355</v>
      </c>
      <c r="E9">
        <f t="shared" ca="1" si="2"/>
        <v>5.4414999999999996</v>
      </c>
      <c r="F9">
        <f t="shared" ca="1" si="2"/>
        <v>1.9798</v>
      </c>
      <c r="G9">
        <f t="shared" ca="1" si="2"/>
        <v>2.335</v>
      </c>
      <c r="H9">
        <f t="shared" ca="1" si="2"/>
        <v>10.1274</v>
      </c>
      <c r="I9">
        <f t="shared" ca="1" si="2"/>
        <v>0.99470000000000003</v>
      </c>
      <c r="J9" t="str">
        <f t="shared" si="3"/>
        <v/>
      </c>
      <c r="K9" t="s">
        <v>179</v>
      </c>
      <c r="L9" s="4"/>
      <c r="O9" s="4" t="s">
        <v>141</v>
      </c>
      <c r="P9">
        <v>355</v>
      </c>
      <c r="Q9">
        <v>2.7858309999999999</v>
      </c>
      <c r="R9">
        <v>2.2923070000000001</v>
      </c>
      <c r="S9">
        <v>0</v>
      </c>
      <c r="T9">
        <v>0.27</v>
      </c>
      <c r="U9">
        <v>2.4500000000000002</v>
      </c>
      <c r="V9">
        <v>5.0049999999999999</v>
      </c>
      <c r="W9">
        <v>8.07</v>
      </c>
      <c r="X9">
        <f t="shared" si="1"/>
        <v>0.99750499999999998</v>
      </c>
      <c r="Z9" s="4" t="s">
        <v>141</v>
      </c>
      <c r="AA9">
        <v>354</v>
      </c>
      <c r="AB9">
        <v>-1.6722999999999998E-2</v>
      </c>
      <c r="AC9">
        <v>0.20563100000000001</v>
      </c>
      <c r="AD9">
        <v>-1.4</v>
      </c>
      <c r="AE9">
        <v>-0.05</v>
      </c>
      <c r="AF9">
        <v>0</v>
      </c>
      <c r="AG9">
        <v>7.0000000000000007E-2</v>
      </c>
      <c r="AH9">
        <v>0.52</v>
      </c>
      <c r="AI9">
        <f t="shared" si="4"/>
        <v>0.239592</v>
      </c>
      <c r="AK9" s="4" t="s">
        <v>141</v>
      </c>
      <c r="AL9">
        <v>4.3468330000000002</v>
      </c>
      <c r="AM9">
        <v>0.99750499999999998</v>
      </c>
      <c r="AP9" s="4" t="s">
        <v>141</v>
      </c>
      <c r="AQ9">
        <v>-1.5942000000000001E-2</v>
      </c>
      <c r="AR9">
        <v>0.239592</v>
      </c>
    </row>
    <row r="10" spans="1:44">
      <c r="A10">
        <v>6</v>
      </c>
      <c r="B10" s="4" t="s">
        <v>146</v>
      </c>
      <c r="C10" t="str">
        <f t="shared" si="5"/>
        <v>∆Corp-A_Corp</v>
      </c>
      <c r="D10">
        <f t="shared" ca="1" si="2"/>
        <v>354</v>
      </c>
      <c r="E10">
        <f t="shared" ca="1" si="2"/>
        <v>-1.89E-2</v>
      </c>
      <c r="F10">
        <f t="shared" ca="1" si="2"/>
        <v>0.26429999999999998</v>
      </c>
      <c r="G10">
        <f t="shared" ca="1" si="2"/>
        <v>-1.3498000000000001</v>
      </c>
      <c r="H10">
        <f t="shared" ca="1" si="2"/>
        <v>1.6677</v>
      </c>
      <c r="I10">
        <f t="shared" ca="1" si="2"/>
        <v>0.19869999999999999</v>
      </c>
      <c r="J10" t="str">
        <f t="shared" si="3"/>
        <v>∆</v>
      </c>
      <c r="K10" t="s">
        <v>180</v>
      </c>
      <c r="L10" s="4"/>
      <c r="O10" s="4" t="s">
        <v>142</v>
      </c>
      <c r="P10">
        <v>355</v>
      </c>
      <c r="Q10" s="3">
        <v>3.050732</v>
      </c>
      <c r="R10">
        <v>2.3224369999999999</v>
      </c>
      <c r="S10">
        <v>0.09</v>
      </c>
      <c r="T10">
        <v>0.6</v>
      </c>
      <c r="U10" s="3">
        <v>2.73</v>
      </c>
      <c r="V10" s="3">
        <v>5.1550000000000002</v>
      </c>
      <c r="W10" s="3">
        <v>8.58</v>
      </c>
      <c r="X10">
        <f t="shared" si="1"/>
        <v>0.99720799999999998</v>
      </c>
      <c r="Z10" s="4" t="s">
        <v>142</v>
      </c>
      <c r="AA10">
        <v>354</v>
      </c>
      <c r="AB10">
        <v>-1.7174999999999999E-2</v>
      </c>
      <c r="AC10">
        <v>0.21635499999999999</v>
      </c>
      <c r="AD10">
        <v>-1.23</v>
      </c>
      <c r="AE10">
        <v>-0.1</v>
      </c>
      <c r="AF10">
        <v>0</v>
      </c>
      <c r="AG10">
        <v>9.7500000000000003E-2</v>
      </c>
      <c r="AH10">
        <v>0.73</v>
      </c>
      <c r="AI10">
        <f t="shared" si="4"/>
        <v>0.34409600000000001</v>
      </c>
      <c r="AK10" s="4" t="s">
        <v>142</v>
      </c>
      <c r="AL10" s="3">
        <v>4.3796030000000004</v>
      </c>
      <c r="AM10">
        <v>0.99720799999999998</v>
      </c>
      <c r="AP10" s="4" t="s">
        <v>142</v>
      </c>
      <c r="AQ10">
        <v>-1.5587999999999999E-2</v>
      </c>
      <c r="AR10">
        <v>0.34409600000000001</v>
      </c>
    </row>
    <row r="11" spans="1:44">
      <c r="A11" s="4">
        <v>7</v>
      </c>
      <c r="B11" s="4" t="s">
        <v>147</v>
      </c>
      <c r="C11" t="str">
        <f t="shared" si="5"/>
        <v>Corp-Baa_Corp</v>
      </c>
      <c r="D11">
        <f t="shared" ca="1" si="2"/>
        <v>355</v>
      </c>
      <c r="E11">
        <f t="shared" ca="1" si="2"/>
        <v>6.1169000000000002</v>
      </c>
      <c r="F11">
        <f t="shared" ca="1" si="2"/>
        <v>1.9571000000000001</v>
      </c>
      <c r="G11">
        <f t="shared" ca="1" si="2"/>
        <v>3.0767000000000002</v>
      </c>
      <c r="H11">
        <f t="shared" ca="1" si="2"/>
        <v>10.833299999999999</v>
      </c>
      <c r="I11">
        <f t="shared" ca="1" si="2"/>
        <v>0.99309999999999998</v>
      </c>
      <c r="J11" t="str">
        <f t="shared" si="3"/>
        <v/>
      </c>
      <c r="K11" t="s">
        <v>179</v>
      </c>
      <c r="L11" s="4"/>
      <c r="O11" s="4" t="s">
        <v>143</v>
      </c>
      <c r="P11">
        <v>355</v>
      </c>
      <c r="Q11">
        <v>3.977887</v>
      </c>
      <c r="R11">
        <v>2.1453229999999999</v>
      </c>
      <c r="S11">
        <v>0.59</v>
      </c>
      <c r="T11">
        <v>1.93</v>
      </c>
      <c r="U11">
        <v>3.93</v>
      </c>
      <c r="V11">
        <v>5.7949999999999999</v>
      </c>
      <c r="W11">
        <v>9.0399999999999991</v>
      </c>
      <c r="X11">
        <f t="shared" si="1"/>
        <v>0.99467899999999998</v>
      </c>
      <c r="Z11" s="4" t="s">
        <v>143</v>
      </c>
      <c r="AA11">
        <v>354</v>
      </c>
      <c r="AB11">
        <v>-1.839E-2</v>
      </c>
      <c r="AC11">
        <v>0.272088</v>
      </c>
      <c r="AD11">
        <v>-0.87</v>
      </c>
      <c r="AE11">
        <v>-0.18</v>
      </c>
      <c r="AF11">
        <v>-2.2499999999999999E-2</v>
      </c>
      <c r="AG11">
        <v>0.14000000000000001</v>
      </c>
      <c r="AH11">
        <v>0.92</v>
      </c>
      <c r="AI11">
        <f t="shared" si="4"/>
        <v>0.13889399999999999</v>
      </c>
      <c r="AK11" s="4" t="s">
        <v>143</v>
      </c>
      <c r="AL11">
        <v>4.5509250000000003</v>
      </c>
      <c r="AM11">
        <v>0.99467899999999998</v>
      </c>
      <c r="AP11" s="4" t="s">
        <v>143</v>
      </c>
      <c r="AQ11">
        <v>-1.6684000000000001E-2</v>
      </c>
      <c r="AR11">
        <v>0.13889399999999999</v>
      </c>
    </row>
    <row r="12" spans="1:44">
      <c r="A12">
        <v>8</v>
      </c>
      <c r="B12" s="4" t="s">
        <v>147</v>
      </c>
      <c r="C12" t="str">
        <f t="shared" si="5"/>
        <v>∆Corp-Baa_Corp</v>
      </c>
      <c r="D12">
        <f t="shared" ca="1" si="2"/>
        <v>354</v>
      </c>
      <c r="E12">
        <f t="shared" ca="1" si="2"/>
        <v>-1.8599999999999998E-2</v>
      </c>
      <c r="F12">
        <f t="shared" ca="1" si="2"/>
        <v>0.28649999999999998</v>
      </c>
      <c r="G12">
        <f t="shared" ca="1" si="2"/>
        <v>-0.96930000000000005</v>
      </c>
      <c r="H12">
        <f t="shared" ca="1" si="2"/>
        <v>2.524</v>
      </c>
      <c r="I12">
        <f t="shared" ca="1" si="2"/>
        <v>0.1852</v>
      </c>
      <c r="J12" t="str">
        <f t="shared" si="3"/>
        <v>∆</v>
      </c>
      <c r="K12" t="s">
        <v>180</v>
      </c>
      <c r="L12" s="4"/>
      <c r="O12" s="4" t="s">
        <v>149</v>
      </c>
      <c r="P12">
        <v>355</v>
      </c>
      <c r="Q12">
        <v>5.8684510000000003</v>
      </c>
      <c r="R12">
        <v>1.5888800000000001</v>
      </c>
      <c r="S12">
        <v>3.6</v>
      </c>
      <c r="T12">
        <v>4.7</v>
      </c>
      <c r="U12">
        <v>5.5</v>
      </c>
      <c r="V12">
        <v>6.8</v>
      </c>
      <c r="W12">
        <v>10</v>
      </c>
      <c r="X12">
        <f t="shared" si="1"/>
        <v>0.99492000000000003</v>
      </c>
      <c r="Z12" s="4" t="s">
        <v>149</v>
      </c>
      <c r="AA12">
        <v>354</v>
      </c>
      <c r="AB12">
        <v>-4.5199999999999997E-3</v>
      </c>
      <c r="AC12">
        <v>0.154193</v>
      </c>
      <c r="AD12">
        <v>-0.5</v>
      </c>
      <c r="AE12">
        <v>-0.1</v>
      </c>
      <c r="AF12">
        <v>0</v>
      </c>
      <c r="AG12">
        <v>0.1</v>
      </c>
      <c r="AH12">
        <v>0.5</v>
      </c>
      <c r="AI12">
        <f t="shared" si="4"/>
        <v>0.126219</v>
      </c>
      <c r="AK12" s="4" t="s">
        <v>149</v>
      </c>
      <c r="AL12">
        <v>5.1505989999999997</v>
      </c>
      <c r="AM12">
        <v>0.99492000000000003</v>
      </c>
      <c r="AP12" s="4" t="s">
        <v>149</v>
      </c>
      <c r="AQ12">
        <v>-4.8260000000000004E-3</v>
      </c>
      <c r="AR12">
        <v>0.126219</v>
      </c>
    </row>
    <row r="13" spans="1:44">
      <c r="A13" s="4">
        <v>9</v>
      </c>
      <c r="B13" s="4" t="s">
        <v>141</v>
      </c>
      <c r="C13" t="str">
        <f t="shared" si="5"/>
        <v>TB-3MO-TY</v>
      </c>
      <c r="D13">
        <f t="shared" ca="1" si="2"/>
        <v>355</v>
      </c>
      <c r="E13">
        <f t="shared" ca="1" si="2"/>
        <v>2.7858000000000001</v>
      </c>
      <c r="F13">
        <f t="shared" ca="1" si="2"/>
        <v>2.2923</v>
      </c>
      <c r="G13">
        <f t="shared" ca="1" si="2"/>
        <v>0</v>
      </c>
      <c r="H13">
        <f t="shared" ca="1" si="2"/>
        <v>8.07</v>
      </c>
      <c r="I13">
        <f t="shared" ca="1" si="2"/>
        <v>0.99750000000000005</v>
      </c>
      <c r="J13" t="str">
        <f t="shared" si="3"/>
        <v/>
      </c>
      <c r="K13" t="s">
        <v>179</v>
      </c>
      <c r="L13" s="4"/>
      <c r="O13" s="4" t="s">
        <v>150</v>
      </c>
      <c r="P13">
        <v>355</v>
      </c>
      <c r="Q13" s="3">
        <v>10505.067606000001</v>
      </c>
      <c r="R13" s="3">
        <v>2358.2132059999999</v>
      </c>
      <c r="S13" s="3">
        <v>6770.2</v>
      </c>
      <c r="T13" s="3">
        <v>8240.0499999999993</v>
      </c>
      <c r="U13" s="3">
        <v>10685.5</v>
      </c>
      <c r="V13" s="3">
        <v>12269.35</v>
      </c>
      <c r="W13" s="3">
        <v>15021.2</v>
      </c>
      <c r="X13">
        <f t="shared" si="1"/>
        <v>0.99978800000000001</v>
      </c>
      <c r="Z13" s="4" t="s">
        <v>150</v>
      </c>
      <c r="AA13">
        <v>354</v>
      </c>
      <c r="AB13">
        <v>23.218361999999999</v>
      </c>
      <c r="AC13">
        <v>79.877621000000005</v>
      </c>
      <c r="AD13">
        <v>-749.5</v>
      </c>
      <c r="AE13">
        <v>1.4</v>
      </c>
      <c r="AF13">
        <v>25.2</v>
      </c>
      <c r="AG13">
        <v>45.75</v>
      </c>
      <c r="AH13">
        <v>551.20000000000005</v>
      </c>
      <c r="AI13">
        <f t="shared" si="4"/>
        <v>-0.177316</v>
      </c>
      <c r="AK13" s="4" t="s">
        <v>150</v>
      </c>
      <c r="AL13" s="3">
        <v>10506.347983</v>
      </c>
      <c r="AM13">
        <v>0.99978800000000001</v>
      </c>
      <c r="AP13" s="4" t="s">
        <v>150</v>
      </c>
      <c r="AQ13">
        <v>23.175263000000001</v>
      </c>
      <c r="AR13">
        <v>-0.177316</v>
      </c>
    </row>
    <row r="14" spans="1:44">
      <c r="A14">
        <v>10</v>
      </c>
      <c r="B14" s="4" t="s">
        <v>141</v>
      </c>
      <c r="C14" t="str">
        <f t="shared" si="5"/>
        <v>∆TB-3MO-TY</v>
      </c>
      <c r="D14">
        <f t="shared" ca="1" si="2"/>
        <v>354</v>
      </c>
      <c r="E14">
        <f t="shared" ca="1" si="2"/>
        <v>-1.67E-2</v>
      </c>
      <c r="F14">
        <f t="shared" ca="1" si="2"/>
        <v>0.2056</v>
      </c>
      <c r="G14">
        <f t="shared" ca="1" si="2"/>
        <v>-1.4</v>
      </c>
      <c r="H14">
        <f t="shared" ca="1" si="2"/>
        <v>0.52</v>
      </c>
      <c r="I14">
        <f t="shared" ca="1" si="2"/>
        <v>0.23960000000000001</v>
      </c>
      <c r="J14" t="str">
        <f t="shared" si="3"/>
        <v>∆</v>
      </c>
      <c r="K14" t="s">
        <v>180</v>
      </c>
      <c r="L14" s="4"/>
      <c r="O14" s="4" t="s">
        <v>151</v>
      </c>
      <c r="P14">
        <v>355</v>
      </c>
      <c r="Q14">
        <v>2.448537</v>
      </c>
      <c r="R14">
        <v>1.2634019999999999</v>
      </c>
      <c r="S14">
        <v>-1.9587600000000001</v>
      </c>
      <c r="T14">
        <v>1.6928049999999999</v>
      </c>
      <c r="U14">
        <v>2.51572</v>
      </c>
      <c r="V14">
        <v>3.0759500000000002</v>
      </c>
      <c r="W14">
        <v>6.3795900000000003</v>
      </c>
      <c r="X14">
        <f t="shared" si="1"/>
        <v>0.95588099999999998</v>
      </c>
      <c r="Z14" s="4" t="s">
        <v>151</v>
      </c>
      <c r="AA14">
        <v>354</v>
      </c>
      <c r="AB14">
        <v>-9.946E-3</v>
      </c>
      <c r="AC14">
        <v>0.39174500000000001</v>
      </c>
      <c r="AD14">
        <v>-2.6311399999999998</v>
      </c>
      <c r="AE14">
        <v>-0.21062800000000001</v>
      </c>
      <c r="AF14">
        <v>-7.1149999999999998E-3</v>
      </c>
      <c r="AG14">
        <v>0.19830500000000001</v>
      </c>
      <c r="AH14">
        <v>2.13856</v>
      </c>
      <c r="AI14">
        <f t="shared" si="4"/>
        <v>0.37400099999999997</v>
      </c>
      <c r="AK14" s="4" t="s">
        <v>151</v>
      </c>
      <c r="AL14" s="3">
        <v>2.5632160000000002</v>
      </c>
      <c r="AM14" s="3">
        <v>0.95588099999999998</v>
      </c>
      <c r="AP14" s="4" t="s">
        <v>151</v>
      </c>
      <c r="AQ14">
        <v>-9.7409999999999997E-3</v>
      </c>
      <c r="AR14">
        <v>0.37400099999999997</v>
      </c>
    </row>
    <row r="15" spans="1:44">
      <c r="A15" s="4">
        <v>11</v>
      </c>
      <c r="B15" s="4" t="s">
        <v>142</v>
      </c>
      <c r="C15" t="str">
        <f t="shared" si="5"/>
        <v>TB-1YR-TY</v>
      </c>
      <c r="D15">
        <f t="shared" ca="1" si="2"/>
        <v>355</v>
      </c>
      <c r="E15">
        <f t="shared" ca="1" si="2"/>
        <v>3.0507</v>
      </c>
      <c r="F15">
        <f t="shared" ca="1" si="2"/>
        <v>2.3224</v>
      </c>
      <c r="G15">
        <f t="shared" ca="1" si="2"/>
        <v>0.09</v>
      </c>
      <c r="H15">
        <f t="shared" ca="1" si="2"/>
        <v>8.58</v>
      </c>
      <c r="I15">
        <f t="shared" ca="1" si="2"/>
        <v>0.99719999999999998</v>
      </c>
      <c r="J15" t="str">
        <f t="shared" si="3"/>
        <v/>
      </c>
      <c r="K15" t="s">
        <v>179</v>
      </c>
      <c r="L15" s="4"/>
      <c r="O15" s="4" t="s">
        <v>177</v>
      </c>
      <c r="P15">
        <v>355</v>
      </c>
      <c r="Q15">
        <v>2.4060139999999999</v>
      </c>
      <c r="R15">
        <v>0.89529400000000003</v>
      </c>
      <c r="S15">
        <v>0.60272000000000003</v>
      </c>
      <c r="T15">
        <v>1.8902749999999999</v>
      </c>
      <c r="U15">
        <v>2.2213599999999998</v>
      </c>
      <c r="V15">
        <v>2.64656</v>
      </c>
      <c r="W15">
        <v>5.6518499999999996</v>
      </c>
      <c r="X15">
        <f t="shared" si="1"/>
        <v>0.99334100000000003</v>
      </c>
      <c r="Z15" s="4" t="s">
        <v>177</v>
      </c>
      <c r="AA15">
        <v>354</v>
      </c>
      <c r="AB15">
        <v>-6.2170000000000003E-3</v>
      </c>
      <c r="AC15">
        <v>0.12567</v>
      </c>
      <c r="AD15">
        <v>-0.40839999999999999</v>
      </c>
      <c r="AE15">
        <v>-8.6182999999999996E-2</v>
      </c>
      <c r="AF15">
        <v>-4.81E-3</v>
      </c>
      <c r="AG15">
        <v>6.8055000000000004E-2</v>
      </c>
      <c r="AH15">
        <v>0.37426999999999999</v>
      </c>
      <c r="AI15">
        <f t="shared" si="4"/>
        <v>0.103037</v>
      </c>
      <c r="AK15" s="4" t="s">
        <v>177</v>
      </c>
      <c r="AL15" s="3">
        <v>2.8918949999999999</v>
      </c>
      <c r="AM15">
        <v>0.99334100000000003</v>
      </c>
      <c r="AP15" s="4" t="s">
        <v>177</v>
      </c>
      <c r="AQ15">
        <v>-5.692E-3</v>
      </c>
      <c r="AR15">
        <v>0.103037</v>
      </c>
    </row>
    <row r="16" spans="1:44">
      <c r="A16">
        <v>12</v>
      </c>
      <c r="B16" s="4" t="s">
        <v>142</v>
      </c>
      <c r="C16" t="str">
        <f t="shared" si="5"/>
        <v>∆TB-1YR-TY</v>
      </c>
      <c r="D16">
        <f t="shared" ca="1" si="2"/>
        <v>354</v>
      </c>
      <c r="E16">
        <f t="shared" ca="1" si="2"/>
        <v>-1.72E-2</v>
      </c>
      <c r="F16">
        <f t="shared" ca="1" si="2"/>
        <v>0.21640000000000001</v>
      </c>
      <c r="G16">
        <f t="shared" ca="1" si="2"/>
        <v>-1.23</v>
      </c>
      <c r="H16">
        <f t="shared" ca="1" si="2"/>
        <v>0.73</v>
      </c>
      <c r="I16">
        <f t="shared" ca="1" si="2"/>
        <v>0.34410000000000002</v>
      </c>
      <c r="J16" t="str">
        <f t="shared" si="3"/>
        <v>∆</v>
      </c>
      <c r="K16" t="s">
        <v>180</v>
      </c>
      <c r="L16" s="4"/>
      <c r="O16" s="4" t="s">
        <v>152</v>
      </c>
      <c r="P16">
        <v>355</v>
      </c>
      <c r="Q16">
        <v>91.133970000000005</v>
      </c>
      <c r="R16">
        <v>13.844813</v>
      </c>
      <c r="S16">
        <v>62.119</v>
      </c>
      <c r="T16">
        <v>82.542100000000005</v>
      </c>
      <c r="U16">
        <v>94.933800000000005</v>
      </c>
      <c r="V16">
        <v>102.05875</v>
      </c>
      <c r="W16">
        <v>110.55159999999999</v>
      </c>
      <c r="X16">
        <f t="shared" si="1"/>
        <v>0.99963800000000003</v>
      </c>
      <c r="Z16" s="4" t="s">
        <v>152</v>
      </c>
      <c r="AA16">
        <v>354</v>
      </c>
      <c r="AB16">
        <v>0.12959300000000001</v>
      </c>
      <c r="AC16">
        <v>0.58227300000000004</v>
      </c>
      <c r="AD16">
        <v>-4.3686999999999996</v>
      </c>
      <c r="AE16">
        <v>-0.15707499999999999</v>
      </c>
      <c r="AF16">
        <v>0.16965</v>
      </c>
      <c r="AG16">
        <v>0.48212500000000003</v>
      </c>
      <c r="AH16">
        <v>1.7824</v>
      </c>
      <c r="AI16">
        <f t="shared" si="4"/>
        <v>0.217469</v>
      </c>
      <c r="AK16" s="4" t="s">
        <v>152</v>
      </c>
      <c r="AL16">
        <v>87.235118999999997</v>
      </c>
      <c r="AM16">
        <v>0.99963800000000003</v>
      </c>
      <c r="AP16" s="4" t="s">
        <v>152</v>
      </c>
      <c r="AQ16">
        <v>0.13181300000000001</v>
      </c>
      <c r="AR16">
        <v>0.217469</v>
      </c>
    </row>
    <row r="17" spans="1:44">
      <c r="A17" s="4">
        <v>13</v>
      </c>
      <c r="B17" s="4" t="s">
        <v>143</v>
      </c>
      <c r="C17" t="str">
        <f t="shared" si="5"/>
        <v>TB-5YR-TY</v>
      </c>
      <c r="D17">
        <f t="shared" ca="1" si="2"/>
        <v>355</v>
      </c>
      <c r="E17">
        <f t="shared" ca="1" si="2"/>
        <v>3.9779</v>
      </c>
      <c r="F17">
        <f t="shared" ca="1" si="2"/>
        <v>2.1453000000000002</v>
      </c>
      <c r="G17">
        <f t="shared" ca="1" si="2"/>
        <v>0.59</v>
      </c>
      <c r="H17">
        <f t="shared" ca="1" si="2"/>
        <v>9.0399999999999991</v>
      </c>
      <c r="I17">
        <f t="shared" ca="1" si="2"/>
        <v>0.99470000000000003</v>
      </c>
      <c r="J17" t="str">
        <f t="shared" si="3"/>
        <v/>
      </c>
      <c r="K17" t="s">
        <v>179</v>
      </c>
      <c r="L17" s="4"/>
      <c r="O17" s="4" t="s">
        <v>153</v>
      </c>
      <c r="P17">
        <v>355</v>
      </c>
      <c r="Q17" s="3">
        <v>8461.0661970000001</v>
      </c>
      <c r="R17" s="3">
        <v>3132.3298439999999</v>
      </c>
      <c r="S17" s="3">
        <v>3728.2</v>
      </c>
      <c r="T17" s="3">
        <v>5521.5</v>
      </c>
      <c r="U17" s="3">
        <v>8420.6</v>
      </c>
      <c r="V17" s="3">
        <v>10952.65</v>
      </c>
      <c r="W17" s="3">
        <v>14682.4</v>
      </c>
      <c r="X17">
        <f t="shared" si="1"/>
        <v>1</v>
      </c>
      <c r="Z17" s="4" t="s">
        <v>153</v>
      </c>
      <c r="AA17">
        <v>354</v>
      </c>
      <c r="AB17">
        <v>30.944068000000001</v>
      </c>
      <c r="AC17">
        <v>34.104422999999997</v>
      </c>
      <c r="AD17">
        <v>-139.5</v>
      </c>
      <c r="AE17">
        <v>14.625</v>
      </c>
      <c r="AF17">
        <v>30.75</v>
      </c>
      <c r="AG17">
        <v>48.25</v>
      </c>
      <c r="AH17">
        <v>195.6</v>
      </c>
      <c r="AI17">
        <f t="shared" si="4"/>
        <v>4.7481000000000002E-2</v>
      </c>
      <c r="AK17" s="4" t="s">
        <v>153</v>
      </c>
      <c r="AL17" s="3">
        <v>8461.0777990000006</v>
      </c>
      <c r="AM17">
        <v>1</v>
      </c>
      <c r="AP17" s="4" t="s">
        <v>153</v>
      </c>
      <c r="AQ17">
        <v>30.846147999999999</v>
      </c>
      <c r="AR17">
        <v>4.7481000000000002E-2</v>
      </c>
    </row>
    <row r="18" spans="1:44">
      <c r="A18">
        <v>14</v>
      </c>
      <c r="B18" s="4" t="s">
        <v>143</v>
      </c>
      <c r="C18" t="str">
        <f t="shared" si="5"/>
        <v>∆TB-5YR-TY</v>
      </c>
      <c r="D18">
        <f t="shared" ca="1" si="2"/>
        <v>354</v>
      </c>
      <c r="E18">
        <f t="shared" ca="1" si="2"/>
        <v>-1.84E-2</v>
      </c>
      <c r="F18">
        <f t="shared" ca="1" si="2"/>
        <v>0.27210000000000001</v>
      </c>
      <c r="G18">
        <f t="shared" ca="1" si="2"/>
        <v>-0.87</v>
      </c>
      <c r="H18">
        <f t="shared" ca="1" si="2"/>
        <v>0.92</v>
      </c>
      <c r="I18">
        <f t="shared" ca="1" si="2"/>
        <v>0.1389</v>
      </c>
      <c r="J18" t="str">
        <f t="shared" si="3"/>
        <v>∆</v>
      </c>
      <c r="K18" t="s">
        <v>180</v>
      </c>
      <c r="L18" s="4"/>
      <c r="O18" s="4" t="s">
        <v>154</v>
      </c>
      <c r="P18">
        <v>355</v>
      </c>
      <c r="Q18" s="3">
        <v>1252.546227</v>
      </c>
      <c r="R18">
        <v>649.54648799999995</v>
      </c>
      <c r="S18">
        <v>304</v>
      </c>
      <c r="T18">
        <v>808.31</v>
      </c>
      <c r="U18" s="3">
        <v>1186.6899000000001</v>
      </c>
      <c r="V18" s="3">
        <v>1471.62</v>
      </c>
      <c r="W18" s="3">
        <v>2980.3798999999999</v>
      </c>
      <c r="X18">
        <f t="shared" si="1"/>
        <v>0.99889499999999998</v>
      </c>
      <c r="Z18" s="4" t="s">
        <v>154</v>
      </c>
      <c r="AA18">
        <v>354</v>
      </c>
      <c r="AB18">
        <v>7.329294</v>
      </c>
      <c r="AC18">
        <v>54.330317000000001</v>
      </c>
      <c r="AD18">
        <v>-253.31979999999999</v>
      </c>
      <c r="AE18">
        <v>-14.53</v>
      </c>
      <c r="AF18">
        <v>10.004899999999999</v>
      </c>
      <c r="AG18">
        <v>40.505000000000003</v>
      </c>
      <c r="AH18">
        <v>197.25</v>
      </c>
      <c r="AI18">
        <f t="shared" si="4"/>
        <v>-6.5141000000000004E-2</v>
      </c>
      <c r="AK18" s="4" t="s">
        <v>154</v>
      </c>
      <c r="AL18" s="3">
        <v>1557.2383339999999</v>
      </c>
      <c r="AM18" s="3">
        <v>0.99889499999999998</v>
      </c>
      <c r="AP18" s="4" t="s">
        <v>154</v>
      </c>
      <c r="AQ18">
        <v>7.3281029999999996</v>
      </c>
      <c r="AR18">
        <v>-6.5141000000000004E-2</v>
      </c>
    </row>
    <row r="19" spans="1:44">
      <c r="A19" s="4">
        <v>15</v>
      </c>
      <c r="B19" s="4" t="s">
        <v>108</v>
      </c>
      <c r="C19" t="str">
        <f t="shared" si="5"/>
        <v>CS-Aaa-3MO</v>
      </c>
      <c r="D19">
        <f t="shared" ca="1" si="2"/>
        <v>355</v>
      </c>
      <c r="E19">
        <f t="shared" ca="1" si="2"/>
        <v>2.2755999999999998</v>
      </c>
      <c r="F19">
        <f t="shared" ca="1" si="2"/>
        <v>1.0391999999999999</v>
      </c>
      <c r="G19">
        <f t="shared" ca="1" si="2"/>
        <v>-2.3E-2</v>
      </c>
      <c r="H19">
        <f t="shared" ca="1" si="2"/>
        <v>6.609</v>
      </c>
      <c r="I19">
        <f t="shared" ca="1" si="2"/>
        <v>0.95450000000000002</v>
      </c>
      <c r="J19" t="str">
        <f t="shared" si="3"/>
        <v/>
      </c>
      <c r="K19" t="s">
        <v>179</v>
      </c>
      <c r="L19" s="4"/>
      <c r="O19" s="4" t="s">
        <v>155</v>
      </c>
      <c r="P19">
        <v>355</v>
      </c>
      <c r="Q19">
        <v>0.52785599999999999</v>
      </c>
      <c r="R19">
        <v>4.1883140000000001</v>
      </c>
      <c r="S19">
        <v>-20.398499999999999</v>
      </c>
      <c r="T19">
        <v>-1.7685</v>
      </c>
      <c r="U19">
        <v>1.0561</v>
      </c>
      <c r="V19">
        <v>3.1555</v>
      </c>
      <c r="W19">
        <v>10.038600000000001</v>
      </c>
      <c r="X19">
        <f t="shared" si="1"/>
        <v>3.9990999999999999E-2</v>
      </c>
      <c r="Z19" s="4" t="s">
        <v>155</v>
      </c>
      <c r="AA19">
        <v>354</v>
      </c>
      <c r="AB19">
        <v>-7.5969999999999996E-3</v>
      </c>
      <c r="AC19">
        <v>5.8101120000000002</v>
      </c>
      <c r="AD19">
        <v>-15.893000000000001</v>
      </c>
      <c r="AE19">
        <v>-3.605</v>
      </c>
      <c r="AF19">
        <v>-3.7600000000000001E-2</v>
      </c>
      <c r="AG19">
        <v>3.2312500000000002</v>
      </c>
      <c r="AH19">
        <v>22.941299999999998</v>
      </c>
      <c r="AI19">
        <f t="shared" si="4"/>
        <v>-0.47263899999999998</v>
      </c>
      <c r="AK19" s="4" t="s">
        <v>155</v>
      </c>
      <c r="AL19" s="3">
        <v>0.52761599999999997</v>
      </c>
      <c r="AM19" s="3">
        <v>3.9990999999999999E-2</v>
      </c>
      <c r="AP19" s="4" t="s">
        <v>155</v>
      </c>
      <c r="AQ19">
        <v>1.1037999999999999E-2</v>
      </c>
      <c r="AR19">
        <v>-0.47263899999999998</v>
      </c>
    </row>
    <row r="20" spans="1:44">
      <c r="A20">
        <v>16</v>
      </c>
      <c r="B20" s="4" t="s">
        <v>108</v>
      </c>
      <c r="C20" t="str">
        <f t="shared" si="5"/>
        <v>∆CS-Aaa-3MO</v>
      </c>
      <c r="D20">
        <f t="shared" ca="1" si="2"/>
        <v>354</v>
      </c>
      <c r="E20">
        <f t="shared" ca="1" si="2"/>
        <v>-1.5E-3</v>
      </c>
      <c r="F20">
        <f t="shared" ca="1" si="2"/>
        <v>0.31869999999999998</v>
      </c>
      <c r="G20">
        <f t="shared" ca="1" si="2"/>
        <v>-1.9139999999999999</v>
      </c>
      <c r="H20">
        <f t="shared" ca="1" si="2"/>
        <v>2.8210000000000002</v>
      </c>
      <c r="I20">
        <f t="shared" ca="1" si="2"/>
        <v>-3.4599999999999999E-2</v>
      </c>
      <c r="J20" t="str">
        <f t="shared" si="3"/>
        <v>∆</v>
      </c>
      <c r="K20" t="s">
        <v>180</v>
      </c>
      <c r="L20" s="4"/>
      <c r="O20" s="4" t="s">
        <v>156</v>
      </c>
      <c r="P20">
        <v>355</v>
      </c>
      <c r="Q20" s="3">
        <v>-2.2579750000000001</v>
      </c>
      <c r="R20" s="3">
        <v>4.7271039999999998</v>
      </c>
      <c r="S20" s="3">
        <v>-22.168199999999999</v>
      </c>
      <c r="T20" s="3">
        <v>-4.7223499999999996</v>
      </c>
      <c r="U20" s="3">
        <v>-1.7577</v>
      </c>
      <c r="V20" s="3">
        <v>0.75719999999999998</v>
      </c>
      <c r="W20" s="3">
        <v>9.7047000000000008</v>
      </c>
      <c r="X20">
        <f t="shared" si="1"/>
        <v>0.24168500000000001</v>
      </c>
      <c r="Z20" s="4" t="s">
        <v>156</v>
      </c>
      <c r="AA20">
        <v>354</v>
      </c>
      <c r="AB20">
        <v>9.1269999999999997E-3</v>
      </c>
      <c r="AC20">
        <v>5.8237740000000002</v>
      </c>
      <c r="AD20">
        <v>-15.893000000000001</v>
      </c>
      <c r="AE20">
        <v>-3.6216249999999999</v>
      </c>
      <c r="AF20">
        <v>-5.6000000000000001E-2</v>
      </c>
      <c r="AG20">
        <v>3.3104749999999998</v>
      </c>
      <c r="AH20">
        <v>23.081299999999999</v>
      </c>
      <c r="AI20">
        <f t="shared" si="4"/>
        <v>-0.46824399999999999</v>
      </c>
      <c r="AK20" s="4" t="s">
        <v>156</v>
      </c>
      <c r="AL20">
        <v>-2.263852</v>
      </c>
      <c r="AM20">
        <v>0.24168500000000001</v>
      </c>
      <c r="AP20" s="4" t="s">
        <v>156</v>
      </c>
      <c r="AQ20">
        <v>2.7352999999999999E-2</v>
      </c>
      <c r="AR20">
        <v>-0.46824399999999999</v>
      </c>
    </row>
    <row r="21" spans="1:44">
      <c r="A21" s="4">
        <v>17</v>
      </c>
      <c r="B21" s="4" t="s">
        <v>109</v>
      </c>
      <c r="C21" t="str">
        <f t="shared" si="5"/>
        <v>CS-Aa-3MO</v>
      </c>
      <c r="D21">
        <f t="shared" ca="1" si="2"/>
        <v>355</v>
      </c>
      <c r="E21">
        <f t="shared" ca="1" si="2"/>
        <v>2.2732000000000001</v>
      </c>
      <c r="F21">
        <f t="shared" ca="1" si="2"/>
        <v>1.0913999999999999</v>
      </c>
      <c r="G21">
        <f t="shared" ca="1" si="2"/>
        <v>0.06</v>
      </c>
      <c r="H21">
        <f t="shared" ca="1" si="2"/>
        <v>7.15</v>
      </c>
      <c r="I21">
        <f t="shared" ca="1" si="2"/>
        <v>0.96309999999999996</v>
      </c>
      <c r="J21" t="str">
        <f t="shared" si="3"/>
        <v/>
      </c>
      <c r="K21" t="s">
        <v>179</v>
      </c>
      <c r="L21" s="4"/>
      <c r="O21" s="4" t="s">
        <v>108</v>
      </c>
      <c r="P21">
        <v>355</v>
      </c>
      <c r="Q21">
        <v>2.2756110000000001</v>
      </c>
      <c r="R21">
        <v>1.0392380000000001</v>
      </c>
      <c r="S21">
        <v>-2.3E-2</v>
      </c>
      <c r="T21">
        <v>1.5649999999999999</v>
      </c>
      <c r="U21">
        <v>2.1869999999999998</v>
      </c>
      <c r="V21">
        <v>2.9405000000000001</v>
      </c>
      <c r="W21">
        <v>6.609</v>
      </c>
      <c r="X21">
        <f t="shared" si="1"/>
        <v>0.95452199999999998</v>
      </c>
      <c r="Z21" s="4" t="s">
        <v>108</v>
      </c>
      <c r="AA21">
        <v>354</v>
      </c>
      <c r="AB21">
        <v>-1.4660000000000001E-3</v>
      </c>
      <c r="AC21">
        <v>0.31865100000000002</v>
      </c>
      <c r="AD21">
        <v>-1.9139999999999999</v>
      </c>
      <c r="AE21">
        <v>-0.15625</v>
      </c>
      <c r="AF21">
        <v>-3.5499999999999997E-2</v>
      </c>
      <c r="AG21">
        <v>0.11650000000000001</v>
      </c>
      <c r="AH21">
        <v>2.8210000000000002</v>
      </c>
      <c r="AI21">
        <f t="shared" si="4"/>
        <v>-3.4603000000000002E-2</v>
      </c>
      <c r="AK21" s="4" t="s">
        <v>108</v>
      </c>
      <c r="AL21">
        <v>2.138029</v>
      </c>
      <c r="AM21">
        <v>0.95452199999999998</v>
      </c>
      <c r="AP21" s="4" t="s">
        <v>108</v>
      </c>
      <c r="AQ21">
        <v>-8.8800000000000001E-4</v>
      </c>
      <c r="AR21">
        <v>-3.4603000000000002E-2</v>
      </c>
    </row>
    <row r="22" spans="1:44">
      <c r="A22">
        <v>18</v>
      </c>
      <c r="B22" s="4" t="s">
        <v>109</v>
      </c>
      <c r="C22" t="str">
        <f t="shared" si="5"/>
        <v>∆CS-Aa-3MO</v>
      </c>
      <c r="D22">
        <f t="shared" ca="1" si="2"/>
        <v>354</v>
      </c>
      <c r="E22">
        <f t="shared" ca="1" si="2"/>
        <v>-6.1999999999999998E-3</v>
      </c>
      <c r="F22">
        <f t="shared" ca="1" si="2"/>
        <v>0.29980000000000001</v>
      </c>
      <c r="G22">
        <f t="shared" ca="1" si="2"/>
        <v>-1.639</v>
      </c>
      <c r="H22">
        <f t="shared" ca="1" si="2"/>
        <v>2.1040000000000001</v>
      </c>
      <c r="I22">
        <f t="shared" ca="1" si="2"/>
        <v>-3.2000000000000002E-3</v>
      </c>
      <c r="J22" t="str">
        <f t="shared" si="3"/>
        <v>∆</v>
      </c>
      <c r="K22" t="s">
        <v>180</v>
      </c>
      <c r="L22" s="4"/>
      <c r="O22" s="4" t="s">
        <v>109</v>
      </c>
      <c r="P22">
        <v>355</v>
      </c>
      <c r="Q22" s="3">
        <v>2.2731750000000002</v>
      </c>
      <c r="R22" s="3">
        <v>1.091364</v>
      </c>
      <c r="S22" s="3">
        <v>0.06</v>
      </c>
      <c r="T22" s="3">
        <v>1.5065</v>
      </c>
      <c r="U22" s="3">
        <v>2.15</v>
      </c>
      <c r="V22" s="3">
        <v>2.919</v>
      </c>
      <c r="W22" s="3">
        <v>7.15</v>
      </c>
      <c r="X22">
        <f t="shared" si="1"/>
        <v>0.96314299999999997</v>
      </c>
      <c r="Z22" s="4" t="s">
        <v>109</v>
      </c>
      <c r="AA22">
        <v>354</v>
      </c>
      <c r="AB22">
        <v>-6.1919999999999996E-3</v>
      </c>
      <c r="AC22">
        <v>0.29978300000000002</v>
      </c>
      <c r="AD22">
        <v>-1.639</v>
      </c>
      <c r="AE22">
        <v>-0.15775</v>
      </c>
      <c r="AF22">
        <v>-2.35E-2</v>
      </c>
      <c r="AG22">
        <v>0.12425</v>
      </c>
      <c r="AH22">
        <v>2.1040000000000001</v>
      </c>
      <c r="AI22">
        <f t="shared" si="4"/>
        <v>-3.1649999999999998E-3</v>
      </c>
      <c r="AK22" s="4" t="s">
        <v>109</v>
      </c>
      <c r="AL22">
        <v>2.189867</v>
      </c>
      <c r="AM22">
        <v>0.96314299999999997</v>
      </c>
      <c r="AP22" s="4" t="s">
        <v>109</v>
      </c>
      <c r="AQ22">
        <v>-1.7719999999999999E-3</v>
      </c>
      <c r="AR22">
        <v>-3.1649999999999998E-3</v>
      </c>
    </row>
    <row r="23" spans="1:44">
      <c r="A23" s="4">
        <v>19</v>
      </c>
      <c r="B23" s="4" t="s">
        <v>110</v>
      </c>
      <c r="C23" t="str">
        <f t="shared" si="5"/>
        <v>CS-A-3MO</v>
      </c>
      <c r="D23">
        <f t="shared" ca="1" si="2"/>
        <v>355</v>
      </c>
      <c r="E23">
        <f t="shared" ca="1" si="2"/>
        <v>2.6556999999999999</v>
      </c>
      <c r="F23">
        <f t="shared" ca="1" si="2"/>
        <v>1.2525999999999999</v>
      </c>
      <c r="G23">
        <f t="shared" ca="1" si="2"/>
        <v>0.27100000000000002</v>
      </c>
      <c r="H23">
        <f t="shared" ca="1" si="2"/>
        <v>8.6539999999999999</v>
      </c>
      <c r="I23">
        <f t="shared" ca="1" si="2"/>
        <v>0.97109999999999996</v>
      </c>
      <c r="J23" t="str">
        <f t="shared" si="3"/>
        <v/>
      </c>
      <c r="K23" t="s">
        <v>179</v>
      </c>
      <c r="L23" s="4"/>
      <c r="O23" s="4" t="s">
        <v>110</v>
      </c>
      <c r="P23">
        <v>355</v>
      </c>
      <c r="Q23">
        <v>2.6556989999999998</v>
      </c>
      <c r="R23">
        <v>1.2525930000000001</v>
      </c>
      <c r="S23">
        <v>0.27100000000000002</v>
      </c>
      <c r="T23">
        <v>1.788</v>
      </c>
      <c r="U23">
        <v>2.61</v>
      </c>
      <c r="V23">
        <v>3.3995000000000002</v>
      </c>
      <c r="W23">
        <v>8.6539999999999999</v>
      </c>
      <c r="X23">
        <f t="shared" si="1"/>
        <v>0.97106199999999998</v>
      </c>
      <c r="Z23" s="4" t="s">
        <v>110</v>
      </c>
      <c r="AA23">
        <v>354</v>
      </c>
      <c r="AB23">
        <v>-2.1380000000000001E-3</v>
      </c>
      <c r="AC23">
        <v>0.30676500000000001</v>
      </c>
      <c r="AD23">
        <v>-1.45</v>
      </c>
      <c r="AE23">
        <v>-0.16850000000000001</v>
      </c>
      <c r="AF23">
        <v>-2.9499999999999998E-2</v>
      </c>
      <c r="AG23">
        <v>0.1265</v>
      </c>
      <c r="AH23">
        <v>2.468</v>
      </c>
      <c r="AI23">
        <f t="shared" si="4"/>
        <v>0.15093000000000001</v>
      </c>
      <c r="AK23" s="4" t="s">
        <v>110</v>
      </c>
      <c r="AL23">
        <v>2.4233769999999999</v>
      </c>
      <c r="AM23">
        <v>0.97106199999999998</v>
      </c>
      <c r="AP23" s="4" t="s">
        <v>110</v>
      </c>
      <c r="AQ23">
        <v>-1.4009999999999999E-3</v>
      </c>
      <c r="AR23">
        <v>0.15093000000000001</v>
      </c>
    </row>
    <row r="24" spans="1:44">
      <c r="A24">
        <v>20</v>
      </c>
      <c r="B24" s="4" t="s">
        <v>110</v>
      </c>
      <c r="C24" t="str">
        <f t="shared" si="5"/>
        <v>∆CS-A-3MO</v>
      </c>
      <c r="D24">
        <f t="shared" ca="1" si="2"/>
        <v>354</v>
      </c>
      <c r="E24">
        <f t="shared" ca="1" si="2"/>
        <v>-2.0999999999999999E-3</v>
      </c>
      <c r="F24">
        <f t="shared" ca="1" si="2"/>
        <v>0.30680000000000002</v>
      </c>
      <c r="G24">
        <f t="shared" ca="1" si="2"/>
        <v>-1.45</v>
      </c>
      <c r="H24">
        <f t="shared" ca="1" si="2"/>
        <v>2.468</v>
      </c>
      <c r="I24">
        <f t="shared" ca="1" si="2"/>
        <v>0.15090000000000001</v>
      </c>
      <c r="J24" t="str">
        <f t="shared" si="3"/>
        <v>∆</v>
      </c>
      <c r="K24" t="s">
        <v>180</v>
      </c>
      <c r="L24" s="4"/>
      <c r="O24" s="4" t="s">
        <v>111</v>
      </c>
      <c r="P24">
        <v>355</v>
      </c>
      <c r="Q24">
        <v>3.331051</v>
      </c>
      <c r="R24">
        <v>1.4622250000000001</v>
      </c>
      <c r="S24">
        <v>0.58799999999999997</v>
      </c>
      <c r="T24">
        <v>2.2505000000000002</v>
      </c>
      <c r="U24">
        <v>3.335</v>
      </c>
      <c r="V24">
        <v>4.1280000000000001</v>
      </c>
      <c r="W24">
        <v>9.8930000000000007</v>
      </c>
      <c r="X24">
        <f t="shared" si="1"/>
        <v>0.97473200000000004</v>
      </c>
      <c r="Z24" s="4" t="s">
        <v>111</v>
      </c>
      <c r="AA24">
        <v>354</v>
      </c>
      <c r="AB24">
        <v>-1.915E-3</v>
      </c>
      <c r="AC24">
        <v>0.33244899999999999</v>
      </c>
      <c r="AD24">
        <v>-0.89900000000000002</v>
      </c>
      <c r="AE24">
        <v>-0.16850000000000001</v>
      </c>
      <c r="AF24">
        <v>-3.3000000000000002E-2</v>
      </c>
      <c r="AG24">
        <v>0.14574999999999999</v>
      </c>
      <c r="AH24">
        <v>2.984</v>
      </c>
      <c r="AI24">
        <f t="shared" si="4"/>
        <v>0.21149899999999999</v>
      </c>
      <c r="AK24" s="4" t="s">
        <v>111</v>
      </c>
      <c r="AL24">
        <v>3.04379</v>
      </c>
      <c r="AM24">
        <v>0.97473200000000004</v>
      </c>
      <c r="AP24" s="4" t="s">
        <v>111</v>
      </c>
      <c r="AQ24">
        <v>-1.343E-3</v>
      </c>
      <c r="AR24">
        <v>0.21149899999999999</v>
      </c>
    </row>
    <row r="25" spans="1:44">
      <c r="A25" s="4">
        <v>21</v>
      </c>
      <c r="B25" s="4" t="s">
        <v>111</v>
      </c>
      <c r="C25" t="str">
        <f t="shared" si="5"/>
        <v>CS-Baa-3MO</v>
      </c>
      <c r="D25">
        <f t="shared" ca="1" si="2"/>
        <v>355</v>
      </c>
      <c r="E25">
        <f t="shared" ca="1" si="2"/>
        <v>3.3311000000000002</v>
      </c>
      <c r="F25">
        <f t="shared" ca="1" si="2"/>
        <v>1.4621999999999999</v>
      </c>
      <c r="G25">
        <f t="shared" ca="1" si="2"/>
        <v>0.58799999999999997</v>
      </c>
      <c r="H25">
        <f t="shared" ca="1" si="2"/>
        <v>9.8930000000000007</v>
      </c>
      <c r="I25">
        <f t="shared" ca="1" si="2"/>
        <v>0.97470000000000001</v>
      </c>
      <c r="J25" t="str">
        <f t="shared" si="3"/>
        <v/>
      </c>
      <c r="K25" t="s">
        <v>179</v>
      </c>
      <c r="L25" s="4"/>
      <c r="O25" s="4" t="s">
        <v>113</v>
      </c>
      <c r="P25">
        <v>355</v>
      </c>
      <c r="Q25" s="3">
        <v>2.01071</v>
      </c>
      <c r="R25">
        <v>0.94687900000000003</v>
      </c>
      <c r="S25">
        <v>0.14899999999999999</v>
      </c>
      <c r="T25">
        <v>1.2695000000000001</v>
      </c>
      <c r="U25" s="3">
        <v>1.968</v>
      </c>
      <c r="V25" s="3">
        <v>2.6644999999999999</v>
      </c>
      <c r="W25" s="3">
        <v>5.7290000000000001</v>
      </c>
      <c r="X25">
        <f t="shared" si="1"/>
        <v>0.96496300000000002</v>
      </c>
      <c r="Z25" s="4" t="s">
        <v>113</v>
      </c>
      <c r="AA25">
        <v>354</v>
      </c>
      <c r="AB25">
        <v>-1.0139999999999999E-3</v>
      </c>
      <c r="AC25">
        <v>0.25261299999999998</v>
      </c>
      <c r="AD25">
        <v>-1.8140000000000001</v>
      </c>
      <c r="AE25">
        <v>-0.10775</v>
      </c>
      <c r="AF25">
        <v>-1.9E-2</v>
      </c>
      <c r="AG25">
        <v>8.0250000000000002E-2</v>
      </c>
      <c r="AH25">
        <v>2.411</v>
      </c>
      <c r="AI25">
        <f t="shared" si="4"/>
        <v>-4.6439000000000001E-2</v>
      </c>
      <c r="AK25" s="4" t="s">
        <v>113</v>
      </c>
      <c r="AL25">
        <v>1.871524</v>
      </c>
      <c r="AM25">
        <v>0.96496300000000002</v>
      </c>
      <c r="AP25" s="4" t="s">
        <v>113</v>
      </c>
      <c r="AQ25">
        <v>-7.54E-4</v>
      </c>
      <c r="AR25">
        <v>-4.6439000000000001E-2</v>
      </c>
    </row>
    <row r="26" spans="1:44">
      <c r="A26">
        <v>22</v>
      </c>
      <c r="B26" s="4" t="s">
        <v>111</v>
      </c>
      <c r="C26" t="str">
        <f t="shared" si="5"/>
        <v>∆CS-Baa-3MO</v>
      </c>
      <c r="D26">
        <f t="shared" ca="1" si="2"/>
        <v>354</v>
      </c>
      <c r="E26">
        <f t="shared" ca="1" si="2"/>
        <v>-1.9E-3</v>
      </c>
      <c r="F26">
        <f t="shared" ca="1" si="2"/>
        <v>0.33239999999999997</v>
      </c>
      <c r="G26">
        <f t="shared" ca="1" si="2"/>
        <v>-0.89900000000000002</v>
      </c>
      <c r="H26">
        <f t="shared" ca="1" si="2"/>
        <v>2.984</v>
      </c>
      <c r="I26">
        <f t="shared" ca="1" si="2"/>
        <v>0.21149999999999999</v>
      </c>
      <c r="J26" t="str">
        <f t="shared" si="3"/>
        <v>∆</v>
      </c>
      <c r="K26" t="s">
        <v>180</v>
      </c>
      <c r="L26" s="4"/>
      <c r="O26" s="4" t="s">
        <v>114</v>
      </c>
      <c r="P26">
        <v>355</v>
      </c>
      <c r="Q26">
        <v>2.008273</v>
      </c>
      <c r="R26">
        <v>1.0030559999999999</v>
      </c>
      <c r="S26">
        <v>0.20100000000000001</v>
      </c>
      <c r="T26">
        <v>1.2490000000000001</v>
      </c>
      <c r="U26">
        <v>1.9159999999999999</v>
      </c>
      <c r="V26">
        <v>2.6295000000000002</v>
      </c>
      <c r="W26">
        <v>6.27</v>
      </c>
      <c r="X26">
        <f t="shared" si="1"/>
        <v>0.97512399999999999</v>
      </c>
      <c r="Z26" s="4" t="s">
        <v>114</v>
      </c>
      <c r="AA26">
        <v>354</v>
      </c>
      <c r="AB26">
        <v>-5.7400000000000003E-3</v>
      </c>
      <c r="AC26">
        <v>0.225524</v>
      </c>
      <c r="AD26">
        <v>-1.3480000000000001</v>
      </c>
      <c r="AE26">
        <v>-0.10925</v>
      </c>
      <c r="AF26">
        <v>-2.5499999999999998E-2</v>
      </c>
      <c r="AG26">
        <v>8.0500000000000002E-2</v>
      </c>
      <c r="AH26">
        <v>1.694</v>
      </c>
      <c r="AI26">
        <f t="shared" si="4"/>
        <v>4.2519000000000001E-2</v>
      </c>
      <c r="AK26" s="4" t="s">
        <v>114</v>
      </c>
      <c r="AL26">
        <v>1.93876</v>
      </c>
      <c r="AM26">
        <v>0.97512399999999999</v>
      </c>
      <c r="AP26" s="4" t="s">
        <v>114</v>
      </c>
      <c r="AQ26">
        <v>-1.4710000000000001E-3</v>
      </c>
      <c r="AR26">
        <v>4.2519000000000001E-2</v>
      </c>
    </row>
    <row r="27" spans="1:44">
      <c r="A27" s="4">
        <v>23</v>
      </c>
      <c r="B27" s="4" t="s">
        <v>113</v>
      </c>
      <c r="C27" t="str">
        <f t="shared" si="5"/>
        <v>CS-Aaa-1YR</v>
      </c>
      <c r="D27">
        <f t="shared" ca="1" si="2"/>
        <v>355</v>
      </c>
      <c r="E27">
        <f t="shared" ca="1" si="2"/>
        <v>2.0106999999999999</v>
      </c>
      <c r="F27">
        <f t="shared" ca="1" si="2"/>
        <v>0.94689999999999996</v>
      </c>
      <c r="G27">
        <f t="shared" ca="1" si="2"/>
        <v>0.14899999999999999</v>
      </c>
      <c r="H27">
        <f t="shared" ca="1" si="2"/>
        <v>5.7290000000000001</v>
      </c>
      <c r="I27">
        <f t="shared" ca="1" si="2"/>
        <v>0.96499999999999997</v>
      </c>
      <c r="J27" t="str">
        <f t="shared" si="3"/>
        <v/>
      </c>
      <c r="K27" t="s">
        <v>179</v>
      </c>
      <c r="L27" s="4"/>
      <c r="O27" s="4" t="s">
        <v>115</v>
      </c>
      <c r="P27">
        <v>355</v>
      </c>
      <c r="Q27">
        <v>2.3907970000000001</v>
      </c>
      <c r="R27">
        <v>1.1866350000000001</v>
      </c>
      <c r="S27">
        <v>0.42099999999999999</v>
      </c>
      <c r="T27">
        <v>1.4455</v>
      </c>
      <c r="U27">
        <v>2.3199999999999998</v>
      </c>
      <c r="V27">
        <v>3.0034999999999998</v>
      </c>
      <c r="W27">
        <v>7.774</v>
      </c>
      <c r="X27">
        <f t="shared" si="1"/>
        <v>0.98012900000000003</v>
      </c>
      <c r="Z27" s="4" t="s">
        <v>115</v>
      </c>
      <c r="AA27">
        <v>354</v>
      </c>
      <c r="AB27">
        <v>-1.686E-3</v>
      </c>
      <c r="AC27">
        <v>0.237151</v>
      </c>
      <c r="AD27">
        <v>-0.82</v>
      </c>
      <c r="AE27">
        <v>-0.11675000000000001</v>
      </c>
      <c r="AF27">
        <v>-1.7500000000000002E-2</v>
      </c>
      <c r="AG27">
        <v>8.8749999999999996E-2</v>
      </c>
      <c r="AH27">
        <v>2.0579999999999998</v>
      </c>
      <c r="AI27">
        <f t="shared" si="4"/>
        <v>0.241176</v>
      </c>
      <c r="AK27" s="4" t="s">
        <v>115</v>
      </c>
      <c r="AL27">
        <v>2.130652</v>
      </c>
      <c r="AM27">
        <v>0.98012900000000003</v>
      </c>
      <c r="AP27" s="4" t="s">
        <v>115</v>
      </c>
      <c r="AQ27">
        <v>-1.397E-3</v>
      </c>
      <c r="AR27">
        <v>0.241176</v>
      </c>
    </row>
    <row r="28" spans="1:44">
      <c r="A28">
        <v>24</v>
      </c>
      <c r="B28" s="4" t="s">
        <v>113</v>
      </c>
      <c r="C28" t="str">
        <f t="shared" si="5"/>
        <v>∆CS-Aaa-1YR</v>
      </c>
      <c r="D28">
        <f t="shared" ca="1" si="2"/>
        <v>354</v>
      </c>
      <c r="E28">
        <f t="shared" ca="1" si="2"/>
        <v>-1E-3</v>
      </c>
      <c r="F28">
        <f t="shared" ca="1" si="2"/>
        <v>0.25259999999999999</v>
      </c>
      <c r="G28">
        <f t="shared" ca="1" si="2"/>
        <v>-1.8140000000000001</v>
      </c>
      <c r="H28">
        <f t="shared" ca="1" si="2"/>
        <v>2.411</v>
      </c>
      <c r="I28">
        <f t="shared" ca="1" si="2"/>
        <v>-4.6399999999999997E-2</v>
      </c>
      <c r="J28" t="str">
        <f t="shared" si="3"/>
        <v>∆</v>
      </c>
      <c r="K28" t="s">
        <v>180</v>
      </c>
      <c r="L28" s="4"/>
      <c r="O28" s="4" t="s">
        <v>116</v>
      </c>
      <c r="P28">
        <v>355</v>
      </c>
      <c r="Q28">
        <v>3.0661489999999998</v>
      </c>
      <c r="R28">
        <v>1.410542</v>
      </c>
      <c r="S28">
        <v>0.78800000000000003</v>
      </c>
      <c r="T28">
        <v>1.9544999999999999</v>
      </c>
      <c r="U28">
        <v>3.0369999999999999</v>
      </c>
      <c r="V28">
        <v>3.8410000000000002</v>
      </c>
      <c r="W28">
        <v>9.0030000000000001</v>
      </c>
      <c r="X28">
        <f t="shared" si="1"/>
        <v>0.97920700000000005</v>
      </c>
      <c r="Z28" s="4" t="s">
        <v>116</v>
      </c>
      <c r="AA28">
        <v>354</v>
      </c>
      <c r="AB28">
        <v>-1.4630000000000001E-3</v>
      </c>
      <c r="AC28">
        <v>0.28617599999999999</v>
      </c>
      <c r="AD28">
        <v>-0.88900000000000001</v>
      </c>
      <c r="AE28">
        <v>-0.1285</v>
      </c>
      <c r="AF28">
        <v>-2.5499999999999998E-2</v>
      </c>
      <c r="AG28">
        <v>9.1749999999999998E-2</v>
      </c>
      <c r="AH28">
        <v>2.964</v>
      </c>
      <c r="AI28">
        <f t="shared" si="4"/>
        <v>0.24388099999999999</v>
      </c>
      <c r="AK28" s="4" t="s">
        <v>116</v>
      </c>
      <c r="AL28">
        <v>2.7843040000000001</v>
      </c>
      <c r="AM28">
        <v>0.97920700000000005</v>
      </c>
      <c r="AP28" s="4" t="s">
        <v>116</v>
      </c>
      <c r="AQ28">
        <v>-1.421E-3</v>
      </c>
      <c r="AR28">
        <v>0.24388099999999999</v>
      </c>
    </row>
    <row r="29" spans="1:44">
      <c r="A29" s="4">
        <v>25</v>
      </c>
      <c r="B29" s="4" t="s">
        <v>114</v>
      </c>
      <c r="C29" t="str">
        <f t="shared" si="5"/>
        <v>CS-Aa-1YR</v>
      </c>
      <c r="D29">
        <f t="shared" ca="1" si="2"/>
        <v>355</v>
      </c>
      <c r="E29">
        <f t="shared" ca="1" si="2"/>
        <v>2.0083000000000002</v>
      </c>
      <c r="F29">
        <f t="shared" ca="1" si="2"/>
        <v>1.0031000000000001</v>
      </c>
      <c r="G29">
        <f t="shared" ca="1" si="2"/>
        <v>0.20100000000000001</v>
      </c>
      <c r="H29">
        <f t="shared" ca="1" si="2"/>
        <v>6.27</v>
      </c>
      <c r="I29">
        <f t="shared" ca="1" si="2"/>
        <v>0.97509999999999997</v>
      </c>
      <c r="J29" t="str">
        <f t="shared" si="3"/>
        <v/>
      </c>
      <c r="K29" t="s">
        <v>179</v>
      </c>
      <c r="L29" s="4"/>
      <c r="O29" s="4" t="s">
        <v>118</v>
      </c>
      <c r="P29">
        <v>355</v>
      </c>
      <c r="Q29">
        <v>1.083555</v>
      </c>
      <c r="R29">
        <v>0.514513</v>
      </c>
      <c r="S29">
        <v>0.52400000000000002</v>
      </c>
      <c r="T29">
        <v>0.75349999999999995</v>
      </c>
      <c r="U29">
        <v>0.999</v>
      </c>
      <c r="V29">
        <v>1.2629999999999999</v>
      </c>
      <c r="W29">
        <v>4.4359999999999999</v>
      </c>
      <c r="X29">
        <f t="shared" si="1"/>
        <v>0.92057199999999995</v>
      </c>
      <c r="Z29" s="4" t="s">
        <v>118</v>
      </c>
      <c r="AA29">
        <v>354</v>
      </c>
      <c r="AB29">
        <v>2.0100000000000001E-4</v>
      </c>
      <c r="AC29">
        <v>0.202404</v>
      </c>
      <c r="AD29">
        <v>-1.6439999999999999</v>
      </c>
      <c r="AE29">
        <v>-6.275E-2</v>
      </c>
      <c r="AF29">
        <v>0</v>
      </c>
      <c r="AG29">
        <v>5.6750000000000002E-2</v>
      </c>
      <c r="AH29">
        <v>2.141</v>
      </c>
      <c r="AI29">
        <f t="shared" si="4"/>
        <v>-5.1527999999999997E-2</v>
      </c>
      <c r="AK29" s="4" t="s">
        <v>118</v>
      </c>
      <c r="AL29">
        <v>1.073499</v>
      </c>
      <c r="AM29">
        <v>0.92057199999999995</v>
      </c>
      <c r="AP29" s="4" t="s">
        <v>118</v>
      </c>
      <c r="AQ29">
        <v>1.9999999999999999E-6</v>
      </c>
      <c r="AR29">
        <v>-5.1527999999999997E-2</v>
      </c>
    </row>
    <row r="30" spans="1:44">
      <c r="A30">
        <v>26</v>
      </c>
      <c r="B30" s="4" t="s">
        <v>114</v>
      </c>
      <c r="C30" t="str">
        <f t="shared" si="5"/>
        <v>∆CS-Aa-1YR</v>
      </c>
      <c r="D30">
        <f t="shared" ca="1" si="2"/>
        <v>354</v>
      </c>
      <c r="E30">
        <f t="shared" ca="1" si="2"/>
        <v>-5.7000000000000002E-3</v>
      </c>
      <c r="F30">
        <f t="shared" ca="1" si="2"/>
        <v>0.22550000000000001</v>
      </c>
      <c r="G30">
        <f t="shared" ca="1" si="2"/>
        <v>-1.3480000000000001</v>
      </c>
      <c r="H30">
        <f t="shared" ca="1" si="2"/>
        <v>1.694</v>
      </c>
      <c r="I30">
        <f t="shared" ca="1" si="2"/>
        <v>4.2500000000000003E-2</v>
      </c>
      <c r="J30" t="str">
        <f t="shared" si="3"/>
        <v>∆</v>
      </c>
      <c r="K30" t="s">
        <v>180</v>
      </c>
      <c r="L30" s="4"/>
      <c r="O30" s="4" t="s">
        <v>119</v>
      </c>
      <c r="P30">
        <v>355</v>
      </c>
      <c r="Q30">
        <v>1.081118</v>
      </c>
      <c r="R30">
        <v>0.63495400000000002</v>
      </c>
      <c r="S30">
        <v>0.20899999999999999</v>
      </c>
      <c r="T30">
        <v>0.71050000000000002</v>
      </c>
      <c r="U30">
        <v>0.96099999999999997</v>
      </c>
      <c r="V30">
        <v>1.2649999999999999</v>
      </c>
      <c r="W30">
        <v>5.0229999999999997</v>
      </c>
      <c r="X30">
        <f t="shared" ref="X30:X32" si="6">VLOOKUP(O30,AK29:AM60,3,FALSE)</f>
        <v>0.95545000000000002</v>
      </c>
      <c r="Z30" s="4" t="s">
        <v>119</v>
      </c>
      <c r="AA30">
        <v>354</v>
      </c>
      <c r="AB30">
        <v>-4.5250000000000004E-3</v>
      </c>
      <c r="AC30">
        <v>0.19550100000000001</v>
      </c>
      <c r="AD30">
        <v>-1.3979999999999999</v>
      </c>
      <c r="AE30">
        <v>-6.3750000000000001E-2</v>
      </c>
      <c r="AF30">
        <v>-8.5000000000000006E-3</v>
      </c>
      <c r="AG30">
        <v>6.3E-2</v>
      </c>
      <c r="AH30">
        <v>1.4239999999999999</v>
      </c>
      <c r="AI30">
        <f t="shared" si="4"/>
        <v>5.6214E-2</v>
      </c>
      <c r="AK30" s="4" t="s">
        <v>119</v>
      </c>
      <c r="AL30">
        <v>1.1337120000000001</v>
      </c>
      <c r="AM30">
        <v>0.95545000000000002</v>
      </c>
      <c r="AP30" s="4" t="s">
        <v>119</v>
      </c>
      <c r="AQ30">
        <v>-7.0799999999999997E-4</v>
      </c>
      <c r="AR30">
        <v>5.6214E-2</v>
      </c>
    </row>
    <row r="31" spans="1:44">
      <c r="A31" s="4">
        <v>27</v>
      </c>
      <c r="B31" s="4" t="s">
        <v>115</v>
      </c>
      <c r="C31" t="str">
        <f t="shared" si="5"/>
        <v>CS-A-1YR</v>
      </c>
      <c r="D31">
        <f t="shared" ca="1" si="2"/>
        <v>355</v>
      </c>
      <c r="E31">
        <f t="shared" ca="1" si="2"/>
        <v>2.3908</v>
      </c>
      <c r="F31">
        <f t="shared" ca="1" si="2"/>
        <v>1.1866000000000001</v>
      </c>
      <c r="G31">
        <f t="shared" ca="1" si="2"/>
        <v>0.42099999999999999</v>
      </c>
      <c r="H31">
        <f t="shared" ca="1" si="2"/>
        <v>7.774</v>
      </c>
      <c r="I31">
        <f t="shared" ca="1" si="2"/>
        <v>0.98009999999999997</v>
      </c>
      <c r="J31" t="str">
        <f t="shared" si="3"/>
        <v/>
      </c>
      <c r="K31" t="s">
        <v>179</v>
      </c>
      <c r="L31" s="4"/>
      <c r="O31" s="4" t="s">
        <v>120</v>
      </c>
      <c r="P31">
        <v>355</v>
      </c>
      <c r="Q31">
        <v>1.4636420000000001</v>
      </c>
      <c r="R31">
        <v>0.83689899999999995</v>
      </c>
      <c r="S31">
        <v>0.65400000000000003</v>
      </c>
      <c r="T31">
        <v>0.93200000000000005</v>
      </c>
      <c r="U31">
        <v>1.2270000000000001</v>
      </c>
      <c r="V31">
        <v>1.69</v>
      </c>
      <c r="W31">
        <v>6.4480000000000004</v>
      </c>
      <c r="X31">
        <f t="shared" si="6"/>
        <v>0.965831</v>
      </c>
      <c r="Z31" s="4" t="s">
        <v>120</v>
      </c>
      <c r="AA31">
        <v>354</v>
      </c>
      <c r="AB31">
        <v>-4.7199999999999998E-4</v>
      </c>
      <c r="AC31">
        <v>0.21212300000000001</v>
      </c>
      <c r="AD31">
        <v>-1.0309999999999999</v>
      </c>
      <c r="AE31">
        <v>-7.5749999999999998E-2</v>
      </c>
      <c r="AF31">
        <v>-3.0000000000000001E-3</v>
      </c>
      <c r="AG31">
        <v>6.7000000000000004E-2</v>
      </c>
      <c r="AH31">
        <v>1.788</v>
      </c>
      <c r="AI31">
        <f t="shared" si="4"/>
        <v>0.28677000000000002</v>
      </c>
      <c r="AK31" s="4" t="s">
        <v>120</v>
      </c>
      <c r="AL31">
        <v>1.4191149999999999</v>
      </c>
      <c r="AM31">
        <v>0.965831</v>
      </c>
      <c r="AP31" s="4" t="s">
        <v>120</v>
      </c>
      <c r="AQ31">
        <v>-8.5099999999999998E-4</v>
      </c>
      <c r="AR31">
        <v>0.28677000000000002</v>
      </c>
    </row>
    <row r="32" spans="1:44">
      <c r="A32">
        <v>28</v>
      </c>
      <c r="B32" s="4" t="s">
        <v>115</v>
      </c>
      <c r="C32" t="str">
        <f t="shared" si="5"/>
        <v>∆CS-A-1YR</v>
      </c>
      <c r="D32">
        <f t="shared" ca="1" si="2"/>
        <v>354</v>
      </c>
      <c r="E32">
        <f t="shared" ca="1" si="2"/>
        <v>-1.6999999999999999E-3</v>
      </c>
      <c r="F32">
        <f t="shared" ca="1" si="2"/>
        <v>0.23719999999999999</v>
      </c>
      <c r="G32">
        <f t="shared" ca="1" si="2"/>
        <v>-0.82</v>
      </c>
      <c r="H32">
        <f t="shared" ca="1" si="2"/>
        <v>2.0579999999999998</v>
      </c>
      <c r="I32">
        <f t="shared" ca="1" si="2"/>
        <v>0.2412</v>
      </c>
      <c r="J32" t="str">
        <f t="shared" si="3"/>
        <v>∆</v>
      </c>
      <c r="K32" t="s">
        <v>180</v>
      </c>
      <c r="L32" s="4"/>
      <c r="O32" s="4" t="s">
        <v>121</v>
      </c>
      <c r="P32">
        <v>355</v>
      </c>
      <c r="Q32">
        <v>2.1389939999999998</v>
      </c>
      <c r="R32">
        <v>1.0471330000000001</v>
      </c>
      <c r="S32">
        <v>0.92</v>
      </c>
      <c r="T32">
        <v>1.4875</v>
      </c>
      <c r="U32">
        <v>1.8480000000000001</v>
      </c>
      <c r="V32">
        <v>2.5225</v>
      </c>
      <c r="W32">
        <v>7.9729999999999999</v>
      </c>
      <c r="X32">
        <f t="shared" si="6"/>
        <v>0.96454600000000001</v>
      </c>
      <c r="Z32" s="4" t="s">
        <v>121</v>
      </c>
      <c r="AA32">
        <v>354</v>
      </c>
      <c r="AB32">
        <v>-2.4899999999999998E-4</v>
      </c>
      <c r="AC32">
        <v>0.27111099999999999</v>
      </c>
      <c r="AD32">
        <v>-1.319</v>
      </c>
      <c r="AE32">
        <v>-9.4500000000000001E-2</v>
      </c>
      <c r="AF32">
        <v>-1.0999999999999999E-2</v>
      </c>
      <c r="AG32">
        <v>8.3750000000000005E-2</v>
      </c>
      <c r="AH32">
        <v>2.7040000000000002</v>
      </c>
      <c r="AI32">
        <f t="shared" si="4"/>
        <v>0.303369</v>
      </c>
      <c r="AK32" s="4" t="s">
        <v>121</v>
      </c>
      <c r="AL32">
        <v>2.0762659999999999</v>
      </c>
      <c r="AM32">
        <v>0.96454600000000001</v>
      </c>
      <c r="AP32" s="4" t="s">
        <v>121</v>
      </c>
      <c r="AQ32">
        <v>-9.1699999999999995E-4</v>
      </c>
      <c r="AR32">
        <v>0.303369</v>
      </c>
    </row>
    <row r="33" spans="1:46">
      <c r="A33" s="4">
        <v>29</v>
      </c>
      <c r="B33" s="4" t="s">
        <v>116</v>
      </c>
      <c r="C33" t="str">
        <f t="shared" si="5"/>
        <v>CS-Baa-1YR</v>
      </c>
      <c r="D33">
        <f t="shared" ca="1" si="2"/>
        <v>355</v>
      </c>
      <c r="E33">
        <f t="shared" ca="1" si="2"/>
        <v>3.0661</v>
      </c>
      <c r="F33">
        <f t="shared" ca="1" si="2"/>
        <v>1.4105000000000001</v>
      </c>
      <c r="G33">
        <f t="shared" ca="1" si="2"/>
        <v>0.78800000000000003</v>
      </c>
      <c r="H33">
        <f t="shared" ca="1" si="2"/>
        <v>9.0030000000000001</v>
      </c>
      <c r="I33">
        <f t="shared" ca="1" si="2"/>
        <v>0.97919999999999996</v>
      </c>
      <c r="J33" t="str">
        <f t="shared" si="3"/>
        <v/>
      </c>
      <c r="K33" t="s">
        <v>179</v>
      </c>
      <c r="L33" s="4"/>
      <c r="O33" s="4"/>
      <c r="Z33" s="4"/>
      <c r="AK33" s="4"/>
      <c r="AP33" s="4"/>
    </row>
    <row r="34" spans="1:46">
      <c r="A34">
        <v>30</v>
      </c>
      <c r="B34" s="4" t="s">
        <v>116</v>
      </c>
      <c r="C34" t="str">
        <f t="shared" si="5"/>
        <v>∆CS-Baa-1YR</v>
      </c>
      <c r="D34">
        <f t="shared" ca="1" si="2"/>
        <v>354</v>
      </c>
      <c r="E34">
        <f t="shared" ca="1" si="2"/>
        <v>-1.5E-3</v>
      </c>
      <c r="F34">
        <f t="shared" ca="1" si="2"/>
        <v>0.28620000000000001</v>
      </c>
      <c r="G34">
        <f t="shared" ca="1" si="2"/>
        <v>-0.88900000000000001</v>
      </c>
      <c r="H34">
        <f t="shared" ca="1" si="2"/>
        <v>2.964</v>
      </c>
      <c r="I34">
        <f t="shared" ca="1" si="2"/>
        <v>0.24390000000000001</v>
      </c>
      <c r="J34" t="str">
        <f t="shared" si="3"/>
        <v>∆</v>
      </c>
      <c r="K34" t="s">
        <v>180</v>
      </c>
      <c r="L34" s="4"/>
      <c r="O34" s="4"/>
      <c r="Z34" s="4"/>
      <c r="AK34" s="4"/>
      <c r="AP34" s="4"/>
    </row>
    <row r="35" spans="1:46">
      <c r="A35" s="4">
        <v>31</v>
      </c>
      <c r="B35" s="4" t="s">
        <v>118</v>
      </c>
      <c r="C35" t="str">
        <f t="shared" si="5"/>
        <v>CS-Aaa-5YR</v>
      </c>
      <c r="D35">
        <f t="shared" ca="1" si="2"/>
        <v>355</v>
      </c>
      <c r="E35">
        <f t="shared" ca="1" si="2"/>
        <v>1.0835999999999999</v>
      </c>
      <c r="F35">
        <f t="shared" ca="1" si="2"/>
        <v>0.51449999999999996</v>
      </c>
      <c r="G35">
        <f t="shared" ca="1" si="2"/>
        <v>0.52400000000000002</v>
      </c>
      <c r="H35">
        <f t="shared" ca="1" si="2"/>
        <v>4.4359999999999999</v>
      </c>
      <c r="I35">
        <f t="shared" ca="1" si="2"/>
        <v>0.92059999999999997</v>
      </c>
      <c r="J35" t="str">
        <f t="shared" si="3"/>
        <v/>
      </c>
      <c r="K35" t="s">
        <v>179</v>
      </c>
      <c r="L35" s="4"/>
      <c r="O35" s="4"/>
      <c r="Z35" s="4"/>
      <c r="AK35" s="4"/>
      <c r="AP35" s="4"/>
    </row>
    <row r="36" spans="1:46">
      <c r="A36">
        <v>32</v>
      </c>
      <c r="B36" s="4" t="s">
        <v>118</v>
      </c>
      <c r="C36" t="str">
        <f t="shared" si="5"/>
        <v>∆CS-Aaa-5YR</v>
      </c>
      <c r="D36">
        <f t="shared" ca="1" si="2"/>
        <v>354</v>
      </c>
      <c r="E36">
        <f t="shared" ca="1" si="2"/>
        <v>2.0000000000000001E-4</v>
      </c>
      <c r="F36">
        <f t="shared" ca="1" si="2"/>
        <v>0.2024</v>
      </c>
      <c r="G36">
        <f t="shared" ca="1" si="2"/>
        <v>-1.6439999999999999</v>
      </c>
      <c r="H36">
        <f t="shared" ca="1" si="2"/>
        <v>2.141</v>
      </c>
      <c r="I36">
        <f t="shared" ca="1" si="2"/>
        <v>-5.1499999999999997E-2</v>
      </c>
      <c r="J36" t="str">
        <f t="shared" si="3"/>
        <v>∆</v>
      </c>
      <c r="K36" t="s">
        <v>180</v>
      </c>
      <c r="L36" s="4"/>
      <c r="O36" s="4"/>
      <c r="Z36" s="4"/>
      <c r="AK36" s="4"/>
      <c r="AP36" s="4"/>
    </row>
    <row r="37" spans="1:46">
      <c r="A37" s="4">
        <v>33</v>
      </c>
      <c r="B37" s="4" t="s">
        <v>119</v>
      </c>
      <c r="C37" t="str">
        <f t="shared" si="5"/>
        <v>CS-Aa-5YR</v>
      </c>
      <c r="D37">
        <f t="shared" ca="1" si="2"/>
        <v>355</v>
      </c>
      <c r="E37">
        <f t="shared" ca="1" si="2"/>
        <v>1.0810999999999999</v>
      </c>
      <c r="F37">
        <f t="shared" ca="1" si="2"/>
        <v>0.63500000000000001</v>
      </c>
      <c r="G37">
        <f t="shared" ca="1" si="2"/>
        <v>0.20899999999999999</v>
      </c>
      <c r="H37">
        <f t="shared" ca="1" si="2"/>
        <v>5.0229999999999997</v>
      </c>
      <c r="I37">
        <f t="shared" ca="1" si="2"/>
        <v>0.95550000000000002</v>
      </c>
      <c r="J37" t="str">
        <f t="shared" si="3"/>
        <v/>
      </c>
      <c r="K37" t="s">
        <v>179</v>
      </c>
      <c r="L37" s="4"/>
    </row>
    <row r="38" spans="1:46">
      <c r="A38">
        <v>34</v>
      </c>
      <c r="B38" s="4" t="s">
        <v>119</v>
      </c>
      <c r="C38" t="str">
        <f t="shared" si="5"/>
        <v>∆CS-Aa-5YR</v>
      </c>
      <c r="D38">
        <f t="shared" ref="D38:I59" ca="1" si="7">ROUND(VLOOKUP($B38,INDIRECT($K38),D$3,FALSE),4)</f>
        <v>354</v>
      </c>
      <c r="E38">
        <f t="shared" ca="1" si="7"/>
        <v>-4.4999999999999997E-3</v>
      </c>
      <c r="F38">
        <f t="shared" ca="1" si="7"/>
        <v>0.19550000000000001</v>
      </c>
      <c r="G38">
        <f t="shared" ca="1" si="7"/>
        <v>-1.3979999999999999</v>
      </c>
      <c r="H38">
        <f t="shared" ca="1" si="7"/>
        <v>1.4239999999999999</v>
      </c>
      <c r="I38">
        <f t="shared" ca="1" si="7"/>
        <v>5.62E-2</v>
      </c>
      <c r="J38" t="str">
        <f t="shared" si="3"/>
        <v>∆</v>
      </c>
      <c r="K38" t="s">
        <v>180</v>
      </c>
      <c r="L38" s="4"/>
    </row>
    <row r="39" spans="1:46">
      <c r="A39" s="4">
        <v>35</v>
      </c>
      <c r="B39" s="4" t="s">
        <v>120</v>
      </c>
      <c r="C39" t="str">
        <f t="shared" si="5"/>
        <v>CS-A-5YR</v>
      </c>
      <c r="D39">
        <f t="shared" ca="1" si="7"/>
        <v>355</v>
      </c>
      <c r="E39">
        <f t="shared" ca="1" si="7"/>
        <v>1.4636</v>
      </c>
      <c r="F39">
        <f t="shared" ca="1" si="7"/>
        <v>0.83689999999999998</v>
      </c>
      <c r="G39">
        <f t="shared" ca="1" si="7"/>
        <v>0.65400000000000003</v>
      </c>
      <c r="H39">
        <f t="shared" ca="1" si="7"/>
        <v>6.4480000000000004</v>
      </c>
      <c r="I39">
        <f t="shared" ca="1" si="7"/>
        <v>0.96579999999999999</v>
      </c>
      <c r="J39" t="str">
        <f t="shared" si="3"/>
        <v/>
      </c>
      <c r="K39" t="s">
        <v>179</v>
      </c>
      <c r="L39" s="4"/>
      <c r="O39" t="s">
        <v>167</v>
      </c>
    </row>
    <row r="40" spans="1:46">
      <c r="A40">
        <v>36</v>
      </c>
      <c r="B40" s="4" t="s">
        <v>120</v>
      </c>
      <c r="C40" t="str">
        <f t="shared" si="5"/>
        <v>∆CS-A-5YR</v>
      </c>
      <c r="D40">
        <f t="shared" ca="1" si="7"/>
        <v>354</v>
      </c>
      <c r="E40">
        <f t="shared" ca="1" si="7"/>
        <v>-5.0000000000000001E-4</v>
      </c>
      <c r="F40">
        <f t="shared" ca="1" si="7"/>
        <v>0.21210000000000001</v>
      </c>
      <c r="G40">
        <f t="shared" ca="1" si="7"/>
        <v>-1.0309999999999999</v>
      </c>
      <c r="H40">
        <f t="shared" ca="1" si="7"/>
        <v>1.788</v>
      </c>
      <c r="I40">
        <f t="shared" ca="1" si="7"/>
        <v>0.2868</v>
      </c>
      <c r="J40" t="str">
        <f t="shared" si="3"/>
        <v>∆</v>
      </c>
      <c r="K40" t="s">
        <v>180</v>
      </c>
      <c r="L40" s="4"/>
    </row>
    <row r="41" spans="1:46">
      <c r="A41" s="4">
        <v>37</v>
      </c>
      <c r="B41" s="4" t="s">
        <v>121</v>
      </c>
      <c r="C41" t="str">
        <f t="shared" si="5"/>
        <v>CS-Baa-5YR</v>
      </c>
      <c r="D41">
        <f t="shared" ca="1" si="7"/>
        <v>355</v>
      </c>
      <c r="E41">
        <f t="shared" ca="1" si="7"/>
        <v>2.1389999999999998</v>
      </c>
      <c r="F41">
        <f t="shared" ca="1" si="7"/>
        <v>1.0470999999999999</v>
      </c>
      <c r="G41">
        <f t="shared" ca="1" si="7"/>
        <v>0.92</v>
      </c>
      <c r="H41">
        <f t="shared" ca="1" si="7"/>
        <v>7.9729999999999999</v>
      </c>
      <c r="I41">
        <f t="shared" ca="1" si="7"/>
        <v>0.96450000000000002</v>
      </c>
      <c r="J41" t="str">
        <f t="shared" si="3"/>
        <v/>
      </c>
      <c r="K41" t="s">
        <v>179</v>
      </c>
      <c r="L41" s="4"/>
      <c r="O41" t="s">
        <v>165</v>
      </c>
      <c r="Z41" t="s">
        <v>166</v>
      </c>
    </row>
    <row r="42" spans="1:46">
      <c r="A42">
        <v>38</v>
      </c>
      <c r="B42" s="4" t="s">
        <v>121</v>
      </c>
      <c r="C42" t="str">
        <f t="shared" si="5"/>
        <v>∆CS-Baa-5YR</v>
      </c>
      <c r="D42">
        <f t="shared" ca="1" si="7"/>
        <v>354</v>
      </c>
      <c r="E42">
        <f t="shared" ca="1" si="7"/>
        <v>-2.0000000000000001E-4</v>
      </c>
      <c r="F42">
        <f t="shared" ca="1" si="7"/>
        <v>0.27110000000000001</v>
      </c>
      <c r="G42">
        <f t="shared" ca="1" si="7"/>
        <v>-1.319</v>
      </c>
      <c r="H42">
        <f t="shared" ca="1" si="7"/>
        <v>2.7040000000000002</v>
      </c>
      <c r="I42">
        <f t="shared" ca="1" si="7"/>
        <v>0.3034</v>
      </c>
      <c r="J42" t="str">
        <f t="shared" si="3"/>
        <v>∆</v>
      </c>
      <c r="K42" t="s">
        <v>180</v>
      </c>
      <c r="L42" s="4"/>
      <c r="P42" s="4" t="s">
        <v>163</v>
      </c>
      <c r="Q42" t="s">
        <v>66</v>
      </c>
      <c r="R42" t="s">
        <v>164</v>
      </c>
      <c r="S42" t="s">
        <v>68</v>
      </c>
      <c r="T42" s="8">
        <v>0.25</v>
      </c>
      <c r="U42" s="8">
        <v>0.5</v>
      </c>
      <c r="V42" s="8">
        <v>0.75</v>
      </c>
      <c r="W42" t="s">
        <v>69</v>
      </c>
      <c r="AA42" s="4" t="s">
        <v>163</v>
      </c>
      <c r="AB42" t="s">
        <v>66</v>
      </c>
      <c r="AC42" t="s">
        <v>164</v>
      </c>
      <c r="AD42" t="s">
        <v>68</v>
      </c>
      <c r="AE42" s="8">
        <v>0.25</v>
      </c>
      <c r="AF42" s="8">
        <v>0.5</v>
      </c>
      <c r="AG42" s="8">
        <v>0.75</v>
      </c>
      <c r="AH42" t="s">
        <v>69</v>
      </c>
      <c r="AM42" s="5" t="s">
        <v>105</v>
      </c>
      <c r="AN42" t="s">
        <v>106</v>
      </c>
      <c r="AO42" t="s">
        <v>107</v>
      </c>
      <c r="AR42" s="5" t="s">
        <v>105</v>
      </c>
      <c r="AS42" t="s">
        <v>106</v>
      </c>
      <c r="AT42" t="s">
        <v>107</v>
      </c>
    </row>
    <row r="43" spans="1:46">
      <c r="A43" s="4">
        <v>39</v>
      </c>
      <c r="B43" s="4" t="s">
        <v>149</v>
      </c>
      <c r="C43" t="str">
        <f t="shared" si="5"/>
        <v>Econ-UNRATE</v>
      </c>
      <c r="D43">
        <f t="shared" ca="1" si="7"/>
        <v>355</v>
      </c>
      <c r="E43">
        <f t="shared" ca="1" si="7"/>
        <v>5.8685</v>
      </c>
      <c r="F43">
        <f t="shared" ca="1" si="7"/>
        <v>1.5889</v>
      </c>
      <c r="G43">
        <f t="shared" ca="1" si="7"/>
        <v>3.6</v>
      </c>
      <c r="H43">
        <f t="shared" ca="1" si="7"/>
        <v>10</v>
      </c>
      <c r="I43">
        <f t="shared" ca="1" si="7"/>
        <v>0.99490000000000001</v>
      </c>
      <c r="J43" t="str">
        <f t="shared" si="3"/>
        <v/>
      </c>
      <c r="K43" t="s">
        <v>179</v>
      </c>
      <c r="L43" s="4"/>
      <c r="O43" s="4" t="s">
        <v>144</v>
      </c>
      <c r="P43">
        <v>355</v>
      </c>
      <c r="Q43">
        <v>5.0614410000000003</v>
      </c>
      <c r="R43">
        <v>1.9809650000000001</v>
      </c>
      <c r="S43">
        <v>1.822678</v>
      </c>
      <c r="T43">
        <v>3.1859320000000002</v>
      </c>
      <c r="U43">
        <v>5.08005</v>
      </c>
      <c r="V43">
        <v>6.7678430000000001</v>
      </c>
      <c r="W43">
        <v>9.8193800000000007</v>
      </c>
      <c r="Z43" s="4" t="s">
        <v>144</v>
      </c>
      <c r="AA43">
        <v>354</v>
      </c>
      <c r="AB43">
        <v>-1.8189E-2</v>
      </c>
      <c r="AC43">
        <v>0.29212500000000002</v>
      </c>
      <c r="AD43">
        <v>-1.9644170000000001</v>
      </c>
      <c r="AE43">
        <v>-0.15998299999999999</v>
      </c>
      <c r="AF43">
        <v>-3.3038999999999999E-2</v>
      </c>
      <c r="AG43">
        <v>0.112479</v>
      </c>
      <c r="AH43">
        <v>2.0206680000000001</v>
      </c>
      <c r="AL43" s="5">
        <v>0</v>
      </c>
      <c r="AM43" t="s">
        <v>144</v>
      </c>
      <c r="AN43">
        <v>5.4771109999999998</v>
      </c>
      <c r="AO43">
        <v>0.99276799999999998</v>
      </c>
      <c r="AQ43" s="5">
        <v>0</v>
      </c>
      <c r="AR43" t="s">
        <v>144</v>
      </c>
      <c r="AS43">
        <v>-1.6969000000000001E-2</v>
      </c>
      <c r="AT43">
        <v>3.2130000000000001E-3</v>
      </c>
    </row>
    <row r="44" spans="1:46">
      <c r="A44">
        <v>40</v>
      </c>
      <c r="B44" s="4" t="s">
        <v>149</v>
      </c>
      <c r="C44" t="str">
        <f t="shared" si="5"/>
        <v>∆Econ-UNRATE</v>
      </c>
      <c r="D44">
        <f t="shared" ca="1" si="7"/>
        <v>354</v>
      </c>
      <c r="E44">
        <f t="shared" ca="1" si="7"/>
        <v>-4.4999999999999997E-3</v>
      </c>
      <c r="F44">
        <f t="shared" ca="1" si="7"/>
        <v>0.1542</v>
      </c>
      <c r="G44">
        <f t="shared" ca="1" si="7"/>
        <v>-0.5</v>
      </c>
      <c r="H44">
        <f t="shared" ca="1" si="7"/>
        <v>0.5</v>
      </c>
      <c r="I44">
        <f t="shared" ca="1" si="7"/>
        <v>0.12620000000000001</v>
      </c>
      <c r="J44" t="str">
        <f t="shared" si="3"/>
        <v>∆</v>
      </c>
      <c r="K44" t="s">
        <v>180</v>
      </c>
      <c r="L44" s="4"/>
      <c r="O44" s="4" t="s">
        <v>145</v>
      </c>
      <c r="P44">
        <v>355</v>
      </c>
      <c r="Q44">
        <v>5.0590000000000002</v>
      </c>
      <c r="R44">
        <v>2.1273719999999998</v>
      </c>
      <c r="S44">
        <v>1.776138</v>
      </c>
      <c r="T44">
        <v>3.066757</v>
      </c>
      <c r="U44">
        <v>5.2783610000000003</v>
      </c>
      <c r="V44">
        <v>6.7748150000000003</v>
      </c>
      <c r="W44">
        <v>10.719521</v>
      </c>
      <c r="Z44" s="4" t="s">
        <v>145</v>
      </c>
      <c r="AA44">
        <v>354</v>
      </c>
      <c r="AB44">
        <v>-2.2914E-2</v>
      </c>
      <c r="AC44">
        <v>0.26478600000000002</v>
      </c>
      <c r="AD44">
        <v>-1.539801</v>
      </c>
      <c r="AE44">
        <v>-0.165577</v>
      </c>
      <c r="AF44">
        <v>-2.3314999999999999E-2</v>
      </c>
      <c r="AG44">
        <v>0.120167</v>
      </c>
      <c r="AH44">
        <v>1.3037700000000001</v>
      </c>
      <c r="AL44" s="5">
        <v>1</v>
      </c>
      <c r="AM44" t="s">
        <v>145</v>
      </c>
      <c r="AN44">
        <v>6.0710980000000001</v>
      </c>
      <c r="AO44">
        <v>0.99671200000000004</v>
      </c>
      <c r="AQ44" s="5">
        <v>1</v>
      </c>
      <c r="AR44" t="s">
        <v>145</v>
      </c>
      <c r="AS44">
        <v>-1.77E-2</v>
      </c>
      <c r="AT44">
        <v>3.2170999999999998E-2</v>
      </c>
    </row>
    <row r="45" spans="1:46">
      <c r="A45" s="4">
        <v>41</v>
      </c>
      <c r="B45" s="4" t="s">
        <v>150</v>
      </c>
      <c r="C45" t="str">
        <f t="shared" si="5"/>
        <v>Econ-DSPIC96</v>
      </c>
      <c r="D45">
        <f t="shared" ca="1" si="7"/>
        <v>355</v>
      </c>
      <c r="E45">
        <f t="shared" ca="1" si="7"/>
        <v>10505.0676</v>
      </c>
      <c r="F45">
        <f t="shared" ca="1" si="7"/>
        <v>2358.2132000000001</v>
      </c>
      <c r="G45">
        <f t="shared" ca="1" si="7"/>
        <v>6770.2</v>
      </c>
      <c r="H45">
        <f t="shared" ca="1" si="7"/>
        <v>15021.2</v>
      </c>
      <c r="I45">
        <f t="shared" ca="1" si="7"/>
        <v>0.99980000000000002</v>
      </c>
      <c r="J45" t="str">
        <f t="shared" si="3"/>
        <v/>
      </c>
      <c r="K45" t="s">
        <v>179</v>
      </c>
      <c r="L45" s="4"/>
      <c r="O45" s="4" t="s">
        <v>146</v>
      </c>
      <c r="P45">
        <v>355</v>
      </c>
      <c r="Q45">
        <v>5.4415310000000003</v>
      </c>
      <c r="R45">
        <v>1.9798389999999999</v>
      </c>
      <c r="S45">
        <v>2.3350050000000002</v>
      </c>
      <c r="T45">
        <v>3.6047340000000001</v>
      </c>
      <c r="U45">
        <v>5.7053500000000001</v>
      </c>
      <c r="V45">
        <v>6.9179000000000004</v>
      </c>
      <c r="W45">
        <v>10.127357999999999</v>
      </c>
      <c r="Z45" s="4" t="s">
        <v>146</v>
      </c>
      <c r="AA45">
        <v>354</v>
      </c>
      <c r="AB45">
        <v>-1.8859999999999998E-2</v>
      </c>
      <c r="AC45">
        <v>0.26425999999999999</v>
      </c>
      <c r="AD45">
        <v>-1.349763</v>
      </c>
      <c r="AE45">
        <v>-0.15935199999999999</v>
      </c>
      <c r="AF45">
        <v>-3.0412000000000002E-2</v>
      </c>
      <c r="AG45">
        <v>0.12345299999999999</v>
      </c>
      <c r="AH45">
        <v>1.6677470000000001</v>
      </c>
      <c r="AL45" s="5">
        <v>2</v>
      </c>
      <c r="AM45" t="s">
        <v>146</v>
      </c>
      <c r="AN45">
        <v>5.8473620000000004</v>
      </c>
      <c r="AO45">
        <v>0.99465300000000001</v>
      </c>
      <c r="AQ45" s="5">
        <v>2</v>
      </c>
      <c r="AR45" t="s">
        <v>146</v>
      </c>
      <c r="AS45">
        <v>-1.7326000000000001E-2</v>
      </c>
      <c r="AT45">
        <v>0.19872300000000001</v>
      </c>
    </row>
    <row r="46" spans="1:46">
      <c r="A46">
        <v>42</v>
      </c>
      <c r="B46" s="4" t="s">
        <v>150</v>
      </c>
      <c r="C46" t="str">
        <f t="shared" si="5"/>
        <v>∆Econ-DSPIC96</v>
      </c>
      <c r="D46">
        <f t="shared" ca="1" si="7"/>
        <v>354</v>
      </c>
      <c r="E46">
        <f t="shared" ca="1" si="7"/>
        <v>23.218399999999999</v>
      </c>
      <c r="F46">
        <f t="shared" ca="1" si="7"/>
        <v>79.877600000000001</v>
      </c>
      <c r="G46">
        <f t="shared" ca="1" si="7"/>
        <v>-749.5</v>
      </c>
      <c r="H46">
        <f t="shared" ca="1" si="7"/>
        <v>551.20000000000005</v>
      </c>
      <c r="I46">
        <f t="shared" ca="1" si="7"/>
        <v>-0.17730000000000001</v>
      </c>
      <c r="J46" t="str">
        <f t="shared" si="3"/>
        <v>∆</v>
      </c>
      <c r="K46" t="s">
        <v>180</v>
      </c>
      <c r="L46" s="4"/>
      <c r="O46" s="4" t="s">
        <v>147</v>
      </c>
      <c r="P46">
        <v>355</v>
      </c>
      <c r="Q46">
        <v>6.1168769999999997</v>
      </c>
      <c r="R46">
        <v>1.957055</v>
      </c>
      <c r="S46">
        <v>3.0766849999999999</v>
      </c>
      <c r="T46">
        <v>4.2772160000000001</v>
      </c>
      <c r="U46">
        <v>6.2290640000000002</v>
      </c>
      <c r="V46">
        <v>7.4647100000000002</v>
      </c>
      <c r="W46">
        <v>10.833318</v>
      </c>
      <c r="Z46" s="4" t="s">
        <v>147</v>
      </c>
      <c r="AA46">
        <v>354</v>
      </c>
      <c r="AB46">
        <v>-1.8637999999999998E-2</v>
      </c>
      <c r="AC46">
        <v>0.28649400000000003</v>
      </c>
      <c r="AD46">
        <v>-0.96934799999999999</v>
      </c>
      <c r="AE46">
        <v>-0.158527</v>
      </c>
      <c r="AF46">
        <v>-2.2591E-2</v>
      </c>
      <c r="AG46">
        <v>0.134709</v>
      </c>
      <c r="AH46">
        <v>2.5240429999999998</v>
      </c>
      <c r="AL46" s="5">
        <v>3</v>
      </c>
      <c r="AM46" t="s">
        <v>147</v>
      </c>
      <c r="AN46">
        <v>6.4053069999999996</v>
      </c>
      <c r="AO46">
        <v>0.99307599999999996</v>
      </c>
      <c r="AQ46" s="5">
        <v>3</v>
      </c>
      <c r="AR46" t="s">
        <v>147</v>
      </c>
      <c r="AS46">
        <v>-1.7353E-2</v>
      </c>
      <c r="AT46">
        <v>0.185226</v>
      </c>
    </row>
    <row r="47" spans="1:46">
      <c r="A47" s="4">
        <v>43</v>
      </c>
      <c r="B47" s="4" t="s">
        <v>151</v>
      </c>
      <c r="C47" t="str">
        <f t="shared" si="5"/>
        <v>Econ-CPIAUCSL</v>
      </c>
      <c r="D47">
        <f t="shared" ca="1" si="7"/>
        <v>355</v>
      </c>
      <c r="E47">
        <f t="shared" ca="1" si="7"/>
        <v>2.4485000000000001</v>
      </c>
      <c r="F47">
        <f t="shared" ca="1" si="7"/>
        <v>1.2634000000000001</v>
      </c>
      <c r="G47">
        <f t="shared" ca="1" si="7"/>
        <v>-1.9588000000000001</v>
      </c>
      <c r="H47">
        <f t="shared" ca="1" si="7"/>
        <v>6.3795999999999999</v>
      </c>
      <c r="I47">
        <f t="shared" ca="1" si="7"/>
        <v>0.95589999999999997</v>
      </c>
      <c r="J47" t="str">
        <f t="shared" si="3"/>
        <v/>
      </c>
      <c r="K47" t="s">
        <v>179</v>
      </c>
      <c r="L47" s="4"/>
      <c r="O47" s="4" t="s">
        <v>148</v>
      </c>
      <c r="P47">
        <v>355</v>
      </c>
      <c r="Q47">
        <v>5.1535359999999999</v>
      </c>
      <c r="R47">
        <v>2.1723330000000001</v>
      </c>
      <c r="S47">
        <v>1.6083970000000001</v>
      </c>
      <c r="T47">
        <v>2.9716200000000002</v>
      </c>
      <c r="U47">
        <v>5.3297080000000001</v>
      </c>
      <c r="V47">
        <v>6.7450900000000003</v>
      </c>
      <c r="W47">
        <v>10.001041000000001</v>
      </c>
      <c r="Z47" s="4" t="s">
        <v>148</v>
      </c>
      <c r="AA47">
        <v>354</v>
      </c>
      <c r="AB47">
        <v>1.7994E-2</v>
      </c>
      <c r="AC47">
        <v>0.23775399999999999</v>
      </c>
      <c r="AD47">
        <v>-0.92092200000000002</v>
      </c>
      <c r="AE47">
        <v>-0.123712</v>
      </c>
      <c r="AF47">
        <v>1.6233999999999998E-2</v>
      </c>
      <c r="AG47">
        <v>0.167381</v>
      </c>
      <c r="AH47">
        <v>0.97015899999999999</v>
      </c>
      <c r="AL47" s="5">
        <v>4</v>
      </c>
      <c r="AM47" t="s">
        <v>148</v>
      </c>
      <c r="AN47">
        <v>5.8548</v>
      </c>
      <c r="AO47">
        <v>0.99615699999999996</v>
      </c>
      <c r="AQ47" s="5">
        <v>4</v>
      </c>
      <c r="AR47" t="s">
        <v>148</v>
      </c>
      <c r="AS47">
        <v>1.8145000000000001E-2</v>
      </c>
      <c r="AT47">
        <v>0.118074</v>
      </c>
    </row>
    <row r="48" spans="1:46">
      <c r="A48">
        <v>44</v>
      </c>
      <c r="B48" s="4" t="s">
        <v>151</v>
      </c>
      <c r="C48" t="str">
        <f t="shared" si="5"/>
        <v>∆Econ-CPIAUCSL</v>
      </c>
      <c r="D48">
        <f t="shared" ca="1" si="7"/>
        <v>354</v>
      </c>
      <c r="E48">
        <f t="shared" ca="1" si="7"/>
        <v>-9.9000000000000008E-3</v>
      </c>
      <c r="F48">
        <f t="shared" ca="1" si="7"/>
        <v>0.39169999999999999</v>
      </c>
      <c r="G48">
        <f t="shared" ca="1" si="7"/>
        <v>-2.6311</v>
      </c>
      <c r="H48">
        <f t="shared" ca="1" si="7"/>
        <v>2.1385999999999998</v>
      </c>
      <c r="I48">
        <f t="shared" ca="1" si="7"/>
        <v>0.374</v>
      </c>
      <c r="J48" t="str">
        <f t="shared" si="3"/>
        <v>∆</v>
      </c>
      <c r="K48" t="s">
        <v>180</v>
      </c>
      <c r="L48" s="4"/>
      <c r="O48" s="4" t="s">
        <v>141</v>
      </c>
      <c r="P48">
        <v>355</v>
      </c>
      <c r="Q48">
        <v>2.7858309999999999</v>
      </c>
      <c r="R48">
        <v>2.2923070000000001</v>
      </c>
      <c r="S48">
        <v>0</v>
      </c>
      <c r="T48">
        <v>0.27</v>
      </c>
      <c r="U48">
        <v>2.4500000000000002</v>
      </c>
      <c r="V48">
        <v>5.0049999999999999</v>
      </c>
      <c r="W48">
        <v>8.07</v>
      </c>
      <c r="Z48" s="4" t="s">
        <v>141</v>
      </c>
      <c r="AA48">
        <v>354</v>
      </c>
      <c r="AB48">
        <v>-1.6722999999999998E-2</v>
      </c>
      <c r="AC48">
        <v>0.20563100000000001</v>
      </c>
      <c r="AD48">
        <v>-1.4</v>
      </c>
      <c r="AE48">
        <v>-0.05</v>
      </c>
      <c r="AF48">
        <v>0</v>
      </c>
      <c r="AG48">
        <v>7.0000000000000007E-2</v>
      </c>
      <c r="AH48">
        <v>0.52</v>
      </c>
      <c r="AL48" s="5">
        <v>5</v>
      </c>
      <c r="AM48" t="s">
        <v>141</v>
      </c>
      <c r="AN48">
        <v>4.3468330000000002</v>
      </c>
      <c r="AO48">
        <v>0.99750499999999998</v>
      </c>
      <c r="AQ48" s="5">
        <v>5</v>
      </c>
      <c r="AR48" t="s">
        <v>141</v>
      </c>
      <c r="AS48">
        <v>-1.5942000000000001E-2</v>
      </c>
      <c r="AT48">
        <v>0.239592</v>
      </c>
    </row>
    <row r="49" spans="1:46">
      <c r="A49" s="4">
        <v>45</v>
      </c>
      <c r="B49" s="4" t="s">
        <v>177</v>
      </c>
      <c r="C49" t="str">
        <f t="shared" si="5"/>
        <v>Econ-CPILFESL</v>
      </c>
      <c r="D49">
        <f t="shared" ca="1" si="7"/>
        <v>355</v>
      </c>
      <c r="E49">
        <f t="shared" ca="1" si="7"/>
        <v>2.4060000000000001</v>
      </c>
      <c r="F49">
        <f t="shared" ca="1" si="7"/>
        <v>0.89529999999999998</v>
      </c>
      <c r="G49">
        <f t="shared" ca="1" si="7"/>
        <v>0.60270000000000001</v>
      </c>
      <c r="H49">
        <f t="shared" ca="1" si="7"/>
        <v>5.6519000000000004</v>
      </c>
      <c r="I49">
        <f t="shared" ca="1" si="7"/>
        <v>0.99329999999999996</v>
      </c>
      <c r="J49" t="str">
        <f t="shared" si="3"/>
        <v/>
      </c>
      <c r="K49" t="s">
        <v>179</v>
      </c>
      <c r="L49" s="4"/>
      <c r="O49" s="4" t="s">
        <v>142</v>
      </c>
      <c r="P49">
        <v>355</v>
      </c>
      <c r="Q49">
        <v>3.050732</v>
      </c>
      <c r="R49">
        <v>2.3224369999999999</v>
      </c>
      <c r="S49">
        <v>0.09</v>
      </c>
      <c r="T49">
        <v>0.6</v>
      </c>
      <c r="U49">
        <v>2.73</v>
      </c>
      <c r="V49">
        <v>5.1550000000000002</v>
      </c>
      <c r="W49">
        <v>8.58</v>
      </c>
      <c r="Z49" s="4" t="s">
        <v>142</v>
      </c>
      <c r="AA49">
        <v>354</v>
      </c>
      <c r="AB49">
        <v>-1.7174999999999999E-2</v>
      </c>
      <c r="AC49">
        <v>0.21635499999999999</v>
      </c>
      <c r="AD49">
        <v>-1.23</v>
      </c>
      <c r="AE49">
        <v>-0.1</v>
      </c>
      <c r="AF49">
        <v>0</v>
      </c>
      <c r="AG49">
        <v>9.7500000000000003E-2</v>
      </c>
      <c r="AH49">
        <v>0.73</v>
      </c>
      <c r="AL49" s="5">
        <v>6</v>
      </c>
      <c r="AM49" t="s">
        <v>142</v>
      </c>
      <c r="AN49">
        <v>4.3796030000000004</v>
      </c>
      <c r="AO49">
        <v>0.99720799999999998</v>
      </c>
      <c r="AQ49" s="5">
        <v>6</v>
      </c>
      <c r="AR49" t="s">
        <v>142</v>
      </c>
      <c r="AS49">
        <v>-1.5587999999999999E-2</v>
      </c>
      <c r="AT49">
        <v>0.34409600000000001</v>
      </c>
    </row>
    <row r="50" spans="1:46">
      <c r="A50">
        <v>46</v>
      </c>
      <c r="B50" s="4" t="s">
        <v>177</v>
      </c>
      <c r="C50" t="str">
        <f t="shared" si="5"/>
        <v>∆Econ-CPILFESL</v>
      </c>
      <c r="D50">
        <f t="shared" ca="1" si="7"/>
        <v>354</v>
      </c>
      <c r="E50">
        <f t="shared" ca="1" si="7"/>
        <v>-6.1999999999999998E-3</v>
      </c>
      <c r="F50">
        <f t="shared" ca="1" si="7"/>
        <v>0.12570000000000001</v>
      </c>
      <c r="G50">
        <f t="shared" ca="1" si="7"/>
        <v>-0.40839999999999999</v>
      </c>
      <c r="H50">
        <f t="shared" ca="1" si="7"/>
        <v>0.37430000000000002</v>
      </c>
      <c r="I50">
        <f t="shared" ca="1" si="7"/>
        <v>0.10299999999999999</v>
      </c>
      <c r="J50" t="str">
        <f t="shared" si="3"/>
        <v>∆</v>
      </c>
      <c r="K50" t="s">
        <v>180</v>
      </c>
      <c r="L50" s="4"/>
      <c r="O50" s="4" t="s">
        <v>143</v>
      </c>
      <c r="P50">
        <v>355</v>
      </c>
      <c r="Q50">
        <v>3.977887</v>
      </c>
      <c r="R50">
        <v>2.1453229999999999</v>
      </c>
      <c r="S50">
        <v>0.59</v>
      </c>
      <c r="T50">
        <v>1.93</v>
      </c>
      <c r="U50">
        <v>3.93</v>
      </c>
      <c r="V50">
        <v>5.7949999999999999</v>
      </c>
      <c r="W50">
        <v>9.0399999999999991</v>
      </c>
      <c r="Z50" s="4" t="s">
        <v>143</v>
      </c>
      <c r="AA50">
        <v>354</v>
      </c>
      <c r="AB50">
        <v>-1.839E-2</v>
      </c>
      <c r="AC50">
        <v>0.272088</v>
      </c>
      <c r="AD50">
        <v>-0.87</v>
      </c>
      <c r="AE50">
        <v>-0.18</v>
      </c>
      <c r="AF50">
        <v>-2.2499999999999999E-2</v>
      </c>
      <c r="AG50">
        <v>0.14000000000000001</v>
      </c>
      <c r="AH50">
        <v>0.92</v>
      </c>
      <c r="AL50" s="5">
        <v>7</v>
      </c>
      <c r="AM50" t="s">
        <v>143</v>
      </c>
      <c r="AN50">
        <v>4.5509250000000003</v>
      </c>
      <c r="AO50">
        <v>0.99467899999999998</v>
      </c>
      <c r="AQ50" s="5">
        <v>7</v>
      </c>
      <c r="AR50" t="s">
        <v>143</v>
      </c>
      <c r="AS50">
        <v>-1.6684000000000001E-2</v>
      </c>
      <c r="AT50">
        <v>0.13889399999999999</v>
      </c>
    </row>
    <row r="51" spans="1:46">
      <c r="A51" s="4">
        <v>47</v>
      </c>
      <c r="B51" s="4" t="s">
        <v>152</v>
      </c>
      <c r="C51" t="str">
        <f t="shared" si="5"/>
        <v>Econ-INDPRO</v>
      </c>
      <c r="D51">
        <f t="shared" ca="1" si="7"/>
        <v>355</v>
      </c>
      <c r="E51">
        <f t="shared" ca="1" si="7"/>
        <v>91.134</v>
      </c>
      <c r="F51">
        <f t="shared" ca="1" si="7"/>
        <v>13.844799999999999</v>
      </c>
      <c r="G51">
        <f t="shared" ca="1" si="7"/>
        <v>62.119</v>
      </c>
      <c r="H51">
        <f t="shared" ca="1" si="7"/>
        <v>110.55159999999999</v>
      </c>
      <c r="I51">
        <f t="shared" ca="1" si="7"/>
        <v>0.99960000000000004</v>
      </c>
      <c r="J51" t="str">
        <f t="shared" si="3"/>
        <v/>
      </c>
      <c r="K51" t="s">
        <v>179</v>
      </c>
      <c r="L51" s="4"/>
      <c r="O51" s="4" t="s">
        <v>149</v>
      </c>
      <c r="P51">
        <v>355</v>
      </c>
      <c r="Q51">
        <v>5.8684510000000003</v>
      </c>
      <c r="R51">
        <v>1.5888800000000001</v>
      </c>
      <c r="S51">
        <v>3.6</v>
      </c>
      <c r="T51">
        <v>4.7</v>
      </c>
      <c r="U51">
        <v>5.5</v>
      </c>
      <c r="V51">
        <v>6.8</v>
      </c>
      <c r="W51">
        <v>10</v>
      </c>
      <c r="Z51" s="4" t="s">
        <v>149</v>
      </c>
      <c r="AA51">
        <v>354</v>
      </c>
      <c r="AB51">
        <v>-4.5199999999999997E-3</v>
      </c>
      <c r="AC51">
        <v>0.154193</v>
      </c>
      <c r="AD51">
        <v>-0.5</v>
      </c>
      <c r="AE51">
        <v>-0.1</v>
      </c>
      <c r="AF51">
        <v>0</v>
      </c>
      <c r="AG51">
        <v>0.1</v>
      </c>
      <c r="AH51">
        <v>0.5</v>
      </c>
      <c r="AL51" s="5">
        <v>8</v>
      </c>
      <c r="AM51" t="s">
        <v>149</v>
      </c>
      <c r="AN51">
        <v>5.1505989999999997</v>
      </c>
      <c r="AO51">
        <v>0.99492000000000003</v>
      </c>
      <c r="AQ51" s="5">
        <v>8</v>
      </c>
      <c r="AR51" t="s">
        <v>149</v>
      </c>
      <c r="AS51">
        <v>-4.8260000000000004E-3</v>
      </c>
      <c r="AT51">
        <v>0.126219</v>
      </c>
    </row>
    <row r="52" spans="1:46">
      <c r="A52">
        <v>48</v>
      </c>
      <c r="B52" s="4" t="s">
        <v>152</v>
      </c>
      <c r="C52" t="str">
        <f t="shared" si="5"/>
        <v>∆Econ-INDPRO</v>
      </c>
      <c r="D52">
        <f t="shared" ca="1" si="7"/>
        <v>354</v>
      </c>
      <c r="E52">
        <f t="shared" ca="1" si="7"/>
        <v>0.12959999999999999</v>
      </c>
      <c r="F52">
        <f t="shared" ca="1" si="7"/>
        <v>0.58230000000000004</v>
      </c>
      <c r="G52">
        <f t="shared" ca="1" si="7"/>
        <v>-4.3686999999999996</v>
      </c>
      <c r="H52">
        <f t="shared" ca="1" si="7"/>
        <v>1.7824</v>
      </c>
      <c r="I52">
        <f t="shared" ca="1" si="7"/>
        <v>0.2175</v>
      </c>
      <c r="J52" t="str">
        <f t="shared" si="3"/>
        <v>∆</v>
      </c>
      <c r="K52" t="s">
        <v>180</v>
      </c>
      <c r="L52" s="4"/>
      <c r="O52" s="4" t="s">
        <v>150</v>
      </c>
      <c r="P52">
        <v>355</v>
      </c>
      <c r="Q52" s="3">
        <v>10505.067606000001</v>
      </c>
      <c r="R52" s="3">
        <v>2358.2132059999999</v>
      </c>
      <c r="S52" s="3">
        <v>6770.2</v>
      </c>
      <c r="T52" s="3">
        <v>8240.0499999999993</v>
      </c>
      <c r="U52" s="3">
        <v>10685.5</v>
      </c>
      <c r="V52" s="3">
        <v>12269.35</v>
      </c>
      <c r="W52" s="3">
        <v>15021.2</v>
      </c>
      <c r="Z52" s="4" t="s">
        <v>150</v>
      </c>
      <c r="AA52">
        <v>354</v>
      </c>
      <c r="AB52">
        <v>23.218361999999999</v>
      </c>
      <c r="AC52">
        <v>79.877621000000005</v>
      </c>
      <c r="AD52">
        <v>-749.5</v>
      </c>
      <c r="AE52">
        <v>1.4</v>
      </c>
      <c r="AF52">
        <v>25.2</v>
      </c>
      <c r="AG52">
        <v>45.75</v>
      </c>
      <c r="AH52">
        <v>551.20000000000005</v>
      </c>
      <c r="AL52" s="5">
        <v>9</v>
      </c>
      <c r="AM52" t="s">
        <v>150</v>
      </c>
      <c r="AN52" s="3">
        <v>10506.347983</v>
      </c>
      <c r="AO52">
        <v>0.99978800000000001</v>
      </c>
      <c r="AQ52" s="5">
        <v>9</v>
      </c>
      <c r="AR52" t="s">
        <v>150</v>
      </c>
      <c r="AS52">
        <v>23.175263000000001</v>
      </c>
      <c r="AT52">
        <v>-0.177316</v>
      </c>
    </row>
    <row r="53" spans="1:46">
      <c r="A53" s="4">
        <v>49</v>
      </c>
      <c r="B53" s="4" t="s">
        <v>153</v>
      </c>
      <c r="C53" t="str">
        <f t="shared" si="5"/>
        <v>Econ-PCE</v>
      </c>
      <c r="D53">
        <f t="shared" ca="1" si="7"/>
        <v>355</v>
      </c>
      <c r="E53">
        <f t="shared" ca="1" si="7"/>
        <v>8461.0661999999993</v>
      </c>
      <c r="F53">
        <f t="shared" ca="1" si="7"/>
        <v>3132.3298</v>
      </c>
      <c r="G53">
        <f t="shared" ca="1" si="7"/>
        <v>3728.2</v>
      </c>
      <c r="H53">
        <f t="shared" ca="1" si="7"/>
        <v>14682.4</v>
      </c>
      <c r="I53">
        <f t="shared" ca="1" si="7"/>
        <v>1</v>
      </c>
      <c r="J53" t="str">
        <f t="shared" si="3"/>
        <v/>
      </c>
      <c r="K53" t="s">
        <v>179</v>
      </c>
      <c r="L53" s="4"/>
      <c r="O53" s="4" t="s">
        <v>151</v>
      </c>
      <c r="P53">
        <v>355</v>
      </c>
      <c r="Q53">
        <v>193.00863100000001</v>
      </c>
      <c r="R53">
        <v>37.299517000000002</v>
      </c>
      <c r="S53">
        <v>128</v>
      </c>
      <c r="T53">
        <v>160.30000000000001</v>
      </c>
      <c r="U53">
        <v>191.6</v>
      </c>
      <c r="V53">
        <v>228.55699999999999</v>
      </c>
      <c r="W53">
        <v>256.29399999999998</v>
      </c>
      <c r="Z53" s="4" t="s">
        <v>151</v>
      </c>
      <c r="AA53">
        <v>354</v>
      </c>
      <c r="AB53">
        <v>0.36241200000000001</v>
      </c>
      <c r="AC53">
        <v>0.51454</v>
      </c>
      <c r="AD53">
        <v>-3.8420000000000001</v>
      </c>
      <c r="AE53">
        <v>0.1615</v>
      </c>
      <c r="AF53">
        <v>0.3785</v>
      </c>
      <c r="AG53">
        <v>0.6</v>
      </c>
      <c r="AH53">
        <v>2.7</v>
      </c>
      <c r="AL53" s="5">
        <v>10</v>
      </c>
      <c r="AM53" t="s">
        <v>151</v>
      </c>
      <c r="AN53">
        <v>192.174341</v>
      </c>
      <c r="AO53">
        <v>0.99995100000000003</v>
      </c>
      <c r="AQ53" s="5">
        <v>10</v>
      </c>
      <c r="AR53" t="s">
        <v>151</v>
      </c>
      <c r="AS53">
        <v>0.362763</v>
      </c>
      <c r="AT53">
        <v>0.41450700000000001</v>
      </c>
    </row>
    <row r="54" spans="1:46">
      <c r="A54">
        <v>50</v>
      </c>
      <c r="B54" s="4" t="s">
        <v>153</v>
      </c>
      <c r="C54" t="str">
        <f t="shared" si="5"/>
        <v>∆Econ-PCE</v>
      </c>
      <c r="D54">
        <f t="shared" ca="1" si="7"/>
        <v>354</v>
      </c>
      <c r="E54">
        <f t="shared" ca="1" si="7"/>
        <v>30.944099999999999</v>
      </c>
      <c r="F54">
        <f t="shared" ca="1" si="7"/>
        <v>34.104399999999998</v>
      </c>
      <c r="G54">
        <f t="shared" ca="1" si="7"/>
        <v>-139.5</v>
      </c>
      <c r="H54">
        <f t="shared" ca="1" si="7"/>
        <v>195.6</v>
      </c>
      <c r="I54">
        <f t="shared" ca="1" si="7"/>
        <v>4.7500000000000001E-2</v>
      </c>
      <c r="J54" t="str">
        <f t="shared" si="3"/>
        <v>∆</v>
      </c>
      <c r="K54" t="s">
        <v>180</v>
      </c>
      <c r="L54" s="4"/>
      <c r="O54" s="4" t="s">
        <v>152</v>
      </c>
      <c r="P54">
        <v>355</v>
      </c>
      <c r="Q54">
        <v>91.133970000000005</v>
      </c>
      <c r="R54">
        <v>13.844813</v>
      </c>
      <c r="S54">
        <v>62.119</v>
      </c>
      <c r="T54">
        <v>82.542100000000005</v>
      </c>
      <c r="U54">
        <v>94.933800000000005</v>
      </c>
      <c r="V54">
        <v>102.05875</v>
      </c>
      <c r="W54">
        <v>110.55159999999999</v>
      </c>
      <c r="Z54" s="4" t="s">
        <v>152</v>
      </c>
      <c r="AA54">
        <v>354</v>
      </c>
      <c r="AB54">
        <v>0.12959300000000001</v>
      </c>
      <c r="AC54">
        <v>0.58227300000000004</v>
      </c>
      <c r="AD54">
        <v>-4.3686999999999996</v>
      </c>
      <c r="AE54">
        <v>-0.15707499999999999</v>
      </c>
      <c r="AF54">
        <v>0.16965</v>
      </c>
      <c r="AG54">
        <v>0.48212500000000003</v>
      </c>
      <c r="AH54">
        <v>1.7824</v>
      </c>
      <c r="AL54" s="5">
        <v>11</v>
      </c>
      <c r="AM54" t="s">
        <v>152</v>
      </c>
      <c r="AN54">
        <v>87.235118999999997</v>
      </c>
      <c r="AO54">
        <v>0.99963800000000003</v>
      </c>
      <c r="AQ54" s="5">
        <v>11</v>
      </c>
      <c r="AR54" t="s">
        <v>152</v>
      </c>
      <c r="AS54">
        <v>0.13181300000000001</v>
      </c>
      <c r="AT54">
        <v>0.217469</v>
      </c>
    </row>
    <row r="55" spans="1:46">
      <c r="A55" s="4">
        <v>51</v>
      </c>
      <c r="B55" s="4" t="s">
        <v>154</v>
      </c>
      <c r="C55" t="str">
        <f t="shared" si="5"/>
        <v>Market-SP500</v>
      </c>
      <c r="D55">
        <f t="shared" ca="1" si="7"/>
        <v>355</v>
      </c>
      <c r="E55">
        <f t="shared" ca="1" si="7"/>
        <v>1252.5462</v>
      </c>
      <c r="F55">
        <f t="shared" ca="1" si="7"/>
        <v>649.54650000000004</v>
      </c>
      <c r="G55">
        <f t="shared" ca="1" si="7"/>
        <v>304</v>
      </c>
      <c r="H55">
        <f t="shared" ca="1" si="7"/>
        <v>2980.3798999999999</v>
      </c>
      <c r="I55">
        <f t="shared" ca="1" si="7"/>
        <v>0.99890000000000001</v>
      </c>
      <c r="J55" t="str">
        <f t="shared" si="3"/>
        <v/>
      </c>
      <c r="K55" t="s">
        <v>179</v>
      </c>
      <c r="L55" s="4"/>
      <c r="O55" s="4" t="s">
        <v>153</v>
      </c>
      <c r="P55">
        <v>355</v>
      </c>
      <c r="Q55" s="3">
        <v>8461.0661970000001</v>
      </c>
      <c r="R55" s="3">
        <v>3132.3298439999999</v>
      </c>
      <c r="S55" s="3">
        <v>3728.2</v>
      </c>
      <c r="T55" s="3">
        <v>5521.5</v>
      </c>
      <c r="U55" s="3">
        <v>8420.6</v>
      </c>
      <c r="V55" s="3">
        <v>10952.65</v>
      </c>
      <c r="W55" s="3">
        <v>14682.4</v>
      </c>
      <c r="Z55" s="4" t="s">
        <v>153</v>
      </c>
      <c r="AA55">
        <v>354</v>
      </c>
      <c r="AB55">
        <v>30.944068000000001</v>
      </c>
      <c r="AC55">
        <v>34.104422999999997</v>
      </c>
      <c r="AD55">
        <v>-139.5</v>
      </c>
      <c r="AE55">
        <v>14.625</v>
      </c>
      <c r="AF55">
        <v>30.75</v>
      </c>
      <c r="AG55">
        <v>48.25</v>
      </c>
      <c r="AH55">
        <v>195.6</v>
      </c>
      <c r="AL55" s="5">
        <v>12</v>
      </c>
      <c r="AM55" t="s">
        <v>153</v>
      </c>
      <c r="AN55" s="3">
        <v>8461.0777990000006</v>
      </c>
      <c r="AO55">
        <v>1</v>
      </c>
      <c r="AQ55" s="5">
        <v>12</v>
      </c>
      <c r="AR55" t="s">
        <v>153</v>
      </c>
      <c r="AS55">
        <v>30.846147999999999</v>
      </c>
      <c r="AT55">
        <v>4.7481000000000002E-2</v>
      </c>
    </row>
    <row r="56" spans="1:46">
      <c r="A56">
        <v>52</v>
      </c>
      <c r="B56" s="4" t="s">
        <v>154</v>
      </c>
      <c r="C56" t="str">
        <f t="shared" si="5"/>
        <v>∆Market-SP500</v>
      </c>
      <c r="D56">
        <f t="shared" ca="1" si="7"/>
        <v>354</v>
      </c>
      <c r="E56">
        <f t="shared" ca="1" si="7"/>
        <v>7.3292999999999999</v>
      </c>
      <c r="F56">
        <f t="shared" ca="1" si="7"/>
        <v>54.330300000000001</v>
      </c>
      <c r="G56">
        <f t="shared" ca="1" si="7"/>
        <v>-253.31979999999999</v>
      </c>
      <c r="H56">
        <f t="shared" ca="1" si="7"/>
        <v>197.25</v>
      </c>
      <c r="I56">
        <f t="shared" ca="1" si="7"/>
        <v>-6.5100000000000005E-2</v>
      </c>
      <c r="J56" t="str">
        <f t="shared" si="3"/>
        <v>∆</v>
      </c>
      <c r="K56" t="s">
        <v>180</v>
      </c>
      <c r="L56" s="4"/>
      <c r="O56" s="4" t="s">
        <v>154</v>
      </c>
      <c r="P56">
        <v>355</v>
      </c>
      <c r="Q56" s="3">
        <v>1252.546227</v>
      </c>
      <c r="R56">
        <v>649.54648799999995</v>
      </c>
      <c r="S56">
        <v>304</v>
      </c>
      <c r="T56">
        <v>808.31</v>
      </c>
      <c r="U56" s="3">
        <v>1186.6899000000001</v>
      </c>
      <c r="V56" s="3">
        <v>1471.62</v>
      </c>
      <c r="W56" s="3">
        <v>2980.3798999999999</v>
      </c>
      <c r="Z56" s="4" t="s">
        <v>154</v>
      </c>
      <c r="AA56">
        <v>354</v>
      </c>
      <c r="AB56">
        <v>7.329294</v>
      </c>
      <c r="AC56">
        <v>54.330317000000001</v>
      </c>
      <c r="AD56">
        <v>-253.31979999999999</v>
      </c>
      <c r="AE56">
        <v>-14.53</v>
      </c>
      <c r="AF56">
        <v>10.004899999999999</v>
      </c>
      <c r="AG56">
        <v>40.505000000000003</v>
      </c>
      <c r="AH56">
        <v>197.25</v>
      </c>
      <c r="AL56" s="5">
        <v>13</v>
      </c>
      <c r="AM56" t="s">
        <v>154</v>
      </c>
      <c r="AN56" s="3">
        <v>1557.2383339999999</v>
      </c>
      <c r="AO56">
        <v>0.99889499999999998</v>
      </c>
      <c r="AQ56" s="5">
        <v>13</v>
      </c>
      <c r="AR56" t="s">
        <v>154</v>
      </c>
      <c r="AS56">
        <v>7.3281029999999996</v>
      </c>
      <c r="AT56">
        <v>-6.5141000000000004E-2</v>
      </c>
    </row>
    <row r="57" spans="1:46">
      <c r="A57" s="4">
        <v>53</v>
      </c>
      <c r="B57" s="4" t="s">
        <v>155</v>
      </c>
      <c r="C57" t="str">
        <f t="shared" si="5"/>
        <v>Market-SP500-change</v>
      </c>
      <c r="D57">
        <f t="shared" ca="1" si="7"/>
        <v>355</v>
      </c>
      <c r="E57">
        <f t="shared" ca="1" si="7"/>
        <v>0.52790000000000004</v>
      </c>
      <c r="F57">
        <f t="shared" ca="1" si="7"/>
        <v>4.1882999999999999</v>
      </c>
      <c r="G57">
        <f t="shared" ca="1" si="7"/>
        <v>-20.398499999999999</v>
      </c>
      <c r="H57">
        <f t="shared" ca="1" si="7"/>
        <v>10.038600000000001</v>
      </c>
      <c r="I57">
        <f t="shared" ca="1" si="7"/>
        <v>0.04</v>
      </c>
      <c r="J57" t="str">
        <f t="shared" si="3"/>
        <v/>
      </c>
      <c r="K57" t="s">
        <v>179</v>
      </c>
      <c r="L57" s="4"/>
      <c r="O57" s="4" t="s">
        <v>155</v>
      </c>
      <c r="P57">
        <v>355</v>
      </c>
      <c r="Q57">
        <v>0.52785599999999999</v>
      </c>
      <c r="R57">
        <v>4.1883140000000001</v>
      </c>
      <c r="S57">
        <v>-20.398499999999999</v>
      </c>
      <c r="T57">
        <v>-1.7685</v>
      </c>
      <c r="U57">
        <v>1.0561</v>
      </c>
      <c r="V57">
        <v>3.1555</v>
      </c>
      <c r="W57">
        <v>10.038600000000001</v>
      </c>
      <c r="Z57" s="4" t="s">
        <v>155</v>
      </c>
      <c r="AA57">
        <v>354</v>
      </c>
      <c r="AB57">
        <v>-7.5969999999999996E-3</v>
      </c>
      <c r="AC57">
        <v>5.8101120000000002</v>
      </c>
      <c r="AD57">
        <v>-15.893000000000001</v>
      </c>
      <c r="AE57">
        <v>-3.605</v>
      </c>
      <c r="AF57">
        <v>-3.7600000000000001E-2</v>
      </c>
      <c r="AG57">
        <v>3.2312500000000002</v>
      </c>
      <c r="AH57">
        <v>22.941299999999998</v>
      </c>
      <c r="AL57" s="5">
        <v>14</v>
      </c>
      <c r="AM57" t="s">
        <v>156</v>
      </c>
      <c r="AN57">
        <v>-2.263852</v>
      </c>
      <c r="AO57">
        <v>0.24168500000000001</v>
      </c>
      <c r="AQ57" s="5">
        <v>14</v>
      </c>
      <c r="AR57" t="s">
        <v>156</v>
      </c>
      <c r="AS57">
        <v>2.7352999999999999E-2</v>
      </c>
      <c r="AT57">
        <v>-0.46824399999999999</v>
      </c>
    </row>
    <row r="58" spans="1:46">
      <c r="A58">
        <v>54</v>
      </c>
      <c r="B58" s="4" t="s">
        <v>155</v>
      </c>
      <c r="C58" t="str">
        <f t="shared" si="5"/>
        <v>∆Market-SP500-change</v>
      </c>
      <c r="D58">
        <f t="shared" ca="1" si="7"/>
        <v>354</v>
      </c>
      <c r="E58">
        <f t="shared" ca="1" si="7"/>
        <v>-7.6E-3</v>
      </c>
      <c r="F58">
        <f t="shared" ca="1" si="7"/>
        <v>5.8101000000000003</v>
      </c>
      <c r="G58">
        <f t="shared" ca="1" si="7"/>
        <v>-15.893000000000001</v>
      </c>
      <c r="H58">
        <f t="shared" ca="1" si="7"/>
        <v>22.941299999999998</v>
      </c>
      <c r="I58">
        <f t="shared" ca="1" si="7"/>
        <v>-0.47260000000000002</v>
      </c>
      <c r="J58" t="str">
        <f t="shared" si="3"/>
        <v>∆</v>
      </c>
      <c r="K58" t="s">
        <v>180</v>
      </c>
      <c r="L58" s="4"/>
      <c r="O58" s="4" t="s">
        <v>156</v>
      </c>
      <c r="P58">
        <v>355</v>
      </c>
      <c r="Q58">
        <v>-2.2579750000000001</v>
      </c>
      <c r="R58">
        <v>4.7271039999999998</v>
      </c>
      <c r="S58">
        <v>-22.168199999999999</v>
      </c>
      <c r="T58">
        <v>-4.7223499999999996</v>
      </c>
      <c r="U58">
        <v>-1.7577</v>
      </c>
      <c r="V58">
        <v>0.75719999999999998</v>
      </c>
      <c r="W58">
        <v>9.7047000000000008</v>
      </c>
      <c r="Z58" s="4" t="s">
        <v>156</v>
      </c>
      <c r="AA58">
        <v>354</v>
      </c>
      <c r="AB58">
        <v>9.1269999999999997E-3</v>
      </c>
      <c r="AC58">
        <v>5.8237740000000002</v>
      </c>
      <c r="AD58">
        <v>-15.893000000000001</v>
      </c>
      <c r="AE58">
        <v>-3.6216249999999999</v>
      </c>
      <c r="AF58">
        <v>-5.6000000000000001E-2</v>
      </c>
      <c r="AG58">
        <v>3.3104749999999998</v>
      </c>
      <c r="AH58">
        <v>23.081299999999999</v>
      </c>
      <c r="AL58" s="5">
        <v>15</v>
      </c>
      <c r="AM58" t="s">
        <v>108</v>
      </c>
      <c r="AN58">
        <v>2.138029</v>
      </c>
      <c r="AO58">
        <v>0.95452199999999998</v>
      </c>
      <c r="AQ58" s="5">
        <v>15</v>
      </c>
      <c r="AR58" t="s">
        <v>108</v>
      </c>
      <c r="AS58">
        <v>-8.8800000000000001E-4</v>
      </c>
      <c r="AT58">
        <v>-3.4603000000000002E-2</v>
      </c>
    </row>
    <row r="59" spans="1:46">
      <c r="A59" s="4">
        <v>55</v>
      </c>
      <c r="B59" s="4" t="s">
        <v>156</v>
      </c>
      <c r="C59" t="str">
        <f t="shared" ref="C59:C60" si="8">J59&amp;B59</f>
        <v>Market-RMRF</v>
      </c>
      <c r="D59">
        <f t="shared" ca="1" si="7"/>
        <v>355</v>
      </c>
      <c r="E59">
        <f t="shared" ca="1" si="7"/>
        <v>-2.258</v>
      </c>
      <c r="F59">
        <f t="shared" ca="1" si="7"/>
        <v>4.7271000000000001</v>
      </c>
      <c r="G59">
        <f t="shared" ca="1" si="7"/>
        <v>-22.168199999999999</v>
      </c>
      <c r="H59">
        <f t="shared" ca="1" si="7"/>
        <v>9.7047000000000008</v>
      </c>
      <c r="I59">
        <f t="shared" ca="1" si="7"/>
        <v>0.2417</v>
      </c>
      <c r="J59" t="str">
        <f t="shared" ref="J59:J60" si="9">IF(B58=B59,"∆","")</f>
        <v/>
      </c>
      <c r="K59" t="s">
        <v>179</v>
      </c>
      <c r="L59" s="4"/>
      <c r="O59" s="4" t="s">
        <v>108</v>
      </c>
      <c r="P59">
        <v>355</v>
      </c>
      <c r="Q59">
        <v>2.2756110000000001</v>
      </c>
      <c r="R59">
        <v>1.0392380000000001</v>
      </c>
      <c r="S59">
        <v>-2.3E-2</v>
      </c>
      <c r="T59">
        <v>1.5649999999999999</v>
      </c>
      <c r="U59">
        <v>2.1869999999999998</v>
      </c>
      <c r="V59">
        <v>2.9405000000000001</v>
      </c>
      <c r="W59">
        <v>6.609</v>
      </c>
      <c r="Z59" s="4" t="s">
        <v>108</v>
      </c>
      <c r="AA59">
        <v>354</v>
      </c>
      <c r="AB59">
        <v>-1.4660000000000001E-3</v>
      </c>
      <c r="AC59">
        <v>0.31865100000000002</v>
      </c>
      <c r="AD59">
        <v>-1.9139999999999999</v>
      </c>
      <c r="AE59">
        <v>-0.15625</v>
      </c>
      <c r="AF59">
        <v>-3.5499999999999997E-2</v>
      </c>
      <c r="AG59">
        <v>0.11650000000000001</v>
      </c>
      <c r="AH59">
        <v>2.8210000000000002</v>
      </c>
      <c r="AL59" s="5">
        <v>16</v>
      </c>
      <c r="AM59" t="s">
        <v>109</v>
      </c>
      <c r="AN59">
        <v>2.189867</v>
      </c>
      <c r="AO59">
        <v>0.96314299999999997</v>
      </c>
      <c r="AQ59" s="5">
        <v>16</v>
      </c>
      <c r="AR59" t="s">
        <v>109</v>
      </c>
      <c r="AS59">
        <v>-1.7719999999999999E-3</v>
      </c>
      <c r="AT59">
        <v>-3.1649999999999998E-3</v>
      </c>
    </row>
    <row r="60" spans="1:46">
      <c r="A60">
        <v>56</v>
      </c>
      <c r="B60" s="4" t="s">
        <v>156</v>
      </c>
      <c r="C60" t="str">
        <f t="shared" si="8"/>
        <v>∆Market-RMRF</v>
      </c>
      <c r="D60">
        <f t="shared" ref="D60:I60" ca="1" si="10">ROUND(VLOOKUP($B60,INDIRECT($K60),D$3,FALSE),4)</f>
        <v>354</v>
      </c>
      <c r="E60">
        <f t="shared" ca="1" si="10"/>
        <v>9.1000000000000004E-3</v>
      </c>
      <c r="F60">
        <f t="shared" ca="1" si="10"/>
        <v>5.8238000000000003</v>
      </c>
      <c r="G60">
        <f t="shared" ca="1" si="10"/>
        <v>-15.893000000000001</v>
      </c>
      <c r="H60">
        <f t="shared" ca="1" si="10"/>
        <v>23.081299999999999</v>
      </c>
      <c r="I60">
        <f t="shared" ca="1" si="10"/>
        <v>-0.46820000000000001</v>
      </c>
      <c r="J60" t="str">
        <f t="shared" si="9"/>
        <v>∆</v>
      </c>
      <c r="K60" t="s">
        <v>180</v>
      </c>
      <c r="L60" s="4"/>
      <c r="O60" s="4" t="s">
        <v>109</v>
      </c>
      <c r="P60">
        <v>355</v>
      </c>
      <c r="Q60">
        <v>2.2731750000000002</v>
      </c>
      <c r="R60">
        <v>1.091364</v>
      </c>
      <c r="S60">
        <v>0.06</v>
      </c>
      <c r="T60">
        <v>1.5065</v>
      </c>
      <c r="U60">
        <v>2.15</v>
      </c>
      <c r="V60">
        <v>2.919</v>
      </c>
      <c r="W60">
        <v>7.15</v>
      </c>
      <c r="Z60" s="4" t="s">
        <v>109</v>
      </c>
      <c r="AA60">
        <v>354</v>
      </c>
      <c r="AB60">
        <v>-6.1919999999999996E-3</v>
      </c>
      <c r="AC60">
        <v>0.29978300000000002</v>
      </c>
      <c r="AD60">
        <v>-1.639</v>
      </c>
      <c r="AE60">
        <v>-0.15775</v>
      </c>
      <c r="AF60">
        <v>-2.35E-2</v>
      </c>
      <c r="AG60">
        <v>0.12425</v>
      </c>
      <c r="AH60">
        <v>2.1040000000000001</v>
      </c>
      <c r="AL60" s="5">
        <v>17</v>
      </c>
      <c r="AM60" t="s">
        <v>110</v>
      </c>
      <c r="AN60">
        <v>2.4233769999999999</v>
      </c>
      <c r="AO60">
        <v>0.97106199999999998</v>
      </c>
      <c r="AQ60" s="5">
        <v>17</v>
      </c>
      <c r="AR60" t="s">
        <v>110</v>
      </c>
      <c r="AS60">
        <v>-1.4009999999999999E-3</v>
      </c>
      <c r="AT60">
        <v>0.15093000000000001</v>
      </c>
    </row>
    <row r="61" spans="1:46">
      <c r="O61" s="4" t="s">
        <v>110</v>
      </c>
      <c r="P61">
        <v>355</v>
      </c>
      <c r="Q61">
        <v>2.6556989999999998</v>
      </c>
      <c r="R61">
        <v>1.2525930000000001</v>
      </c>
      <c r="S61">
        <v>0.27100000000000002</v>
      </c>
      <c r="T61">
        <v>1.788</v>
      </c>
      <c r="U61">
        <v>2.61</v>
      </c>
      <c r="V61">
        <v>3.3995000000000002</v>
      </c>
      <c r="W61">
        <v>8.6539999999999999</v>
      </c>
      <c r="Z61" s="4" t="s">
        <v>110</v>
      </c>
      <c r="AA61">
        <v>354</v>
      </c>
      <c r="AB61">
        <v>-2.1380000000000001E-3</v>
      </c>
      <c r="AC61">
        <v>0.30676500000000001</v>
      </c>
      <c r="AD61">
        <v>-1.45</v>
      </c>
      <c r="AE61">
        <v>-0.16850000000000001</v>
      </c>
      <c r="AF61">
        <v>-2.9499999999999998E-2</v>
      </c>
      <c r="AG61">
        <v>0.1265</v>
      </c>
      <c r="AH61">
        <v>2.468</v>
      </c>
      <c r="AL61" s="5">
        <v>18</v>
      </c>
      <c r="AM61" t="s">
        <v>111</v>
      </c>
      <c r="AN61">
        <v>3.04379</v>
      </c>
      <c r="AO61">
        <v>0.97473200000000004</v>
      </c>
      <c r="AQ61" s="5">
        <v>18</v>
      </c>
      <c r="AR61" t="s">
        <v>111</v>
      </c>
      <c r="AS61">
        <v>-1.343E-3</v>
      </c>
      <c r="AT61">
        <v>0.21149899999999999</v>
      </c>
    </row>
    <row r="62" spans="1:46">
      <c r="O62" s="4" t="s">
        <v>111</v>
      </c>
      <c r="P62">
        <v>355</v>
      </c>
      <c r="Q62">
        <v>3.331051</v>
      </c>
      <c r="R62">
        <v>1.4622250000000001</v>
      </c>
      <c r="S62">
        <v>0.58799999999999997</v>
      </c>
      <c r="T62">
        <v>2.2505000000000002</v>
      </c>
      <c r="U62">
        <v>3.335</v>
      </c>
      <c r="V62">
        <v>4.1280000000000001</v>
      </c>
      <c r="W62">
        <v>9.8930000000000007</v>
      </c>
      <c r="Z62" s="4" t="s">
        <v>111</v>
      </c>
      <c r="AA62">
        <v>354</v>
      </c>
      <c r="AB62">
        <v>-1.915E-3</v>
      </c>
      <c r="AC62">
        <v>0.33244899999999999</v>
      </c>
      <c r="AD62">
        <v>-0.89900000000000002</v>
      </c>
      <c r="AE62">
        <v>-0.16850000000000001</v>
      </c>
      <c r="AF62">
        <v>-3.3000000000000002E-2</v>
      </c>
      <c r="AG62">
        <v>0.14574999999999999</v>
      </c>
      <c r="AH62">
        <v>2.984</v>
      </c>
      <c r="AL62" s="5">
        <v>19</v>
      </c>
      <c r="AM62" t="s">
        <v>112</v>
      </c>
      <c r="AN62">
        <v>1.5404549999999999</v>
      </c>
      <c r="AO62">
        <v>0.998332</v>
      </c>
      <c r="AQ62" s="5">
        <v>19</v>
      </c>
      <c r="AR62" t="s">
        <v>112</v>
      </c>
      <c r="AS62">
        <v>3.4201000000000002E-2</v>
      </c>
      <c r="AT62">
        <v>0.158189</v>
      </c>
    </row>
    <row r="63" spans="1:46">
      <c r="O63" s="4" t="s">
        <v>112</v>
      </c>
      <c r="P63">
        <v>355</v>
      </c>
      <c r="Q63">
        <v>2.367715</v>
      </c>
      <c r="R63">
        <v>4.0215639999999997</v>
      </c>
      <c r="S63">
        <v>-5.45</v>
      </c>
      <c r="T63">
        <v>-1.0774999999999999</v>
      </c>
      <c r="U63">
        <v>2.887</v>
      </c>
      <c r="V63">
        <v>6.3005000000000004</v>
      </c>
      <c r="W63">
        <v>8.3079999999999998</v>
      </c>
      <c r="Z63" s="4" t="s">
        <v>112</v>
      </c>
      <c r="AA63">
        <v>354</v>
      </c>
      <c r="AB63">
        <v>3.4717999999999999E-2</v>
      </c>
      <c r="AC63">
        <v>0.31479699999999999</v>
      </c>
      <c r="AD63">
        <v>-1.0409999999999999</v>
      </c>
      <c r="AE63">
        <v>-0.159</v>
      </c>
      <c r="AF63">
        <v>5.1999999999999998E-2</v>
      </c>
      <c r="AG63">
        <v>0.20899999999999999</v>
      </c>
      <c r="AH63">
        <v>1.494</v>
      </c>
      <c r="AL63" s="5">
        <v>20</v>
      </c>
      <c r="AM63" t="s">
        <v>113</v>
      </c>
      <c r="AN63">
        <v>1.871524</v>
      </c>
      <c r="AO63">
        <v>0.96496300000000002</v>
      </c>
      <c r="AQ63" s="5">
        <v>20</v>
      </c>
      <c r="AR63" t="s">
        <v>113</v>
      </c>
      <c r="AS63">
        <v>-7.54E-4</v>
      </c>
      <c r="AT63">
        <v>-4.6439000000000001E-2</v>
      </c>
    </row>
    <row r="64" spans="1:46">
      <c r="O64" s="4" t="s">
        <v>113</v>
      </c>
      <c r="P64">
        <v>355</v>
      </c>
      <c r="Q64">
        <v>2.01071</v>
      </c>
      <c r="R64">
        <v>0.94687900000000003</v>
      </c>
      <c r="S64">
        <v>0.14899999999999999</v>
      </c>
      <c r="T64">
        <v>1.2695000000000001</v>
      </c>
      <c r="U64">
        <v>1.968</v>
      </c>
      <c r="V64">
        <v>2.6644999999999999</v>
      </c>
      <c r="W64">
        <v>5.7290000000000001</v>
      </c>
      <c r="Z64" s="4" t="s">
        <v>113</v>
      </c>
      <c r="AA64">
        <v>354</v>
      </c>
      <c r="AB64">
        <v>-1.0139999999999999E-3</v>
      </c>
      <c r="AC64">
        <v>0.25261299999999998</v>
      </c>
      <c r="AD64">
        <v>-1.8140000000000001</v>
      </c>
      <c r="AE64">
        <v>-0.10775</v>
      </c>
      <c r="AF64">
        <v>-1.9E-2</v>
      </c>
      <c r="AG64">
        <v>8.0250000000000002E-2</v>
      </c>
      <c r="AH64">
        <v>2.411</v>
      </c>
      <c r="AL64" s="5">
        <v>21</v>
      </c>
      <c r="AM64" t="s">
        <v>114</v>
      </c>
      <c r="AN64">
        <v>1.93876</v>
      </c>
      <c r="AO64">
        <v>0.97512399999999999</v>
      </c>
      <c r="AQ64" s="5">
        <v>21</v>
      </c>
      <c r="AR64" t="s">
        <v>114</v>
      </c>
      <c r="AS64">
        <v>-1.4710000000000001E-3</v>
      </c>
      <c r="AT64">
        <v>4.2519000000000001E-2</v>
      </c>
    </row>
    <row r="65" spans="2:46">
      <c r="B65" s="4"/>
      <c r="O65" s="4" t="s">
        <v>114</v>
      </c>
      <c r="P65">
        <v>355</v>
      </c>
      <c r="Q65">
        <v>2.008273</v>
      </c>
      <c r="R65">
        <v>1.0030559999999999</v>
      </c>
      <c r="S65">
        <v>0.20100000000000001</v>
      </c>
      <c r="T65">
        <v>1.2490000000000001</v>
      </c>
      <c r="U65">
        <v>1.9159999999999999</v>
      </c>
      <c r="V65">
        <v>2.6295000000000002</v>
      </c>
      <c r="W65">
        <v>6.27</v>
      </c>
      <c r="Z65" s="4" t="s">
        <v>114</v>
      </c>
      <c r="AA65">
        <v>354</v>
      </c>
      <c r="AB65">
        <v>-5.7400000000000003E-3</v>
      </c>
      <c r="AC65">
        <v>0.225524</v>
      </c>
      <c r="AD65">
        <v>-1.3480000000000001</v>
      </c>
      <c r="AE65">
        <v>-0.10925</v>
      </c>
      <c r="AF65">
        <v>-2.5499999999999998E-2</v>
      </c>
      <c r="AG65">
        <v>8.0500000000000002E-2</v>
      </c>
      <c r="AH65">
        <v>1.694</v>
      </c>
      <c r="AL65" s="5">
        <v>22</v>
      </c>
      <c r="AM65" t="s">
        <v>115</v>
      </c>
      <c r="AN65">
        <v>2.130652</v>
      </c>
      <c r="AO65">
        <v>0.98012900000000003</v>
      </c>
      <c r="AQ65" s="5">
        <v>22</v>
      </c>
      <c r="AR65" t="s">
        <v>115</v>
      </c>
      <c r="AS65">
        <v>-1.397E-3</v>
      </c>
      <c r="AT65">
        <v>0.241176</v>
      </c>
    </row>
    <row r="66" spans="2:46">
      <c r="B66" s="4"/>
      <c r="O66" s="4" t="s">
        <v>115</v>
      </c>
      <c r="P66">
        <v>355</v>
      </c>
      <c r="Q66">
        <v>2.3907970000000001</v>
      </c>
      <c r="R66">
        <v>1.1866350000000001</v>
      </c>
      <c r="S66">
        <v>0.42099999999999999</v>
      </c>
      <c r="T66">
        <v>1.4455</v>
      </c>
      <c r="U66">
        <v>2.3199999999999998</v>
      </c>
      <c r="V66">
        <v>3.0034999999999998</v>
      </c>
      <c r="W66">
        <v>7.774</v>
      </c>
      <c r="Z66" s="4" t="s">
        <v>115</v>
      </c>
      <c r="AA66">
        <v>354</v>
      </c>
      <c r="AB66">
        <v>-1.686E-3</v>
      </c>
      <c r="AC66">
        <v>0.237151</v>
      </c>
      <c r="AD66">
        <v>-0.82</v>
      </c>
      <c r="AE66">
        <v>-0.11675000000000001</v>
      </c>
      <c r="AF66">
        <v>-1.7500000000000002E-2</v>
      </c>
      <c r="AG66">
        <v>8.8749999999999996E-2</v>
      </c>
      <c r="AH66">
        <v>2.0579999999999998</v>
      </c>
      <c r="AL66" s="5">
        <v>23</v>
      </c>
      <c r="AM66" t="s">
        <v>116</v>
      </c>
      <c r="AN66">
        <v>2.7843040000000001</v>
      </c>
      <c r="AO66">
        <v>0.97920700000000005</v>
      </c>
      <c r="AQ66" s="5">
        <v>23</v>
      </c>
      <c r="AR66" t="s">
        <v>116</v>
      </c>
      <c r="AS66">
        <v>-1.421E-3</v>
      </c>
      <c r="AT66">
        <v>0.24388099999999999</v>
      </c>
    </row>
    <row r="67" spans="2:46">
      <c r="B67" s="4"/>
      <c r="O67" s="4" t="s">
        <v>116</v>
      </c>
      <c r="P67">
        <v>355</v>
      </c>
      <c r="Q67">
        <v>3.0661489999999998</v>
      </c>
      <c r="R67">
        <v>1.410542</v>
      </c>
      <c r="S67">
        <v>0.78800000000000003</v>
      </c>
      <c r="T67">
        <v>1.9544999999999999</v>
      </c>
      <c r="U67">
        <v>3.0369999999999999</v>
      </c>
      <c r="V67">
        <v>3.8410000000000002</v>
      </c>
      <c r="W67">
        <v>9.0030000000000001</v>
      </c>
      <c r="Z67" s="4" t="s">
        <v>116</v>
      </c>
      <c r="AA67">
        <v>354</v>
      </c>
      <c r="AB67">
        <v>-1.4630000000000001E-3</v>
      </c>
      <c r="AC67">
        <v>0.28617599999999999</v>
      </c>
      <c r="AD67">
        <v>-0.88900000000000001</v>
      </c>
      <c r="AE67">
        <v>-0.1285</v>
      </c>
      <c r="AF67">
        <v>-2.5499999999999998E-2</v>
      </c>
      <c r="AG67">
        <v>9.1749999999999998E-2</v>
      </c>
      <c r="AH67">
        <v>2.964</v>
      </c>
      <c r="AL67" s="5">
        <v>24</v>
      </c>
      <c r="AM67" t="s">
        <v>117</v>
      </c>
      <c r="AN67">
        <v>1.4826950000000001</v>
      </c>
      <c r="AO67">
        <v>0.99829800000000002</v>
      </c>
      <c r="AQ67" s="5">
        <v>24</v>
      </c>
      <c r="AR67" t="s">
        <v>117</v>
      </c>
      <c r="AS67">
        <v>3.4141999999999999E-2</v>
      </c>
      <c r="AT67">
        <v>0.23309099999999999</v>
      </c>
    </row>
    <row r="68" spans="2:46">
      <c r="B68" s="4"/>
      <c r="O68" s="4" t="s">
        <v>117</v>
      </c>
      <c r="P68">
        <v>355</v>
      </c>
      <c r="Q68">
        <v>2.102814</v>
      </c>
      <c r="R68">
        <v>4.0835509999999999</v>
      </c>
      <c r="S68">
        <v>-5.8689999999999998</v>
      </c>
      <c r="T68">
        <v>-1.4355</v>
      </c>
      <c r="U68">
        <v>2.35</v>
      </c>
      <c r="V68">
        <v>6.1180000000000003</v>
      </c>
      <c r="W68">
        <v>8.0730000000000004</v>
      </c>
      <c r="Z68" s="4" t="s">
        <v>117</v>
      </c>
      <c r="AA68">
        <v>354</v>
      </c>
      <c r="AB68">
        <v>3.5168999999999999E-2</v>
      </c>
      <c r="AC68">
        <v>0.32108100000000001</v>
      </c>
      <c r="AD68">
        <v>-1.141</v>
      </c>
      <c r="AE68">
        <v>-0.17100000000000001</v>
      </c>
      <c r="AF68">
        <v>6.25E-2</v>
      </c>
      <c r="AG68">
        <v>0.24525</v>
      </c>
      <c r="AH68">
        <v>1.3240000000000001</v>
      </c>
      <c r="AL68" s="5">
        <v>25</v>
      </c>
      <c r="AM68" t="s">
        <v>118</v>
      </c>
      <c r="AN68">
        <v>1.073499</v>
      </c>
      <c r="AO68">
        <v>0.92057199999999995</v>
      </c>
      <c r="AQ68" s="5">
        <v>25</v>
      </c>
      <c r="AR68" t="s">
        <v>118</v>
      </c>
      <c r="AS68">
        <v>1.9999999999999999E-6</v>
      </c>
      <c r="AT68">
        <v>-5.1527999999999997E-2</v>
      </c>
    </row>
    <row r="69" spans="2:46">
      <c r="B69" s="4"/>
      <c r="D69" s="4"/>
      <c r="E69" s="4"/>
      <c r="O69" s="4" t="s">
        <v>118</v>
      </c>
      <c r="P69">
        <v>355</v>
      </c>
      <c r="Q69">
        <v>1.083555</v>
      </c>
      <c r="R69">
        <v>0.514513</v>
      </c>
      <c r="S69">
        <v>0.52400000000000002</v>
      </c>
      <c r="T69">
        <v>0.75349999999999995</v>
      </c>
      <c r="U69">
        <v>0.999</v>
      </c>
      <c r="V69">
        <v>1.2629999999999999</v>
      </c>
      <c r="W69">
        <v>4.4359999999999999</v>
      </c>
      <c r="Z69" s="4" t="s">
        <v>118</v>
      </c>
      <c r="AA69">
        <v>354</v>
      </c>
      <c r="AB69">
        <v>2.0100000000000001E-4</v>
      </c>
      <c r="AC69">
        <v>0.202404</v>
      </c>
      <c r="AD69">
        <v>-1.6439999999999999</v>
      </c>
      <c r="AE69">
        <v>-6.275E-2</v>
      </c>
      <c r="AF69">
        <v>0</v>
      </c>
      <c r="AG69">
        <v>5.6750000000000002E-2</v>
      </c>
      <c r="AH69">
        <v>2.141</v>
      </c>
      <c r="AL69" s="5">
        <v>26</v>
      </c>
      <c r="AM69" t="s">
        <v>119</v>
      </c>
      <c r="AN69">
        <v>1.1337120000000001</v>
      </c>
      <c r="AO69">
        <v>0.95545000000000002</v>
      </c>
      <c r="AQ69" s="5">
        <v>26</v>
      </c>
      <c r="AR69" t="s">
        <v>119</v>
      </c>
      <c r="AS69">
        <v>-7.0799999999999997E-4</v>
      </c>
      <c r="AT69">
        <v>5.6214E-2</v>
      </c>
    </row>
    <row r="70" spans="2:46">
      <c r="B70" s="4"/>
      <c r="E70" s="4"/>
      <c r="O70" s="4" t="s">
        <v>119</v>
      </c>
      <c r="P70">
        <v>355</v>
      </c>
      <c r="Q70">
        <v>1.081118</v>
      </c>
      <c r="R70">
        <v>0.63495400000000002</v>
      </c>
      <c r="S70">
        <v>0.20899999999999999</v>
      </c>
      <c r="T70">
        <v>0.71050000000000002</v>
      </c>
      <c r="U70">
        <v>0.96099999999999997</v>
      </c>
      <c r="V70">
        <v>1.2649999999999999</v>
      </c>
      <c r="W70">
        <v>5.0229999999999997</v>
      </c>
      <c r="Z70" s="4" t="s">
        <v>119</v>
      </c>
      <c r="AA70">
        <v>354</v>
      </c>
      <c r="AB70">
        <v>-4.5250000000000004E-3</v>
      </c>
      <c r="AC70">
        <v>0.19550100000000001</v>
      </c>
      <c r="AD70">
        <v>-1.3979999999999999</v>
      </c>
      <c r="AE70">
        <v>-6.3750000000000001E-2</v>
      </c>
      <c r="AF70">
        <v>-8.5000000000000006E-3</v>
      </c>
      <c r="AG70">
        <v>6.3E-2</v>
      </c>
      <c r="AH70">
        <v>1.4239999999999999</v>
      </c>
      <c r="AL70" s="5">
        <v>27</v>
      </c>
      <c r="AM70" t="s">
        <v>120</v>
      </c>
      <c r="AN70">
        <v>1.4191149999999999</v>
      </c>
      <c r="AO70">
        <v>0.965831</v>
      </c>
      <c r="AQ70" s="5">
        <v>27</v>
      </c>
      <c r="AR70" t="s">
        <v>120</v>
      </c>
      <c r="AS70">
        <v>-8.5099999999999998E-4</v>
      </c>
      <c r="AT70">
        <v>0.28677000000000002</v>
      </c>
    </row>
    <row r="71" spans="2:46">
      <c r="B71" s="4"/>
      <c r="D71" s="4"/>
      <c r="E71" s="4"/>
      <c r="O71" s="4" t="s">
        <v>120</v>
      </c>
      <c r="P71">
        <v>355</v>
      </c>
      <c r="Q71">
        <v>1.4636420000000001</v>
      </c>
      <c r="R71">
        <v>0.83689899999999995</v>
      </c>
      <c r="S71">
        <v>0.65400000000000003</v>
      </c>
      <c r="T71">
        <v>0.93200000000000005</v>
      </c>
      <c r="U71">
        <v>1.2270000000000001</v>
      </c>
      <c r="V71">
        <v>1.69</v>
      </c>
      <c r="W71">
        <v>6.4480000000000004</v>
      </c>
      <c r="Z71" s="4" t="s">
        <v>120</v>
      </c>
      <c r="AA71">
        <v>354</v>
      </c>
      <c r="AB71">
        <v>-4.7199999999999998E-4</v>
      </c>
      <c r="AC71">
        <v>0.21212300000000001</v>
      </c>
      <c r="AD71">
        <v>-1.0309999999999999</v>
      </c>
      <c r="AE71">
        <v>-7.5749999999999998E-2</v>
      </c>
      <c r="AF71">
        <v>-3.0000000000000001E-3</v>
      </c>
      <c r="AG71">
        <v>6.7000000000000004E-2</v>
      </c>
      <c r="AH71">
        <v>1.788</v>
      </c>
      <c r="AL71" s="5">
        <v>28</v>
      </c>
      <c r="AM71" t="s">
        <v>121</v>
      </c>
      <c r="AN71">
        <v>2.0762659999999999</v>
      </c>
      <c r="AO71">
        <v>0.96454600000000001</v>
      </c>
      <c r="AQ71" s="5">
        <v>28</v>
      </c>
      <c r="AR71" t="s">
        <v>121</v>
      </c>
      <c r="AS71">
        <v>-9.1699999999999995E-4</v>
      </c>
      <c r="AT71">
        <v>0.303369</v>
      </c>
    </row>
    <row r="72" spans="2:46">
      <c r="B72" s="4"/>
      <c r="E72" s="4"/>
      <c r="O72" s="4" t="s">
        <v>121</v>
      </c>
      <c r="P72">
        <v>355</v>
      </c>
      <c r="Q72">
        <v>2.1389939999999998</v>
      </c>
      <c r="R72">
        <v>1.0471330000000001</v>
      </c>
      <c r="S72">
        <v>0.92</v>
      </c>
      <c r="T72">
        <v>1.4875</v>
      </c>
      <c r="U72">
        <v>1.8480000000000001</v>
      </c>
      <c r="V72">
        <v>2.5225</v>
      </c>
      <c r="W72">
        <v>7.9729999999999999</v>
      </c>
      <c r="Z72" s="4" t="s">
        <v>121</v>
      </c>
      <c r="AA72">
        <v>354</v>
      </c>
      <c r="AB72">
        <v>-2.4899999999999998E-4</v>
      </c>
      <c r="AC72">
        <v>0.27111099999999999</v>
      </c>
      <c r="AD72">
        <v>-1.319</v>
      </c>
      <c r="AE72">
        <v>-9.4500000000000001E-2</v>
      </c>
      <c r="AF72">
        <v>-1.0999999999999999E-2</v>
      </c>
      <c r="AG72">
        <v>8.3750000000000005E-2</v>
      </c>
      <c r="AH72">
        <v>2.7040000000000002</v>
      </c>
      <c r="AL72" s="5">
        <v>29</v>
      </c>
      <c r="AM72" t="s">
        <v>122</v>
      </c>
      <c r="AN72">
        <v>1.22241</v>
      </c>
      <c r="AO72">
        <v>0.99788500000000002</v>
      </c>
      <c r="AQ72" s="5">
        <v>29</v>
      </c>
      <c r="AR72" t="s">
        <v>122</v>
      </c>
      <c r="AS72">
        <v>3.4802E-2</v>
      </c>
      <c r="AT72">
        <v>0.17969599999999999</v>
      </c>
    </row>
    <row r="73" spans="2:46">
      <c r="B73" s="4"/>
      <c r="D73" s="4"/>
      <c r="E73" s="4"/>
      <c r="O73" s="4" t="s">
        <v>122</v>
      </c>
      <c r="P73">
        <v>355</v>
      </c>
      <c r="Q73">
        <v>1.175659</v>
      </c>
      <c r="R73">
        <v>4.0790689999999996</v>
      </c>
      <c r="S73">
        <v>-6.3289999999999997</v>
      </c>
      <c r="T73">
        <v>-2.7149999999999999</v>
      </c>
      <c r="U73">
        <v>1.091</v>
      </c>
      <c r="V73">
        <v>4.9145000000000003</v>
      </c>
      <c r="W73">
        <v>7.68</v>
      </c>
      <c r="Z73" s="4" t="s">
        <v>122</v>
      </c>
      <c r="AA73">
        <v>354</v>
      </c>
      <c r="AB73">
        <v>3.6384E-2</v>
      </c>
      <c r="AC73">
        <v>0.35947000000000001</v>
      </c>
      <c r="AD73">
        <v>-0.98</v>
      </c>
      <c r="AE73">
        <v>-0.18575</v>
      </c>
      <c r="AF73">
        <v>2.8500000000000001E-2</v>
      </c>
      <c r="AG73">
        <v>0.31324999999999997</v>
      </c>
      <c r="AH73">
        <v>0.91900000000000004</v>
      </c>
      <c r="AL73" s="4"/>
    </row>
    <row r="74" spans="2:46">
      <c r="B74" s="4"/>
      <c r="E74" s="4"/>
      <c r="AL74" s="4"/>
    </row>
    <row r="75" spans="2:46">
      <c r="B75" s="4"/>
      <c r="D75" s="4"/>
      <c r="E75" s="4"/>
    </row>
    <row r="76" spans="2:46">
      <c r="B76" s="4"/>
      <c r="E76" s="4"/>
    </row>
    <row r="77" spans="2:46">
      <c r="B77" s="4"/>
      <c r="D77" s="4"/>
      <c r="E77" s="4"/>
    </row>
    <row r="78" spans="2:46">
      <c r="B78" s="4"/>
      <c r="E78" s="4"/>
      <c r="O78" t="s">
        <v>168</v>
      </c>
    </row>
    <row r="79" spans="2:46">
      <c r="B79" s="4"/>
      <c r="D79" s="4"/>
      <c r="E79" s="4"/>
    </row>
    <row r="80" spans="2:46">
      <c r="B80" s="4"/>
      <c r="E80" s="4"/>
      <c r="O80" t="s">
        <v>165</v>
      </c>
      <c r="Z80" t="s">
        <v>166</v>
      </c>
      <c r="AL80" t="s">
        <v>165</v>
      </c>
      <c r="AQ80" t="s">
        <v>166</v>
      </c>
    </row>
    <row r="81" spans="2:45">
      <c r="B81" s="4"/>
      <c r="D81" s="4"/>
      <c r="E81" s="4"/>
      <c r="P81" s="4" t="s">
        <v>163</v>
      </c>
      <c r="Q81" t="s">
        <v>66</v>
      </c>
      <c r="R81" t="s">
        <v>164</v>
      </c>
      <c r="S81" t="s">
        <v>68</v>
      </c>
      <c r="T81" s="8">
        <v>0.25</v>
      </c>
      <c r="U81" s="8">
        <v>0.5</v>
      </c>
      <c r="V81" s="8">
        <v>0.75</v>
      </c>
      <c r="W81" t="s">
        <v>69</v>
      </c>
      <c r="X81" t="s">
        <v>170</v>
      </c>
      <c r="AA81" s="4" t="s">
        <v>163</v>
      </c>
      <c r="AB81" t="s">
        <v>66</v>
      </c>
      <c r="AC81" t="s">
        <v>164</v>
      </c>
      <c r="AD81" t="s">
        <v>68</v>
      </c>
      <c r="AE81" s="8">
        <v>0.25</v>
      </c>
      <c r="AF81" s="8">
        <v>0.5</v>
      </c>
      <c r="AG81" s="8">
        <v>0.75</v>
      </c>
      <c r="AH81" t="s">
        <v>69</v>
      </c>
      <c r="AI81" t="s">
        <v>170</v>
      </c>
      <c r="AL81" s="5" t="s">
        <v>169</v>
      </c>
      <c r="AM81" t="s">
        <v>106</v>
      </c>
      <c r="AN81" t="s">
        <v>107</v>
      </c>
      <c r="AQ81" s="5" t="s">
        <v>169</v>
      </c>
      <c r="AR81" t="s">
        <v>106</v>
      </c>
      <c r="AS81" t="s">
        <v>107</v>
      </c>
    </row>
    <row r="82" spans="2:45">
      <c r="B82" s="4"/>
      <c r="E82" s="4"/>
      <c r="O82" s="4" t="s">
        <v>144</v>
      </c>
      <c r="P82">
        <v>355</v>
      </c>
      <c r="Q82">
        <v>5.0614410000000003</v>
      </c>
      <c r="R82">
        <v>1.9809650000000001</v>
      </c>
      <c r="S82">
        <v>1.822678</v>
      </c>
      <c r="T82">
        <v>3.1859320000000002</v>
      </c>
      <c r="U82">
        <v>5.08005</v>
      </c>
      <c r="V82">
        <v>6.7678430000000001</v>
      </c>
      <c r="W82">
        <v>9.8193800000000007</v>
      </c>
      <c r="X82">
        <f>VLOOKUP(O82,AL81:AN112,3,FALSE)</f>
        <v>0.99276799999999998</v>
      </c>
      <c r="Z82" s="4" t="s">
        <v>144</v>
      </c>
      <c r="AA82">
        <v>354</v>
      </c>
      <c r="AB82">
        <v>-1.8189E-2</v>
      </c>
      <c r="AC82">
        <v>0.29212500000000002</v>
      </c>
      <c r="AD82">
        <v>-1.9644170000000001</v>
      </c>
      <c r="AE82">
        <v>-0.15998299999999999</v>
      </c>
      <c r="AF82">
        <v>-3.3038999999999999E-2</v>
      </c>
      <c r="AG82">
        <v>0.112479</v>
      </c>
      <c r="AH82">
        <v>2.0206680000000001</v>
      </c>
      <c r="AI82">
        <f>VLOOKUP(Z82,AQ81:AS112,3,FALSE)</f>
        <v>3.2130000000000001E-3</v>
      </c>
      <c r="AK82" s="5">
        <v>0</v>
      </c>
      <c r="AL82" t="s">
        <v>144</v>
      </c>
      <c r="AM82">
        <v>5.4771109999999998</v>
      </c>
      <c r="AN82">
        <v>0.99276799999999998</v>
      </c>
      <c r="AP82" s="5">
        <v>0</v>
      </c>
      <c r="AQ82" t="s">
        <v>144</v>
      </c>
      <c r="AR82">
        <v>-1.6969000000000001E-2</v>
      </c>
      <c r="AS82">
        <v>3.2130000000000001E-3</v>
      </c>
    </row>
    <row r="83" spans="2:45">
      <c r="B83" s="4"/>
      <c r="D83" s="4"/>
      <c r="E83" s="4"/>
      <c r="O83" s="4" t="s">
        <v>145</v>
      </c>
      <c r="P83">
        <v>355</v>
      </c>
      <c r="Q83">
        <v>5.0590000000000002</v>
      </c>
      <c r="R83">
        <v>2.1273719999999998</v>
      </c>
      <c r="S83">
        <v>1.776138</v>
      </c>
      <c r="T83">
        <v>3.066757</v>
      </c>
      <c r="U83">
        <v>5.2783610000000003</v>
      </c>
      <c r="V83">
        <v>6.7748150000000003</v>
      </c>
      <c r="W83">
        <v>10.719521</v>
      </c>
      <c r="X83">
        <f t="shared" ref="X83:X112" si="11">VLOOKUP(O83,AL82:AN113,3,FALSE)</f>
        <v>0.99671200000000004</v>
      </c>
      <c r="Z83" s="4" t="s">
        <v>145</v>
      </c>
      <c r="AA83">
        <v>354</v>
      </c>
      <c r="AB83">
        <v>-2.2914E-2</v>
      </c>
      <c r="AC83">
        <v>0.26478600000000002</v>
      </c>
      <c r="AD83">
        <v>-1.539801</v>
      </c>
      <c r="AE83">
        <v>-0.165577</v>
      </c>
      <c r="AF83">
        <v>-2.3314999999999999E-2</v>
      </c>
      <c r="AG83">
        <v>0.120167</v>
      </c>
      <c r="AH83">
        <v>1.3037700000000001</v>
      </c>
      <c r="AI83">
        <f t="shared" ref="AI83:AI112" si="12">VLOOKUP(Z83,AQ82:AS113,3,FALSE)</f>
        <v>3.2170999999999998E-2</v>
      </c>
      <c r="AK83" s="5">
        <v>1</v>
      </c>
      <c r="AL83" t="s">
        <v>145</v>
      </c>
      <c r="AM83">
        <v>6.0710980000000001</v>
      </c>
      <c r="AN83">
        <v>0.99671200000000004</v>
      </c>
      <c r="AP83" s="5">
        <v>1</v>
      </c>
      <c r="AQ83" t="s">
        <v>145</v>
      </c>
      <c r="AR83">
        <v>-1.77E-2</v>
      </c>
      <c r="AS83">
        <v>3.2170999999999998E-2</v>
      </c>
    </row>
    <row r="84" spans="2:45">
      <c r="B84" s="4"/>
      <c r="E84" s="4"/>
      <c r="O84" s="4" t="s">
        <v>146</v>
      </c>
      <c r="P84">
        <v>355</v>
      </c>
      <c r="Q84">
        <v>5.4415310000000003</v>
      </c>
      <c r="R84">
        <v>1.9798389999999999</v>
      </c>
      <c r="S84">
        <v>2.3350050000000002</v>
      </c>
      <c r="T84">
        <v>3.6047340000000001</v>
      </c>
      <c r="U84">
        <v>5.7053500000000001</v>
      </c>
      <c r="V84">
        <v>6.9179000000000004</v>
      </c>
      <c r="W84">
        <v>10.127357999999999</v>
      </c>
      <c r="X84">
        <f t="shared" si="11"/>
        <v>0.99465300000000001</v>
      </c>
      <c r="Z84" s="4" t="s">
        <v>146</v>
      </c>
      <c r="AA84">
        <v>354</v>
      </c>
      <c r="AB84">
        <v>-1.8859999999999998E-2</v>
      </c>
      <c r="AC84">
        <v>0.26425999999999999</v>
      </c>
      <c r="AD84">
        <v>-1.349763</v>
      </c>
      <c r="AE84">
        <v>-0.15935199999999999</v>
      </c>
      <c r="AF84">
        <v>-3.0412000000000002E-2</v>
      </c>
      <c r="AG84">
        <v>0.12345299999999999</v>
      </c>
      <c r="AH84">
        <v>1.6677470000000001</v>
      </c>
      <c r="AI84">
        <f t="shared" si="12"/>
        <v>0.19872300000000001</v>
      </c>
      <c r="AK84" s="5">
        <v>2</v>
      </c>
      <c r="AL84" t="s">
        <v>146</v>
      </c>
      <c r="AM84">
        <v>5.8473620000000004</v>
      </c>
      <c r="AN84">
        <v>0.99465300000000001</v>
      </c>
      <c r="AP84" s="5">
        <v>2</v>
      </c>
      <c r="AQ84" t="s">
        <v>146</v>
      </c>
      <c r="AR84">
        <v>-1.7326000000000001E-2</v>
      </c>
      <c r="AS84">
        <v>0.19872300000000001</v>
      </c>
    </row>
    <row r="85" spans="2:45">
      <c r="B85" s="4"/>
      <c r="D85" s="4"/>
      <c r="E85" s="4"/>
      <c r="O85" s="4" t="s">
        <v>147</v>
      </c>
      <c r="P85">
        <v>355</v>
      </c>
      <c r="Q85">
        <v>6.1168769999999997</v>
      </c>
      <c r="R85">
        <v>1.957055</v>
      </c>
      <c r="S85">
        <v>3.0766849999999999</v>
      </c>
      <c r="T85">
        <v>4.2772160000000001</v>
      </c>
      <c r="U85">
        <v>6.2290640000000002</v>
      </c>
      <c r="V85">
        <v>7.4647100000000002</v>
      </c>
      <c r="W85">
        <v>10.833318</v>
      </c>
      <c r="X85">
        <f t="shared" si="11"/>
        <v>0.99307599999999996</v>
      </c>
      <c r="Z85" s="4" t="s">
        <v>147</v>
      </c>
      <c r="AA85">
        <v>354</v>
      </c>
      <c r="AB85">
        <v>-1.8637999999999998E-2</v>
      </c>
      <c r="AC85">
        <v>0.28649400000000003</v>
      </c>
      <c r="AD85">
        <v>-0.96934799999999999</v>
      </c>
      <c r="AE85">
        <v>-0.158527</v>
      </c>
      <c r="AF85">
        <v>-2.2591E-2</v>
      </c>
      <c r="AG85">
        <v>0.134709</v>
      </c>
      <c r="AH85">
        <v>2.5240429999999998</v>
      </c>
      <c r="AI85">
        <f t="shared" si="12"/>
        <v>0.185226</v>
      </c>
      <c r="AK85" s="5">
        <v>3</v>
      </c>
      <c r="AL85" t="s">
        <v>147</v>
      </c>
      <c r="AM85">
        <v>6.4053069999999996</v>
      </c>
      <c r="AN85">
        <v>0.99307599999999996</v>
      </c>
      <c r="AP85" s="5">
        <v>3</v>
      </c>
      <c r="AQ85" t="s">
        <v>147</v>
      </c>
      <c r="AR85">
        <v>-1.7353E-2</v>
      </c>
      <c r="AS85">
        <v>0.185226</v>
      </c>
    </row>
    <row r="86" spans="2:45">
      <c r="B86" s="4"/>
      <c r="E86" s="4"/>
      <c r="O86" s="4" t="s">
        <v>148</v>
      </c>
      <c r="P86">
        <v>355</v>
      </c>
      <c r="Q86">
        <v>5.1535359999999999</v>
      </c>
      <c r="R86">
        <v>2.1723330000000001</v>
      </c>
      <c r="S86">
        <v>1.6083970000000001</v>
      </c>
      <c r="T86">
        <v>2.9716200000000002</v>
      </c>
      <c r="U86">
        <v>5.3297080000000001</v>
      </c>
      <c r="V86">
        <v>6.7450900000000003</v>
      </c>
      <c r="W86">
        <v>10.001041000000001</v>
      </c>
      <c r="X86">
        <f t="shared" si="11"/>
        <v>0.99615699999999996</v>
      </c>
      <c r="Z86" s="4" t="s">
        <v>148</v>
      </c>
      <c r="AA86">
        <v>354</v>
      </c>
      <c r="AB86">
        <v>1.7994E-2</v>
      </c>
      <c r="AC86">
        <v>0.23775399999999999</v>
      </c>
      <c r="AD86">
        <v>-0.92092200000000002</v>
      </c>
      <c r="AE86">
        <v>-0.123712</v>
      </c>
      <c r="AF86">
        <v>1.6233999999999998E-2</v>
      </c>
      <c r="AG86">
        <v>0.167381</v>
      </c>
      <c r="AH86">
        <v>0.97015899999999999</v>
      </c>
      <c r="AI86">
        <f t="shared" si="12"/>
        <v>0.118074</v>
      </c>
      <c r="AK86" s="5">
        <v>4</v>
      </c>
      <c r="AL86" t="s">
        <v>148</v>
      </c>
      <c r="AM86">
        <v>5.8548</v>
      </c>
      <c r="AN86">
        <v>0.99615699999999996</v>
      </c>
      <c r="AP86" s="5">
        <v>4</v>
      </c>
      <c r="AQ86" t="s">
        <v>148</v>
      </c>
      <c r="AR86">
        <v>1.8145000000000001E-2</v>
      </c>
      <c r="AS86">
        <v>0.118074</v>
      </c>
    </row>
    <row r="87" spans="2:45">
      <c r="B87" s="4"/>
      <c r="D87" s="4"/>
      <c r="E87" s="4"/>
      <c r="O87" s="4" t="s">
        <v>141</v>
      </c>
      <c r="P87">
        <v>355</v>
      </c>
      <c r="Q87">
        <v>2.7858309999999999</v>
      </c>
      <c r="R87">
        <v>2.2923070000000001</v>
      </c>
      <c r="S87">
        <v>0</v>
      </c>
      <c r="T87">
        <v>0.27</v>
      </c>
      <c r="U87">
        <v>2.4500000000000002</v>
      </c>
      <c r="V87">
        <v>5.0049999999999999</v>
      </c>
      <c r="W87">
        <v>8.07</v>
      </c>
      <c r="X87">
        <f t="shared" si="11"/>
        <v>0.99750499999999998</v>
      </c>
      <c r="Z87" s="4" t="s">
        <v>141</v>
      </c>
      <c r="AA87">
        <v>354</v>
      </c>
      <c r="AB87">
        <v>-1.6722999999999998E-2</v>
      </c>
      <c r="AC87">
        <v>0.20563100000000001</v>
      </c>
      <c r="AD87">
        <v>-1.4</v>
      </c>
      <c r="AE87">
        <v>-0.05</v>
      </c>
      <c r="AF87">
        <v>0</v>
      </c>
      <c r="AG87">
        <v>7.0000000000000007E-2</v>
      </c>
      <c r="AH87">
        <v>0.52</v>
      </c>
      <c r="AI87">
        <f t="shared" si="12"/>
        <v>0.239592</v>
      </c>
      <c r="AK87" s="5">
        <v>5</v>
      </c>
      <c r="AL87" t="s">
        <v>141</v>
      </c>
      <c r="AM87">
        <v>4.3468330000000002</v>
      </c>
      <c r="AN87">
        <v>0.99750499999999998</v>
      </c>
      <c r="AP87" s="5">
        <v>5</v>
      </c>
      <c r="AQ87" t="s">
        <v>141</v>
      </c>
      <c r="AR87">
        <v>-1.5942000000000001E-2</v>
      </c>
      <c r="AS87">
        <v>0.239592</v>
      </c>
    </row>
    <row r="88" spans="2:45">
      <c r="B88" s="4"/>
      <c r="E88" s="4"/>
      <c r="O88" s="4" t="s">
        <v>142</v>
      </c>
      <c r="P88">
        <v>355</v>
      </c>
      <c r="Q88">
        <v>3.050732</v>
      </c>
      <c r="R88">
        <v>2.3224369999999999</v>
      </c>
      <c r="S88">
        <v>0.09</v>
      </c>
      <c r="T88">
        <v>0.6</v>
      </c>
      <c r="U88">
        <v>2.73</v>
      </c>
      <c r="V88">
        <v>5.1550000000000002</v>
      </c>
      <c r="W88">
        <v>8.58</v>
      </c>
      <c r="X88">
        <f t="shared" si="11"/>
        <v>0.99720799999999998</v>
      </c>
      <c r="Z88" s="4" t="s">
        <v>142</v>
      </c>
      <c r="AA88">
        <v>354</v>
      </c>
      <c r="AB88">
        <v>-1.7174999999999999E-2</v>
      </c>
      <c r="AC88">
        <v>0.21635499999999999</v>
      </c>
      <c r="AD88">
        <v>-1.23</v>
      </c>
      <c r="AE88">
        <v>-0.1</v>
      </c>
      <c r="AF88">
        <v>0</v>
      </c>
      <c r="AG88">
        <v>9.7500000000000003E-2</v>
      </c>
      <c r="AH88">
        <v>0.73</v>
      </c>
      <c r="AI88">
        <f t="shared" si="12"/>
        <v>0.34409600000000001</v>
      </c>
      <c r="AK88" s="5">
        <v>6</v>
      </c>
      <c r="AL88" t="s">
        <v>142</v>
      </c>
      <c r="AM88">
        <v>4.3796030000000004</v>
      </c>
      <c r="AN88">
        <v>0.99720799999999998</v>
      </c>
      <c r="AP88" s="5">
        <v>6</v>
      </c>
      <c r="AQ88" t="s">
        <v>142</v>
      </c>
      <c r="AR88">
        <v>-1.5587999999999999E-2</v>
      </c>
      <c r="AS88">
        <v>0.34409600000000001</v>
      </c>
    </row>
    <row r="89" spans="2:45">
      <c r="B89" s="4"/>
      <c r="D89" s="4"/>
      <c r="E89" s="4"/>
      <c r="O89" s="4" t="s">
        <v>143</v>
      </c>
      <c r="P89">
        <v>355</v>
      </c>
      <c r="Q89">
        <v>3.977887</v>
      </c>
      <c r="R89">
        <v>2.1453229999999999</v>
      </c>
      <c r="S89">
        <v>0.59</v>
      </c>
      <c r="T89">
        <v>1.93</v>
      </c>
      <c r="U89">
        <v>3.93</v>
      </c>
      <c r="V89">
        <v>5.7949999999999999</v>
      </c>
      <c r="W89">
        <v>9.0399999999999991</v>
      </c>
      <c r="X89">
        <f t="shared" si="11"/>
        <v>0.99467899999999998</v>
      </c>
      <c r="Z89" s="4" t="s">
        <v>143</v>
      </c>
      <c r="AA89">
        <v>354</v>
      </c>
      <c r="AB89">
        <v>-1.839E-2</v>
      </c>
      <c r="AC89">
        <v>0.272088</v>
      </c>
      <c r="AD89">
        <v>-0.87</v>
      </c>
      <c r="AE89">
        <v>-0.18</v>
      </c>
      <c r="AF89">
        <v>-2.2499999999999999E-2</v>
      </c>
      <c r="AG89">
        <v>0.14000000000000001</v>
      </c>
      <c r="AH89">
        <v>0.92</v>
      </c>
      <c r="AI89">
        <f t="shared" si="12"/>
        <v>0.13889399999999999</v>
      </c>
      <c r="AK89" s="5">
        <v>7</v>
      </c>
      <c r="AL89" t="s">
        <v>143</v>
      </c>
      <c r="AM89">
        <v>4.5509250000000003</v>
      </c>
      <c r="AN89">
        <v>0.99467899999999998</v>
      </c>
      <c r="AP89" s="5">
        <v>7</v>
      </c>
      <c r="AQ89" t="s">
        <v>143</v>
      </c>
      <c r="AR89">
        <v>-1.6684000000000001E-2</v>
      </c>
      <c r="AS89">
        <v>0.13889399999999999</v>
      </c>
    </row>
    <row r="90" spans="2:45">
      <c r="B90" s="4"/>
      <c r="E90" s="4"/>
      <c r="O90" s="4" t="s">
        <v>149</v>
      </c>
      <c r="P90">
        <v>355</v>
      </c>
      <c r="Q90">
        <v>5.8684510000000003</v>
      </c>
      <c r="R90">
        <v>1.5888800000000001</v>
      </c>
      <c r="S90">
        <v>3.6</v>
      </c>
      <c r="T90">
        <v>4.7</v>
      </c>
      <c r="U90">
        <v>5.5</v>
      </c>
      <c r="V90">
        <v>6.8</v>
      </c>
      <c r="W90">
        <v>10</v>
      </c>
      <c r="X90">
        <f t="shared" si="11"/>
        <v>0.99492000000000003</v>
      </c>
      <c r="Z90" s="4" t="s">
        <v>149</v>
      </c>
      <c r="AA90">
        <v>354</v>
      </c>
      <c r="AB90">
        <v>-4.5199999999999997E-3</v>
      </c>
      <c r="AC90">
        <v>0.154193</v>
      </c>
      <c r="AD90">
        <v>-0.5</v>
      </c>
      <c r="AE90">
        <v>-0.1</v>
      </c>
      <c r="AF90">
        <v>0</v>
      </c>
      <c r="AG90">
        <v>0.1</v>
      </c>
      <c r="AH90">
        <v>0.5</v>
      </c>
      <c r="AI90">
        <f t="shared" si="12"/>
        <v>0.126219</v>
      </c>
      <c r="AK90" s="5">
        <v>8</v>
      </c>
      <c r="AL90" t="s">
        <v>149</v>
      </c>
      <c r="AM90">
        <v>5.1505989999999997</v>
      </c>
      <c r="AN90">
        <v>0.99492000000000003</v>
      </c>
      <c r="AP90" s="5">
        <v>8</v>
      </c>
      <c r="AQ90" t="s">
        <v>149</v>
      </c>
      <c r="AR90">
        <v>-4.8260000000000004E-3</v>
      </c>
      <c r="AS90">
        <v>0.126219</v>
      </c>
    </row>
    <row r="91" spans="2:45">
      <c r="B91" s="4"/>
      <c r="D91" s="4"/>
      <c r="E91" s="4"/>
      <c r="O91" s="4" t="s">
        <v>150</v>
      </c>
      <c r="P91">
        <v>355</v>
      </c>
      <c r="Q91" s="3">
        <v>10505.067606000001</v>
      </c>
      <c r="R91" s="3">
        <v>2358.2132059999999</v>
      </c>
      <c r="S91" s="3">
        <v>6770.2</v>
      </c>
      <c r="T91" s="3">
        <v>8240.0499999999993</v>
      </c>
      <c r="U91" s="3">
        <v>10685.5</v>
      </c>
      <c r="V91" s="3">
        <v>12269.35</v>
      </c>
      <c r="W91" s="3">
        <v>15021.2</v>
      </c>
      <c r="X91">
        <f t="shared" si="11"/>
        <v>0.99978800000000001</v>
      </c>
      <c r="Z91" s="4" t="s">
        <v>150</v>
      </c>
      <c r="AA91">
        <v>354</v>
      </c>
      <c r="AB91">
        <v>23.218361999999999</v>
      </c>
      <c r="AC91">
        <v>79.877621000000005</v>
      </c>
      <c r="AD91">
        <v>-749.5</v>
      </c>
      <c r="AE91">
        <v>1.4</v>
      </c>
      <c r="AF91">
        <v>25.2</v>
      </c>
      <c r="AG91">
        <v>45.75</v>
      </c>
      <c r="AH91">
        <v>551.20000000000005</v>
      </c>
      <c r="AI91">
        <f t="shared" si="12"/>
        <v>-0.177316</v>
      </c>
      <c r="AK91" s="5">
        <v>9</v>
      </c>
      <c r="AL91" t="s">
        <v>150</v>
      </c>
      <c r="AM91" s="3">
        <v>10506.347983</v>
      </c>
      <c r="AN91">
        <v>0.99978800000000001</v>
      </c>
      <c r="AP91" s="5">
        <v>9</v>
      </c>
      <c r="AQ91" t="s">
        <v>150</v>
      </c>
      <c r="AR91">
        <v>23.175263000000001</v>
      </c>
      <c r="AS91">
        <v>-0.177316</v>
      </c>
    </row>
    <row r="92" spans="2:45">
      <c r="B92" s="4"/>
      <c r="E92" s="4"/>
      <c r="O92" s="4" t="s">
        <v>151</v>
      </c>
      <c r="P92">
        <v>355</v>
      </c>
      <c r="Q92">
        <v>193.00863100000001</v>
      </c>
      <c r="R92">
        <v>37.299517000000002</v>
      </c>
      <c r="S92">
        <v>128</v>
      </c>
      <c r="T92">
        <v>160.30000000000001</v>
      </c>
      <c r="U92">
        <v>191.6</v>
      </c>
      <c r="V92">
        <v>228.55699999999999</v>
      </c>
      <c r="W92">
        <v>256.29399999999998</v>
      </c>
      <c r="X92">
        <f t="shared" si="11"/>
        <v>0.99995100000000003</v>
      </c>
      <c r="Z92" s="4" t="s">
        <v>151</v>
      </c>
      <c r="AA92">
        <v>354</v>
      </c>
      <c r="AB92">
        <v>0.36241200000000001</v>
      </c>
      <c r="AC92">
        <v>0.51454</v>
      </c>
      <c r="AD92">
        <v>-3.8420000000000001</v>
      </c>
      <c r="AE92">
        <v>0.1615</v>
      </c>
      <c r="AF92">
        <v>0.3785</v>
      </c>
      <c r="AG92">
        <v>0.6</v>
      </c>
      <c r="AH92">
        <v>2.7</v>
      </c>
      <c r="AI92">
        <f t="shared" si="12"/>
        <v>0.41450700000000001</v>
      </c>
      <c r="AK92" s="5">
        <v>10</v>
      </c>
      <c r="AL92" t="s">
        <v>151</v>
      </c>
      <c r="AM92">
        <v>192.174341</v>
      </c>
      <c r="AN92">
        <v>0.99995100000000003</v>
      </c>
      <c r="AP92" s="5">
        <v>10</v>
      </c>
      <c r="AQ92" t="s">
        <v>151</v>
      </c>
      <c r="AR92">
        <v>0.362763</v>
      </c>
      <c r="AS92">
        <v>0.41450700000000001</v>
      </c>
    </row>
    <row r="93" spans="2:45">
      <c r="B93" s="4"/>
      <c r="D93" s="4"/>
      <c r="E93" s="4"/>
      <c r="O93" s="4" t="s">
        <v>152</v>
      </c>
      <c r="P93">
        <v>355</v>
      </c>
      <c r="Q93">
        <v>91.133970000000005</v>
      </c>
      <c r="R93">
        <v>13.844813</v>
      </c>
      <c r="S93">
        <v>62.119</v>
      </c>
      <c r="T93">
        <v>82.542100000000005</v>
      </c>
      <c r="U93">
        <v>94.933800000000005</v>
      </c>
      <c r="V93">
        <v>102.05875</v>
      </c>
      <c r="W93">
        <v>110.55159999999999</v>
      </c>
      <c r="X93">
        <f t="shared" si="11"/>
        <v>0.99963800000000003</v>
      </c>
      <c r="Z93" s="4" t="s">
        <v>152</v>
      </c>
      <c r="AA93">
        <v>354</v>
      </c>
      <c r="AB93">
        <v>0.12959300000000001</v>
      </c>
      <c r="AC93">
        <v>0.58227300000000004</v>
      </c>
      <c r="AD93">
        <v>-4.3686999999999996</v>
      </c>
      <c r="AE93">
        <v>-0.15707499999999999</v>
      </c>
      <c r="AF93">
        <v>0.16965</v>
      </c>
      <c r="AG93">
        <v>0.48212500000000003</v>
      </c>
      <c r="AH93">
        <v>1.7824</v>
      </c>
      <c r="AI93">
        <f t="shared" si="12"/>
        <v>0.217469</v>
      </c>
      <c r="AK93" s="5">
        <v>11</v>
      </c>
      <c r="AL93" t="s">
        <v>152</v>
      </c>
      <c r="AM93">
        <v>87.235118999999997</v>
      </c>
      <c r="AN93">
        <v>0.99963800000000003</v>
      </c>
      <c r="AP93" s="5">
        <v>11</v>
      </c>
      <c r="AQ93" t="s">
        <v>152</v>
      </c>
      <c r="AR93">
        <v>0.13181300000000001</v>
      </c>
      <c r="AS93">
        <v>0.217469</v>
      </c>
    </row>
    <row r="94" spans="2:45">
      <c r="B94" s="4"/>
      <c r="E94" s="4"/>
      <c r="O94" s="4" t="s">
        <v>153</v>
      </c>
      <c r="P94">
        <v>355</v>
      </c>
      <c r="Q94" s="3">
        <v>8461.0661970000001</v>
      </c>
      <c r="R94" s="3">
        <v>3132.3298439999999</v>
      </c>
      <c r="S94" s="3">
        <v>3728.2</v>
      </c>
      <c r="T94" s="3">
        <v>5521.5</v>
      </c>
      <c r="U94" s="3">
        <v>8420.6</v>
      </c>
      <c r="V94" s="3">
        <v>10952.65</v>
      </c>
      <c r="W94" s="3">
        <v>14682.4</v>
      </c>
      <c r="X94">
        <f t="shared" si="11"/>
        <v>1</v>
      </c>
      <c r="Z94" s="4" t="s">
        <v>153</v>
      </c>
      <c r="AA94">
        <v>354</v>
      </c>
      <c r="AB94">
        <v>30.944068000000001</v>
      </c>
      <c r="AC94">
        <v>34.104422999999997</v>
      </c>
      <c r="AD94">
        <v>-139.5</v>
      </c>
      <c r="AE94">
        <v>14.625</v>
      </c>
      <c r="AF94">
        <v>30.75</v>
      </c>
      <c r="AG94">
        <v>48.25</v>
      </c>
      <c r="AH94">
        <v>195.6</v>
      </c>
      <c r="AI94">
        <f t="shared" si="12"/>
        <v>4.7481000000000002E-2</v>
      </c>
      <c r="AK94" s="5">
        <v>12</v>
      </c>
      <c r="AL94" t="s">
        <v>153</v>
      </c>
      <c r="AM94" s="3">
        <v>8461.0777990000006</v>
      </c>
      <c r="AN94">
        <v>1</v>
      </c>
      <c r="AP94" s="5">
        <v>12</v>
      </c>
      <c r="AQ94" t="s">
        <v>153</v>
      </c>
      <c r="AR94">
        <v>30.846147999999999</v>
      </c>
      <c r="AS94">
        <v>4.7481000000000002E-2</v>
      </c>
    </row>
    <row r="95" spans="2:45">
      <c r="B95" s="4"/>
      <c r="D95" s="4"/>
      <c r="E95" s="4"/>
      <c r="O95" s="4" t="s">
        <v>154</v>
      </c>
      <c r="P95">
        <v>355</v>
      </c>
      <c r="Q95" s="3">
        <v>1252.546227</v>
      </c>
      <c r="R95">
        <v>649.54648799999995</v>
      </c>
      <c r="S95">
        <v>304</v>
      </c>
      <c r="T95">
        <v>808.31</v>
      </c>
      <c r="U95" s="3">
        <v>1186.6899000000001</v>
      </c>
      <c r="V95" s="3">
        <v>1471.62</v>
      </c>
      <c r="W95" s="3">
        <v>2980.3798999999999</v>
      </c>
      <c r="X95">
        <f t="shared" si="11"/>
        <v>0.99889499999999998</v>
      </c>
      <c r="Z95" s="4" t="s">
        <v>154</v>
      </c>
      <c r="AA95">
        <v>354</v>
      </c>
      <c r="AB95">
        <v>7.329294</v>
      </c>
      <c r="AC95">
        <v>54.330317000000001</v>
      </c>
      <c r="AD95">
        <v>-253.31979999999999</v>
      </c>
      <c r="AE95">
        <v>-14.53</v>
      </c>
      <c r="AF95">
        <v>10.004899999999999</v>
      </c>
      <c r="AG95">
        <v>40.505000000000003</v>
      </c>
      <c r="AH95">
        <v>197.25</v>
      </c>
      <c r="AI95">
        <f t="shared" si="12"/>
        <v>-6.5141000000000004E-2</v>
      </c>
      <c r="AK95" s="5">
        <v>13</v>
      </c>
      <c r="AL95" t="s">
        <v>154</v>
      </c>
      <c r="AM95" s="3">
        <v>1557.2383339999999</v>
      </c>
      <c r="AN95">
        <v>0.99889499999999998</v>
      </c>
      <c r="AP95" s="5">
        <v>13</v>
      </c>
      <c r="AQ95" t="s">
        <v>154</v>
      </c>
      <c r="AR95">
        <v>7.3281029999999996</v>
      </c>
      <c r="AS95">
        <v>-6.5141000000000004E-2</v>
      </c>
    </row>
    <row r="96" spans="2:45">
      <c r="B96" s="4"/>
      <c r="E96" s="4"/>
      <c r="O96" s="4" t="s">
        <v>155</v>
      </c>
      <c r="P96">
        <v>355</v>
      </c>
      <c r="Q96">
        <v>0.52785599999999999</v>
      </c>
      <c r="R96">
        <v>4.1883140000000001</v>
      </c>
      <c r="S96">
        <v>-20.398499999999999</v>
      </c>
      <c r="T96">
        <v>-1.7685</v>
      </c>
      <c r="U96">
        <v>1.0561</v>
      </c>
      <c r="V96">
        <v>3.1555</v>
      </c>
      <c r="W96">
        <v>10.038600000000001</v>
      </c>
      <c r="X96">
        <f t="shared" si="11"/>
        <v>3.9990999999999999E-2</v>
      </c>
      <c r="Z96" s="4" t="s">
        <v>155</v>
      </c>
      <c r="AA96">
        <v>354</v>
      </c>
      <c r="AB96">
        <v>-7.5969999999999996E-3</v>
      </c>
      <c r="AC96">
        <v>5.8101120000000002</v>
      </c>
      <c r="AD96">
        <v>-15.893000000000001</v>
      </c>
      <c r="AE96">
        <v>-3.605</v>
      </c>
      <c r="AF96">
        <v>-3.7600000000000001E-2</v>
      </c>
      <c r="AG96">
        <v>3.2312500000000002</v>
      </c>
      <c r="AH96">
        <v>22.941299999999998</v>
      </c>
      <c r="AI96">
        <f t="shared" si="12"/>
        <v>-0.47263899999999998</v>
      </c>
      <c r="AK96" s="5">
        <v>14</v>
      </c>
      <c r="AL96" t="s">
        <v>155</v>
      </c>
      <c r="AM96">
        <v>0.52761599999999997</v>
      </c>
      <c r="AN96">
        <v>3.9990999999999999E-2</v>
      </c>
      <c r="AP96" s="5">
        <v>14</v>
      </c>
      <c r="AQ96" t="s">
        <v>155</v>
      </c>
      <c r="AR96">
        <v>1.1037999999999999E-2</v>
      </c>
      <c r="AS96">
        <v>-0.47263899999999998</v>
      </c>
    </row>
    <row r="97" spans="2:45">
      <c r="B97" s="4"/>
      <c r="D97" s="4"/>
      <c r="E97" s="4"/>
      <c r="O97" s="4" t="s">
        <v>156</v>
      </c>
      <c r="P97">
        <v>355</v>
      </c>
      <c r="Q97">
        <v>-2.2579750000000001</v>
      </c>
      <c r="R97">
        <v>4.7271039999999998</v>
      </c>
      <c r="S97">
        <v>-22.168199999999999</v>
      </c>
      <c r="T97">
        <v>-4.7223499999999996</v>
      </c>
      <c r="U97">
        <v>-1.7577</v>
      </c>
      <c r="V97">
        <v>0.75719999999999998</v>
      </c>
      <c r="W97">
        <v>9.7047000000000008</v>
      </c>
      <c r="X97">
        <f t="shared" si="11"/>
        <v>0.24168500000000001</v>
      </c>
      <c r="Z97" s="4" t="s">
        <v>156</v>
      </c>
      <c r="AA97">
        <v>354</v>
      </c>
      <c r="AB97">
        <v>9.1269999999999997E-3</v>
      </c>
      <c r="AC97">
        <v>5.8237740000000002</v>
      </c>
      <c r="AD97">
        <v>-15.893000000000001</v>
      </c>
      <c r="AE97">
        <v>-3.6216249999999999</v>
      </c>
      <c r="AF97">
        <v>-5.6000000000000001E-2</v>
      </c>
      <c r="AG97">
        <v>3.3104749999999998</v>
      </c>
      <c r="AH97">
        <v>23.081299999999999</v>
      </c>
      <c r="AI97">
        <f t="shared" si="12"/>
        <v>-0.46824399999999999</v>
      </c>
      <c r="AK97" s="5">
        <v>15</v>
      </c>
      <c r="AL97" t="s">
        <v>156</v>
      </c>
      <c r="AM97">
        <v>-2.263852</v>
      </c>
      <c r="AN97">
        <v>0.24168500000000001</v>
      </c>
      <c r="AP97" s="5">
        <v>15</v>
      </c>
      <c r="AQ97" t="s">
        <v>156</v>
      </c>
      <c r="AR97">
        <v>2.7352999999999999E-2</v>
      </c>
      <c r="AS97">
        <v>-0.46824399999999999</v>
      </c>
    </row>
    <row r="98" spans="2:45">
      <c r="B98" s="4"/>
      <c r="E98" s="4"/>
      <c r="O98" s="4" t="s">
        <v>108</v>
      </c>
      <c r="P98">
        <v>355</v>
      </c>
      <c r="Q98">
        <v>2.2756110000000001</v>
      </c>
      <c r="R98">
        <v>1.0392380000000001</v>
      </c>
      <c r="S98">
        <v>-2.3E-2</v>
      </c>
      <c r="T98">
        <v>1.5649999999999999</v>
      </c>
      <c r="U98">
        <v>2.1869999999999998</v>
      </c>
      <c r="V98">
        <v>2.9405000000000001</v>
      </c>
      <c r="W98">
        <v>6.609</v>
      </c>
      <c r="X98">
        <f t="shared" si="11"/>
        <v>0.95452199999999998</v>
      </c>
      <c r="Z98" s="4" t="s">
        <v>108</v>
      </c>
      <c r="AA98">
        <v>354</v>
      </c>
      <c r="AB98">
        <v>-1.4660000000000001E-3</v>
      </c>
      <c r="AC98">
        <v>0.31865100000000002</v>
      </c>
      <c r="AD98">
        <v>-1.9139999999999999</v>
      </c>
      <c r="AE98">
        <v>-0.15625</v>
      </c>
      <c r="AF98">
        <v>-3.5499999999999997E-2</v>
      </c>
      <c r="AG98">
        <v>0.11650000000000001</v>
      </c>
      <c r="AH98">
        <v>2.8210000000000002</v>
      </c>
      <c r="AI98">
        <f t="shared" si="12"/>
        <v>-3.4603000000000002E-2</v>
      </c>
      <c r="AK98" s="5">
        <v>16</v>
      </c>
      <c r="AL98" t="s">
        <v>108</v>
      </c>
      <c r="AM98">
        <v>2.138029</v>
      </c>
      <c r="AN98">
        <v>0.95452199999999998</v>
      </c>
      <c r="AP98" s="5">
        <v>16</v>
      </c>
      <c r="AQ98" t="s">
        <v>108</v>
      </c>
      <c r="AR98">
        <v>-8.8800000000000001E-4</v>
      </c>
      <c r="AS98">
        <v>-3.4603000000000002E-2</v>
      </c>
    </row>
    <row r="99" spans="2:45">
      <c r="B99" s="4"/>
      <c r="D99" s="4"/>
      <c r="E99" s="4"/>
      <c r="O99" s="4" t="s">
        <v>109</v>
      </c>
      <c r="P99">
        <v>355</v>
      </c>
      <c r="Q99">
        <v>2.2731750000000002</v>
      </c>
      <c r="R99">
        <v>1.091364</v>
      </c>
      <c r="S99">
        <v>0.06</v>
      </c>
      <c r="T99">
        <v>1.5065</v>
      </c>
      <c r="U99">
        <v>2.15</v>
      </c>
      <c r="V99">
        <v>2.919</v>
      </c>
      <c r="W99">
        <v>7.15</v>
      </c>
      <c r="X99">
        <f t="shared" si="11"/>
        <v>0.96314299999999997</v>
      </c>
      <c r="Z99" s="4" t="s">
        <v>109</v>
      </c>
      <c r="AA99">
        <v>354</v>
      </c>
      <c r="AB99">
        <v>-6.1919999999999996E-3</v>
      </c>
      <c r="AC99">
        <v>0.29978300000000002</v>
      </c>
      <c r="AD99">
        <v>-1.639</v>
      </c>
      <c r="AE99">
        <v>-0.15775</v>
      </c>
      <c r="AF99">
        <v>-2.35E-2</v>
      </c>
      <c r="AG99">
        <v>0.12425</v>
      </c>
      <c r="AH99">
        <v>2.1040000000000001</v>
      </c>
      <c r="AI99">
        <f t="shared" si="12"/>
        <v>-3.1649999999999998E-3</v>
      </c>
      <c r="AK99" s="5">
        <v>17</v>
      </c>
      <c r="AL99" t="s">
        <v>109</v>
      </c>
      <c r="AM99">
        <v>2.189867</v>
      </c>
      <c r="AN99">
        <v>0.96314299999999997</v>
      </c>
      <c r="AP99" s="5">
        <v>17</v>
      </c>
      <c r="AQ99" t="s">
        <v>109</v>
      </c>
      <c r="AR99">
        <v>-1.7719999999999999E-3</v>
      </c>
      <c r="AS99">
        <v>-3.1649999999999998E-3</v>
      </c>
    </row>
    <row r="100" spans="2:45">
      <c r="B100" s="4"/>
      <c r="E100" s="4"/>
      <c r="O100" s="4" t="s">
        <v>110</v>
      </c>
      <c r="P100">
        <v>355</v>
      </c>
      <c r="Q100">
        <v>2.6556989999999998</v>
      </c>
      <c r="R100">
        <v>1.2525930000000001</v>
      </c>
      <c r="S100">
        <v>0.27100000000000002</v>
      </c>
      <c r="T100">
        <v>1.788</v>
      </c>
      <c r="U100">
        <v>2.61</v>
      </c>
      <c r="V100">
        <v>3.3995000000000002</v>
      </c>
      <c r="W100">
        <v>8.6539999999999999</v>
      </c>
      <c r="X100">
        <f t="shared" si="11"/>
        <v>0.97106199999999998</v>
      </c>
      <c r="Z100" s="4" t="s">
        <v>110</v>
      </c>
      <c r="AA100">
        <v>354</v>
      </c>
      <c r="AB100">
        <v>-2.1380000000000001E-3</v>
      </c>
      <c r="AC100">
        <v>0.30676500000000001</v>
      </c>
      <c r="AD100">
        <v>-1.45</v>
      </c>
      <c r="AE100">
        <v>-0.16850000000000001</v>
      </c>
      <c r="AF100">
        <v>-2.9499999999999998E-2</v>
      </c>
      <c r="AG100">
        <v>0.1265</v>
      </c>
      <c r="AH100">
        <v>2.468</v>
      </c>
      <c r="AI100">
        <f t="shared" si="12"/>
        <v>0.15093000000000001</v>
      </c>
      <c r="AK100" s="5">
        <v>18</v>
      </c>
      <c r="AL100" t="s">
        <v>110</v>
      </c>
      <c r="AM100">
        <v>2.4233769999999999</v>
      </c>
      <c r="AN100">
        <v>0.97106199999999998</v>
      </c>
      <c r="AP100" s="5">
        <v>18</v>
      </c>
      <c r="AQ100" t="s">
        <v>110</v>
      </c>
      <c r="AR100">
        <v>-1.4009999999999999E-3</v>
      </c>
      <c r="AS100">
        <v>0.15093000000000001</v>
      </c>
    </row>
    <row r="101" spans="2:45">
      <c r="B101" s="4"/>
      <c r="D101" s="4"/>
      <c r="E101" s="4"/>
      <c r="O101" s="4" t="s">
        <v>111</v>
      </c>
      <c r="P101">
        <v>355</v>
      </c>
      <c r="Q101">
        <v>3.331051</v>
      </c>
      <c r="R101">
        <v>1.4622250000000001</v>
      </c>
      <c r="S101">
        <v>0.58799999999999997</v>
      </c>
      <c r="T101">
        <v>2.2505000000000002</v>
      </c>
      <c r="U101">
        <v>3.335</v>
      </c>
      <c r="V101">
        <v>4.1280000000000001</v>
      </c>
      <c r="W101">
        <v>9.8930000000000007</v>
      </c>
      <c r="X101">
        <f t="shared" si="11"/>
        <v>0.97473200000000004</v>
      </c>
      <c r="Z101" s="4" t="s">
        <v>111</v>
      </c>
      <c r="AA101">
        <v>354</v>
      </c>
      <c r="AB101">
        <v>-1.915E-3</v>
      </c>
      <c r="AC101">
        <v>0.33244899999999999</v>
      </c>
      <c r="AD101">
        <v>-0.89900000000000002</v>
      </c>
      <c r="AE101">
        <v>-0.16850000000000001</v>
      </c>
      <c r="AF101">
        <v>-3.3000000000000002E-2</v>
      </c>
      <c r="AG101">
        <v>0.14574999999999999</v>
      </c>
      <c r="AH101">
        <v>2.984</v>
      </c>
      <c r="AI101">
        <f t="shared" si="12"/>
        <v>0.21149899999999999</v>
      </c>
      <c r="AK101" s="5">
        <v>19</v>
      </c>
      <c r="AL101" t="s">
        <v>111</v>
      </c>
      <c r="AM101">
        <v>3.04379</v>
      </c>
      <c r="AN101">
        <v>0.97473200000000004</v>
      </c>
      <c r="AP101" s="5">
        <v>19</v>
      </c>
      <c r="AQ101" t="s">
        <v>111</v>
      </c>
      <c r="AR101">
        <v>-1.343E-3</v>
      </c>
      <c r="AS101">
        <v>0.21149899999999999</v>
      </c>
    </row>
    <row r="102" spans="2:45">
      <c r="B102" s="4"/>
      <c r="E102" s="4"/>
      <c r="O102" s="4" t="s">
        <v>112</v>
      </c>
      <c r="P102">
        <v>355</v>
      </c>
      <c r="Q102">
        <v>2.367715</v>
      </c>
      <c r="R102">
        <v>4.0215639999999997</v>
      </c>
      <c r="S102">
        <v>-5.45</v>
      </c>
      <c r="T102">
        <v>-1.0774999999999999</v>
      </c>
      <c r="U102">
        <v>2.887</v>
      </c>
      <c r="V102">
        <v>6.3005000000000004</v>
      </c>
      <c r="W102">
        <v>8.3079999999999998</v>
      </c>
      <c r="X102">
        <f t="shared" si="11"/>
        <v>0.998332</v>
      </c>
      <c r="Z102" s="4" t="s">
        <v>112</v>
      </c>
      <c r="AA102">
        <v>354</v>
      </c>
      <c r="AB102">
        <v>3.4717999999999999E-2</v>
      </c>
      <c r="AC102">
        <v>0.31479699999999999</v>
      </c>
      <c r="AD102">
        <v>-1.0409999999999999</v>
      </c>
      <c r="AE102">
        <v>-0.159</v>
      </c>
      <c r="AF102">
        <v>5.1999999999999998E-2</v>
      </c>
      <c r="AG102">
        <v>0.20899999999999999</v>
      </c>
      <c r="AH102">
        <v>1.494</v>
      </c>
      <c r="AI102">
        <f t="shared" si="12"/>
        <v>0.158189</v>
      </c>
      <c r="AK102" s="5">
        <v>20</v>
      </c>
      <c r="AL102" t="s">
        <v>112</v>
      </c>
      <c r="AM102">
        <v>1.5404549999999999</v>
      </c>
      <c r="AN102">
        <v>0.998332</v>
      </c>
      <c r="AP102" s="5">
        <v>20</v>
      </c>
      <c r="AQ102" t="s">
        <v>112</v>
      </c>
      <c r="AR102">
        <v>3.4201000000000002E-2</v>
      </c>
      <c r="AS102">
        <v>0.158189</v>
      </c>
    </row>
    <row r="103" spans="2:45">
      <c r="B103" s="4"/>
      <c r="D103" s="4"/>
      <c r="E103" s="4"/>
      <c r="O103" s="4" t="s">
        <v>113</v>
      </c>
      <c r="P103">
        <v>355</v>
      </c>
      <c r="Q103">
        <v>2.01071</v>
      </c>
      <c r="R103">
        <v>0.94687900000000003</v>
      </c>
      <c r="S103">
        <v>0.14899999999999999</v>
      </c>
      <c r="T103">
        <v>1.2695000000000001</v>
      </c>
      <c r="U103">
        <v>1.968</v>
      </c>
      <c r="V103">
        <v>2.6644999999999999</v>
      </c>
      <c r="W103">
        <v>5.7290000000000001</v>
      </c>
      <c r="X103">
        <f t="shared" si="11"/>
        <v>0.96496300000000002</v>
      </c>
      <c r="Z103" s="4" t="s">
        <v>113</v>
      </c>
      <c r="AA103">
        <v>354</v>
      </c>
      <c r="AB103">
        <v>-1.0139999999999999E-3</v>
      </c>
      <c r="AC103">
        <v>0.25261299999999998</v>
      </c>
      <c r="AD103">
        <v>-1.8140000000000001</v>
      </c>
      <c r="AE103">
        <v>-0.10775</v>
      </c>
      <c r="AF103">
        <v>-1.9E-2</v>
      </c>
      <c r="AG103">
        <v>8.0250000000000002E-2</v>
      </c>
      <c r="AH103">
        <v>2.411</v>
      </c>
      <c r="AI103">
        <f t="shared" si="12"/>
        <v>-4.6439000000000001E-2</v>
      </c>
      <c r="AK103" s="5">
        <v>21</v>
      </c>
      <c r="AL103" t="s">
        <v>113</v>
      </c>
      <c r="AM103">
        <v>1.871524</v>
      </c>
      <c r="AN103">
        <v>0.96496300000000002</v>
      </c>
      <c r="AP103" s="5">
        <v>21</v>
      </c>
      <c r="AQ103" t="s">
        <v>113</v>
      </c>
      <c r="AR103">
        <v>-7.54E-4</v>
      </c>
      <c r="AS103">
        <v>-4.6439000000000001E-2</v>
      </c>
    </row>
    <row r="104" spans="2:45">
      <c r="B104" s="4"/>
      <c r="E104" s="4"/>
      <c r="O104" s="4" t="s">
        <v>114</v>
      </c>
      <c r="P104">
        <v>355</v>
      </c>
      <c r="Q104">
        <v>2.008273</v>
      </c>
      <c r="R104">
        <v>1.0030559999999999</v>
      </c>
      <c r="S104">
        <v>0.20100000000000001</v>
      </c>
      <c r="T104">
        <v>1.2490000000000001</v>
      </c>
      <c r="U104">
        <v>1.9159999999999999</v>
      </c>
      <c r="V104">
        <v>2.6295000000000002</v>
      </c>
      <c r="W104">
        <v>6.27</v>
      </c>
      <c r="X104">
        <f t="shared" si="11"/>
        <v>0.97512399999999999</v>
      </c>
      <c r="Z104" s="4" t="s">
        <v>114</v>
      </c>
      <c r="AA104">
        <v>354</v>
      </c>
      <c r="AB104">
        <v>-5.7400000000000003E-3</v>
      </c>
      <c r="AC104">
        <v>0.225524</v>
      </c>
      <c r="AD104">
        <v>-1.3480000000000001</v>
      </c>
      <c r="AE104">
        <v>-0.10925</v>
      </c>
      <c r="AF104">
        <v>-2.5499999999999998E-2</v>
      </c>
      <c r="AG104">
        <v>8.0500000000000002E-2</v>
      </c>
      <c r="AH104">
        <v>1.694</v>
      </c>
      <c r="AI104">
        <f t="shared" si="12"/>
        <v>4.2519000000000001E-2</v>
      </c>
      <c r="AK104" s="5">
        <v>22</v>
      </c>
      <c r="AL104" t="s">
        <v>114</v>
      </c>
      <c r="AM104">
        <v>1.93876</v>
      </c>
      <c r="AN104">
        <v>0.97512399999999999</v>
      </c>
      <c r="AP104" s="5">
        <v>22</v>
      </c>
      <c r="AQ104" t="s">
        <v>114</v>
      </c>
      <c r="AR104">
        <v>-1.4710000000000001E-3</v>
      </c>
      <c r="AS104">
        <v>4.2519000000000001E-2</v>
      </c>
    </row>
    <row r="105" spans="2:45">
      <c r="B105" s="4"/>
      <c r="D105" s="4"/>
      <c r="E105" s="4"/>
      <c r="O105" s="4" t="s">
        <v>115</v>
      </c>
      <c r="P105">
        <v>355</v>
      </c>
      <c r="Q105">
        <v>2.3907970000000001</v>
      </c>
      <c r="R105">
        <v>1.1866350000000001</v>
      </c>
      <c r="S105">
        <v>0.42099999999999999</v>
      </c>
      <c r="T105">
        <v>1.4455</v>
      </c>
      <c r="U105">
        <v>2.3199999999999998</v>
      </c>
      <c r="V105">
        <v>3.0034999999999998</v>
      </c>
      <c r="W105">
        <v>7.774</v>
      </c>
      <c r="X105">
        <f t="shared" si="11"/>
        <v>0.98012900000000003</v>
      </c>
      <c r="Z105" s="4" t="s">
        <v>115</v>
      </c>
      <c r="AA105">
        <v>354</v>
      </c>
      <c r="AB105">
        <v>-1.686E-3</v>
      </c>
      <c r="AC105">
        <v>0.237151</v>
      </c>
      <c r="AD105">
        <v>-0.82</v>
      </c>
      <c r="AE105">
        <v>-0.11675000000000001</v>
      </c>
      <c r="AF105">
        <v>-1.7500000000000002E-2</v>
      </c>
      <c r="AG105">
        <v>8.8749999999999996E-2</v>
      </c>
      <c r="AH105">
        <v>2.0579999999999998</v>
      </c>
      <c r="AI105">
        <f t="shared" si="12"/>
        <v>0.241176</v>
      </c>
      <c r="AK105" s="5">
        <v>23</v>
      </c>
      <c r="AL105" t="s">
        <v>115</v>
      </c>
      <c r="AM105">
        <v>2.130652</v>
      </c>
      <c r="AN105">
        <v>0.98012900000000003</v>
      </c>
      <c r="AP105" s="5">
        <v>23</v>
      </c>
      <c r="AQ105" t="s">
        <v>115</v>
      </c>
      <c r="AR105">
        <v>-1.397E-3</v>
      </c>
      <c r="AS105">
        <v>0.241176</v>
      </c>
    </row>
    <row r="106" spans="2:45">
      <c r="B106" s="4"/>
      <c r="E106" s="4"/>
      <c r="O106" s="4" t="s">
        <v>116</v>
      </c>
      <c r="P106">
        <v>355</v>
      </c>
      <c r="Q106">
        <v>3.0661489999999998</v>
      </c>
      <c r="R106">
        <v>1.410542</v>
      </c>
      <c r="S106">
        <v>0.78800000000000003</v>
      </c>
      <c r="T106">
        <v>1.9544999999999999</v>
      </c>
      <c r="U106">
        <v>3.0369999999999999</v>
      </c>
      <c r="V106">
        <v>3.8410000000000002</v>
      </c>
      <c r="W106">
        <v>9.0030000000000001</v>
      </c>
      <c r="X106">
        <f t="shared" si="11"/>
        <v>0.97920700000000005</v>
      </c>
      <c r="Z106" s="4" t="s">
        <v>116</v>
      </c>
      <c r="AA106">
        <v>354</v>
      </c>
      <c r="AB106">
        <v>-1.4630000000000001E-3</v>
      </c>
      <c r="AC106">
        <v>0.28617599999999999</v>
      </c>
      <c r="AD106">
        <v>-0.88900000000000001</v>
      </c>
      <c r="AE106">
        <v>-0.1285</v>
      </c>
      <c r="AF106">
        <v>-2.5499999999999998E-2</v>
      </c>
      <c r="AG106">
        <v>9.1749999999999998E-2</v>
      </c>
      <c r="AH106">
        <v>2.964</v>
      </c>
      <c r="AI106">
        <f t="shared" si="12"/>
        <v>0.24388099999999999</v>
      </c>
      <c r="AK106" s="5">
        <v>24</v>
      </c>
      <c r="AL106" t="s">
        <v>116</v>
      </c>
      <c r="AM106">
        <v>2.7843040000000001</v>
      </c>
      <c r="AN106">
        <v>0.97920700000000005</v>
      </c>
      <c r="AP106" s="5">
        <v>24</v>
      </c>
      <c r="AQ106" t="s">
        <v>116</v>
      </c>
      <c r="AR106">
        <v>-1.421E-3</v>
      </c>
      <c r="AS106">
        <v>0.24388099999999999</v>
      </c>
    </row>
    <row r="107" spans="2:45">
      <c r="B107" s="4"/>
      <c r="D107" s="4"/>
      <c r="E107" s="4"/>
      <c r="O107" s="4" t="s">
        <v>117</v>
      </c>
      <c r="P107">
        <v>355</v>
      </c>
      <c r="Q107">
        <v>2.102814</v>
      </c>
      <c r="R107">
        <v>4.0835509999999999</v>
      </c>
      <c r="S107">
        <v>-5.8689999999999998</v>
      </c>
      <c r="T107">
        <v>-1.4355</v>
      </c>
      <c r="U107">
        <v>2.35</v>
      </c>
      <c r="V107">
        <v>6.1180000000000003</v>
      </c>
      <c r="W107">
        <v>8.0730000000000004</v>
      </c>
      <c r="X107">
        <f t="shared" si="11"/>
        <v>0.99829800000000002</v>
      </c>
      <c r="Z107" s="4" t="s">
        <v>117</v>
      </c>
      <c r="AA107">
        <v>354</v>
      </c>
      <c r="AB107">
        <v>3.5168999999999999E-2</v>
      </c>
      <c r="AC107">
        <v>0.32108100000000001</v>
      </c>
      <c r="AD107">
        <v>-1.141</v>
      </c>
      <c r="AE107">
        <v>-0.17100000000000001</v>
      </c>
      <c r="AF107">
        <v>6.25E-2</v>
      </c>
      <c r="AG107">
        <v>0.24525</v>
      </c>
      <c r="AH107">
        <v>1.3240000000000001</v>
      </c>
      <c r="AI107">
        <f t="shared" si="12"/>
        <v>0.23309099999999999</v>
      </c>
      <c r="AK107" s="5">
        <v>25</v>
      </c>
      <c r="AL107" t="s">
        <v>117</v>
      </c>
      <c r="AM107">
        <v>1.4826950000000001</v>
      </c>
      <c r="AN107">
        <v>0.99829800000000002</v>
      </c>
      <c r="AP107" s="5">
        <v>25</v>
      </c>
      <c r="AQ107" t="s">
        <v>117</v>
      </c>
      <c r="AR107">
        <v>3.4141999999999999E-2</v>
      </c>
      <c r="AS107">
        <v>0.23309099999999999</v>
      </c>
    </row>
    <row r="108" spans="2:45">
      <c r="B108" s="4"/>
      <c r="C108" t="s">
        <v>908</v>
      </c>
      <c r="E108" s="4"/>
      <c r="O108" s="4" t="s">
        <v>118</v>
      </c>
      <c r="P108">
        <v>355</v>
      </c>
      <c r="Q108">
        <v>1.083555</v>
      </c>
      <c r="R108">
        <v>0.514513</v>
      </c>
      <c r="S108">
        <v>0.52400000000000002</v>
      </c>
      <c r="T108">
        <v>0.75349999999999995</v>
      </c>
      <c r="U108">
        <v>0.999</v>
      </c>
      <c r="V108">
        <v>1.2629999999999999</v>
      </c>
      <c r="W108">
        <v>4.4359999999999999</v>
      </c>
      <c r="X108">
        <f t="shared" si="11"/>
        <v>0.92057199999999995</v>
      </c>
      <c r="Z108" s="4" t="s">
        <v>118</v>
      </c>
      <c r="AA108">
        <v>354</v>
      </c>
      <c r="AB108">
        <v>2.0100000000000001E-4</v>
      </c>
      <c r="AC108">
        <v>0.202404</v>
      </c>
      <c r="AD108">
        <v>-1.6439999999999999</v>
      </c>
      <c r="AE108">
        <v>-6.275E-2</v>
      </c>
      <c r="AF108">
        <v>0</v>
      </c>
      <c r="AG108">
        <v>5.6750000000000002E-2</v>
      </c>
      <c r="AH108">
        <v>2.141</v>
      </c>
      <c r="AI108">
        <f t="shared" si="12"/>
        <v>-5.1527999999999997E-2</v>
      </c>
      <c r="AK108" s="5">
        <v>26</v>
      </c>
      <c r="AL108" t="s">
        <v>118</v>
      </c>
      <c r="AM108">
        <v>1.073499</v>
      </c>
      <c r="AN108">
        <v>0.92057199999999995</v>
      </c>
      <c r="AP108" s="5">
        <v>26</v>
      </c>
      <c r="AQ108" t="s">
        <v>118</v>
      </c>
      <c r="AR108">
        <v>1.9999999999999999E-6</v>
      </c>
      <c r="AS108">
        <v>-5.1527999999999997E-2</v>
      </c>
    </row>
    <row r="109" spans="2:45">
      <c r="B109" s="4"/>
      <c r="D109" s="4"/>
      <c r="E109" s="4"/>
      <c r="O109" s="4" t="s">
        <v>119</v>
      </c>
      <c r="P109">
        <v>355</v>
      </c>
      <c r="Q109">
        <v>1.081118</v>
      </c>
      <c r="R109">
        <v>0.63495400000000002</v>
      </c>
      <c r="S109">
        <v>0.20899999999999999</v>
      </c>
      <c r="T109">
        <v>0.71050000000000002</v>
      </c>
      <c r="U109">
        <v>0.96099999999999997</v>
      </c>
      <c r="V109">
        <v>1.2649999999999999</v>
      </c>
      <c r="W109">
        <v>5.0229999999999997</v>
      </c>
      <c r="X109">
        <f t="shared" si="11"/>
        <v>0.95545000000000002</v>
      </c>
      <c r="Z109" s="4" t="s">
        <v>119</v>
      </c>
      <c r="AA109">
        <v>354</v>
      </c>
      <c r="AB109">
        <v>-4.5250000000000004E-3</v>
      </c>
      <c r="AC109">
        <v>0.19550100000000001</v>
      </c>
      <c r="AD109">
        <v>-1.3979999999999999</v>
      </c>
      <c r="AE109">
        <v>-6.3750000000000001E-2</v>
      </c>
      <c r="AF109">
        <v>-8.5000000000000006E-3</v>
      </c>
      <c r="AG109">
        <v>6.3E-2</v>
      </c>
      <c r="AH109">
        <v>1.4239999999999999</v>
      </c>
      <c r="AI109">
        <f t="shared" si="12"/>
        <v>5.6214E-2</v>
      </c>
      <c r="AK109" s="5">
        <v>27</v>
      </c>
      <c r="AL109" t="s">
        <v>119</v>
      </c>
      <c r="AM109">
        <v>1.1337120000000001</v>
      </c>
      <c r="AN109">
        <v>0.95545000000000002</v>
      </c>
      <c r="AP109" s="5">
        <v>27</v>
      </c>
      <c r="AQ109" t="s">
        <v>119</v>
      </c>
      <c r="AR109">
        <v>-7.0799999999999997E-4</v>
      </c>
      <c r="AS109">
        <v>5.6214E-2</v>
      </c>
    </row>
    <row r="110" spans="2:45">
      <c r="B110" s="4"/>
      <c r="E110" s="4"/>
      <c r="O110" s="4" t="s">
        <v>120</v>
      </c>
      <c r="P110">
        <v>355</v>
      </c>
      <c r="Q110">
        <v>1.4636420000000001</v>
      </c>
      <c r="R110">
        <v>0.83689899999999995</v>
      </c>
      <c r="S110">
        <v>0.65400000000000003</v>
      </c>
      <c r="T110">
        <v>0.93200000000000005</v>
      </c>
      <c r="U110">
        <v>1.2270000000000001</v>
      </c>
      <c r="V110">
        <v>1.69</v>
      </c>
      <c r="W110">
        <v>6.4480000000000004</v>
      </c>
      <c r="X110">
        <f t="shared" si="11"/>
        <v>0.965831</v>
      </c>
      <c r="Z110" s="4" t="s">
        <v>120</v>
      </c>
      <c r="AA110">
        <v>354</v>
      </c>
      <c r="AB110">
        <v>-4.7199999999999998E-4</v>
      </c>
      <c r="AC110">
        <v>0.21212300000000001</v>
      </c>
      <c r="AD110">
        <v>-1.0309999999999999</v>
      </c>
      <c r="AE110">
        <v>-7.5749999999999998E-2</v>
      </c>
      <c r="AF110">
        <v>-3.0000000000000001E-3</v>
      </c>
      <c r="AG110">
        <v>6.7000000000000004E-2</v>
      </c>
      <c r="AH110">
        <v>1.788</v>
      </c>
      <c r="AI110">
        <f t="shared" si="12"/>
        <v>0.28677000000000002</v>
      </c>
      <c r="AK110" s="5">
        <v>28</v>
      </c>
      <c r="AL110" t="s">
        <v>120</v>
      </c>
      <c r="AM110">
        <v>1.4191149999999999</v>
      </c>
      <c r="AN110">
        <v>0.965831</v>
      </c>
      <c r="AP110" s="5">
        <v>28</v>
      </c>
      <c r="AQ110" t="s">
        <v>120</v>
      </c>
      <c r="AR110">
        <v>-8.5099999999999998E-4</v>
      </c>
      <c r="AS110">
        <v>0.28677000000000002</v>
      </c>
    </row>
    <row r="111" spans="2:45">
      <c r="B111" s="4"/>
      <c r="D111" s="4"/>
      <c r="E111" s="4"/>
      <c r="O111" s="4" t="s">
        <v>121</v>
      </c>
      <c r="P111">
        <v>355</v>
      </c>
      <c r="Q111">
        <v>2.1389939999999998</v>
      </c>
      <c r="R111">
        <v>1.0471330000000001</v>
      </c>
      <c r="S111">
        <v>0.92</v>
      </c>
      <c r="T111">
        <v>1.4875</v>
      </c>
      <c r="U111">
        <v>1.8480000000000001</v>
      </c>
      <c r="V111">
        <v>2.5225</v>
      </c>
      <c r="W111">
        <v>7.9729999999999999</v>
      </c>
      <c r="X111">
        <f t="shared" si="11"/>
        <v>0.96454600000000001</v>
      </c>
      <c r="Z111" s="4" t="s">
        <v>121</v>
      </c>
      <c r="AA111">
        <v>354</v>
      </c>
      <c r="AB111">
        <v>-2.4899999999999998E-4</v>
      </c>
      <c r="AC111">
        <v>0.27111099999999999</v>
      </c>
      <c r="AD111">
        <v>-1.319</v>
      </c>
      <c r="AE111">
        <v>-9.4500000000000001E-2</v>
      </c>
      <c r="AF111">
        <v>-1.0999999999999999E-2</v>
      </c>
      <c r="AG111">
        <v>8.3750000000000005E-2</v>
      </c>
      <c r="AH111">
        <v>2.7040000000000002</v>
      </c>
      <c r="AI111">
        <f t="shared" si="12"/>
        <v>0.303369</v>
      </c>
      <c r="AK111" s="5">
        <v>29</v>
      </c>
      <c r="AL111" t="s">
        <v>121</v>
      </c>
      <c r="AM111">
        <v>2.0762659999999999</v>
      </c>
      <c r="AN111">
        <v>0.96454600000000001</v>
      </c>
      <c r="AP111" s="5">
        <v>29</v>
      </c>
      <c r="AQ111" t="s">
        <v>121</v>
      </c>
      <c r="AR111">
        <v>-9.1699999999999995E-4</v>
      </c>
      <c r="AS111">
        <v>0.303369</v>
      </c>
    </row>
    <row r="112" spans="2:45">
      <c r="B112" s="4"/>
      <c r="E112" s="4"/>
      <c r="O112" s="4" t="s">
        <v>122</v>
      </c>
      <c r="P112">
        <v>355</v>
      </c>
      <c r="Q112">
        <v>1.175659</v>
      </c>
      <c r="R112">
        <v>4.0790689999999996</v>
      </c>
      <c r="S112">
        <v>-6.3289999999999997</v>
      </c>
      <c r="T112">
        <v>-2.7149999999999999</v>
      </c>
      <c r="U112">
        <v>1.091</v>
      </c>
      <c r="V112">
        <v>4.9145000000000003</v>
      </c>
      <c r="W112">
        <v>7.68</v>
      </c>
      <c r="X112">
        <f t="shared" si="11"/>
        <v>0.99788500000000002</v>
      </c>
      <c r="Z112" s="4" t="s">
        <v>122</v>
      </c>
      <c r="AA112">
        <v>354</v>
      </c>
      <c r="AB112">
        <v>3.6384E-2</v>
      </c>
      <c r="AC112">
        <v>0.35947000000000001</v>
      </c>
      <c r="AD112">
        <v>-0.98</v>
      </c>
      <c r="AE112">
        <v>-0.18575</v>
      </c>
      <c r="AF112">
        <v>2.8500000000000001E-2</v>
      </c>
      <c r="AG112">
        <v>0.31324999999999997</v>
      </c>
      <c r="AH112">
        <v>0.91900000000000004</v>
      </c>
      <c r="AI112">
        <f t="shared" si="12"/>
        <v>0.17969599999999999</v>
      </c>
      <c r="AK112" s="5">
        <v>30</v>
      </c>
      <c r="AL112" t="s">
        <v>122</v>
      </c>
      <c r="AM112">
        <v>1.22241</v>
      </c>
      <c r="AN112">
        <v>0.99788500000000002</v>
      </c>
      <c r="AP112" s="5">
        <v>30</v>
      </c>
      <c r="AQ112" t="s">
        <v>122</v>
      </c>
      <c r="AR112">
        <v>3.4802E-2</v>
      </c>
      <c r="AS112">
        <v>0.17969599999999999</v>
      </c>
    </row>
    <row r="113" spans="1:15">
      <c r="B113" s="4"/>
      <c r="D113" s="4"/>
      <c r="E113" s="4"/>
    </row>
    <row r="114" spans="1:15">
      <c r="A114" t="s">
        <v>909</v>
      </c>
      <c r="B114" s="4"/>
      <c r="E114" s="4"/>
    </row>
    <row r="115" spans="1:15">
      <c r="A115" t="s">
        <v>396</v>
      </c>
      <c r="B115" s="6" t="s">
        <v>171</v>
      </c>
      <c r="C115" s="6" t="s">
        <v>66</v>
      </c>
      <c r="D115" s="6" t="s">
        <v>67</v>
      </c>
      <c r="E115" s="6" t="s">
        <v>68</v>
      </c>
      <c r="F115" s="6" t="s">
        <v>69</v>
      </c>
      <c r="G115" s="6" t="str">
        <f>L115</f>
        <v>const.coef</v>
      </c>
      <c r="H115" s="6" t="str">
        <f>M115</f>
        <v>ar(1)</v>
      </c>
      <c r="K115" s="4" t="s">
        <v>169</v>
      </c>
      <c r="L115" t="s">
        <v>106</v>
      </c>
      <c r="M115" t="s">
        <v>170</v>
      </c>
    </row>
    <row r="116" spans="1:15">
      <c r="A116" s="9" t="s">
        <v>146</v>
      </c>
      <c r="B116">
        <v>127</v>
      </c>
      <c r="C116" s="7">
        <v>3.3856320000000002</v>
      </c>
      <c r="D116" s="7">
        <v>0.93074299999999999</v>
      </c>
      <c r="E116" s="7">
        <v>2.3350050000000002</v>
      </c>
      <c r="F116" s="7">
        <v>7.2901179999999997</v>
      </c>
      <c r="G116" s="7">
        <f t="shared" ref="G116:G147" si="13">VLOOKUP(A116,$K$116:$M$191,2,FALSE)</f>
        <v>4.3617090000000003</v>
      </c>
      <c r="H116" s="7">
        <f t="shared" ref="H116:H147" si="14">VLOOKUP(A116,$K$116:$M$191,3,FALSE)</f>
        <v>0.99332100000000001</v>
      </c>
      <c r="J116" s="5">
        <v>0</v>
      </c>
      <c r="K116" t="s">
        <v>144</v>
      </c>
      <c r="L116">
        <v>3.3939439999999998</v>
      </c>
      <c r="M116">
        <v>0.97070199999999995</v>
      </c>
    </row>
    <row r="117" spans="1:15">
      <c r="A117" s="9" t="s">
        <v>145</v>
      </c>
      <c r="B117">
        <v>127</v>
      </c>
      <c r="C117" s="7">
        <v>2.8219859999999999</v>
      </c>
      <c r="D117" s="7">
        <v>0.776065</v>
      </c>
      <c r="E117" s="7">
        <v>1.776138</v>
      </c>
      <c r="F117" s="7">
        <v>5.8941470000000002</v>
      </c>
      <c r="G117" s="7">
        <f t="shared" si="13"/>
        <v>3.5849959999999998</v>
      </c>
      <c r="H117" s="7">
        <f t="shared" si="14"/>
        <v>0.99041999999999997</v>
      </c>
      <c r="J117" s="5">
        <v>1</v>
      </c>
      <c r="K117" t="s">
        <v>145</v>
      </c>
      <c r="L117">
        <v>3.5849959999999998</v>
      </c>
      <c r="M117">
        <v>0.99041999999999997</v>
      </c>
    </row>
    <row r="118" spans="1:15">
      <c r="A118" s="9" t="s">
        <v>144</v>
      </c>
      <c r="B118">
        <v>127</v>
      </c>
      <c r="C118" s="7">
        <v>2.9683380000000001</v>
      </c>
      <c r="D118" s="7">
        <v>0.70358500000000002</v>
      </c>
      <c r="E118" s="7">
        <v>1.822678</v>
      </c>
      <c r="F118" s="7">
        <v>6.4260489999999999</v>
      </c>
      <c r="G118" s="7">
        <f t="shared" si="13"/>
        <v>3.3939439999999998</v>
      </c>
      <c r="H118" s="7">
        <f t="shared" si="14"/>
        <v>0.97070199999999995</v>
      </c>
      <c r="J118" s="5">
        <v>2</v>
      </c>
      <c r="K118" t="s">
        <v>146</v>
      </c>
      <c r="L118">
        <v>4.3617090000000003</v>
      </c>
      <c r="M118">
        <v>0.99332100000000001</v>
      </c>
    </row>
    <row r="119" spans="1:15">
      <c r="A119" s="9" t="s">
        <v>147</v>
      </c>
      <c r="B119">
        <v>127</v>
      </c>
      <c r="C119" s="7">
        <v>4.158938</v>
      </c>
      <c r="D119" s="7">
        <v>1.1168610000000001</v>
      </c>
      <c r="E119" s="7">
        <v>3.0766849999999999</v>
      </c>
      <c r="F119" s="7">
        <v>9.2294859999999996</v>
      </c>
      <c r="G119" s="7">
        <f t="shared" si="13"/>
        <v>5.7937279999999998</v>
      </c>
      <c r="H119" s="7">
        <f t="shared" si="14"/>
        <v>0.99609000000000003</v>
      </c>
      <c r="J119" s="5">
        <v>3</v>
      </c>
      <c r="K119" t="s">
        <v>147</v>
      </c>
      <c r="L119">
        <v>5.7937279999999998</v>
      </c>
      <c r="M119">
        <v>0.99609000000000003</v>
      </c>
    </row>
    <row r="120" spans="1:15">
      <c r="A120" s="9" t="s">
        <v>115</v>
      </c>
      <c r="B120">
        <v>127</v>
      </c>
      <c r="C120" s="7">
        <v>2.6979060000000001</v>
      </c>
      <c r="D120" s="7">
        <v>1.1341760000000001</v>
      </c>
      <c r="E120" s="7">
        <v>0.89600000000000002</v>
      </c>
      <c r="F120" s="7">
        <v>6.72</v>
      </c>
      <c r="G120" s="7">
        <f t="shared" si="13"/>
        <v>3.4086270000000001</v>
      </c>
      <c r="H120" s="7">
        <f t="shared" si="14"/>
        <v>0.99746100000000004</v>
      </c>
      <c r="J120" s="5">
        <v>4</v>
      </c>
      <c r="K120" t="s">
        <v>141</v>
      </c>
      <c r="L120">
        <v>281.32226800000001</v>
      </c>
      <c r="M120">
        <v>1</v>
      </c>
    </row>
    <row r="121" spans="1:15">
      <c r="A121" s="9" t="s">
        <v>737</v>
      </c>
      <c r="B121">
        <v>127</v>
      </c>
      <c r="C121" s="7">
        <v>-4.5370000000000001E-2</v>
      </c>
      <c r="D121" s="7">
        <v>0.168735</v>
      </c>
      <c r="E121" s="7">
        <v>-0.60099999999999998</v>
      </c>
      <c r="F121" s="7">
        <v>0.40200000000000002</v>
      </c>
      <c r="G121" s="7">
        <f t="shared" si="13"/>
        <v>-4.6149000000000003E-2</v>
      </c>
      <c r="H121" s="7">
        <f t="shared" si="14"/>
        <v>0.170683</v>
      </c>
      <c r="J121" s="5">
        <v>5</v>
      </c>
      <c r="K121" t="s">
        <v>142</v>
      </c>
      <c r="L121">
        <v>1.1114660000000001</v>
      </c>
      <c r="M121">
        <v>0.99469399999999997</v>
      </c>
    </row>
    <row r="122" spans="1:15">
      <c r="A122" s="9" t="s">
        <v>110</v>
      </c>
      <c r="B122">
        <v>127</v>
      </c>
      <c r="C122" s="7">
        <v>2.891016</v>
      </c>
      <c r="D122" s="7">
        <v>1.1580630000000001</v>
      </c>
      <c r="E122" s="7">
        <v>0.76200000000000001</v>
      </c>
      <c r="F122" s="7">
        <v>7.08</v>
      </c>
      <c r="G122" s="7">
        <f t="shared" si="13"/>
        <v>3.5017610000000001</v>
      </c>
      <c r="H122" s="7">
        <f t="shared" si="14"/>
        <v>0.99699899999999997</v>
      </c>
      <c r="J122" s="5">
        <v>6</v>
      </c>
      <c r="K122" t="s">
        <v>143</v>
      </c>
      <c r="L122">
        <v>1.714385</v>
      </c>
      <c r="M122">
        <v>0.93539000000000005</v>
      </c>
      <c r="O122" s="4"/>
    </row>
    <row r="123" spans="1:15">
      <c r="A123" s="9" t="s">
        <v>711</v>
      </c>
      <c r="B123">
        <v>127</v>
      </c>
      <c r="C123" s="7">
        <v>-4.8046999999999999E-2</v>
      </c>
      <c r="D123" s="7">
        <v>0.19053300000000001</v>
      </c>
      <c r="E123" s="7">
        <v>-0.61099999999999999</v>
      </c>
      <c r="F123" s="7">
        <v>0.51900000000000002</v>
      </c>
      <c r="G123" s="7">
        <f t="shared" si="13"/>
        <v>-4.8245000000000003E-2</v>
      </c>
      <c r="H123" s="7">
        <f t="shared" si="14"/>
        <v>6.7587999999999995E-2</v>
      </c>
      <c r="J123" s="5">
        <v>7</v>
      </c>
      <c r="K123" t="s">
        <v>149</v>
      </c>
      <c r="L123">
        <v>6.0767559999999996</v>
      </c>
      <c r="M123">
        <v>0.99760899999999997</v>
      </c>
      <c r="O123" s="4"/>
    </row>
    <row r="124" spans="1:15">
      <c r="A124" s="9" t="s">
        <v>120</v>
      </c>
      <c r="B124">
        <v>127</v>
      </c>
      <c r="C124" s="7">
        <v>1.7010160000000001</v>
      </c>
      <c r="D124" s="7">
        <v>0.81278099999999998</v>
      </c>
      <c r="E124" s="7">
        <v>0.74199999999999999</v>
      </c>
      <c r="F124" s="7">
        <v>5.62</v>
      </c>
      <c r="G124" s="7">
        <f t="shared" si="13"/>
        <v>2.491444</v>
      </c>
      <c r="H124" s="7">
        <f t="shared" si="14"/>
        <v>0.99126999999999998</v>
      </c>
      <c r="J124" s="5">
        <v>8</v>
      </c>
      <c r="K124" t="s">
        <v>150</v>
      </c>
      <c r="L124" s="3">
        <v>13237.870414999999</v>
      </c>
      <c r="M124">
        <v>0.99843899999999997</v>
      </c>
      <c r="O124" s="4"/>
    </row>
    <row r="125" spans="1:15">
      <c r="A125" s="9" t="s">
        <v>741</v>
      </c>
      <c r="B125">
        <v>127</v>
      </c>
      <c r="C125" s="7">
        <v>-3.4819000000000003E-2</v>
      </c>
      <c r="D125" s="7">
        <v>0.21055599999999999</v>
      </c>
      <c r="E125" s="7">
        <v>-1.0309999999999999</v>
      </c>
      <c r="F125" s="7">
        <v>0.498</v>
      </c>
      <c r="G125" s="7">
        <f t="shared" si="13"/>
        <v>-3.6305999999999998E-2</v>
      </c>
      <c r="H125" s="7">
        <f t="shared" si="14"/>
        <v>0.22234100000000001</v>
      </c>
      <c r="J125" s="5">
        <v>9</v>
      </c>
      <c r="K125" t="s">
        <v>151</v>
      </c>
      <c r="L125">
        <v>234.500294</v>
      </c>
      <c r="M125">
        <v>0.99964500000000001</v>
      </c>
      <c r="O125" s="4"/>
    </row>
    <row r="126" spans="1:15">
      <c r="A126" s="9" t="s">
        <v>114</v>
      </c>
      <c r="B126">
        <v>127</v>
      </c>
      <c r="C126" s="7">
        <v>2.1342279999999998</v>
      </c>
      <c r="D126" s="7">
        <v>0.92909799999999998</v>
      </c>
      <c r="E126" s="7">
        <v>0.60799999999999998</v>
      </c>
      <c r="F126" s="7">
        <v>5.3239999999999998</v>
      </c>
      <c r="G126" s="7">
        <f t="shared" si="13"/>
        <v>2.6873179999999999</v>
      </c>
      <c r="H126" s="7">
        <f t="shared" si="14"/>
        <v>0.99684399999999995</v>
      </c>
      <c r="J126" s="5">
        <v>10</v>
      </c>
      <c r="K126" t="s">
        <v>177</v>
      </c>
      <c r="L126" s="3">
        <v>2231.1738190000001</v>
      </c>
      <c r="M126">
        <v>1</v>
      </c>
      <c r="O126" s="4"/>
    </row>
    <row r="127" spans="1:15">
      <c r="A127" s="9" t="s">
        <v>736</v>
      </c>
      <c r="B127">
        <v>127</v>
      </c>
      <c r="C127" s="7">
        <v>-3.4929000000000002E-2</v>
      </c>
      <c r="D127" s="7">
        <v>0.14951900000000001</v>
      </c>
      <c r="E127" s="7">
        <v>-0.48799999999999999</v>
      </c>
      <c r="F127" s="7">
        <v>0.30199999999999999</v>
      </c>
      <c r="G127" s="7">
        <f t="shared" si="13"/>
        <v>-3.4970000000000001E-2</v>
      </c>
      <c r="H127" s="7">
        <f t="shared" si="14"/>
        <v>0.102628</v>
      </c>
      <c r="J127" s="5">
        <v>11</v>
      </c>
      <c r="K127" t="s">
        <v>152</v>
      </c>
      <c r="L127">
        <v>100.298444</v>
      </c>
      <c r="M127">
        <v>0.99824900000000005</v>
      </c>
      <c r="O127" s="4"/>
    </row>
    <row r="128" spans="1:15">
      <c r="A128" s="9" t="s">
        <v>109</v>
      </c>
      <c r="B128">
        <v>127</v>
      </c>
      <c r="C128" s="7">
        <v>2.3273389999999998</v>
      </c>
      <c r="D128" s="7">
        <v>0.95533400000000002</v>
      </c>
      <c r="E128" s="7">
        <v>0.46800000000000003</v>
      </c>
      <c r="F128" s="7">
        <v>5.6840000000000002</v>
      </c>
      <c r="G128" s="7">
        <f t="shared" si="13"/>
        <v>2.7839909999999999</v>
      </c>
      <c r="H128" s="7">
        <f t="shared" si="14"/>
        <v>0.99623799999999996</v>
      </c>
      <c r="J128" s="5">
        <v>12</v>
      </c>
      <c r="K128" t="s">
        <v>153</v>
      </c>
      <c r="L128" s="3">
        <v>12242.662768</v>
      </c>
      <c r="M128">
        <v>0.99976299999999996</v>
      </c>
      <c r="O128" s="4"/>
    </row>
    <row r="129" spans="1:15">
      <c r="A129" s="9" t="s">
        <v>698</v>
      </c>
      <c r="B129">
        <v>127</v>
      </c>
      <c r="C129" s="7">
        <v>-3.7606000000000001E-2</v>
      </c>
      <c r="D129" s="7">
        <v>0.171901</v>
      </c>
      <c r="E129" s="7">
        <v>-0.50800000000000001</v>
      </c>
      <c r="F129" s="7">
        <v>0.34</v>
      </c>
      <c r="G129" s="7">
        <f t="shared" si="13"/>
        <v>-3.7588000000000003E-2</v>
      </c>
      <c r="H129" s="7">
        <f t="shared" si="14"/>
        <v>2.5343999999999998E-2</v>
      </c>
      <c r="J129" s="5">
        <v>13</v>
      </c>
      <c r="K129" t="s">
        <v>154</v>
      </c>
      <c r="L129" s="3">
        <v>1829.298436</v>
      </c>
      <c r="M129">
        <v>0.99753599999999998</v>
      </c>
      <c r="O129" s="4"/>
    </row>
    <row r="130" spans="1:15">
      <c r="A130" s="9" t="s">
        <v>119</v>
      </c>
      <c r="B130">
        <v>127</v>
      </c>
      <c r="C130" s="7">
        <v>1.1373390000000001</v>
      </c>
      <c r="D130" s="7">
        <v>0.61566600000000005</v>
      </c>
      <c r="E130" s="7">
        <v>0.43</v>
      </c>
      <c r="F130" s="7">
        <v>4.2240000000000002</v>
      </c>
      <c r="G130" s="7">
        <f t="shared" si="13"/>
        <v>1.7334529999999999</v>
      </c>
      <c r="H130" s="7">
        <f t="shared" si="14"/>
        <v>0.98760599999999998</v>
      </c>
      <c r="J130" s="5">
        <v>14</v>
      </c>
      <c r="K130" t="s">
        <v>155</v>
      </c>
      <c r="L130">
        <v>1.091631</v>
      </c>
      <c r="M130">
        <v>-0.149316</v>
      </c>
      <c r="O130" s="4"/>
    </row>
    <row r="131" spans="1:15">
      <c r="A131" s="9" t="s">
        <v>740</v>
      </c>
      <c r="B131">
        <v>127</v>
      </c>
      <c r="C131" s="7">
        <v>-2.4378E-2</v>
      </c>
      <c r="D131" s="7">
        <v>0.18036099999999999</v>
      </c>
      <c r="E131" s="7">
        <v>-0.85</v>
      </c>
      <c r="F131" s="7">
        <v>0.53300000000000003</v>
      </c>
      <c r="G131" s="7">
        <f t="shared" si="13"/>
        <v>-2.4843E-2</v>
      </c>
      <c r="H131" s="7">
        <f t="shared" si="14"/>
        <v>0.20751500000000001</v>
      </c>
      <c r="J131" s="5">
        <v>15</v>
      </c>
      <c r="K131" t="s">
        <v>156</v>
      </c>
      <c r="L131">
        <v>0.59215399999999996</v>
      </c>
      <c r="M131">
        <v>-8.8678000000000007E-2</v>
      </c>
      <c r="O131" s="4"/>
    </row>
    <row r="132" spans="1:15">
      <c r="A132" s="9" t="s">
        <v>113</v>
      </c>
      <c r="B132">
        <v>127</v>
      </c>
      <c r="C132" s="7">
        <v>2.2806299999999999</v>
      </c>
      <c r="D132" s="7">
        <v>0.84562800000000005</v>
      </c>
      <c r="E132" s="7">
        <v>0.78100000000000003</v>
      </c>
      <c r="F132" s="7">
        <v>5.7060000000000004</v>
      </c>
      <c r="G132" s="7">
        <f t="shared" si="13"/>
        <v>2.6990129999999999</v>
      </c>
      <c r="H132" s="7">
        <f t="shared" si="14"/>
        <v>0.99047499999999999</v>
      </c>
      <c r="J132" s="5">
        <v>16</v>
      </c>
      <c r="K132" t="s">
        <v>108</v>
      </c>
      <c r="L132">
        <v>2.8080069999999999</v>
      </c>
      <c r="M132">
        <v>0.98875100000000005</v>
      </c>
      <c r="O132" s="4"/>
    </row>
    <row r="133" spans="1:15">
      <c r="A133" s="9" t="s">
        <v>735</v>
      </c>
      <c r="B133">
        <v>127</v>
      </c>
      <c r="C133" s="7">
        <v>-3.4929000000000002E-2</v>
      </c>
      <c r="D133" s="7">
        <v>0.14951900000000001</v>
      </c>
      <c r="E133" s="7">
        <v>-0.48799999999999999</v>
      </c>
      <c r="F133" s="7">
        <v>0.30199999999999999</v>
      </c>
      <c r="G133" s="7">
        <f t="shared" si="13"/>
        <v>-3.4970000000000001E-2</v>
      </c>
      <c r="H133" s="7">
        <f t="shared" si="14"/>
        <v>0.102628</v>
      </c>
      <c r="J133" s="5">
        <v>17</v>
      </c>
      <c r="K133" t="s">
        <v>109</v>
      </c>
      <c r="L133">
        <v>2.7839909999999999</v>
      </c>
      <c r="M133">
        <v>0.99623799999999996</v>
      </c>
      <c r="O133" s="4"/>
    </row>
    <row r="134" spans="1:15">
      <c r="A134" s="9" t="s">
        <v>108</v>
      </c>
      <c r="B134">
        <v>127</v>
      </c>
      <c r="C134" s="7">
        <v>2.4737399999999998</v>
      </c>
      <c r="D134" s="7">
        <v>0.87717699999999998</v>
      </c>
      <c r="E134" s="7">
        <v>0.65300000000000002</v>
      </c>
      <c r="F134" s="7">
        <v>6.1660000000000004</v>
      </c>
      <c r="G134" s="7">
        <f t="shared" si="13"/>
        <v>2.8080069999999999</v>
      </c>
      <c r="H134" s="7">
        <f t="shared" si="14"/>
        <v>0.98875100000000005</v>
      </c>
      <c r="J134" s="5">
        <v>18</v>
      </c>
      <c r="K134" t="s">
        <v>110</v>
      </c>
      <c r="L134">
        <v>3.5017610000000001</v>
      </c>
      <c r="M134">
        <v>0.99699899999999997</v>
      </c>
      <c r="O134" s="4"/>
    </row>
    <row r="135" spans="1:15">
      <c r="A135" s="9" t="s">
        <v>710</v>
      </c>
      <c r="B135">
        <v>127</v>
      </c>
      <c r="C135" s="7">
        <v>-3.7606000000000001E-2</v>
      </c>
      <c r="D135" s="7">
        <v>0.171901</v>
      </c>
      <c r="E135" s="7">
        <v>-0.50800000000000001</v>
      </c>
      <c r="F135" s="7">
        <v>0.34</v>
      </c>
      <c r="G135" s="7">
        <f t="shared" si="13"/>
        <v>-3.7588000000000003E-2</v>
      </c>
      <c r="H135" s="7">
        <f t="shared" si="14"/>
        <v>2.5343999999999998E-2</v>
      </c>
      <c r="J135" s="5">
        <v>19</v>
      </c>
      <c r="K135" t="s">
        <v>111</v>
      </c>
      <c r="L135">
        <v>4.8761549999999998</v>
      </c>
      <c r="M135">
        <v>0.99786200000000003</v>
      </c>
      <c r="O135" s="4"/>
    </row>
    <row r="136" spans="1:15">
      <c r="A136" s="9" t="s">
        <v>118</v>
      </c>
      <c r="B136">
        <v>127</v>
      </c>
      <c r="C136" s="7">
        <v>1.2837400000000001</v>
      </c>
      <c r="D136" s="7">
        <v>0.47129399999999999</v>
      </c>
      <c r="E136" s="7">
        <v>0.66400000000000003</v>
      </c>
      <c r="F136" s="7">
        <v>4.4359999999999999</v>
      </c>
      <c r="G136" s="7">
        <f t="shared" si="13"/>
        <v>1.763887</v>
      </c>
      <c r="H136" s="7">
        <f t="shared" si="14"/>
        <v>0.98068100000000002</v>
      </c>
      <c r="J136" s="5">
        <v>20</v>
      </c>
      <c r="K136" t="s">
        <v>113</v>
      </c>
      <c r="L136">
        <v>2.6990129999999999</v>
      </c>
      <c r="M136">
        <v>0.99047499999999999</v>
      </c>
      <c r="O136" s="4"/>
    </row>
    <row r="137" spans="1:15">
      <c r="A137" s="9" t="s">
        <v>739</v>
      </c>
      <c r="B137">
        <v>127</v>
      </c>
      <c r="C137" s="7">
        <v>-2.4378E-2</v>
      </c>
      <c r="D137" s="7">
        <v>0.18036099999999999</v>
      </c>
      <c r="E137" s="7">
        <v>-0.85</v>
      </c>
      <c r="F137" s="7">
        <v>0.53300000000000003</v>
      </c>
      <c r="G137" s="7">
        <f t="shared" si="13"/>
        <v>-2.4843E-2</v>
      </c>
      <c r="H137" s="7">
        <f t="shared" si="14"/>
        <v>0.20751500000000001</v>
      </c>
      <c r="J137" s="5">
        <v>21</v>
      </c>
      <c r="K137" t="s">
        <v>114</v>
      </c>
      <c r="L137">
        <v>2.6873179999999999</v>
      </c>
      <c r="M137">
        <v>0.99684399999999995</v>
      </c>
      <c r="O137" s="4"/>
    </row>
    <row r="138" spans="1:15">
      <c r="A138" s="9" t="s">
        <v>116</v>
      </c>
      <c r="B138">
        <v>127</v>
      </c>
      <c r="C138" s="7">
        <v>3.4712519999999998</v>
      </c>
      <c r="D138" s="7">
        <v>1.3448</v>
      </c>
      <c r="E138" s="7">
        <v>1.4630000000000001</v>
      </c>
      <c r="F138" s="7">
        <v>8.6590000000000007</v>
      </c>
      <c r="G138" s="7">
        <f t="shared" si="13"/>
        <v>4.7798629999999998</v>
      </c>
      <c r="H138" s="7">
        <f t="shared" si="14"/>
        <v>0.99800500000000003</v>
      </c>
      <c r="J138" s="5">
        <v>22</v>
      </c>
      <c r="K138" t="s">
        <v>115</v>
      </c>
      <c r="L138">
        <v>3.4086270000000001</v>
      </c>
      <c r="M138">
        <v>0.99746100000000004</v>
      </c>
      <c r="O138" s="4"/>
    </row>
    <row r="139" spans="1:15">
      <c r="A139" s="9" t="s">
        <v>738</v>
      </c>
      <c r="B139">
        <v>127</v>
      </c>
      <c r="C139" s="7">
        <v>-5.9197E-2</v>
      </c>
      <c r="D139" s="7">
        <v>0.20019100000000001</v>
      </c>
      <c r="E139" s="7">
        <v>-0.88900000000000001</v>
      </c>
      <c r="F139" s="7">
        <v>0.499</v>
      </c>
      <c r="G139" s="7">
        <f t="shared" si="13"/>
        <v>-6.0879000000000003E-2</v>
      </c>
      <c r="H139" s="7">
        <f t="shared" si="14"/>
        <v>0.288769</v>
      </c>
      <c r="J139" s="5">
        <v>23</v>
      </c>
      <c r="K139" t="s">
        <v>116</v>
      </c>
      <c r="L139">
        <v>4.7798629999999998</v>
      </c>
      <c r="M139">
        <v>0.99800500000000003</v>
      </c>
      <c r="O139" s="4"/>
    </row>
    <row r="140" spans="1:15">
      <c r="A140" s="9" t="s">
        <v>111</v>
      </c>
      <c r="B140">
        <v>127</v>
      </c>
      <c r="C140" s="7">
        <v>3.6643620000000001</v>
      </c>
      <c r="D140" s="7">
        <v>1.369402</v>
      </c>
      <c r="E140" s="7">
        <v>1.359</v>
      </c>
      <c r="F140" s="7">
        <v>9.0190000000000001</v>
      </c>
      <c r="G140" s="7">
        <f t="shared" si="13"/>
        <v>4.8761549999999998</v>
      </c>
      <c r="H140" s="7">
        <f t="shared" si="14"/>
        <v>0.99786200000000003</v>
      </c>
      <c r="J140" s="5">
        <v>24</v>
      </c>
      <c r="K140" t="s">
        <v>118</v>
      </c>
      <c r="L140">
        <v>1.763887</v>
      </c>
      <c r="M140">
        <v>0.98068100000000002</v>
      </c>
      <c r="O140" s="4"/>
    </row>
    <row r="141" spans="1:15">
      <c r="A141" s="9" t="s">
        <v>712</v>
      </c>
      <c r="B141">
        <v>127</v>
      </c>
      <c r="C141" s="7">
        <v>-6.1873999999999998E-2</v>
      </c>
      <c r="D141" s="7">
        <v>0.21490300000000001</v>
      </c>
      <c r="E141" s="7">
        <v>-0.89900000000000002</v>
      </c>
      <c r="F141" s="7">
        <v>0.50900000000000001</v>
      </c>
      <c r="G141" s="7">
        <f t="shared" si="13"/>
        <v>-6.2675999999999996E-2</v>
      </c>
      <c r="H141" s="7">
        <f t="shared" si="14"/>
        <v>0.205933</v>
      </c>
      <c r="J141" s="5">
        <v>25</v>
      </c>
      <c r="K141" t="s">
        <v>119</v>
      </c>
      <c r="L141">
        <v>1.7334529999999999</v>
      </c>
      <c r="M141">
        <v>0.98760599999999998</v>
      </c>
      <c r="O141" s="4"/>
    </row>
    <row r="142" spans="1:15">
      <c r="A142" s="9" t="s">
        <v>121</v>
      </c>
      <c r="B142">
        <v>127</v>
      </c>
      <c r="C142" s="7">
        <v>2.4743620000000002</v>
      </c>
      <c r="D142" s="7">
        <v>1.053218</v>
      </c>
      <c r="E142" s="7">
        <v>1.1879999999999999</v>
      </c>
      <c r="F142" s="7">
        <v>7.5590000000000002</v>
      </c>
      <c r="G142" s="7">
        <f t="shared" si="13"/>
        <v>3.887321</v>
      </c>
      <c r="H142" s="7">
        <f t="shared" si="14"/>
        <v>0.99480400000000002</v>
      </c>
      <c r="J142" s="5">
        <v>26</v>
      </c>
      <c r="K142" t="s">
        <v>120</v>
      </c>
      <c r="L142">
        <v>2.491444</v>
      </c>
      <c r="M142">
        <v>0.99126999999999998</v>
      </c>
      <c r="O142" s="4"/>
    </row>
    <row r="143" spans="1:15">
      <c r="A143" s="9" t="s">
        <v>742</v>
      </c>
      <c r="B143">
        <v>127</v>
      </c>
      <c r="C143" s="7">
        <v>-4.8646000000000002E-2</v>
      </c>
      <c r="D143" s="7">
        <v>0.24890599999999999</v>
      </c>
      <c r="E143" s="7">
        <v>-1.319</v>
      </c>
      <c r="F143" s="7">
        <v>0.56299999999999994</v>
      </c>
      <c r="G143" s="7">
        <f t="shared" si="13"/>
        <v>-5.1587000000000001E-2</v>
      </c>
      <c r="H143" s="7">
        <f t="shared" si="14"/>
        <v>0.34640799999999999</v>
      </c>
      <c r="J143" s="5">
        <v>27</v>
      </c>
      <c r="K143" t="s">
        <v>121</v>
      </c>
      <c r="L143">
        <v>3.887321</v>
      </c>
      <c r="M143">
        <v>0.99480400000000002</v>
      </c>
      <c r="O143" s="4"/>
    </row>
    <row r="144" spans="1:15" hidden="1">
      <c r="A144" s="9" t="s">
        <v>743</v>
      </c>
      <c r="B144">
        <v>127</v>
      </c>
      <c r="C144">
        <v>992.62933499999997</v>
      </c>
      <c r="D144">
        <v>2.565941</v>
      </c>
      <c r="E144">
        <v>982.01414899999997</v>
      </c>
      <c r="F144">
        <v>998.02761999999996</v>
      </c>
      <c r="G144">
        <f t="shared" si="13"/>
        <v>991.68451100000004</v>
      </c>
      <c r="H144">
        <f t="shared" si="14"/>
        <v>0.989209</v>
      </c>
      <c r="J144" s="5">
        <v>28</v>
      </c>
      <c r="K144" t="s">
        <v>743</v>
      </c>
      <c r="L144">
        <v>991.68451100000004</v>
      </c>
      <c r="M144">
        <v>0.989209</v>
      </c>
      <c r="O144" s="4"/>
    </row>
    <row r="145" spans="1:37" hidden="1">
      <c r="A145" s="9" t="s">
        <v>744</v>
      </c>
      <c r="B145">
        <v>127</v>
      </c>
      <c r="C145">
        <v>993.06258400000002</v>
      </c>
      <c r="D145">
        <v>2.7949890000000002</v>
      </c>
      <c r="E145">
        <v>983.37054699999999</v>
      </c>
      <c r="F145">
        <v>998.58471399999996</v>
      </c>
      <c r="G145">
        <f t="shared" si="13"/>
        <v>991.79254700000001</v>
      </c>
      <c r="H145">
        <f t="shared" si="14"/>
        <v>0.99624500000000005</v>
      </c>
      <c r="J145" s="5">
        <v>29</v>
      </c>
      <c r="K145" t="s">
        <v>744</v>
      </c>
      <c r="L145">
        <v>991.79254700000001</v>
      </c>
      <c r="M145">
        <v>0.99624500000000005</v>
      </c>
      <c r="O145" s="4"/>
    </row>
    <row r="146" spans="1:37" hidden="1">
      <c r="A146" s="9" t="s">
        <v>745</v>
      </c>
      <c r="B146">
        <v>127</v>
      </c>
      <c r="C146">
        <v>991.41679599999998</v>
      </c>
      <c r="D146">
        <v>3.3562590000000001</v>
      </c>
      <c r="E146">
        <v>979.46396700000003</v>
      </c>
      <c r="F146">
        <v>997.70001100000002</v>
      </c>
      <c r="G146">
        <f t="shared" si="13"/>
        <v>989.73686899999996</v>
      </c>
      <c r="H146">
        <f t="shared" si="14"/>
        <v>0.99702800000000003</v>
      </c>
      <c r="J146" s="5">
        <v>30</v>
      </c>
      <c r="K146" t="s">
        <v>745</v>
      </c>
      <c r="L146">
        <v>989.73686899999996</v>
      </c>
      <c r="M146">
        <v>0.99702800000000003</v>
      </c>
      <c r="O146" s="4"/>
    </row>
    <row r="147" spans="1:37" hidden="1">
      <c r="A147" s="9" t="s">
        <v>746</v>
      </c>
      <c r="B147">
        <v>127</v>
      </c>
      <c r="C147">
        <v>989.17653900000005</v>
      </c>
      <c r="D147">
        <v>3.9120189999999999</v>
      </c>
      <c r="E147">
        <v>974.14663499999995</v>
      </c>
      <c r="F147">
        <v>995.91383099999996</v>
      </c>
      <c r="G147">
        <f t="shared" si="13"/>
        <v>985.87591399999997</v>
      </c>
      <c r="H147">
        <f t="shared" si="14"/>
        <v>0.99787199999999998</v>
      </c>
      <c r="J147" s="5">
        <v>31</v>
      </c>
      <c r="K147" t="s">
        <v>746</v>
      </c>
      <c r="L147">
        <v>985.87591399999997</v>
      </c>
      <c r="M147">
        <v>0.99787199999999998</v>
      </c>
      <c r="O147" s="4"/>
    </row>
    <row r="148" spans="1:37" hidden="1">
      <c r="A148" s="9" t="s">
        <v>747</v>
      </c>
      <c r="B148">
        <v>127</v>
      </c>
      <c r="C148">
        <v>973.38996599999996</v>
      </c>
      <c r="D148">
        <v>9.5951719999999998</v>
      </c>
      <c r="E148">
        <v>935.57893100000001</v>
      </c>
      <c r="F148">
        <v>990.70785000000001</v>
      </c>
      <c r="G148">
        <f t="shared" ref="G148:G179" si="15">VLOOKUP(A148,$K$116:$M$191,2,FALSE)</f>
        <v>968.84558900000002</v>
      </c>
      <c r="H148">
        <f t="shared" ref="H148:H179" si="16">VLOOKUP(A148,$K$116:$M$191,3,FALSE)</f>
        <v>0.99100100000000002</v>
      </c>
      <c r="J148" s="5">
        <v>32</v>
      </c>
      <c r="K148" t="s">
        <v>747</v>
      </c>
      <c r="L148">
        <v>968.84558900000002</v>
      </c>
      <c r="M148">
        <v>0.99100100000000002</v>
      </c>
      <c r="O148" s="4"/>
    </row>
    <row r="149" spans="1:37" hidden="1">
      <c r="A149" s="9" t="s">
        <v>748</v>
      </c>
      <c r="B149">
        <v>127</v>
      </c>
      <c r="C149">
        <v>975.08268299999997</v>
      </c>
      <c r="D149">
        <v>10.547556</v>
      </c>
      <c r="E149">
        <v>939.65231200000005</v>
      </c>
      <c r="F149">
        <v>992.75248099999999</v>
      </c>
      <c r="G149">
        <f t="shared" si="15"/>
        <v>969.18337599999995</v>
      </c>
      <c r="H149">
        <f t="shared" si="16"/>
        <v>0.99685699999999999</v>
      </c>
      <c r="J149" s="5">
        <v>33</v>
      </c>
      <c r="K149" t="s">
        <v>748</v>
      </c>
      <c r="L149">
        <v>969.18337599999995</v>
      </c>
      <c r="M149">
        <v>0.99685699999999999</v>
      </c>
      <c r="O149" s="4"/>
      <c r="AK149" s="4"/>
    </row>
    <row r="150" spans="1:37" hidden="1">
      <c r="A150" s="9" t="s">
        <v>749</v>
      </c>
      <c r="B150">
        <v>127</v>
      </c>
      <c r="C150">
        <v>968.71305700000005</v>
      </c>
      <c r="D150">
        <v>12.676292999999999</v>
      </c>
      <c r="E150">
        <v>924.92180900000005</v>
      </c>
      <c r="F150">
        <v>989.35296800000003</v>
      </c>
      <c r="G150">
        <f t="shared" si="15"/>
        <v>961.29412300000001</v>
      </c>
      <c r="H150">
        <f t="shared" si="16"/>
        <v>0.99750000000000005</v>
      </c>
      <c r="J150" s="5">
        <v>34</v>
      </c>
      <c r="K150" t="s">
        <v>749</v>
      </c>
      <c r="L150">
        <v>961.29412300000001</v>
      </c>
      <c r="M150">
        <v>0.99750000000000005</v>
      </c>
      <c r="O150" s="4"/>
      <c r="AK150" s="4"/>
    </row>
    <row r="151" spans="1:37" hidden="1">
      <c r="A151" s="9" t="s">
        <v>750</v>
      </c>
      <c r="B151">
        <v>127</v>
      </c>
      <c r="C151">
        <v>960.08858299999997</v>
      </c>
      <c r="D151">
        <v>14.676911</v>
      </c>
      <c r="E151">
        <v>905.15125</v>
      </c>
      <c r="F151">
        <v>982.72218599999997</v>
      </c>
      <c r="G151">
        <f t="shared" si="15"/>
        <v>946.76718600000004</v>
      </c>
      <c r="H151">
        <f t="shared" si="16"/>
        <v>0.99801899999999999</v>
      </c>
      <c r="J151" s="5">
        <v>35</v>
      </c>
      <c r="K151" t="s">
        <v>750</v>
      </c>
      <c r="L151">
        <v>946.76718600000004</v>
      </c>
      <c r="M151">
        <v>0.99801899999999999</v>
      </c>
      <c r="O151" s="4"/>
      <c r="AK151" s="4"/>
    </row>
    <row r="152" spans="1:37" hidden="1">
      <c r="A152" s="9" t="s">
        <v>751</v>
      </c>
      <c r="B152">
        <v>127</v>
      </c>
      <c r="C152">
        <v>926.72342500000002</v>
      </c>
      <c r="D152">
        <v>24.372274999999998</v>
      </c>
      <c r="E152">
        <v>770.72353799999996</v>
      </c>
      <c r="F152">
        <v>961.06972900000005</v>
      </c>
      <c r="G152">
        <f t="shared" si="15"/>
        <v>901.00994300000002</v>
      </c>
      <c r="H152">
        <f t="shared" si="16"/>
        <v>0.98292199999999996</v>
      </c>
      <c r="J152" s="5">
        <v>36</v>
      </c>
      <c r="K152" t="s">
        <v>751</v>
      </c>
      <c r="L152">
        <v>901.00994300000002</v>
      </c>
      <c r="M152">
        <v>0.98292199999999996</v>
      </c>
      <c r="O152" s="4"/>
    </row>
    <row r="153" spans="1:37" hidden="1">
      <c r="A153" s="9" t="s">
        <v>752</v>
      </c>
      <c r="B153">
        <v>127</v>
      </c>
      <c r="C153">
        <v>935.093614</v>
      </c>
      <c r="D153">
        <v>32.369323000000001</v>
      </c>
      <c r="E153">
        <v>780.17778299999998</v>
      </c>
      <c r="F153">
        <v>974.58388000000002</v>
      </c>
      <c r="G153">
        <f t="shared" si="15"/>
        <v>905.06157700000006</v>
      </c>
      <c r="H153">
        <f t="shared" si="16"/>
        <v>0.98745099999999997</v>
      </c>
      <c r="J153" s="5">
        <v>37</v>
      </c>
      <c r="K153" t="s">
        <v>752</v>
      </c>
      <c r="L153">
        <v>905.06157700000006</v>
      </c>
      <c r="M153">
        <v>0.98745099999999997</v>
      </c>
      <c r="O153" s="4"/>
    </row>
    <row r="154" spans="1:37" hidden="1">
      <c r="A154" s="9" t="s">
        <v>753</v>
      </c>
      <c r="B154">
        <v>127</v>
      </c>
      <c r="C154">
        <v>904.90438800000004</v>
      </c>
      <c r="D154">
        <v>40.724566000000003</v>
      </c>
      <c r="E154">
        <v>720.31593299999997</v>
      </c>
      <c r="F154">
        <v>956.61368400000003</v>
      </c>
      <c r="G154">
        <f t="shared" si="15"/>
        <v>867.14678800000002</v>
      </c>
      <c r="H154">
        <f t="shared" si="16"/>
        <v>0.99151400000000001</v>
      </c>
      <c r="J154" s="5">
        <v>38</v>
      </c>
      <c r="K154" t="s">
        <v>753</v>
      </c>
      <c r="L154">
        <v>867.14678800000002</v>
      </c>
      <c r="M154">
        <v>0.99151400000000001</v>
      </c>
      <c r="O154" s="4"/>
    </row>
    <row r="155" spans="1:37" hidden="1">
      <c r="A155" s="9" t="s">
        <v>754</v>
      </c>
      <c r="B155">
        <v>127</v>
      </c>
      <c r="C155">
        <v>865.381664</v>
      </c>
      <c r="D155">
        <v>48.864040000000003</v>
      </c>
      <c r="E155">
        <v>645.83185900000001</v>
      </c>
      <c r="F155">
        <v>931.59238000000005</v>
      </c>
      <c r="G155">
        <f t="shared" si="15"/>
        <v>805.84325799999999</v>
      </c>
      <c r="H155">
        <f t="shared" si="16"/>
        <v>0.99464399999999997</v>
      </c>
      <c r="J155" s="5">
        <v>39</v>
      </c>
      <c r="K155" t="s">
        <v>754</v>
      </c>
      <c r="L155">
        <v>805.84325799999999</v>
      </c>
      <c r="M155">
        <v>0.99464399999999997</v>
      </c>
      <c r="O155" s="4"/>
    </row>
    <row r="156" spans="1:37">
      <c r="A156" s="9" t="s">
        <v>151</v>
      </c>
      <c r="B156">
        <v>127</v>
      </c>
      <c r="C156" s="7">
        <v>234.53661399999999</v>
      </c>
      <c r="D156" s="7">
        <v>11.767035999999999</v>
      </c>
      <c r="E156" s="7">
        <v>212.495</v>
      </c>
      <c r="F156" s="7">
        <v>256.29399999999998</v>
      </c>
      <c r="G156" s="7">
        <f t="shared" si="15"/>
        <v>234.500294</v>
      </c>
      <c r="H156" s="7">
        <f t="shared" si="16"/>
        <v>0.99964500000000001</v>
      </c>
      <c r="J156" s="5">
        <v>40</v>
      </c>
      <c r="K156" t="s">
        <v>710</v>
      </c>
      <c r="L156">
        <v>-3.7588000000000003E-2</v>
      </c>
      <c r="M156">
        <v>2.5343999999999998E-2</v>
      </c>
      <c r="O156" s="4"/>
    </row>
    <row r="157" spans="1:37">
      <c r="A157" s="9" t="s">
        <v>729</v>
      </c>
      <c r="B157">
        <v>127</v>
      </c>
      <c r="C157" s="7">
        <v>0.34929900000000003</v>
      </c>
      <c r="D157" s="7">
        <v>0.45522800000000002</v>
      </c>
      <c r="E157" s="7">
        <v>-1.5049999999999999</v>
      </c>
      <c r="F157" s="7">
        <v>1.768</v>
      </c>
      <c r="G157" s="7">
        <f t="shared" si="15"/>
        <v>0.35025499999999998</v>
      </c>
      <c r="H157" s="7">
        <f t="shared" si="16"/>
        <v>0.30362099999999997</v>
      </c>
      <c r="J157" s="5">
        <v>41</v>
      </c>
      <c r="K157" t="s">
        <v>698</v>
      </c>
      <c r="L157">
        <v>-3.7588000000000003E-2</v>
      </c>
      <c r="M157">
        <v>2.5343999999999998E-2</v>
      </c>
      <c r="O157" s="4"/>
    </row>
    <row r="158" spans="1:37">
      <c r="A158" s="9" t="s">
        <v>177</v>
      </c>
      <c r="B158">
        <v>127</v>
      </c>
      <c r="C158" s="7">
        <v>238.42089799999999</v>
      </c>
      <c r="D158" s="7">
        <v>13.563196</v>
      </c>
      <c r="E158" s="7">
        <v>217.792</v>
      </c>
      <c r="F158" s="7">
        <v>264.18</v>
      </c>
      <c r="G158" s="7">
        <f t="shared" si="15"/>
        <v>2231.1738190000001</v>
      </c>
      <c r="H158" s="7">
        <f t="shared" si="16"/>
        <v>1</v>
      </c>
      <c r="J158" s="5">
        <v>42</v>
      </c>
      <c r="K158" t="s">
        <v>711</v>
      </c>
      <c r="L158">
        <v>-4.8245000000000003E-2</v>
      </c>
      <c r="M158">
        <v>6.7587999999999995E-2</v>
      </c>
      <c r="O158" s="4"/>
    </row>
    <row r="159" spans="1:37">
      <c r="A159" s="9" t="s">
        <v>730</v>
      </c>
      <c r="B159">
        <v>127</v>
      </c>
      <c r="C159" s="7">
        <v>0.36877199999999999</v>
      </c>
      <c r="D159" s="7">
        <v>0.162796</v>
      </c>
      <c r="E159" s="7">
        <v>-0.248</v>
      </c>
      <c r="F159" s="7">
        <v>0.72599999999999998</v>
      </c>
      <c r="G159" s="7">
        <f t="shared" si="15"/>
        <v>0.37040899999999999</v>
      </c>
      <c r="H159" s="7">
        <f t="shared" si="16"/>
        <v>0.41083399999999998</v>
      </c>
      <c r="J159" s="5">
        <v>43</v>
      </c>
      <c r="K159" t="s">
        <v>712</v>
      </c>
      <c r="L159">
        <v>-6.2675999999999996E-2</v>
      </c>
      <c r="M159">
        <v>0.205933</v>
      </c>
      <c r="O159" s="4"/>
    </row>
    <row r="160" spans="1:37">
      <c r="A160" s="9" t="s">
        <v>150</v>
      </c>
      <c r="B160">
        <v>127</v>
      </c>
      <c r="C160" s="7">
        <v>13012.776378</v>
      </c>
      <c r="D160" s="7">
        <v>1032.868518</v>
      </c>
      <c r="E160" s="7">
        <v>11512.6</v>
      </c>
      <c r="F160" s="7">
        <v>15021.2</v>
      </c>
      <c r="G160" s="7">
        <f t="shared" si="15"/>
        <v>13237.870414999999</v>
      </c>
      <c r="H160" s="7">
        <f t="shared" si="16"/>
        <v>0.99843899999999997</v>
      </c>
      <c r="J160" s="5">
        <v>44</v>
      </c>
      <c r="K160" t="s">
        <v>735</v>
      </c>
      <c r="L160">
        <v>-3.4970000000000001E-2</v>
      </c>
      <c r="M160">
        <v>0.102628</v>
      </c>
      <c r="O160" s="4"/>
    </row>
    <row r="161" spans="1:15">
      <c r="A161" s="9" t="s">
        <v>728</v>
      </c>
      <c r="B161">
        <v>127</v>
      </c>
      <c r="C161" s="7">
        <v>26.570079</v>
      </c>
      <c r="D161" s="7">
        <v>88.704103000000003</v>
      </c>
      <c r="E161" s="7">
        <v>-749.5</v>
      </c>
      <c r="F161" s="7">
        <v>323.2</v>
      </c>
      <c r="G161" s="7">
        <f t="shared" si="15"/>
        <v>26.619185999999999</v>
      </c>
      <c r="H161" s="7">
        <f t="shared" si="16"/>
        <v>-6.6652000000000003E-2</v>
      </c>
      <c r="J161" s="5">
        <v>45</v>
      </c>
      <c r="K161" t="s">
        <v>736</v>
      </c>
      <c r="L161">
        <v>-3.4970000000000001E-2</v>
      </c>
      <c r="M161">
        <v>0.102628</v>
      </c>
      <c r="O161" s="4"/>
    </row>
    <row r="162" spans="1:15">
      <c r="A162" s="9" t="s">
        <v>152</v>
      </c>
      <c r="B162">
        <v>127</v>
      </c>
      <c r="C162" s="7">
        <v>101.314048</v>
      </c>
      <c r="D162" s="7">
        <v>5.7510690000000002</v>
      </c>
      <c r="E162" s="7">
        <v>87.074200000000005</v>
      </c>
      <c r="F162" s="7">
        <v>110.55159999999999</v>
      </c>
      <c r="G162" s="7">
        <f t="shared" si="15"/>
        <v>100.298444</v>
      </c>
      <c r="H162" s="7">
        <f t="shared" si="16"/>
        <v>0.99824900000000005</v>
      </c>
      <c r="J162" s="5">
        <v>46</v>
      </c>
      <c r="K162" t="s">
        <v>737</v>
      </c>
      <c r="L162">
        <v>-4.6149000000000003E-2</v>
      </c>
      <c r="M162">
        <v>0.170683</v>
      </c>
      <c r="O162" s="4"/>
    </row>
    <row r="163" spans="1:15">
      <c r="A163" s="9" t="s">
        <v>731</v>
      </c>
      <c r="B163">
        <v>127</v>
      </c>
      <c r="C163" s="7">
        <v>0.14868700000000001</v>
      </c>
      <c r="D163" s="7">
        <v>0.52094300000000004</v>
      </c>
      <c r="E163" s="7">
        <v>-1.4341999999999999</v>
      </c>
      <c r="F163" s="7">
        <v>1.5785</v>
      </c>
      <c r="G163" s="7">
        <f t="shared" si="15"/>
        <v>0.14835699999999999</v>
      </c>
      <c r="H163" s="7">
        <f t="shared" si="16"/>
        <v>0.191382</v>
      </c>
      <c r="J163" s="5">
        <v>47</v>
      </c>
      <c r="K163" t="s">
        <v>738</v>
      </c>
      <c r="L163">
        <v>-6.0879000000000003E-2</v>
      </c>
      <c r="M163">
        <v>0.288769</v>
      </c>
      <c r="O163" s="4"/>
    </row>
    <row r="164" spans="1:15">
      <c r="A164" s="9" t="s">
        <v>153</v>
      </c>
      <c r="B164">
        <v>127</v>
      </c>
      <c r="C164" s="7">
        <v>11903.844881999999</v>
      </c>
      <c r="D164" s="7">
        <v>1421.115442</v>
      </c>
      <c r="E164" s="7">
        <v>9718.5</v>
      </c>
      <c r="F164" s="7">
        <v>14682.4</v>
      </c>
      <c r="G164" s="7">
        <f t="shared" si="15"/>
        <v>12242.662768</v>
      </c>
      <c r="H164" s="7">
        <f t="shared" si="16"/>
        <v>0.99976299999999996</v>
      </c>
      <c r="J164" s="5">
        <v>48</v>
      </c>
      <c r="K164" t="s">
        <v>739</v>
      </c>
      <c r="L164">
        <v>-2.4843E-2</v>
      </c>
      <c r="M164">
        <v>0.20751500000000001</v>
      </c>
      <c r="O164" s="4"/>
    </row>
    <row r="165" spans="1:15">
      <c r="A165" s="9" t="s">
        <v>732</v>
      </c>
      <c r="B165">
        <v>127</v>
      </c>
      <c r="C165" s="7">
        <v>38.571654000000002</v>
      </c>
      <c r="D165" s="7">
        <v>36.056958000000002</v>
      </c>
      <c r="E165" s="7">
        <v>-117.4</v>
      </c>
      <c r="F165" s="7">
        <v>138</v>
      </c>
      <c r="G165" s="7">
        <f t="shared" si="15"/>
        <v>38.564695</v>
      </c>
      <c r="H165" s="7">
        <f t="shared" si="16"/>
        <v>1.5258000000000001E-2</v>
      </c>
      <c r="J165" s="5">
        <v>49</v>
      </c>
      <c r="K165" t="s">
        <v>740</v>
      </c>
      <c r="L165">
        <v>-2.4843E-2</v>
      </c>
      <c r="M165">
        <v>0.20751500000000001</v>
      </c>
      <c r="O165" s="4"/>
    </row>
    <row r="166" spans="1:15">
      <c r="A166" s="9" t="s">
        <v>149</v>
      </c>
      <c r="B166">
        <v>127</v>
      </c>
      <c r="C166" s="7">
        <v>6.5811019999999996</v>
      </c>
      <c r="D166" s="7">
        <v>2.1306440000000002</v>
      </c>
      <c r="E166" s="7">
        <v>3.6</v>
      </c>
      <c r="F166" s="7">
        <v>10</v>
      </c>
      <c r="G166" s="7">
        <f t="shared" si="15"/>
        <v>6.0767559999999996</v>
      </c>
      <c r="H166" s="7">
        <f t="shared" si="16"/>
        <v>0.99760899999999997</v>
      </c>
      <c r="J166" s="5">
        <v>50</v>
      </c>
      <c r="K166" t="s">
        <v>741</v>
      </c>
      <c r="L166">
        <v>-3.6305999999999998E-2</v>
      </c>
      <c r="M166">
        <v>0.22234100000000001</v>
      </c>
      <c r="O166" s="4"/>
    </row>
    <row r="167" spans="1:15">
      <c r="A167" s="9" t="s">
        <v>727</v>
      </c>
      <c r="B167">
        <v>127</v>
      </c>
      <c r="C167" s="7">
        <v>-3.2282999999999999E-2</v>
      </c>
      <c r="D167" s="7">
        <v>0.159666</v>
      </c>
      <c r="E167" s="7">
        <v>-0.5</v>
      </c>
      <c r="F167" s="7">
        <v>0.5</v>
      </c>
      <c r="G167" s="7">
        <f t="shared" si="15"/>
        <v>-3.1803999999999999E-2</v>
      </c>
      <c r="H167" s="7">
        <f t="shared" si="16"/>
        <v>9.7589999999999996E-2</v>
      </c>
      <c r="J167" s="5">
        <v>51</v>
      </c>
      <c r="K167" t="s">
        <v>742</v>
      </c>
      <c r="L167">
        <v>-5.1587000000000001E-2</v>
      </c>
      <c r="M167">
        <v>0.34640799999999999</v>
      </c>
      <c r="O167" s="4"/>
    </row>
    <row r="168" spans="1:15" hidden="1">
      <c r="A168" s="9" t="s">
        <v>755</v>
      </c>
      <c r="B168">
        <v>127</v>
      </c>
      <c r="C168">
        <v>9.5647999999999997E-2</v>
      </c>
      <c r="D168">
        <v>0.719835</v>
      </c>
      <c r="E168">
        <v>-2.2047059999999998</v>
      </c>
      <c r="F168">
        <v>5.4342269999999999</v>
      </c>
      <c r="G168">
        <f t="shared" si="15"/>
        <v>9.8235000000000003E-2</v>
      </c>
      <c r="H168">
        <f t="shared" si="16"/>
        <v>-0.21479400000000001</v>
      </c>
      <c r="J168" s="5">
        <v>52</v>
      </c>
      <c r="K168" t="s">
        <v>755</v>
      </c>
      <c r="L168">
        <v>9.8235000000000003E-2</v>
      </c>
      <c r="M168">
        <v>-0.21479400000000001</v>
      </c>
      <c r="O168" s="4"/>
    </row>
    <row r="169" spans="1:15" hidden="1">
      <c r="A169" s="9" t="s">
        <v>756</v>
      </c>
      <c r="B169">
        <v>127</v>
      </c>
      <c r="C169">
        <v>0.10990800000000001</v>
      </c>
      <c r="D169">
        <v>0.501722</v>
      </c>
      <c r="E169">
        <v>-0.985209</v>
      </c>
      <c r="F169">
        <v>1.446</v>
      </c>
      <c r="G169">
        <f t="shared" si="15"/>
        <v>0.109864</v>
      </c>
      <c r="H169">
        <f t="shared" si="16"/>
        <v>2.0091000000000001E-2</v>
      </c>
      <c r="J169" s="5">
        <v>53</v>
      </c>
      <c r="K169" t="s">
        <v>756</v>
      </c>
      <c r="L169">
        <v>0.109864</v>
      </c>
      <c r="M169">
        <v>2.0091000000000001E-2</v>
      </c>
      <c r="O169" s="4"/>
    </row>
    <row r="170" spans="1:15" hidden="1">
      <c r="A170" s="9" t="s">
        <v>757</v>
      </c>
      <c r="B170">
        <v>127</v>
      </c>
      <c r="C170">
        <v>0.13877200000000001</v>
      </c>
      <c r="D170">
        <v>0.54836200000000002</v>
      </c>
      <c r="E170">
        <v>-1.4470540000000001</v>
      </c>
      <c r="F170">
        <v>1.7143870000000001</v>
      </c>
      <c r="G170">
        <f t="shared" si="15"/>
        <v>0.13927100000000001</v>
      </c>
      <c r="H170">
        <f t="shared" si="16"/>
        <v>6.2878000000000003E-2</v>
      </c>
      <c r="J170" s="5">
        <v>54</v>
      </c>
      <c r="K170" t="s">
        <v>757</v>
      </c>
      <c r="L170">
        <v>0.13927100000000001</v>
      </c>
      <c r="M170">
        <v>6.2878000000000003E-2</v>
      </c>
      <c r="O170" s="4"/>
    </row>
    <row r="171" spans="1:15" hidden="1">
      <c r="A171" s="9" t="s">
        <v>758</v>
      </c>
      <c r="B171">
        <v>127</v>
      </c>
      <c r="C171">
        <v>0.175564</v>
      </c>
      <c r="D171">
        <v>0.60862099999999997</v>
      </c>
      <c r="E171">
        <v>-1.474612</v>
      </c>
      <c r="F171">
        <v>2.4498769999999999</v>
      </c>
      <c r="G171">
        <f t="shared" si="15"/>
        <v>0.177533</v>
      </c>
      <c r="H171">
        <f t="shared" si="16"/>
        <v>0.19337699999999999</v>
      </c>
      <c r="J171" s="5">
        <v>55</v>
      </c>
      <c r="K171" t="s">
        <v>758</v>
      </c>
      <c r="L171">
        <v>0.177533</v>
      </c>
      <c r="M171">
        <v>0.19337699999999999</v>
      </c>
      <c r="O171" s="4"/>
    </row>
    <row r="172" spans="1:15" hidden="1">
      <c r="A172" s="9" t="s">
        <v>759</v>
      </c>
      <c r="B172">
        <v>127</v>
      </c>
      <c r="C172">
        <v>0.33964299999999997</v>
      </c>
      <c r="D172">
        <v>2.4766509999999999</v>
      </c>
      <c r="E172">
        <v>-6.3265510000000003</v>
      </c>
      <c r="F172">
        <v>19.636813</v>
      </c>
      <c r="G172">
        <f t="shared" si="15"/>
        <v>0.34609499999999999</v>
      </c>
      <c r="H172">
        <f t="shared" si="16"/>
        <v>-0.17463699999999999</v>
      </c>
      <c r="J172" s="5">
        <v>56</v>
      </c>
      <c r="K172" t="s">
        <v>759</v>
      </c>
      <c r="L172">
        <v>0.34609499999999999</v>
      </c>
      <c r="M172">
        <v>-0.17463699999999999</v>
      </c>
      <c r="O172" s="4"/>
    </row>
    <row r="173" spans="1:15" hidden="1">
      <c r="A173" s="9" t="s">
        <v>760</v>
      </c>
      <c r="B173">
        <v>127</v>
      </c>
      <c r="C173">
        <v>0.39443899999999998</v>
      </c>
      <c r="D173">
        <v>1.6845019999999999</v>
      </c>
      <c r="E173">
        <v>-3.4378579999999999</v>
      </c>
      <c r="F173">
        <v>5.2976859999999997</v>
      </c>
      <c r="G173">
        <f t="shared" si="15"/>
        <v>0.39486399999999999</v>
      </c>
      <c r="H173">
        <f t="shared" si="16"/>
        <v>9.5322000000000004E-2</v>
      </c>
      <c r="J173" s="5">
        <v>57</v>
      </c>
      <c r="K173" t="s">
        <v>760</v>
      </c>
      <c r="L173">
        <v>0.39486399999999999</v>
      </c>
      <c r="M173">
        <v>9.5322000000000004E-2</v>
      </c>
      <c r="O173" s="4"/>
    </row>
    <row r="174" spans="1:15" hidden="1">
      <c r="A174" s="9" t="s">
        <v>761</v>
      </c>
      <c r="B174">
        <v>127</v>
      </c>
      <c r="C174">
        <v>0.502251</v>
      </c>
      <c r="D174">
        <v>1.85639</v>
      </c>
      <c r="E174">
        <v>-4.5473559999999997</v>
      </c>
      <c r="F174">
        <v>6.2894560000000004</v>
      </c>
      <c r="G174">
        <f t="shared" si="15"/>
        <v>0.50999700000000003</v>
      </c>
      <c r="H174">
        <f t="shared" si="16"/>
        <v>0.162662</v>
      </c>
      <c r="J174" s="5">
        <v>58</v>
      </c>
      <c r="K174" t="s">
        <v>761</v>
      </c>
      <c r="L174">
        <v>0.50999700000000003</v>
      </c>
      <c r="M174">
        <v>0.162662</v>
      </c>
      <c r="O174" s="4"/>
    </row>
    <row r="175" spans="1:15" hidden="1">
      <c r="A175" s="9" t="s">
        <v>762</v>
      </c>
      <c r="B175">
        <v>127</v>
      </c>
      <c r="C175">
        <v>0.63605699999999998</v>
      </c>
      <c r="D175">
        <v>2.1438269999999999</v>
      </c>
      <c r="E175">
        <v>-5.5534020000000002</v>
      </c>
      <c r="F175">
        <v>8.9673390000000008</v>
      </c>
      <c r="G175">
        <f t="shared" si="15"/>
        <v>0.651555</v>
      </c>
      <c r="H175">
        <f t="shared" si="16"/>
        <v>0.26988899999999999</v>
      </c>
      <c r="J175" s="5">
        <v>59</v>
      </c>
      <c r="K175" t="s">
        <v>762</v>
      </c>
      <c r="L175">
        <v>0.651555</v>
      </c>
      <c r="M175">
        <v>0.26988899999999999</v>
      </c>
      <c r="O175" s="4"/>
    </row>
    <row r="176" spans="1:15" hidden="1">
      <c r="A176" s="9" t="s">
        <v>763</v>
      </c>
      <c r="B176">
        <v>127</v>
      </c>
      <c r="C176">
        <v>1.0041020000000001</v>
      </c>
      <c r="D176">
        <v>9.6345620000000007</v>
      </c>
      <c r="E176">
        <v>-29.974302999999999</v>
      </c>
      <c r="F176">
        <v>76.98021</v>
      </c>
      <c r="G176">
        <f t="shared" si="15"/>
        <v>1.013679</v>
      </c>
      <c r="H176">
        <f t="shared" si="16"/>
        <v>-8.7443000000000007E-2</v>
      </c>
      <c r="J176" s="5">
        <v>60</v>
      </c>
      <c r="K176" t="s">
        <v>763</v>
      </c>
      <c r="L176">
        <v>1.013679</v>
      </c>
      <c r="M176">
        <v>-8.7443000000000007E-2</v>
      </c>
      <c r="O176" s="4"/>
    </row>
    <row r="177" spans="1:15" hidden="1">
      <c r="A177" s="9" t="s">
        <v>764</v>
      </c>
      <c r="B177">
        <v>127</v>
      </c>
      <c r="C177">
        <v>1.2487379999999999</v>
      </c>
      <c r="D177">
        <v>9.3266760000000009</v>
      </c>
      <c r="E177">
        <v>-29.404762999999999</v>
      </c>
      <c r="F177">
        <v>40.510480000000001</v>
      </c>
      <c r="G177">
        <f t="shared" si="15"/>
        <v>1.2691859999999999</v>
      </c>
      <c r="H177">
        <f t="shared" si="16"/>
        <v>0.19337299999999999</v>
      </c>
      <c r="J177" s="5">
        <v>61</v>
      </c>
      <c r="K177" t="s">
        <v>764</v>
      </c>
      <c r="L177">
        <v>1.2691859999999999</v>
      </c>
      <c r="M177">
        <v>0.19337299999999999</v>
      </c>
      <c r="O177" s="4"/>
    </row>
    <row r="178" spans="1:15" hidden="1">
      <c r="A178" s="9" t="s">
        <v>765</v>
      </c>
      <c r="B178">
        <v>127</v>
      </c>
      <c r="C178">
        <v>1.675303</v>
      </c>
      <c r="D178">
        <v>10.114955</v>
      </c>
      <c r="E178">
        <v>-25.852471999999999</v>
      </c>
      <c r="F178">
        <v>43.667492000000003</v>
      </c>
      <c r="G178">
        <f t="shared" si="15"/>
        <v>1.7332369999999999</v>
      </c>
      <c r="H178">
        <f t="shared" si="16"/>
        <v>0.20589399999999999</v>
      </c>
      <c r="J178" s="5">
        <v>62</v>
      </c>
      <c r="K178" t="s">
        <v>765</v>
      </c>
      <c r="L178">
        <v>1.7332369999999999</v>
      </c>
      <c r="M178">
        <v>0.20589399999999999</v>
      </c>
      <c r="O178" s="4"/>
    </row>
    <row r="179" spans="1:15" hidden="1">
      <c r="A179" s="9" t="s">
        <v>766</v>
      </c>
      <c r="B179">
        <v>127</v>
      </c>
      <c r="C179">
        <v>2.1318039999999998</v>
      </c>
      <c r="D179">
        <v>11.105743</v>
      </c>
      <c r="E179">
        <v>-27.584154999999999</v>
      </c>
      <c r="F179">
        <v>49.627294999999997</v>
      </c>
      <c r="G179">
        <f t="shared" si="15"/>
        <v>2.228977</v>
      </c>
      <c r="H179">
        <f t="shared" si="16"/>
        <v>0.31761499999999998</v>
      </c>
      <c r="J179" s="5">
        <v>63</v>
      </c>
      <c r="K179" t="s">
        <v>766</v>
      </c>
      <c r="L179">
        <v>2.228977</v>
      </c>
      <c r="M179">
        <v>0.31761499999999998</v>
      </c>
      <c r="O179" s="4"/>
    </row>
    <row r="180" spans="1:15">
      <c r="A180" s="9" t="s">
        <v>156</v>
      </c>
      <c r="B180">
        <v>127</v>
      </c>
      <c r="C180" s="7">
        <v>0.58169499999999996</v>
      </c>
      <c r="D180" s="7">
        <v>3.9757989999999999</v>
      </c>
      <c r="E180" s="7">
        <v>-11.547700000000001</v>
      </c>
      <c r="F180" s="7">
        <v>10.7523</v>
      </c>
      <c r="G180" s="7">
        <f t="shared" ref="G180:G191" si="17">VLOOKUP(A180,$K$116:$M$191,2,FALSE)</f>
        <v>0.59215399999999996</v>
      </c>
      <c r="H180" s="7">
        <f t="shared" ref="H180:H191" si="18">VLOOKUP(A180,$K$116:$M$191,3,FALSE)</f>
        <v>-8.8678000000000007E-2</v>
      </c>
      <c r="J180" s="5">
        <v>64</v>
      </c>
      <c r="K180" t="s">
        <v>702</v>
      </c>
      <c r="L180">
        <v>1.5642E-2</v>
      </c>
      <c r="M180">
        <v>0.220105</v>
      </c>
      <c r="O180" s="4"/>
    </row>
    <row r="181" spans="1:15">
      <c r="A181" s="9" t="s">
        <v>725</v>
      </c>
      <c r="B181">
        <v>127</v>
      </c>
      <c r="C181" s="7">
        <v>3.7689E-2</v>
      </c>
      <c r="D181" s="7">
        <v>5.7451970000000001</v>
      </c>
      <c r="E181" s="7">
        <v>-11.592700000000001</v>
      </c>
      <c r="F181" s="7">
        <v>19.5136</v>
      </c>
      <c r="G181" s="7">
        <f t="shared" si="17"/>
        <v>5.2692000000000003E-2</v>
      </c>
      <c r="H181" s="7">
        <f t="shared" si="18"/>
        <v>-0.49626700000000001</v>
      </c>
      <c r="J181" s="5">
        <v>65</v>
      </c>
      <c r="K181" t="s">
        <v>703</v>
      </c>
      <c r="L181">
        <v>1.2945999999999999E-2</v>
      </c>
      <c r="M181">
        <v>6.7958000000000005E-2</v>
      </c>
      <c r="O181" s="4"/>
    </row>
    <row r="182" spans="1:15">
      <c r="A182" s="9" t="s">
        <v>154</v>
      </c>
      <c r="B182">
        <v>127</v>
      </c>
      <c r="C182" s="7">
        <v>1845.9457540000001</v>
      </c>
      <c r="D182" s="7">
        <v>603.75463500000001</v>
      </c>
      <c r="E182" s="7">
        <v>735.09</v>
      </c>
      <c r="F182" s="7">
        <v>2980.3798999999999</v>
      </c>
      <c r="G182" s="7">
        <f t="shared" si="17"/>
        <v>1829.298436</v>
      </c>
      <c r="H182" s="7">
        <f t="shared" si="18"/>
        <v>0.99753599999999998</v>
      </c>
      <c r="J182" s="5">
        <v>66</v>
      </c>
      <c r="K182" t="s">
        <v>704</v>
      </c>
      <c r="L182">
        <v>2.2179999999999999E-3</v>
      </c>
      <c r="M182">
        <v>-2.2657E-2</v>
      </c>
      <c r="O182" s="4"/>
    </row>
    <row r="183" spans="1:15">
      <c r="A183" s="9" t="s">
        <v>155</v>
      </c>
      <c r="B183">
        <v>127</v>
      </c>
      <c r="C183" s="7">
        <v>1.0763020000000001</v>
      </c>
      <c r="D183" s="7">
        <v>3.874854</v>
      </c>
      <c r="E183" s="7">
        <v>-10.9931</v>
      </c>
      <c r="F183" s="7">
        <v>10.7723</v>
      </c>
      <c r="G183" s="7">
        <f t="shared" si="17"/>
        <v>1.091631</v>
      </c>
      <c r="H183" s="7">
        <f t="shared" si="18"/>
        <v>-0.149316</v>
      </c>
      <c r="J183" s="5">
        <v>67</v>
      </c>
      <c r="K183" t="s">
        <v>725</v>
      </c>
      <c r="L183">
        <v>5.2692000000000003E-2</v>
      </c>
      <c r="M183">
        <v>-0.49626700000000001</v>
      </c>
      <c r="O183" s="4"/>
    </row>
    <row r="184" spans="1:15">
      <c r="A184" s="9" t="s">
        <v>726</v>
      </c>
      <c r="B184">
        <v>127</v>
      </c>
      <c r="C184" s="7">
        <v>16.54</v>
      </c>
      <c r="D184" s="7">
        <v>68.494802000000007</v>
      </c>
      <c r="E184" s="7">
        <v>-253.31979999999999</v>
      </c>
      <c r="F184" s="7">
        <v>197.25</v>
      </c>
      <c r="G184" s="7">
        <f t="shared" si="17"/>
        <v>16.793410000000002</v>
      </c>
      <c r="H184" s="7">
        <f t="shared" si="18"/>
        <v>-0.22022900000000001</v>
      </c>
      <c r="J184" s="5">
        <v>68</v>
      </c>
      <c r="K184" t="s">
        <v>726</v>
      </c>
      <c r="L184">
        <v>16.793410000000002</v>
      </c>
      <c r="M184">
        <v>-0.22022900000000001</v>
      </c>
      <c r="O184" s="4"/>
    </row>
    <row r="185" spans="1:15">
      <c r="A185" s="9" t="s">
        <v>733</v>
      </c>
      <c r="B185">
        <v>127</v>
      </c>
      <c r="C185" s="7">
        <v>1.0763E-2</v>
      </c>
      <c r="D185" s="7">
        <v>3.8748999999999999E-2</v>
      </c>
      <c r="E185" s="7">
        <v>-0.109931</v>
      </c>
      <c r="F185" s="7">
        <v>0.107723</v>
      </c>
      <c r="G185" s="7">
        <f t="shared" si="17"/>
        <v>1.0916E-2</v>
      </c>
      <c r="H185" s="7">
        <f t="shared" si="18"/>
        <v>-0.149316</v>
      </c>
      <c r="J185" s="5">
        <v>69</v>
      </c>
      <c r="K185" t="s">
        <v>727</v>
      </c>
      <c r="L185">
        <v>-3.1803999999999999E-2</v>
      </c>
      <c r="M185">
        <v>9.7589999999999996E-2</v>
      </c>
      <c r="O185" s="4"/>
    </row>
    <row r="186" spans="1:15">
      <c r="A186" s="9" t="s">
        <v>142</v>
      </c>
      <c r="B186">
        <v>127</v>
      </c>
      <c r="C186" s="7">
        <v>0.68771700000000002</v>
      </c>
      <c r="D186" s="7">
        <v>0.77033399999999996</v>
      </c>
      <c r="E186" s="7">
        <v>0.09</v>
      </c>
      <c r="F186" s="7">
        <v>2.7</v>
      </c>
      <c r="G186" s="7">
        <f t="shared" si="17"/>
        <v>1.1114660000000001</v>
      </c>
      <c r="H186" s="7">
        <f t="shared" si="18"/>
        <v>0.99469399999999997</v>
      </c>
      <c r="J186" s="5">
        <v>70</v>
      </c>
      <c r="K186" t="s">
        <v>728</v>
      </c>
      <c r="L186">
        <v>26.619185999999999</v>
      </c>
      <c r="M186">
        <v>-6.6652000000000003E-2</v>
      </c>
      <c r="O186" s="4"/>
    </row>
    <row r="187" spans="1:15">
      <c r="A187" s="9" t="s">
        <v>703</v>
      </c>
      <c r="B187">
        <v>127</v>
      </c>
      <c r="C187" s="7">
        <v>1.2834999999999999E-2</v>
      </c>
      <c r="D187" s="7">
        <v>8.3027000000000004E-2</v>
      </c>
      <c r="E187" s="7">
        <v>-0.28999999999999998</v>
      </c>
      <c r="F187" s="7">
        <v>0.21</v>
      </c>
      <c r="G187" s="7">
        <f t="shared" si="17"/>
        <v>1.2945999999999999E-2</v>
      </c>
      <c r="H187" s="7">
        <f t="shared" si="18"/>
        <v>6.7958000000000005E-2</v>
      </c>
      <c r="J187" s="5">
        <v>71</v>
      </c>
      <c r="K187" t="s">
        <v>729</v>
      </c>
      <c r="L187">
        <v>0.35025499999999998</v>
      </c>
      <c r="M187">
        <v>0.30362099999999997</v>
      </c>
      <c r="O187" s="4"/>
    </row>
    <row r="188" spans="1:15">
      <c r="A188" s="9" t="s">
        <v>141</v>
      </c>
      <c r="B188">
        <v>127</v>
      </c>
      <c r="C188" s="7">
        <v>0.49460599999999999</v>
      </c>
      <c r="D188" s="7">
        <v>0.74395999999999995</v>
      </c>
      <c r="E188" s="7">
        <v>0</v>
      </c>
      <c r="F188" s="7">
        <v>2.4500000000000002</v>
      </c>
      <c r="G188" s="7">
        <f t="shared" si="17"/>
        <v>281.32226800000001</v>
      </c>
      <c r="H188" s="7">
        <f t="shared" si="18"/>
        <v>1</v>
      </c>
      <c r="J188" s="5">
        <v>72</v>
      </c>
      <c r="K188" t="s">
        <v>730</v>
      </c>
      <c r="L188">
        <v>0.37040899999999999</v>
      </c>
      <c r="M188">
        <v>0.41083399999999998</v>
      </c>
      <c r="O188" s="4"/>
    </row>
    <row r="189" spans="1:15">
      <c r="A189" s="9" t="s">
        <v>702</v>
      </c>
      <c r="B189">
        <v>127</v>
      </c>
      <c r="C189" s="7">
        <v>1.5512E-2</v>
      </c>
      <c r="D189" s="7">
        <v>6.3468999999999998E-2</v>
      </c>
      <c r="E189" s="7">
        <v>-0.23</v>
      </c>
      <c r="F189" s="7">
        <v>0.23</v>
      </c>
      <c r="G189" s="7">
        <f t="shared" si="17"/>
        <v>1.5642E-2</v>
      </c>
      <c r="H189" s="7">
        <f t="shared" si="18"/>
        <v>0.220105</v>
      </c>
      <c r="J189" s="5">
        <v>73</v>
      </c>
      <c r="K189" t="s">
        <v>731</v>
      </c>
      <c r="L189">
        <v>0.14835699999999999</v>
      </c>
      <c r="M189">
        <v>0.191382</v>
      </c>
      <c r="O189" s="4"/>
    </row>
    <row r="190" spans="1:15">
      <c r="A190" s="9" t="s">
        <v>143</v>
      </c>
      <c r="B190">
        <v>127</v>
      </c>
      <c r="C190" s="7">
        <v>1.684606</v>
      </c>
      <c r="D190" s="7">
        <v>0.60307299999999997</v>
      </c>
      <c r="E190" s="7">
        <v>0.59</v>
      </c>
      <c r="F190" s="7">
        <v>2.98</v>
      </c>
      <c r="G190" s="7">
        <f t="shared" si="17"/>
        <v>1.714385</v>
      </c>
      <c r="H190" s="7">
        <f t="shared" si="18"/>
        <v>0.93539000000000005</v>
      </c>
      <c r="J190" s="5">
        <v>74</v>
      </c>
      <c r="K190" t="s">
        <v>732</v>
      </c>
      <c r="L190">
        <v>38.564695</v>
      </c>
      <c r="M190">
        <v>1.5258000000000001E-2</v>
      </c>
      <c r="O190" s="4"/>
    </row>
    <row r="191" spans="1:15">
      <c r="A191" s="9" t="s">
        <v>704</v>
      </c>
      <c r="B191">
        <v>127</v>
      </c>
      <c r="C191" s="7">
        <v>2.2829999999999999E-3</v>
      </c>
      <c r="D191" s="7">
        <v>0.207814</v>
      </c>
      <c r="E191" s="7">
        <v>-0.47</v>
      </c>
      <c r="F191" s="7">
        <v>0.68</v>
      </c>
      <c r="G191" s="7">
        <f t="shared" si="17"/>
        <v>2.2179999999999999E-3</v>
      </c>
      <c r="H191" s="7">
        <f t="shared" si="18"/>
        <v>-2.2657E-2</v>
      </c>
      <c r="J191" s="5">
        <v>75</v>
      </c>
      <c r="K191" t="s">
        <v>733</v>
      </c>
      <c r="L191">
        <v>1.0916E-2</v>
      </c>
      <c r="M191">
        <v>-0.149316</v>
      </c>
      <c r="O191" s="4"/>
    </row>
  </sheetData>
  <autoFilter ref="A115:H191" xr:uid="{B6161DE9-B414-A045-8571-422E545C7B18}">
    <filterColumn colId="0">
      <customFilters>
        <customFilter operator="notEqual" val="*-DCF*"/>
      </customFilters>
    </filterColumn>
    <sortState xmlns:xlrd2="http://schemas.microsoft.com/office/spreadsheetml/2017/richdata2" ref="A116:H191">
      <sortCondition ref="A116:A191"/>
    </sortState>
  </autoFilter>
  <sortState xmlns:xlrd2="http://schemas.microsoft.com/office/spreadsheetml/2017/richdata2" ref="D69:E124">
    <sortCondition ref="D69:D124"/>
  </sortState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1B4C-F239-864A-8EC1-078D83037AD6}">
  <dimension ref="A1:AI2339"/>
  <sheetViews>
    <sheetView topLeftCell="A2317" workbookViewId="0">
      <selection activeCell="A2336" sqref="A2336"/>
    </sheetView>
  </sheetViews>
  <sheetFormatPr baseColWidth="10" defaultRowHeight="16"/>
  <cols>
    <col min="1" max="1" width="77.83203125" bestFit="1" customWidth="1"/>
    <col min="14" max="14" width="21.5" customWidth="1"/>
    <col min="15" max="15" width="29.83203125" customWidth="1"/>
    <col min="18" max="18" width="15.83203125" customWidth="1"/>
    <col min="19" max="19" width="15.33203125" customWidth="1"/>
    <col min="21" max="21" width="21.5" bestFit="1" customWidth="1"/>
  </cols>
  <sheetData>
    <row r="1" spans="1:35">
      <c r="A1" s="4" t="s">
        <v>266</v>
      </c>
      <c r="D1" t="s">
        <v>271</v>
      </c>
      <c r="E1" t="str" cm="1">
        <f t="array" aca="1" ref="E1:P1" ca="1">TRANSPOSE(INDIRECT(D1))</f>
        <v>Test Statistic</v>
      </c>
      <c r="F1" t="str">
        <f ca="1"/>
        <v>p-value</v>
      </c>
      <c r="G1" t="str">
        <f ca="1"/>
        <v>#Lags Used</v>
      </c>
      <c r="H1" t="str">
        <f ca="1"/>
        <v>Number of Observations Used</v>
      </c>
      <c r="I1" t="str">
        <f ca="1"/>
        <v>column</v>
      </c>
      <c r="J1" t="str">
        <f ca="1"/>
        <v>Critical Value (1%)</v>
      </c>
      <c r="K1" t="str">
        <f ca="1"/>
        <v>Critical Value (5%)</v>
      </c>
      <c r="L1" t="str">
        <f ca="1"/>
        <v>Critical Value (10%)</v>
      </c>
      <c r="M1" t="str">
        <f ca="1"/>
        <v>signif</v>
      </c>
      <c r="N1" t="str">
        <f ca="1"/>
        <v>Stationarity</v>
      </c>
      <c r="O1" t="str">
        <f ca="1"/>
        <v>Summary</v>
      </c>
      <c r="P1" t="str">
        <f ca="1"/>
        <v>dtype</v>
      </c>
      <c r="R1" t="str">
        <f t="shared" ref="R1:R13" ca="1" si="0">I1</f>
        <v>column</v>
      </c>
      <c r="S1" s="6" t="str">
        <f ca="1">F1</f>
        <v>p-value</v>
      </c>
      <c r="T1" s="6" t="str">
        <f ca="1">G1</f>
        <v>#Lags Used</v>
      </c>
      <c r="U1" t="str">
        <f t="shared" ref="U1:U13" ca="1" si="1">O1</f>
        <v>Summary</v>
      </c>
    </row>
    <row r="2" spans="1:35">
      <c r="A2" s="4" t="s">
        <v>272</v>
      </c>
      <c r="C2">
        <v>3</v>
      </c>
      <c r="D2" t="str">
        <f>"b"&amp;C2&amp;":b"&amp;C2+11</f>
        <v>b3:b14</v>
      </c>
      <c r="E2" cm="1">
        <f t="array" aca="1" ref="E2:P2" ca="1">TRANSPOSE(INDIRECT(D2))</f>
        <v>-2.81284</v>
      </c>
      <c r="F2">
        <f ca="1"/>
        <v>0.19226799999999999</v>
      </c>
      <c r="G2">
        <f ca="1"/>
        <v>0</v>
      </c>
      <c r="H2">
        <f ca="1"/>
        <v>354</v>
      </c>
      <c r="I2" t="str">
        <f ca="1"/>
        <v>CS-Aaa-3MO</v>
      </c>
      <c r="J2">
        <f ca="1"/>
        <v>-3.9845700000000002</v>
      </c>
      <c r="K2">
        <f ca="1"/>
        <v>-3.4229699999999998</v>
      </c>
      <c r="L2">
        <f ca="1"/>
        <v>-3.1343899999999998</v>
      </c>
      <c r="M2">
        <f ca="1"/>
        <v>0.05</v>
      </c>
      <c r="N2" t="str">
        <f ca="1"/>
        <v xml:space="preserve"> p-value 0.1923. Null Hypothesis Weak evidence ...</v>
      </c>
      <c r="O2" t="str">
        <f ca="1"/>
        <v xml:space="preserve"> Series is Non-stationary</v>
      </c>
      <c r="P2" t="str">
        <f ca="1"/>
        <v xml:space="preserve"> object</v>
      </c>
      <c r="R2" t="str">
        <f t="shared" ca="1" si="0"/>
        <v>CS-Aaa-3MO</v>
      </c>
      <c r="S2" s="6">
        <f t="shared" ref="S2:S13" ca="1" si="2">IF(F2 &lt; 0.01, "***" &amp; TEXT(F2, "General"), IF(AND(F2 &gt; 0.01, F2 &lt; 0.05), "**" &amp; TEXT(F2, "General"), F2))</f>
        <v>0.19226799999999999</v>
      </c>
      <c r="T2">
        <f t="shared" ref="T2:T13" ca="1" si="3">G2</f>
        <v>0</v>
      </c>
      <c r="U2" t="str">
        <f t="shared" ca="1" si="1"/>
        <v xml:space="preserve"> Series is Non-stationary</v>
      </c>
      <c r="Y2" t="s">
        <v>254</v>
      </c>
      <c r="Z2" t="s">
        <v>255</v>
      </c>
      <c r="AA2" t="s">
        <v>256</v>
      </c>
      <c r="AB2" t="s">
        <v>257</v>
      </c>
      <c r="AC2" t="s">
        <v>258</v>
      </c>
      <c r="AD2" t="s">
        <v>259</v>
      </c>
      <c r="AE2" t="s">
        <v>260</v>
      </c>
      <c r="AF2" t="s">
        <v>261</v>
      </c>
      <c r="AG2" t="s">
        <v>262</v>
      </c>
      <c r="AH2" t="s">
        <v>263</v>
      </c>
      <c r="AI2" t="s">
        <v>264</v>
      </c>
    </row>
    <row r="3" spans="1:35">
      <c r="A3" s="4" t="s">
        <v>241</v>
      </c>
      <c r="B3">
        <v>-2.81284</v>
      </c>
      <c r="C3">
        <f>C2+13</f>
        <v>16</v>
      </c>
      <c r="D3" t="str">
        <f t="shared" ref="D3:D32" si="4">"b"&amp;C3&amp;":b"&amp;C3+11</f>
        <v>b16:b27</v>
      </c>
      <c r="E3" cm="1">
        <f t="array" aca="1" ref="E3:P3" ca="1">TRANSPOSE(INDIRECT(D3))</f>
        <v>-3.7020200000000001</v>
      </c>
      <c r="F3">
        <f ca="1"/>
        <v>2.2224500000000001E-2</v>
      </c>
      <c r="G3">
        <f ca="1"/>
        <v>8</v>
      </c>
      <c r="H3">
        <f ca="1"/>
        <v>346</v>
      </c>
      <c r="I3" t="str">
        <f ca="1"/>
        <v>CS-Aa-3MO</v>
      </c>
      <c r="J3">
        <f ca="1"/>
        <v>-3.9851800000000002</v>
      </c>
      <c r="K3">
        <f ca="1"/>
        <v>-3.42326</v>
      </c>
      <c r="L3">
        <f ca="1"/>
        <v>-3.13456</v>
      </c>
      <c r="M3">
        <f ca="1"/>
        <v>0.05</v>
      </c>
      <c r="N3" t="str">
        <f ca="1"/>
        <v xml:space="preserve"> p-value 0.0222. Null Hypothesis Rejecting</v>
      </c>
      <c r="O3" t="str">
        <f ca="1"/>
        <v xml:space="preserve"> Series is Stationary</v>
      </c>
      <c r="P3" t="str">
        <f ca="1"/>
        <v xml:space="preserve"> object</v>
      </c>
      <c r="R3" t="str">
        <f t="shared" ca="1" si="0"/>
        <v>CS-Aa-3MO</v>
      </c>
      <c r="S3" s="6" t="str">
        <f t="shared" ca="1" si="2"/>
        <v>**0.0222245</v>
      </c>
      <c r="T3">
        <f t="shared" ca="1" si="3"/>
        <v>8</v>
      </c>
      <c r="U3" t="str">
        <f t="shared" ca="1" si="1"/>
        <v xml:space="preserve"> Series is Stationary</v>
      </c>
    </row>
    <row r="4" spans="1:35">
      <c r="A4" s="4" t="s">
        <v>242</v>
      </c>
      <c r="B4">
        <v>0.19226799999999999</v>
      </c>
      <c r="C4">
        <f t="shared" ref="C4:C13" si="5">C3+13</f>
        <v>29</v>
      </c>
      <c r="D4" t="str">
        <f t="shared" si="4"/>
        <v>b29:b40</v>
      </c>
      <c r="E4" cm="1">
        <f t="array" aca="1" ref="E4:P4" ca="1">TRANSPOSE(INDIRECT(D4))</f>
        <v>-3.5145499999999998</v>
      </c>
      <c r="F4">
        <f ca="1"/>
        <v>3.7859499999999997E-2</v>
      </c>
      <c r="G4">
        <f ca="1"/>
        <v>8</v>
      </c>
      <c r="H4">
        <f ca="1"/>
        <v>346</v>
      </c>
      <c r="I4" t="str">
        <f ca="1"/>
        <v>CS-A-3MO</v>
      </c>
      <c r="J4">
        <f ca="1"/>
        <v>-3.9851800000000002</v>
      </c>
      <c r="K4">
        <f ca="1"/>
        <v>-3.42326</v>
      </c>
      <c r="L4">
        <f ca="1"/>
        <v>-3.13456</v>
      </c>
      <c r="M4">
        <f ca="1"/>
        <v>0.05</v>
      </c>
      <c r="N4" t="str">
        <f ca="1"/>
        <v xml:space="preserve"> p-value 0.0379. Null Hypothesis Rejecting</v>
      </c>
      <c r="O4" t="str">
        <f ca="1"/>
        <v xml:space="preserve"> Series is Stationary</v>
      </c>
      <c r="P4" t="str">
        <f ca="1"/>
        <v xml:space="preserve"> object</v>
      </c>
      <c r="R4" t="str">
        <f t="shared" ca="1" si="0"/>
        <v>CS-A-3MO</v>
      </c>
      <c r="S4" s="6" t="str">
        <f t="shared" ca="1" si="2"/>
        <v>**0.0378595</v>
      </c>
      <c r="T4">
        <f t="shared" ca="1" si="3"/>
        <v>8</v>
      </c>
      <c r="U4" t="str">
        <f t="shared" ca="1" si="1"/>
        <v xml:space="preserve"> Series is Stationary</v>
      </c>
    </row>
    <row r="5" spans="1:35">
      <c r="A5" s="4" t="s">
        <v>243</v>
      </c>
      <c r="B5">
        <v>0</v>
      </c>
      <c r="C5">
        <f t="shared" si="5"/>
        <v>42</v>
      </c>
      <c r="D5" t="str">
        <f t="shared" si="4"/>
        <v>b42:b53</v>
      </c>
      <c r="E5" cm="1">
        <f t="array" aca="1" ref="E5:P5" ca="1">TRANSPOSE(INDIRECT(D5))</f>
        <v>-2.7042899999999999</v>
      </c>
      <c r="F5">
        <f ca="1"/>
        <v>0.23430699999999999</v>
      </c>
      <c r="G5">
        <f ca="1"/>
        <v>3</v>
      </c>
      <c r="H5">
        <f ca="1"/>
        <v>351</v>
      </c>
      <c r="I5" t="str">
        <f ca="1"/>
        <v>CS-Baa-3MO</v>
      </c>
      <c r="J5">
        <f ca="1"/>
        <v>-3.9847999999999999</v>
      </c>
      <c r="K5">
        <f ca="1"/>
        <v>-3.4230700000000001</v>
      </c>
      <c r="L5">
        <f ca="1"/>
        <v>-3.1344500000000002</v>
      </c>
      <c r="M5">
        <f ca="1"/>
        <v>0.05</v>
      </c>
      <c r="N5" t="str">
        <f ca="1"/>
        <v xml:space="preserve"> p-value 0.2343. Null Hypothesis Weak evidence ...</v>
      </c>
      <c r="O5" t="str">
        <f ca="1"/>
        <v xml:space="preserve"> Series is Non-stationary</v>
      </c>
      <c r="P5" t="str">
        <f ca="1"/>
        <v xml:space="preserve"> object</v>
      </c>
      <c r="R5" t="str">
        <f t="shared" ca="1" si="0"/>
        <v>CS-Baa-3MO</v>
      </c>
      <c r="S5" s="6">
        <f t="shared" ca="1" si="2"/>
        <v>0.23430699999999999</v>
      </c>
      <c r="T5">
        <f t="shared" ca="1" si="3"/>
        <v>3</v>
      </c>
      <c r="U5" t="str">
        <f t="shared" ca="1" si="1"/>
        <v xml:space="preserve"> Series is Non-stationary</v>
      </c>
    </row>
    <row r="6" spans="1:35">
      <c r="A6" s="4" t="s">
        <v>244</v>
      </c>
      <c r="B6">
        <v>354</v>
      </c>
      <c r="C6">
        <f t="shared" si="5"/>
        <v>55</v>
      </c>
      <c r="D6" t="str">
        <f t="shared" si="4"/>
        <v>b55:b66</v>
      </c>
      <c r="E6" cm="1">
        <f t="array" aca="1" ref="E6:P6" ca="1">TRANSPOSE(INDIRECT(D6))</f>
        <v>-2.88192</v>
      </c>
      <c r="F6">
        <f ca="1"/>
        <v>0.16848199999999999</v>
      </c>
      <c r="G6">
        <f ca="1"/>
        <v>5</v>
      </c>
      <c r="H6">
        <f ca="1"/>
        <v>349</v>
      </c>
      <c r="I6" t="str">
        <f ca="1"/>
        <v>CS-Aaa-1YR</v>
      </c>
      <c r="J6">
        <f ca="1"/>
        <v>-3.98495</v>
      </c>
      <c r="K6">
        <f ca="1"/>
        <v>-3.4231500000000001</v>
      </c>
      <c r="L6">
        <f ca="1"/>
        <v>-3.13449</v>
      </c>
      <c r="M6">
        <f ca="1"/>
        <v>0.05</v>
      </c>
      <c r="N6" t="str">
        <f ca="1"/>
        <v xml:space="preserve"> p-value 0.1685. Null Hypothesis Weak evidence ...</v>
      </c>
      <c r="O6" t="str">
        <f ca="1"/>
        <v xml:space="preserve"> Series is Non-stationary</v>
      </c>
      <c r="P6" t="str">
        <f ca="1"/>
        <v xml:space="preserve"> object</v>
      </c>
      <c r="R6" t="str">
        <f t="shared" ca="1" si="0"/>
        <v>CS-Aaa-1YR</v>
      </c>
      <c r="S6" s="6">
        <f t="shared" ca="1" si="2"/>
        <v>0.16848199999999999</v>
      </c>
      <c r="T6">
        <f t="shared" ca="1" si="3"/>
        <v>5</v>
      </c>
      <c r="U6" t="str">
        <f t="shared" ca="1" si="1"/>
        <v xml:space="preserve"> Series is Non-stationary</v>
      </c>
    </row>
    <row r="7" spans="1:35">
      <c r="A7" s="4" t="s">
        <v>169</v>
      </c>
      <c r="B7" t="s">
        <v>108</v>
      </c>
      <c r="C7">
        <f t="shared" si="5"/>
        <v>68</v>
      </c>
      <c r="D7" t="str">
        <f t="shared" si="4"/>
        <v>b68:b79</v>
      </c>
      <c r="E7" cm="1">
        <f t="array" aca="1" ref="E7:P7" ca="1">TRANSPOSE(INDIRECT(D7))</f>
        <v>-3.3358300000000001</v>
      </c>
      <c r="F7">
        <f ca="1"/>
        <v>6.0570499999999999E-2</v>
      </c>
      <c r="G7">
        <f ca="1"/>
        <v>8</v>
      </c>
      <c r="H7">
        <f ca="1"/>
        <v>346</v>
      </c>
      <c r="I7" t="str">
        <f ca="1"/>
        <v>CS-Aa-1YR</v>
      </c>
      <c r="J7">
        <f ca="1"/>
        <v>-3.9851800000000002</v>
      </c>
      <c r="K7">
        <f ca="1"/>
        <v>-3.42326</v>
      </c>
      <c r="L7">
        <f ca="1"/>
        <v>-3.13456</v>
      </c>
      <c r="M7">
        <f ca="1"/>
        <v>0.05</v>
      </c>
      <c r="N7" t="str">
        <f ca="1"/>
        <v xml:space="preserve"> p-value 0.0606. Null Hypothesis Weak evidence ...</v>
      </c>
      <c r="O7" t="str">
        <f ca="1"/>
        <v xml:space="preserve"> Series is Non-stationary</v>
      </c>
      <c r="P7" t="str">
        <f ca="1"/>
        <v xml:space="preserve"> object</v>
      </c>
      <c r="R7" t="str">
        <f t="shared" ca="1" si="0"/>
        <v>CS-Aa-1YR</v>
      </c>
      <c r="S7" s="6">
        <f t="shared" ca="1" si="2"/>
        <v>6.0570499999999999E-2</v>
      </c>
      <c r="T7">
        <f t="shared" ca="1" si="3"/>
        <v>8</v>
      </c>
      <c r="U7" t="str">
        <f t="shared" ca="1" si="1"/>
        <v xml:space="preserve"> Series is Non-stationary</v>
      </c>
    </row>
    <row r="8" spans="1:35">
      <c r="A8" s="4" t="s">
        <v>246</v>
      </c>
      <c r="B8">
        <v>-3.9845700000000002</v>
      </c>
      <c r="C8">
        <f t="shared" si="5"/>
        <v>81</v>
      </c>
      <c r="D8" t="str">
        <f t="shared" si="4"/>
        <v>b81:b92</v>
      </c>
      <c r="E8" cm="1">
        <f t="array" aca="1" ref="E8:P8" ca="1">TRANSPOSE(INDIRECT(D8))</f>
        <v>-3.1417999999999999</v>
      </c>
      <c r="F8">
        <f ca="1"/>
        <v>9.6634700000000004E-2</v>
      </c>
      <c r="G8">
        <f ca="1"/>
        <v>8</v>
      </c>
      <c r="H8">
        <f ca="1"/>
        <v>346</v>
      </c>
      <c r="I8" t="str">
        <f ca="1"/>
        <v>CS-A-1YR</v>
      </c>
      <c r="J8">
        <f ca="1"/>
        <v>-3.9851800000000002</v>
      </c>
      <c r="K8">
        <f ca="1"/>
        <v>-3.42326</v>
      </c>
      <c r="L8">
        <f ca="1"/>
        <v>-3.13456</v>
      </c>
      <c r="M8">
        <f ca="1"/>
        <v>0.05</v>
      </c>
      <c r="N8" t="str">
        <f ca="1"/>
        <v xml:space="preserve"> p-value 0.0966. Null Hypothesis Weak evidence ...</v>
      </c>
      <c r="O8" t="str">
        <f ca="1"/>
        <v xml:space="preserve"> Series is Non-stationary</v>
      </c>
      <c r="P8" t="str">
        <f ca="1"/>
        <v xml:space="preserve"> object</v>
      </c>
      <c r="R8" t="str">
        <f t="shared" ca="1" si="0"/>
        <v>CS-A-1YR</v>
      </c>
      <c r="S8" s="6">
        <f t="shared" ca="1" si="2"/>
        <v>9.6634700000000004E-2</v>
      </c>
      <c r="T8">
        <f t="shared" ca="1" si="3"/>
        <v>8</v>
      </c>
      <c r="U8" t="str">
        <f t="shared" ca="1" si="1"/>
        <v xml:space="preserve"> Series is Non-stationary</v>
      </c>
    </row>
    <row r="9" spans="1:35">
      <c r="A9" s="4" t="s">
        <v>247</v>
      </c>
      <c r="B9">
        <v>-3.4229699999999998</v>
      </c>
      <c r="C9">
        <f t="shared" si="5"/>
        <v>94</v>
      </c>
      <c r="D9" t="str">
        <f t="shared" si="4"/>
        <v>b94:b105</v>
      </c>
      <c r="E9" cm="1">
        <f t="array" aca="1" ref="E9:P9" ca="1">TRANSPOSE(INDIRECT(D9))</f>
        <v>-2.3242799999999999</v>
      </c>
      <c r="F9">
        <f ca="1"/>
        <v>0.42056900000000003</v>
      </c>
      <c r="G9">
        <f ca="1"/>
        <v>1</v>
      </c>
      <c r="H9">
        <f ca="1"/>
        <v>353</v>
      </c>
      <c r="I9" t="str">
        <f ca="1"/>
        <v>CS-Baa-1YR</v>
      </c>
      <c r="J9">
        <f ca="1"/>
        <v>-3.9846499999999998</v>
      </c>
      <c r="K9">
        <f ca="1"/>
        <v>-3.423</v>
      </c>
      <c r="L9">
        <f ca="1"/>
        <v>-3.1344099999999999</v>
      </c>
      <c r="M9">
        <f ca="1"/>
        <v>0.05</v>
      </c>
      <c r="N9" t="str">
        <f ca="1"/>
        <v xml:space="preserve"> p-value 0.4206. Null Hypothesis Weak evidence ...</v>
      </c>
      <c r="O9" t="str">
        <f ca="1"/>
        <v xml:space="preserve"> Series is Non-stationary</v>
      </c>
      <c r="P9" t="str">
        <f ca="1"/>
        <v xml:space="preserve"> object</v>
      </c>
      <c r="R9" t="str">
        <f t="shared" ca="1" si="0"/>
        <v>CS-Baa-1YR</v>
      </c>
      <c r="S9" s="6">
        <f t="shared" ca="1" si="2"/>
        <v>0.42056900000000003</v>
      </c>
      <c r="T9">
        <f t="shared" ca="1" si="3"/>
        <v>1</v>
      </c>
      <c r="U9" t="str">
        <f t="shared" ca="1" si="1"/>
        <v xml:space="preserve"> Series is Non-stationary</v>
      </c>
    </row>
    <row r="10" spans="1:35">
      <c r="A10" s="4" t="s">
        <v>248</v>
      </c>
      <c r="B10">
        <v>-3.1343899999999998</v>
      </c>
      <c r="C10">
        <f t="shared" si="5"/>
        <v>107</v>
      </c>
      <c r="D10" t="str">
        <f t="shared" si="4"/>
        <v>b107:b118</v>
      </c>
      <c r="E10" cm="1">
        <f t="array" aca="1" ref="E10:P10" ca="1">TRANSPOSE(INDIRECT(D10))</f>
        <v>-3.7746499999999998</v>
      </c>
      <c r="F10">
        <f ca="1"/>
        <v>1.7888600000000001E-2</v>
      </c>
      <c r="G10">
        <f ca="1"/>
        <v>7</v>
      </c>
      <c r="H10">
        <f ca="1"/>
        <v>347</v>
      </c>
      <c r="I10" t="str">
        <f ca="1"/>
        <v>CS-Aaa-5YR</v>
      </c>
      <c r="J10">
        <f ca="1"/>
        <v>-3.9851000000000001</v>
      </c>
      <c r="K10">
        <f ca="1"/>
        <v>-3.4232200000000002</v>
      </c>
      <c r="L10">
        <f ca="1"/>
        <v>-3.1345299999999998</v>
      </c>
      <c r="M10">
        <f ca="1"/>
        <v>0.05</v>
      </c>
      <c r="N10" t="str">
        <f ca="1"/>
        <v xml:space="preserve"> p-value 0.0179. Null Hypothesis Rejecting</v>
      </c>
      <c r="O10" t="str">
        <f ca="1"/>
        <v xml:space="preserve"> Series is Stationary</v>
      </c>
      <c r="P10" t="str">
        <f ca="1"/>
        <v xml:space="preserve"> object</v>
      </c>
      <c r="R10" t="str">
        <f t="shared" ca="1" si="0"/>
        <v>CS-Aaa-5YR</v>
      </c>
      <c r="S10" s="6" t="str">
        <f t="shared" ca="1" si="2"/>
        <v>**0.0178886</v>
      </c>
      <c r="T10">
        <f t="shared" ca="1" si="3"/>
        <v>7</v>
      </c>
      <c r="U10" t="str">
        <f t="shared" ca="1" si="1"/>
        <v xml:space="preserve"> Series is Stationary</v>
      </c>
    </row>
    <row r="11" spans="1:35">
      <c r="A11" s="4" t="s">
        <v>265</v>
      </c>
      <c r="B11">
        <v>0.05</v>
      </c>
      <c r="C11">
        <f t="shared" si="5"/>
        <v>120</v>
      </c>
      <c r="D11" t="str">
        <f t="shared" si="4"/>
        <v>b120:b131</v>
      </c>
      <c r="E11" cm="1">
        <f t="array" aca="1" ref="E11:P11" ca="1">TRANSPOSE(INDIRECT(D11))</f>
        <v>-2.7703600000000002</v>
      </c>
      <c r="F11">
        <f ca="1"/>
        <v>0.20804300000000001</v>
      </c>
      <c r="G11">
        <f ca="1"/>
        <v>17</v>
      </c>
      <c r="H11">
        <f ca="1"/>
        <v>337</v>
      </c>
      <c r="I11" t="str">
        <f ca="1"/>
        <v>CS-Aa-5YR</v>
      </c>
      <c r="J11">
        <f ca="1"/>
        <v>-3.9858899999999999</v>
      </c>
      <c r="K11">
        <f ca="1"/>
        <v>-3.4236</v>
      </c>
      <c r="L11">
        <f ca="1"/>
        <v>-3.13476</v>
      </c>
      <c r="M11">
        <f ca="1"/>
        <v>0.05</v>
      </c>
      <c r="N11" t="str">
        <f ca="1"/>
        <v xml:space="preserve"> p-value 0.208. Null Hypothesis Weak evidence r...</v>
      </c>
      <c r="O11" t="str">
        <f ca="1"/>
        <v xml:space="preserve"> Series is Non-stationary</v>
      </c>
      <c r="P11" t="str">
        <f ca="1"/>
        <v xml:space="preserve"> object</v>
      </c>
      <c r="R11" t="str">
        <f t="shared" ca="1" si="0"/>
        <v>CS-Aa-5YR</v>
      </c>
      <c r="S11" s="6">
        <f t="shared" ca="1" si="2"/>
        <v>0.20804300000000001</v>
      </c>
      <c r="T11">
        <f t="shared" ca="1" si="3"/>
        <v>17</v>
      </c>
      <c r="U11" t="str">
        <f t="shared" ca="1" si="1"/>
        <v xml:space="preserve"> Series is Non-stationary</v>
      </c>
    </row>
    <row r="12" spans="1:35">
      <c r="A12" s="4" t="s">
        <v>249</v>
      </c>
      <c r="B12" t="s">
        <v>273</v>
      </c>
      <c r="C12">
        <f t="shared" si="5"/>
        <v>133</v>
      </c>
      <c r="D12" t="str">
        <f t="shared" si="4"/>
        <v>b133:b144</v>
      </c>
      <c r="E12" cm="1">
        <f t="array" aca="1" ref="E12:P12" ca="1">TRANSPOSE(INDIRECT(D12))</f>
        <v>-2.9061400000000002</v>
      </c>
      <c r="F12">
        <f ca="1"/>
        <v>0.16023799999999999</v>
      </c>
      <c r="G12">
        <f ca="1"/>
        <v>2</v>
      </c>
      <c r="H12">
        <f ca="1"/>
        <v>352</v>
      </c>
      <c r="I12" t="str">
        <f ca="1"/>
        <v>CS-A-5YR</v>
      </c>
      <c r="J12">
        <f ca="1"/>
        <v>-3.9847199999999998</v>
      </c>
      <c r="K12">
        <f ca="1"/>
        <v>-3.4230399999999999</v>
      </c>
      <c r="L12">
        <f ca="1"/>
        <v>-3.13443</v>
      </c>
      <c r="M12">
        <f ca="1"/>
        <v>0.05</v>
      </c>
      <c r="N12" t="str">
        <f ca="1"/>
        <v xml:space="preserve"> p-value 0.1602. Null Hypothesis Weak evidence ...</v>
      </c>
      <c r="O12" t="str">
        <f ca="1"/>
        <v xml:space="preserve"> Series is Non-stationary</v>
      </c>
      <c r="P12" t="str">
        <f ca="1"/>
        <v xml:space="preserve"> object</v>
      </c>
      <c r="R12" t="str">
        <f t="shared" ca="1" si="0"/>
        <v>CS-A-5YR</v>
      </c>
      <c r="S12" s="6">
        <f t="shared" ca="1" si="2"/>
        <v>0.16023799999999999</v>
      </c>
      <c r="T12">
        <f t="shared" ca="1" si="3"/>
        <v>2</v>
      </c>
      <c r="U12" t="str">
        <f t="shared" ca="1" si="1"/>
        <v xml:space="preserve"> Series is Non-stationary</v>
      </c>
    </row>
    <row r="13" spans="1:35">
      <c r="A13" s="4" t="s">
        <v>250</v>
      </c>
      <c r="B13" t="s">
        <v>274</v>
      </c>
      <c r="C13">
        <f t="shared" si="5"/>
        <v>146</v>
      </c>
      <c r="D13" t="str">
        <f t="shared" si="4"/>
        <v>b146:b157</v>
      </c>
      <c r="E13" cm="1">
        <f t="array" aca="1" ref="E13:P13" ca="1">TRANSPOSE(INDIRECT(D13))</f>
        <v>-2.9440900000000001</v>
      </c>
      <c r="F13">
        <f ca="1"/>
        <v>0.14838899999999999</v>
      </c>
      <c r="G13">
        <f ca="1"/>
        <v>6</v>
      </c>
      <c r="H13">
        <f ca="1"/>
        <v>348</v>
      </c>
      <c r="I13" t="str">
        <f ca="1"/>
        <v>CS-Baa-5YR</v>
      </c>
      <c r="J13">
        <f ca="1"/>
        <v>-3.98502</v>
      </c>
      <c r="K13">
        <f ca="1"/>
        <v>-3.4231799999999999</v>
      </c>
      <c r="L13">
        <f ca="1"/>
        <v>-3.1345100000000001</v>
      </c>
      <c r="M13">
        <f ca="1"/>
        <v>0.05</v>
      </c>
      <c r="N13" t="str">
        <f ca="1"/>
        <v xml:space="preserve"> p-value 0.1484. Null Hypothesis Weak evidence ...</v>
      </c>
      <c r="O13" t="str">
        <f ca="1"/>
        <v xml:space="preserve"> Series is Non-stationary</v>
      </c>
      <c r="P13" t="str">
        <f ca="1"/>
        <v xml:space="preserve"> object</v>
      </c>
      <c r="R13" t="str">
        <f t="shared" ca="1" si="0"/>
        <v>CS-Baa-5YR</v>
      </c>
      <c r="S13" s="6">
        <f t="shared" ca="1" si="2"/>
        <v>0.14838899999999999</v>
      </c>
      <c r="T13">
        <f t="shared" ca="1" si="3"/>
        <v>6</v>
      </c>
      <c r="U13" t="str">
        <f t="shared" ca="1" si="1"/>
        <v xml:space="preserve"> Series is Non-stationary</v>
      </c>
    </row>
    <row r="14" spans="1:35">
      <c r="A14" s="4" t="s">
        <v>252</v>
      </c>
      <c r="B14" t="s">
        <v>253</v>
      </c>
      <c r="C14">
        <f t="shared" ref="C14:C32" si="6">C13+13</f>
        <v>159</v>
      </c>
      <c r="D14" t="str">
        <f t="shared" si="4"/>
        <v>b159:b170</v>
      </c>
      <c r="E14" cm="1">
        <f t="array" aca="1" ref="E14:P14" ca="1">TRANSPOSE(INDIRECT(D14))</f>
        <v>-2.81284</v>
      </c>
      <c r="F14">
        <f ca="1"/>
        <v>0.19226799999999999</v>
      </c>
      <c r="G14">
        <f ca="1"/>
        <v>0</v>
      </c>
      <c r="H14">
        <f ca="1"/>
        <v>354</v>
      </c>
      <c r="I14" t="str">
        <f ca="1"/>
        <v>CS-Aaa-3MO</v>
      </c>
      <c r="J14">
        <f ca="1"/>
        <v>-3.9845700000000002</v>
      </c>
      <c r="K14">
        <f ca="1"/>
        <v>-3.4229699999999998</v>
      </c>
      <c r="L14">
        <f ca="1"/>
        <v>-3.1343899999999998</v>
      </c>
      <c r="M14">
        <f ca="1"/>
        <v>0.01</v>
      </c>
      <c r="N14" t="str">
        <f ca="1"/>
        <v xml:space="preserve"> p-value 0.1923. Null Hypothesis Weak evidence ...</v>
      </c>
      <c r="O14" t="str">
        <f ca="1"/>
        <v xml:space="preserve"> Series is Non-stationary</v>
      </c>
      <c r="P14" t="str">
        <f ca="1"/>
        <v xml:space="preserve"> object</v>
      </c>
      <c r="S14" s="6"/>
    </row>
    <row r="15" spans="1:35">
      <c r="A15" s="4" t="s">
        <v>275</v>
      </c>
      <c r="C15">
        <f t="shared" si="6"/>
        <v>172</v>
      </c>
      <c r="D15" t="str">
        <f t="shared" si="4"/>
        <v>b172:b183</v>
      </c>
      <c r="E15" cm="1">
        <f t="array" aca="1" ref="E15:P15" ca="1">TRANSPOSE(INDIRECT(D15))</f>
        <v>-3.7020200000000001</v>
      </c>
      <c r="F15">
        <f ca="1"/>
        <v>2.2224500000000001E-2</v>
      </c>
      <c r="G15">
        <f ca="1"/>
        <v>8</v>
      </c>
      <c r="H15">
        <f ca="1"/>
        <v>346</v>
      </c>
      <c r="I15" t="str">
        <f ca="1"/>
        <v>CS-Aa-3MO</v>
      </c>
      <c r="J15">
        <f ca="1"/>
        <v>-3.9851800000000002</v>
      </c>
      <c r="K15">
        <f ca="1"/>
        <v>-3.42326</v>
      </c>
      <c r="L15">
        <f ca="1"/>
        <v>-3.13456</v>
      </c>
      <c r="M15">
        <f ca="1"/>
        <v>0.01</v>
      </c>
      <c r="N15" t="str">
        <f ca="1"/>
        <v xml:space="preserve"> p-value 0.0222. Null Hypothesis Weak evidence ...</v>
      </c>
      <c r="O15" t="str">
        <f ca="1"/>
        <v xml:space="preserve"> Series is Non-stationary</v>
      </c>
      <c r="P15" t="str">
        <f ca="1"/>
        <v xml:space="preserve"> object</v>
      </c>
      <c r="R15" t="str">
        <f ca="1">I26</f>
        <v>TB-3MO-TY</v>
      </c>
      <c r="S15" s="6" t="str">
        <f ca="1">IF(F15 &lt; 0.01, "***" &amp; TEXT(F15, "General"), IF(AND(F15 &gt; 0.01, F15 &lt; 0.05), "**" &amp; TEXT(F15, "General"), F15))</f>
        <v>**0.0222245</v>
      </c>
      <c r="T15">
        <f ca="1">G26</f>
        <v>14</v>
      </c>
      <c r="U15" t="str">
        <f ca="1">O26</f>
        <v xml:space="preserve"> Series is Non-stationary</v>
      </c>
    </row>
    <row r="16" spans="1:35">
      <c r="A16" s="4" t="s">
        <v>241</v>
      </c>
      <c r="B16">
        <v>-3.7020200000000001</v>
      </c>
      <c r="C16">
        <f t="shared" si="6"/>
        <v>185</v>
      </c>
      <c r="D16" t="str">
        <f t="shared" si="4"/>
        <v>b185:b196</v>
      </c>
      <c r="E16" cm="1">
        <f t="array" aca="1" ref="E16:P16" ca="1">TRANSPOSE(INDIRECT(D16))</f>
        <v>-3.5145499999999998</v>
      </c>
      <c r="F16">
        <f ca="1"/>
        <v>3.7859499999999997E-2</v>
      </c>
      <c r="G16">
        <f ca="1"/>
        <v>8</v>
      </c>
      <c r="H16">
        <f ca="1"/>
        <v>346</v>
      </c>
      <c r="I16" t="str">
        <f ca="1"/>
        <v>CS-A-3MO</v>
      </c>
      <c r="J16">
        <f ca="1"/>
        <v>-3.9851800000000002</v>
      </c>
      <c r="K16">
        <f ca="1"/>
        <v>-3.42326</v>
      </c>
      <c r="L16">
        <f ca="1"/>
        <v>-3.13456</v>
      </c>
      <c r="M16">
        <f ca="1"/>
        <v>0.01</v>
      </c>
      <c r="N16" t="str">
        <f ca="1"/>
        <v xml:space="preserve"> p-value 0.0379. Null Hypothesis Weak evidence ...</v>
      </c>
      <c r="O16" t="str">
        <f ca="1"/>
        <v xml:space="preserve"> Series is Non-stationary</v>
      </c>
      <c r="P16" t="str">
        <f ca="1"/>
        <v xml:space="preserve"> object</v>
      </c>
      <c r="R16" t="str">
        <f ca="1">I27</f>
        <v>TB-1YR-TY</v>
      </c>
      <c r="S16" s="6" t="str">
        <f ca="1">IF(F16 &lt; 0.01, "***" &amp; TEXT(F16, "General"), IF(AND(F16 &gt; 0.01, F16 &lt; 0.05), "**" &amp; TEXT(F16, "General"), F16))</f>
        <v>**0.0378595</v>
      </c>
      <c r="T16">
        <f ca="1">G27</f>
        <v>9</v>
      </c>
      <c r="U16" t="str">
        <f ca="1">O27</f>
        <v xml:space="preserve"> Series is Stationary</v>
      </c>
    </row>
    <row r="17" spans="1:21">
      <c r="A17" s="4" t="s">
        <v>242</v>
      </c>
      <c r="B17">
        <v>2.2224500000000001E-2</v>
      </c>
      <c r="C17">
        <f t="shared" si="6"/>
        <v>198</v>
      </c>
      <c r="D17" t="str">
        <f t="shared" si="4"/>
        <v>b198:b209</v>
      </c>
      <c r="E17" cm="1">
        <f t="array" aca="1" ref="E17:P17" ca="1">TRANSPOSE(INDIRECT(D17))</f>
        <v>-2.7042899999999999</v>
      </c>
      <c r="F17">
        <f ca="1"/>
        <v>0.23430699999999999</v>
      </c>
      <c r="G17">
        <f ca="1"/>
        <v>3</v>
      </c>
      <c r="H17">
        <f ca="1"/>
        <v>351</v>
      </c>
      <c r="I17" t="str">
        <f ca="1"/>
        <v>CS-Baa-3MO</v>
      </c>
      <c r="J17">
        <f ca="1"/>
        <v>-3.9847999999999999</v>
      </c>
      <c r="K17">
        <f ca="1"/>
        <v>-3.4230700000000001</v>
      </c>
      <c r="L17">
        <f ca="1"/>
        <v>-3.1344500000000002</v>
      </c>
      <c r="M17">
        <f ca="1"/>
        <v>0.01</v>
      </c>
      <c r="N17" t="str">
        <f ca="1"/>
        <v xml:space="preserve"> p-value 0.2343. Null Hypothesis Weak evidence ...</v>
      </c>
      <c r="O17" t="str">
        <f ca="1"/>
        <v xml:space="preserve"> Series is Non-stationary</v>
      </c>
      <c r="P17" t="str">
        <f ca="1"/>
        <v xml:space="preserve"> object</v>
      </c>
      <c r="R17" t="str">
        <f ca="1">I28</f>
        <v>TB-5YR-TY</v>
      </c>
      <c r="S17" s="6">
        <f ca="1">IF(F17 &lt; 0.01, "***" &amp; TEXT(F17, "General"), IF(AND(F17 &gt; 0.01, F17 &lt; 0.05), "**" &amp; TEXT(F17, "General"), F17))</f>
        <v>0.23430699999999999</v>
      </c>
      <c r="T17">
        <f ca="1">G28</f>
        <v>1</v>
      </c>
      <c r="U17" t="str">
        <f ca="1">O28</f>
        <v xml:space="preserve"> Series is Non-stationary</v>
      </c>
    </row>
    <row r="18" spans="1:21">
      <c r="A18" s="4" t="s">
        <v>243</v>
      </c>
      <c r="B18">
        <v>8</v>
      </c>
      <c r="C18">
        <f t="shared" si="6"/>
        <v>211</v>
      </c>
      <c r="D18" t="str">
        <f t="shared" si="4"/>
        <v>b211:b222</v>
      </c>
      <c r="E18" cm="1">
        <f t="array" aca="1" ref="E18:P18" ca="1">TRANSPOSE(INDIRECT(D18))</f>
        <v>-2.88192</v>
      </c>
      <c r="F18">
        <f ca="1"/>
        <v>0.16848199999999999</v>
      </c>
      <c r="G18">
        <f ca="1"/>
        <v>5</v>
      </c>
      <c r="H18">
        <f ca="1"/>
        <v>349</v>
      </c>
      <c r="I18" t="str">
        <f ca="1"/>
        <v>CS-Aaa-1YR</v>
      </c>
      <c r="J18">
        <f ca="1"/>
        <v>-3.98495</v>
      </c>
      <c r="K18">
        <f ca="1"/>
        <v>-3.4231500000000001</v>
      </c>
      <c r="L18">
        <f ca="1"/>
        <v>-3.13449</v>
      </c>
      <c r="M18">
        <f ca="1"/>
        <v>0.01</v>
      </c>
      <c r="N18" t="str">
        <f ca="1"/>
        <v xml:space="preserve"> p-value 0.1685. Null Hypothesis Weak evidence ...</v>
      </c>
      <c r="O18" t="str">
        <f ca="1"/>
        <v xml:space="preserve"> Series is Non-stationary</v>
      </c>
      <c r="P18" t="str">
        <f ca="1"/>
        <v xml:space="preserve"> object</v>
      </c>
    </row>
    <row r="19" spans="1:21">
      <c r="A19" s="4" t="s">
        <v>244</v>
      </c>
      <c r="B19">
        <v>346</v>
      </c>
      <c r="C19">
        <f t="shared" si="6"/>
        <v>224</v>
      </c>
      <c r="D19" t="str">
        <f t="shared" si="4"/>
        <v>b224:b235</v>
      </c>
      <c r="E19" cm="1">
        <f t="array" aca="1" ref="E19:P19" ca="1">TRANSPOSE(INDIRECT(D19))</f>
        <v>-3.3358300000000001</v>
      </c>
      <c r="F19">
        <f ca="1"/>
        <v>6.0570499999999999E-2</v>
      </c>
      <c r="G19">
        <f ca="1"/>
        <v>8</v>
      </c>
      <c r="H19">
        <f ca="1"/>
        <v>346</v>
      </c>
      <c r="I19" t="str">
        <f ca="1"/>
        <v>CS-Aa-1YR</v>
      </c>
      <c r="J19">
        <f ca="1"/>
        <v>-3.9851800000000002</v>
      </c>
      <c r="K19">
        <f ca="1"/>
        <v>-3.42326</v>
      </c>
      <c r="L19">
        <f ca="1"/>
        <v>-3.13456</v>
      </c>
      <c r="M19">
        <f ca="1"/>
        <v>0.01</v>
      </c>
      <c r="N19" t="str">
        <f ca="1"/>
        <v xml:space="preserve"> p-value 0.0606. Null Hypothesis Weak evidence ...</v>
      </c>
      <c r="O19" t="str">
        <f ca="1"/>
        <v xml:space="preserve"> Series is Non-stationary</v>
      </c>
      <c r="P19" t="str">
        <f ca="1"/>
        <v xml:space="preserve"> object</v>
      </c>
      <c r="R19" t="s">
        <v>395</v>
      </c>
    </row>
    <row r="20" spans="1:21">
      <c r="A20" s="4" t="s">
        <v>169</v>
      </c>
      <c r="B20" t="s">
        <v>109</v>
      </c>
      <c r="C20">
        <f t="shared" si="6"/>
        <v>237</v>
      </c>
      <c r="D20" t="str">
        <f t="shared" si="4"/>
        <v>b237:b248</v>
      </c>
      <c r="E20" cm="1">
        <f t="array" aca="1" ref="E20:P20" ca="1">TRANSPOSE(INDIRECT(D20))</f>
        <v>-3.1417999999999999</v>
      </c>
      <c r="F20">
        <f ca="1"/>
        <v>9.6634700000000004E-2</v>
      </c>
      <c r="G20">
        <f ca="1"/>
        <v>8</v>
      </c>
      <c r="H20">
        <f ca="1"/>
        <v>346</v>
      </c>
      <c r="I20" t="str">
        <f ca="1"/>
        <v>CS-A-1YR</v>
      </c>
      <c r="J20">
        <f ca="1"/>
        <v>-3.9851800000000002</v>
      </c>
      <c r="K20">
        <f ca="1"/>
        <v>-3.42326</v>
      </c>
      <c r="L20">
        <f ca="1"/>
        <v>-3.13456</v>
      </c>
      <c r="M20">
        <f ca="1"/>
        <v>0.01</v>
      </c>
      <c r="N20" t="str">
        <f ca="1"/>
        <v xml:space="preserve"> p-value 0.0966. Null Hypothesis Weak evidence ...</v>
      </c>
      <c r="O20" t="str">
        <f ca="1"/>
        <v xml:space="preserve"> Series is Non-stationary</v>
      </c>
      <c r="P20" t="str">
        <f ca="1"/>
        <v xml:space="preserve"> object</v>
      </c>
    </row>
    <row r="21" spans="1:21">
      <c r="A21" s="4" t="s">
        <v>246</v>
      </c>
      <c r="B21">
        <v>-3.9851800000000002</v>
      </c>
      <c r="C21">
        <f t="shared" si="6"/>
        <v>250</v>
      </c>
      <c r="D21" t="str">
        <f t="shared" si="4"/>
        <v>b250:b261</v>
      </c>
      <c r="E21" cm="1">
        <f t="array" aca="1" ref="E21:P21" ca="1">TRANSPOSE(INDIRECT(D21))</f>
        <v>-2.3242799999999999</v>
      </c>
      <c r="F21">
        <f ca="1"/>
        <v>0.42056900000000003</v>
      </c>
      <c r="G21">
        <f ca="1"/>
        <v>1</v>
      </c>
      <c r="H21">
        <f ca="1"/>
        <v>353</v>
      </c>
      <c r="I21" t="str">
        <f ca="1"/>
        <v>CS-Baa-1YR</v>
      </c>
      <c r="J21">
        <f ca="1"/>
        <v>-3.9846499999999998</v>
      </c>
      <c r="K21">
        <f ca="1"/>
        <v>-3.423</v>
      </c>
      <c r="L21">
        <f ca="1"/>
        <v>-3.1344099999999999</v>
      </c>
      <c r="M21">
        <f ca="1"/>
        <v>0.01</v>
      </c>
      <c r="N21" t="str">
        <f ca="1"/>
        <v xml:space="preserve"> p-value 0.4206. Null Hypothesis Weak evidence ...</v>
      </c>
      <c r="O21" t="str">
        <f ca="1"/>
        <v xml:space="preserve"> Series is Non-stationary</v>
      </c>
      <c r="P21" t="str">
        <f ca="1"/>
        <v xml:space="preserve"> object</v>
      </c>
    </row>
    <row r="22" spans="1:21">
      <c r="A22" s="4" t="s">
        <v>247</v>
      </c>
      <c r="B22">
        <v>-3.42326</v>
      </c>
      <c r="C22">
        <f t="shared" si="6"/>
        <v>263</v>
      </c>
      <c r="D22" t="str">
        <f t="shared" si="4"/>
        <v>b263:b274</v>
      </c>
      <c r="E22" cm="1">
        <f t="array" aca="1" ref="E22:P22" ca="1">TRANSPOSE(INDIRECT(D22))</f>
        <v>-3.7746499999999998</v>
      </c>
      <c r="F22">
        <f ca="1"/>
        <v>1.7888600000000001E-2</v>
      </c>
      <c r="G22">
        <f ca="1"/>
        <v>7</v>
      </c>
      <c r="H22">
        <f ca="1"/>
        <v>347</v>
      </c>
      <c r="I22" t="str">
        <f ca="1"/>
        <v>CS-Aaa-5YR</v>
      </c>
      <c r="J22">
        <f ca="1"/>
        <v>-3.9851000000000001</v>
      </c>
      <c r="K22">
        <f ca="1"/>
        <v>-3.4232200000000002</v>
      </c>
      <c r="L22">
        <f ca="1"/>
        <v>-3.1345299999999998</v>
      </c>
      <c r="M22">
        <f ca="1"/>
        <v>0.01</v>
      </c>
      <c r="N22" t="str">
        <f ca="1"/>
        <v xml:space="preserve"> p-value 0.0179. Null Hypothesis Weak evidence ...</v>
      </c>
      <c r="O22" t="str">
        <f ca="1"/>
        <v xml:space="preserve"> Series is Non-stationary</v>
      </c>
      <c r="P22" t="str">
        <f ca="1"/>
        <v xml:space="preserve"> object</v>
      </c>
    </row>
    <row r="23" spans="1:21">
      <c r="A23" s="4" t="s">
        <v>248</v>
      </c>
      <c r="B23">
        <v>-3.13456</v>
      </c>
      <c r="C23">
        <f t="shared" si="6"/>
        <v>276</v>
      </c>
      <c r="D23" t="str">
        <f t="shared" si="4"/>
        <v>b276:b287</v>
      </c>
      <c r="E23" cm="1">
        <f t="array" aca="1" ref="E23:P23" ca="1">TRANSPOSE(INDIRECT(D23))</f>
        <v>-2.7703600000000002</v>
      </c>
      <c r="F23">
        <f ca="1"/>
        <v>0.20804300000000001</v>
      </c>
      <c r="G23">
        <f ca="1"/>
        <v>17</v>
      </c>
      <c r="H23">
        <f ca="1"/>
        <v>337</v>
      </c>
      <c r="I23" t="str">
        <f ca="1"/>
        <v>CS-Aa-5YR</v>
      </c>
      <c r="J23">
        <f ca="1"/>
        <v>-3.9858899999999999</v>
      </c>
      <c r="K23">
        <f ca="1"/>
        <v>-3.4236</v>
      </c>
      <c r="L23">
        <f ca="1"/>
        <v>-3.13476</v>
      </c>
      <c r="M23">
        <f ca="1"/>
        <v>0.01</v>
      </c>
      <c r="N23" t="str">
        <f ca="1"/>
        <v xml:space="preserve"> p-value 0.208. Null Hypothesis Weak evidence r...</v>
      </c>
      <c r="O23" t="str">
        <f ca="1"/>
        <v xml:space="preserve"> Series is Non-stationary</v>
      </c>
      <c r="P23" t="str">
        <f ca="1"/>
        <v xml:space="preserve"> object</v>
      </c>
    </row>
    <row r="24" spans="1:21">
      <c r="A24" s="4" t="s">
        <v>265</v>
      </c>
      <c r="B24">
        <v>0.05</v>
      </c>
      <c r="C24">
        <f t="shared" si="6"/>
        <v>289</v>
      </c>
      <c r="D24" t="str">
        <f t="shared" si="4"/>
        <v>b289:b300</v>
      </c>
      <c r="E24" cm="1">
        <f t="array" aca="1" ref="E24:P24" ca="1">TRANSPOSE(INDIRECT(D24))</f>
        <v>-2.9061400000000002</v>
      </c>
      <c r="F24">
        <f ca="1"/>
        <v>0.16023799999999999</v>
      </c>
      <c r="G24">
        <f ca="1"/>
        <v>2</v>
      </c>
      <c r="H24">
        <f ca="1"/>
        <v>352</v>
      </c>
      <c r="I24" t="str">
        <f ca="1"/>
        <v>CS-A-5YR</v>
      </c>
      <c r="J24">
        <f ca="1"/>
        <v>-3.9847199999999998</v>
      </c>
      <c r="K24">
        <f ca="1"/>
        <v>-3.4230399999999999</v>
      </c>
      <c r="L24">
        <f ca="1"/>
        <v>-3.13443</v>
      </c>
      <c r="M24">
        <f ca="1"/>
        <v>0.01</v>
      </c>
      <c r="N24" t="str">
        <f ca="1"/>
        <v xml:space="preserve"> p-value 0.1602. Null Hypothesis Weak evidence ...</v>
      </c>
      <c r="O24" t="str">
        <f ca="1"/>
        <v xml:space="preserve"> Series is Non-stationary</v>
      </c>
      <c r="P24" t="str">
        <f ca="1"/>
        <v xml:space="preserve"> object</v>
      </c>
    </row>
    <row r="25" spans="1:21">
      <c r="A25" s="4" t="s">
        <v>249</v>
      </c>
      <c r="B25" t="s">
        <v>276</v>
      </c>
      <c r="C25">
        <f t="shared" si="6"/>
        <v>302</v>
      </c>
      <c r="D25" t="str">
        <f t="shared" si="4"/>
        <v>b302:b313</v>
      </c>
      <c r="E25" cm="1">
        <f t="array" aca="1" ref="E25:P25" ca="1">TRANSPOSE(INDIRECT(D25))</f>
        <v>-2.9440900000000001</v>
      </c>
      <c r="F25">
        <f ca="1"/>
        <v>0.14838899999999999</v>
      </c>
      <c r="G25">
        <f ca="1"/>
        <v>6</v>
      </c>
      <c r="H25">
        <f ca="1"/>
        <v>348</v>
      </c>
      <c r="I25" t="str">
        <f ca="1"/>
        <v>CS-Baa-5YR</v>
      </c>
      <c r="J25">
        <f ca="1"/>
        <v>-3.98502</v>
      </c>
      <c r="K25">
        <f ca="1"/>
        <v>-3.4231799999999999</v>
      </c>
      <c r="L25">
        <f ca="1"/>
        <v>-3.1345100000000001</v>
      </c>
      <c r="M25">
        <f ca="1"/>
        <v>0.01</v>
      </c>
      <c r="N25" t="str">
        <f ca="1"/>
        <v xml:space="preserve"> p-value 0.1484. Null Hypothesis Weak evidence ...</v>
      </c>
      <c r="O25" t="str">
        <f ca="1"/>
        <v xml:space="preserve"> Series is Non-stationary</v>
      </c>
      <c r="P25" t="str">
        <f ca="1"/>
        <v xml:space="preserve"> object</v>
      </c>
    </row>
    <row r="26" spans="1:21">
      <c r="A26" s="4" t="s">
        <v>250</v>
      </c>
      <c r="B26" t="s">
        <v>251</v>
      </c>
      <c r="C26">
        <f t="shared" si="6"/>
        <v>315</v>
      </c>
      <c r="D26" t="str">
        <f t="shared" si="4"/>
        <v>b315:b326</v>
      </c>
      <c r="E26" cm="1">
        <f t="array" aca="1" ref="E26:P26" ca="1">TRANSPOSE(INDIRECT(D26))</f>
        <v>-3.3437899999999998</v>
      </c>
      <c r="F26">
        <f ca="1"/>
        <v>5.9364E-2</v>
      </c>
      <c r="G26">
        <f ca="1"/>
        <v>14</v>
      </c>
      <c r="H26">
        <f ca="1"/>
        <v>340</v>
      </c>
      <c r="I26" t="str">
        <f ca="1"/>
        <v>TB-3MO-TY</v>
      </c>
      <c r="J26">
        <f ca="1"/>
        <v>-3.9856500000000001</v>
      </c>
      <c r="K26">
        <f ca="1"/>
        <v>-3.4234800000000001</v>
      </c>
      <c r="L26">
        <f ca="1"/>
        <v>-3.13469</v>
      </c>
      <c r="M26">
        <f ca="1"/>
        <v>0.05</v>
      </c>
      <c r="N26" t="str">
        <f ca="1"/>
        <v xml:space="preserve"> p-value 0.0594. Null Hypothesis Weak evidence ...</v>
      </c>
      <c r="O26" t="str">
        <f ca="1"/>
        <v xml:space="preserve"> Series is Non-stationary</v>
      </c>
      <c r="P26" t="str">
        <f ca="1"/>
        <v xml:space="preserve"> object</v>
      </c>
    </row>
    <row r="27" spans="1:21">
      <c r="A27" s="4" t="s">
        <v>252</v>
      </c>
      <c r="B27" t="s">
        <v>253</v>
      </c>
      <c r="C27">
        <f t="shared" si="6"/>
        <v>328</v>
      </c>
      <c r="D27" t="str">
        <f t="shared" si="4"/>
        <v>b328:b339</v>
      </c>
      <c r="E27" cm="1">
        <f t="array" aca="1" ref="E27:P27" ca="1">TRANSPOSE(INDIRECT(D27))</f>
        <v>-3.9199899999999999</v>
      </c>
      <c r="F27">
        <f ca="1"/>
        <v>1.13864E-2</v>
      </c>
      <c r="G27">
        <f ca="1"/>
        <v>9</v>
      </c>
      <c r="H27">
        <f ca="1"/>
        <v>345</v>
      </c>
      <c r="I27" t="str">
        <f ca="1"/>
        <v>TB-1YR-TY</v>
      </c>
      <c r="J27">
        <f ca="1"/>
        <v>-3.9852500000000002</v>
      </c>
      <c r="K27">
        <f ca="1"/>
        <v>-3.4232900000000002</v>
      </c>
      <c r="L27">
        <f ca="1"/>
        <v>-3.1345800000000001</v>
      </c>
      <c r="M27">
        <f ca="1"/>
        <v>0.05</v>
      </c>
      <c r="N27" t="str">
        <f ca="1"/>
        <v xml:space="preserve"> p-value 0.0114. Null Hypothesis Rejecting</v>
      </c>
      <c r="O27" t="str">
        <f ca="1"/>
        <v xml:space="preserve"> Series is Stationary</v>
      </c>
      <c r="P27" t="str">
        <f ca="1"/>
        <v xml:space="preserve"> object</v>
      </c>
    </row>
    <row r="28" spans="1:21">
      <c r="A28" s="4" t="s">
        <v>277</v>
      </c>
      <c r="C28">
        <f t="shared" si="6"/>
        <v>341</v>
      </c>
      <c r="D28" t="str">
        <f t="shared" si="4"/>
        <v>b341:b352</v>
      </c>
      <c r="E28" cm="1">
        <f t="array" aca="1" ref="E28:P28" ca="1">TRANSPOSE(INDIRECT(D28))</f>
        <v>-3.14758</v>
      </c>
      <c r="F28">
        <f ca="1"/>
        <v>9.53624E-2</v>
      </c>
      <c r="G28">
        <f ca="1"/>
        <v>1</v>
      </c>
      <c r="H28">
        <f ca="1"/>
        <v>353</v>
      </c>
      <c r="I28" t="str">
        <f ca="1"/>
        <v>TB-5YR-TY</v>
      </c>
      <c r="J28">
        <f ca="1"/>
        <v>-3.9846499999999998</v>
      </c>
      <c r="K28">
        <f ca="1"/>
        <v>-3.423</v>
      </c>
      <c r="L28">
        <f ca="1"/>
        <v>-3.1344099999999999</v>
      </c>
      <c r="M28">
        <f ca="1"/>
        <v>0.05</v>
      </c>
      <c r="N28" t="str">
        <f ca="1"/>
        <v xml:space="preserve"> p-value 0.0954. Null Hypothesis Weak evidence ...</v>
      </c>
      <c r="O28" t="str">
        <f ca="1"/>
        <v xml:space="preserve"> Series is Non-stationary</v>
      </c>
      <c r="P28" t="str">
        <f ca="1"/>
        <v xml:space="preserve"> object</v>
      </c>
    </row>
    <row r="29" spans="1:21">
      <c r="A29" s="4" t="s">
        <v>241</v>
      </c>
      <c r="B29">
        <v>-3.5145499999999998</v>
      </c>
      <c r="C29">
        <f t="shared" si="6"/>
        <v>354</v>
      </c>
      <c r="D29" t="str">
        <f t="shared" si="4"/>
        <v>b354:b365</v>
      </c>
      <c r="E29" cm="1">
        <f t="array" aca="1" ref="E29:P29" ca="1">TRANSPOSE(INDIRECT(D29))</f>
        <v>-3.3437899999999998</v>
      </c>
      <c r="F29">
        <f ca="1"/>
        <v>5.9364E-2</v>
      </c>
      <c r="G29">
        <f ca="1"/>
        <v>14</v>
      </c>
      <c r="H29">
        <f ca="1"/>
        <v>340</v>
      </c>
      <c r="I29" t="str">
        <f ca="1"/>
        <v>TB-3MO-TY</v>
      </c>
      <c r="J29">
        <f ca="1"/>
        <v>-3.9856500000000001</v>
      </c>
      <c r="K29">
        <f ca="1"/>
        <v>-3.4234800000000001</v>
      </c>
      <c r="L29">
        <f ca="1"/>
        <v>-3.13469</v>
      </c>
      <c r="M29">
        <f ca="1"/>
        <v>0.01</v>
      </c>
      <c r="N29" t="str">
        <f ca="1"/>
        <v xml:space="preserve"> p-value 0.0594. Null Hypothesis Weak evidence ...</v>
      </c>
      <c r="O29" t="str">
        <f ca="1"/>
        <v xml:space="preserve"> Series is Non-stationary</v>
      </c>
      <c r="P29" t="str">
        <f ca="1"/>
        <v xml:space="preserve"> object</v>
      </c>
    </row>
    <row r="30" spans="1:21">
      <c r="A30" s="4" t="s">
        <v>242</v>
      </c>
      <c r="B30">
        <v>3.7859499999999997E-2</v>
      </c>
      <c r="C30">
        <f t="shared" si="6"/>
        <v>367</v>
      </c>
      <c r="D30" t="str">
        <f t="shared" si="4"/>
        <v>b367:b378</v>
      </c>
      <c r="E30" cm="1">
        <f t="array" aca="1" ref="E30:P30" ca="1">TRANSPOSE(INDIRECT(D30))</f>
        <v>-3.9199899999999999</v>
      </c>
      <c r="F30">
        <f ca="1"/>
        <v>1.13864E-2</v>
      </c>
      <c r="G30">
        <f ca="1"/>
        <v>9</v>
      </c>
      <c r="H30">
        <f ca="1"/>
        <v>345</v>
      </c>
      <c r="I30" t="str">
        <f ca="1"/>
        <v>TB-1YR-TY</v>
      </c>
      <c r="J30">
        <f ca="1"/>
        <v>-3.9852500000000002</v>
      </c>
      <c r="K30">
        <f ca="1"/>
        <v>-3.4232900000000002</v>
      </c>
      <c r="L30">
        <f ca="1"/>
        <v>-3.1345800000000001</v>
      </c>
      <c r="M30">
        <f ca="1"/>
        <v>0.01</v>
      </c>
      <c r="N30" t="str">
        <f ca="1"/>
        <v xml:space="preserve"> p-value 0.0114. Null Hypothesis Weak evidence ...</v>
      </c>
      <c r="O30" t="str">
        <f ca="1"/>
        <v xml:space="preserve"> Series is Non-stationary</v>
      </c>
      <c r="P30" t="str">
        <f ca="1"/>
        <v xml:space="preserve"> object</v>
      </c>
    </row>
    <row r="31" spans="1:21">
      <c r="A31" s="4" t="s">
        <v>243</v>
      </c>
      <c r="B31">
        <v>8</v>
      </c>
      <c r="C31">
        <f t="shared" si="6"/>
        <v>380</v>
      </c>
      <c r="D31" t="str">
        <f t="shared" si="4"/>
        <v>b380:b391</v>
      </c>
      <c r="E31" cm="1">
        <f t="array" aca="1" ref="E31:P31" ca="1">TRANSPOSE(INDIRECT(D31))</f>
        <v>-3.14758</v>
      </c>
      <c r="F31">
        <f ca="1"/>
        <v>9.53624E-2</v>
      </c>
      <c r="G31">
        <f ca="1"/>
        <v>1</v>
      </c>
      <c r="H31">
        <f ca="1"/>
        <v>353</v>
      </c>
      <c r="I31" t="str">
        <f ca="1"/>
        <v>TB-5YR-TY</v>
      </c>
      <c r="J31">
        <f ca="1"/>
        <v>-3.9846499999999998</v>
      </c>
      <c r="K31">
        <f ca="1"/>
        <v>-3.423</v>
      </c>
      <c r="L31">
        <f ca="1"/>
        <v>-3.1344099999999999</v>
      </c>
      <c r="M31">
        <f ca="1"/>
        <v>0.01</v>
      </c>
      <c r="N31" t="str">
        <f ca="1"/>
        <v xml:space="preserve"> p-value 0.0954. Null Hypothesis Weak evidence ...</v>
      </c>
      <c r="O31" t="str">
        <f ca="1"/>
        <v xml:space="preserve"> Series is Non-stationary</v>
      </c>
      <c r="P31" t="str">
        <f ca="1"/>
        <v xml:space="preserve"> object</v>
      </c>
    </row>
    <row r="32" spans="1:21">
      <c r="A32" s="4" t="s">
        <v>244</v>
      </c>
      <c r="B32">
        <v>346</v>
      </c>
      <c r="C32">
        <f t="shared" si="6"/>
        <v>393</v>
      </c>
      <c r="D32" t="str">
        <f t="shared" si="4"/>
        <v>b393:b404</v>
      </c>
      <c r="E32" cm="1">
        <f t="array" aca="1" ref="E32:P32" ca="1">TRANSPOSE(INDIRECT(D32))</f>
        <v>0</v>
      </c>
      <c r="F32">
        <f ca="1"/>
        <v>0</v>
      </c>
      <c r="G32">
        <f ca="1"/>
        <v>-2.81284</v>
      </c>
      <c r="H32">
        <f ca="1"/>
        <v>0.19226799999999999</v>
      </c>
      <c r="I32">
        <f ca="1"/>
        <v>0</v>
      </c>
      <c r="J32">
        <f ca="1"/>
        <v>354</v>
      </c>
      <c r="K32" t="str">
        <f ca="1"/>
        <v>CS-Aaa-3MO</v>
      </c>
      <c r="L32">
        <f ca="1"/>
        <v>-3.9845700000000002</v>
      </c>
      <c r="M32">
        <f ca="1"/>
        <v>-3.4229699999999998</v>
      </c>
      <c r="N32">
        <f ca="1"/>
        <v>-3.1343899999999998</v>
      </c>
      <c r="O32">
        <f ca="1"/>
        <v>0.05</v>
      </c>
      <c r="P32" t="str">
        <f ca="1"/>
        <v xml:space="preserve"> p-value 0.1923. Null Hypothesis Weak evidence ...</v>
      </c>
    </row>
    <row r="33" spans="1:2">
      <c r="A33" s="4" t="s">
        <v>169</v>
      </c>
      <c r="B33" t="s">
        <v>110</v>
      </c>
    </row>
    <row r="34" spans="1:2">
      <c r="A34" s="4" t="s">
        <v>246</v>
      </c>
      <c r="B34">
        <v>-3.9851800000000002</v>
      </c>
    </row>
    <row r="35" spans="1:2">
      <c r="A35" s="4" t="s">
        <v>247</v>
      </c>
      <c r="B35">
        <v>-3.42326</v>
      </c>
    </row>
    <row r="36" spans="1:2">
      <c r="A36" s="4" t="s">
        <v>248</v>
      </c>
      <c r="B36">
        <v>-3.13456</v>
      </c>
    </row>
    <row r="37" spans="1:2">
      <c r="A37" s="4" t="s">
        <v>265</v>
      </c>
      <c r="B37">
        <v>0.05</v>
      </c>
    </row>
    <row r="38" spans="1:2">
      <c r="A38" s="4" t="s">
        <v>249</v>
      </c>
      <c r="B38" t="s">
        <v>278</v>
      </c>
    </row>
    <row r="39" spans="1:2">
      <c r="A39" s="4" t="s">
        <v>250</v>
      </c>
      <c r="B39" t="s">
        <v>251</v>
      </c>
    </row>
    <row r="40" spans="1:2">
      <c r="A40" s="4" t="s">
        <v>252</v>
      </c>
      <c r="B40" t="s">
        <v>253</v>
      </c>
    </row>
    <row r="41" spans="1:2">
      <c r="A41" s="4" t="s">
        <v>279</v>
      </c>
    </row>
    <row r="42" spans="1:2">
      <c r="A42" s="4" t="s">
        <v>241</v>
      </c>
      <c r="B42">
        <v>-2.7042899999999999</v>
      </c>
    </row>
    <row r="43" spans="1:2">
      <c r="A43" s="4" t="s">
        <v>242</v>
      </c>
      <c r="B43">
        <v>0.23430699999999999</v>
      </c>
    </row>
    <row r="44" spans="1:2">
      <c r="A44" s="4" t="s">
        <v>243</v>
      </c>
      <c r="B44">
        <v>3</v>
      </c>
    </row>
    <row r="45" spans="1:2">
      <c r="A45" s="4" t="s">
        <v>244</v>
      </c>
      <c r="B45">
        <v>351</v>
      </c>
    </row>
    <row r="46" spans="1:2">
      <c r="A46" s="4" t="s">
        <v>169</v>
      </c>
      <c r="B46" t="s">
        <v>111</v>
      </c>
    </row>
    <row r="47" spans="1:2">
      <c r="A47" s="4" t="s">
        <v>246</v>
      </c>
      <c r="B47">
        <v>-3.9847999999999999</v>
      </c>
    </row>
    <row r="48" spans="1:2">
      <c r="A48" s="4" t="s">
        <v>247</v>
      </c>
      <c r="B48">
        <v>-3.4230700000000001</v>
      </c>
    </row>
    <row r="49" spans="1:2">
      <c r="A49" s="4" t="s">
        <v>248</v>
      </c>
      <c r="B49">
        <v>-3.1344500000000002</v>
      </c>
    </row>
    <row r="50" spans="1:2">
      <c r="A50" s="4" t="s">
        <v>265</v>
      </c>
      <c r="B50">
        <v>0.05</v>
      </c>
    </row>
    <row r="51" spans="1:2">
      <c r="A51" s="4" t="s">
        <v>249</v>
      </c>
      <c r="B51" t="s">
        <v>280</v>
      </c>
    </row>
    <row r="52" spans="1:2">
      <c r="A52" s="4" t="s">
        <v>250</v>
      </c>
      <c r="B52" t="s">
        <v>274</v>
      </c>
    </row>
    <row r="53" spans="1:2">
      <c r="A53" s="4" t="s">
        <v>252</v>
      </c>
      <c r="B53" t="s">
        <v>253</v>
      </c>
    </row>
    <row r="54" spans="1:2">
      <c r="A54" s="4" t="s">
        <v>281</v>
      </c>
    </row>
    <row r="55" spans="1:2">
      <c r="A55" s="4" t="s">
        <v>241</v>
      </c>
      <c r="B55">
        <v>-2.88192</v>
      </c>
    </row>
    <row r="56" spans="1:2">
      <c r="A56" s="4" t="s">
        <v>242</v>
      </c>
      <c r="B56">
        <v>0.16848199999999999</v>
      </c>
    </row>
    <row r="57" spans="1:2">
      <c r="A57" s="4" t="s">
        <v>243</v>
      </c>
      <c r="B57">
        <v>5</v>
      </c>
    </row>
    <row r="58" spans="1:2">
      <c r="A58" s="4" t="s">
        <v>244</v>
      </c>
      <c r="B58">
        <v>349</v>
      </c>
    </row>
    <row r="59" spans="1:2">
      <c r="A59" s="4" t="s">
        <v>169</v>
      </c>
      <c r="B59" t="s">
        <v>113</v>
      </c>
    </row>
    <row r="60" spans="1:2">
      <c r="A60" s="4" t="s">
        <v>246</v>
      </c>
      <c r="B60">
        <v>-3.98495</v>
      </c>
    </row>
    <row r="61" spans="1:2">
      <c r="A61" s="4" t="s">
        <v>247</v>
      </c>
      <c r="B61">
        <v>-3.4231500000000001</v>
      </c>
    </row>
    <row r="62" spans="1:2">
      <c r="A62" s="4" t="s">
        <v>248</v>
      </c>
      <c r="B62">
        <v>-3.13449</v>
      </c>
    </row>
    <row r="63" spans="1:2">
      <c r="A63" s="4" t="s">
        <v>265</v>
      </c>
      <c r="B63">
        <v>0.05</v>
      </c>
    </row>
    <row r="64" spans="1:2">
      <c r="A64" s="4" t="s">
        <v>249</v>
      </c>
      <c r="B64" t="s">
        <v>282</v>
      </c>
    </row>
    <row r="65" spans="1:2">
      <c r="A65" s="4" t="s">
        <v>250</v>
      </c>
      <c r="B65" t="s">
        <v>274</v>
      </c>
    </row>
    <row r="66" spans="1:2">
      <c r="A66" s="4" t="s">
        <v>252</v>
      </c>
      <c r="B66" t="s">
        <v>253</v>
      </c>
    </row>
    <row r="67" spans="1:2">
      <c r="A67" s="4" t="s">
        <v>283</v>
      </c>
    </row>
    <row r="68" spans="1:2">
      <c r="A68" s="4" t="s">
        <v>241</v>
      </c>
      <c r="B68">
        <v>-3.3358300000000001</v>
      </c>
    </row>
    <row r="69" spans="1:2">
      <c r="A69" s="4" t="s">
        <v>242</v>
      </c>
      <c r="B69">
        <v>6.0570499999999999E-2</v>
      </c>
    </row>
    <row r="70" spans="1:2">
      <c r="A70" s="4" t="s">
        <v>243</v>
      </c>
      <c r="B70">
        <v>8</v>
      </c>
    </row>
    <row r="71" spans="1:2">
      <c r="A71" s="4" t="s">
        <v>244</v>
      </c>
      <c r="B71">
        <v>346</v>
      </c>
    </row>
    <row r="72" spans="1:2">
      <c r="A72" s="4" t="s">
        <v>169</v>
      </c>
      <c r="B72" t="s">
        <v>114</v>
      </c>
    </row>
    <row r="73" spans="1:2">
      <c r="A73" s="4" t="s">
        <v>246</v>
      </c>
      <c r="B73">
        <v>-3.9851800000000002</v>
      </c>
    </row>
    <row r="74" spans="1:2">
      <c r="A74" s="4" t="s">
        <v>247</v>
      </c>
      <c r="B74">
        <v>-3.42326</v>
      </c>
    </row>
    <row r="75" spans="1:2">
      <c r="A75" s="4" t="s">
        <v>248</v>
      </c>
      <c r="B75">
        <v>-3.13456</v>
      </c>
    </row>
    <row r="76" spans="1:2">
      <c r="A76" s="4" t="s">
        <v>265</v>
      </c>
      <c r="B76">
        <v>0.05</v>
      </c>
    </row>
    <row r="77" spans="1:2">
      <c r="A77" s="4" t="s">
        <v>249</v>
      </c>
      <c r="B77" t="s">
        <v>284</v>
      </c>
    </row>
    <row r="78" spans="1:2">
      <c r="A78" s="4" t="s">
        <v>250</v>
      </c>
      <c r="B78" t="s">
        <v>274</v>
      </c>
    </row>
    <row r="79" spans="1:2">
      <c r="A79" s="4" t="s">
        <v>252</v>
      </c>
      <c r="B79" t="s">
        <v>253</v>
      </c>
    </row>
    <row r="80" spans="1:2">
      <c r="A80" s="4" t="s">
        <v>285</v>
      </c>
    </row>
    <row r="81" spans="1:2">
      <c r="A81" s="4" t="s">
        <v>241</v>
      </c>
      <c r="B81">
        <v>-3.1417999999999999</v>
      </c>
    </row>
    <row r="82" spans="1:2">
      <c r="A82" s="4" t="s">
        <v>242</v>
      </c>
      <c r="B82">
        <v>9.6634700000000004E-2</v>
      </c>
    </row>
    <row r="83" spans="1:2">
      <c r="A83" s="4" t="s">
        <v>243</v>
      </c>
      <c r="B83">
        <v>8</v>
      </c>
    </row>
    <row r="84" spans="1:2">
      <c r="A84" s="4" t="s">
        <v>244</v>
      </c>
      <c r="B84">
        <v>346</v>
      </c>
    </row>
    <row r="85" spans="1:2">
      <c r="A85" s="4" t="s">
        <v>169</v>
      </c>
      <c r="B85" t="s">
        <v>115</v>
      </c>
    </row>
    <row r="86" spans="1:2">
      <c r="A86" s="4" t="s">
        <v>246</v>
      </c>
      <c r="B86">
        <v>-3.9851800000000002</v>
      </c>
    </row>
    <row r="87" spans="1:2">
      <c r="A87" s="4" t="s">
        <v>247</v>
      </c>
      <c r="B87">
        <v>-3.42326</v>
      </c>
    </row>
    <row r="88" spans="1:2">
      <c r="A88" s="4" t="s">
        <v>248</v>
      </c>
      <c r="B88">
        <v>-3.13456</v>
      </c>
    </row>
    <row r="89" spans="1:2">
      <c r="A89" s="4" t="s">
        <v>265</v>
      </c>
      <c r="B89">
        <v>0.05</v>
      </c>
    </row>
    <row r="90" spans="1:2">
      <c r="A90" s="4" t="s">
        <v>249</v>
      </c>
      <c r="B90" t="s">
        <v>286</v>
      </c>
    </row>
    <row r="91" spans="1:2">
      <c r="A91" s="4" t="s">
        <v>250</v>
      </c>
      <c r="B91" t="s">
        <v>274</v>
      </c>
    </row>
    <row r="92" spans="1:2">
      <c r="A92" s="4" t="s">
        <v>252</v>
      </c>
      <c r="B92" t="s">
        <v>253</v>
      </c>
    </row>
    <row r="93" spans="1:2">
      <c r="A93" s="4" t="s">
        <v>287</v>
      </c>
    </row>
    <row r="94" spans="1:2">
      <c r="A94" s="4" t="s">
        <v>241</v>
      </c>
      <c r="B94">
        <v>-2.3242799999999999</v>
      </c>
    </row>
    <row r="95" spans="1:2">
      <c r="A95" s="4" t="s">
        <v>242</v>
      </c>
      <c r="B95">
        <v>0.42056900000000003</v>
      </c>
    </row>
    <row r="96" spans="1:2">
      <c r="A96" s="4" t="s">
        <v>243</v>
      </c>
      <c r="B96">
        <v>1</v>
      </c>
    </row>
    <row r="97" spans="1:2">
      <c r="A97" s="4" t="s">
        <v>244</v>
      </c>
      <c r="B97">
        <v>353</v>
      </c>
    </row>
    <row r="98" spans="1:2">
      <c r="A98" s="4" t="s">
        <v>169</v>
      </c>
      <c r="B98" t="s">
        <v>116</v>
      </c>
    </row>
    <row r="99" spans="1:2">
      <c r="A99" s="4" t="s">
        <v>246</v>
      </c>
      <c r="B99">
        <v>-3.9846499999999998</v>
      </c>
    </row>
    <row r="100" spans="1:2">
      <c r="A100" s="4" t="s">
        <v>247</v>
      </c>
      <c r="B100">
        <v>-3.423</v>
      </c>
    </row>
    <row r="101" spans="1:2">
      <c r="A101" s="4" t="s">
        <v>248</v>
      </c>
      <c r="B101">
        <v>-3.1344099999999999</v>
      </c>
    </row>
    <row r="102" spans="1:2">
      <c r="A102" s="4" t="s">
        <v>265</v>
      </c>
      <c r="B102">
        <v>0.05</v>
      </c>
    </row>
    <row r="103" spans="1:2">
      <c r="A103" s="4" t="s">
        <v>249</v>
      </c>
      <c r="B103" t="s">
        <v>288</v>
      </c>
    </row>
    <row r="104" spans="1:2">
      <c r="A104" s="4" t="s">
        <v>250</v>
      </c>
      <c r="B104" t="s">
        <v>274</v>
      </c>
    </row>
    <row r="105" spans="1:2">
      <c r="A105" s="4" t="s">
        <v>252</v>
      </c>
      <c r="B105" t="s">
        <v>253</v>
      </c>
    </row>
    <row r="106" spans="1:2">
      <c r="A106" s="4" t="s">
        <v>289</v>
      </c>
    </row>
    <row r="107" spans="1:2">
      <c r="A107" s="4" t="s">
        <v>241</v>
      </c>
      <c r="B107">
        <v>-3.7746499999999998</v>
      </c>
    </row>
    <row r="108" spans="1:2">
      <c r="A108" s="4" t="s">
        <v>242</v>
      </c>
      <c r="B108">
        <v>1.7888600000000001E-2</v>
      </c>
    </row>
    <row r="109" spans="1:2">
      <c r="A109" s="4" t="s">
        <v>243</v>
      </c>
      <c r="B109">
        <v>7</v>
      </c>
    </row>
    <row r="110" spans="1:2">
      <c r="A110" s="4" t="s">
        <v>244</v>
      </c>
      <c r="B110">
        <v>347</v>
      </c>
    </row>
    <row r="111" spans="1:2">
      <c r="A111" s="4" t="s">
        <v>169</v>
      </c>
      <c r="B111" t="s">
        <v>118</v>
      </c>
    </row>
    <row r="112" spans="1:2">
      <c r="A112" s="4" t="s">
        <v>246</v>
      </c>
      <c r="B112">
        <v>-3.9851000000000001</v>
      </c>
    </row>
    <row r="113" spans="1:2">
      <c r="A113" s="4" t="s">
        <v>247</v>
      </c>
      <c r="B113">
        <v>-3.4232200000000002</v>
      </c>
    </row>
    <row r="114" spans="1:2">
      <c r="A114" s="4" t="s">
        <v>248</v>
      </c>
      <c r="B114">
        <v>-3.1345299999999998</v>
      </c>
    </row>
    <row r="115" spans="1:2">
      <c r="A115" s="4" t="s">
        <v>265</v>
      </c>
      <c r="B115">
        <v>0.05</v>
      </c>
    </row>
    <row r="116" spans="1:2">
      <c r="A116" s="4" t="s">
        <v>249</v>
      </c>
      <c r="B116" t="s">
        <v>290</v>
      </c>
    </row>
    <row r="117" spans="1:2">
      <c r="A117" s="4" t="s">
        <v>250</v>
      </c>
      <c r="B117" t="s">
        <v>251</v>
      </c>
    </row>
    <row r="118" spans="1:2">
      <c r="A118" s="4" t="s">
        <v>252</v>
      </c>
      <c r="B118" t="s">
        <v>253</v>
      </c>
    </row>
    <row r="119" spans="1:2">
      <c r="A119" s="4" t="s">
        <v>291</v>
      </c>
    </row>
    <row r="120" spans="1:2">
      <c r="A120" s="4" t="s">
        <v>241</v>
      </c>
      <c r="B120">
        <v>-2.7703600000000002</v>
      </c>
    </row>
    <row r="121" spans="1:2">
      <c r="A121" s="4" t="s">
        <v>242</v>
      </c>
      <c r="B121">
        <v>0.20804300000000001</v>
      </c>
    </row>
    <row r="122" spans="1:2">
      <c r="A122" s="4" t="s">
        <v>243</v>
      </c>
      <c r="B122">
        <v>17</v>
      </c>
    </row>
    <row r="123" spans="1:2">
      <c r="A123" s="4" t="s">
        <v>244</v>
      </c>
      <c r="B123">
        <v>337</v>
      </c>
    </row>
    <row r="124" spans="1:2">
      <c r="A124" s="4" t="s">
        <v>169</v>
      </c>
      <c r="B124" t="s">
        <v>119</v>
      </c>
    </row>
    <row r="125" spans="1:2">
      <c r="A125" s="4" t="s">
        <v>246</v>
      </c>
      <c r="B125">
        <v>-3.9858899999999999</v>
      </c>
    </row>
    <row r="126" spans="1:2">
      <c r="A126" s="4" t="s">
        <v>247</v>
      </c>
      <c r="B126">
        <v>-3.4236</v>
      </c>
    </row>
    <row r="127" spans="1:2">
      <c r="A127" s="4" t="s">
        <v>248</v>
      </c>
      <c r="B127">
        <v>-3.13476</v>
      </c>
    </row>
    <row r="128" spans="1:2">
      <c r="A128" s="4" t="s">
        <v>265</v>
      </c>
      <c r="B128">
        <v>0.05</v>
      </c>
    </row>
    <row r="129" spans="1:2">
      <c r="A129" s="4" t="s">
        <v>249</v>
      </c>
      <c r="B129" t="s">
        <v>292</v>
      </c>
    </row>
    <row r="130" spans="1:2">
      <c r="A130" s="4" t="s">
        <v>250</v>
      </c>
      <c r="B130" t="s">
        <v>274</v>
      </c>
    </row>
    <row r="131" spans="1:2">
      <c r="A131" s="4" t="s">
        <v>252</v>
      </c>
      <c r="B131" t="s">
        <v>253</v>
      </c>
    </row>
    <row r="132" spans="1:2">
      <c r="A132" s="4" t="s">
        <v>293</v>
      </c>
    </row>
    <row r="133" spans="1:2">
      <c r="A133" s="4" t="s">
        <v>241</v>
      </c>
      <c r="B133">
        <v>-2.9061400000000002</v>
      </c>
    </row>
    <row r="134" spans="1:2">
      <c r="A134" s="4" t="s">
        <v>242</v>
      </c>
      <c r="B134">
        <v>0.16023799999999999</v>
      </c>
    </row>
    <row r="135" spans="1:2">
      <c r="A135" s="4" t="s">
        <v>243</v>
      </c>
      <c r="B135">
        <v>2</v>
      </c>
    </row>
    <row r="136" spans="1:2">
      <c r="A136" s="4" t="s">
        <v>244</v>
      </c>
      <c r="B136">
        <v>352</v>
      </c>
    </row>
    <row r="137" spans="1:2">
      <c r="A137" s="4" t="s">
        <v>169</v>
      </c>
      <c r="B137" t="s">
        <v>120</v>
      </c>
    </row>
    <row r="138" spans="1:2">
      <c r="A138" s="4" t="s">
        <v>246</v>
      </c>
      <c r="B138">
        <v>-3.9847199999999998</v>
      </c>
    </row>
    <row r="139" spans="1:2">
      <c r="A139" s="4" t="s">
        <v>247</v>
      </c>
      <c r="B139">
        <v>-3.4230399999999999</v>
      </c>
    </row>
    <row r="140" spans="1:2">
      <c r="A140" s="4" t="s">
        <v>248</v>
      </c>
      <c r="B140">
        <v>-3.13443</v>
      </c>
    </row>
    <row r="141" spans="1:2">
      <c r="A141" s="4" t="s">
        <v>265</v>
      </c>
      <c r="B141">
        <v>0.05</v>
      </c>
    </row>
    <row r="142" spans="1:2">
      <c r="A142" s="4" t="s">
        <v>249</v>
      </c>
      <c r="B142" t="s">
        <v>294</v>
      </c>
    </row>
    <row r="143" spans="1:2">
      <c r="A143" s="4" t="s">
        <v>250</v>
      </c>
      <c r="B143" t="s">
        <v>274</v>
      </c>
    </row>
    <row r="144" spans="1:2">
      <c r="A144" s="4" t="s">
        <v>252</v>
      </c>
      <c r="B144" t="s">
        <v>253</v>
      </c>
    </row>
    <row r="145" spans="1:2">
      <c r="A145" s="4" t="s">
        <v>295</v>
      </c>
    </row>
    <row r="146" spans="1:2">
      <c r="A146" s="4" t="s">
        <v>241</v>
      </c>
      <c r="B146">
        <v>-2.9440900000000001</v>
      </c>
    </row>
    <row r="147" spans="1:2">
      <c r="A147" s="4" t="s">
        <v>242</v>
      </c>
      <c r="B147">
        <v>0.14838899999999999</v>
      </c>
    </row>
    <row r="148" spans="1:2">
      <c r="A148" s="4" t="s">
        <v>243</v>
      </c>
      <c r="B148">
        <v>6</v>
      </c>
    </row>
    <row r="149" spans="1:2">
      <c r="A149" s="4" t="s">
        <v>244</v>
      </c>
      <c r="B149">
        <v>348</v>
      </c>
    </row>
    <row r="150" spans="1:2">
      <c r="A150" s="4" t="s">
        <v>169</v>
      </c>
      <c r="B150" t="s">
        <v>121</v>
      </c>
    </row>
    <row r="151" spans="1:2">
      <c r="A151" s="4" t="s">
        <v>246</v>
      </c>
      <c r="B151">
        <v>-3.98502</v>
      </c>
    </row>
    <row r="152" spans="1:2">
      <c r="A152" s="4" t="s">
        <v>247</v>
      </c>
      <c r="B152">
        <v>-3.4231799999999999</v>
      </c>
    </row>
    <row r="153" spans="1:2">
      <c r="A153" s="4" t="s">
        <v>248</v>
      </c>
      <c r="B153">
        <v>-3.1345100000000001</v>
      </c>
    </row>
    <row r="154" spans="1:2">
      <c r="A154" s="4" t="s">
        <v>265</v>
      </c>
      <c r="B154">
        <v>0.05</v>
      </c>
    </row>
    <row r="155" spans="1:2">
      <c r="A155" s="4" t="s">
        <v>249</v>
      </c>
      <c r="B155" t="s">
        <v>296</v>
      </c>
    </row>
    <row r="156" spans="1:2">
      <c r="A156" s="4" t="s">
        <v>250</v>
      </c>
      <c r="B156" t="s">
        <v>274</v>
      </c>
    </row>
    <row r="157" spans="1:2">
      <c r="A157" s="4" t="s">
        <v>252</v>
      </c>
      <c r="B157" t="s">
        <v>253</v>
      </c>
    </row>
    <row r="158" spans="1:2">
      <c r="A158" s="4" t="s">
        <v>272</v>
      </c>
    </row>
    <row r="159" spans="1:2">
      <c r="A159" s="4" t="s">
        <v>241</v>
      </c>
      <c r="B159">
        <v>-2.81284</v>
      </c>
    </row>
    <row r="160" spans="1:2">
      <c r="A160" s="4" t="s">
        <v>242</v>
      </c>
      <c r="B160">
        <v>0.19226799999999999</v>
      </c>
    </row>
    <row r="161" spans="1:2">
      <c r="A161" s="4" t="s">
        <v>243</v>
      </c>
      <c r="B161">
        <v>0</v>
      </c>
    </row>
    <row r="162" spans="1:2">
      <c r="A162" s="4" t="s">
        <v>244</v>
      </c>
      <c r="B162">
        <v>354</v>
      </c>
    </row>
    <row r="163" spans="1:2">
      <c r="A163" s="4" t="s">
        <v>169</v>
      </c>
      <c r="B163" t="s">
        <v>108</v>
      </c>
    </row>
    <row r="164" spans="1:2">
      <c r="A164" s="4" t="s">
        <v>246</v>
      </c>
      <c r="B164">
        <v>-3.9845700000000002</v>
      </c>
    </row>
    <row r="165" spans="1:2">
      <c r="A165" s="4" t="s">
        <v>247</v>
      </c>
      <c r="B165">
        <v>-3.4229699999999998</v>
      </c>
    </row>
    <row r="166" spans="1:2">
      <c r="A166" s="4" t="s">
        <v>248</v>
      </c>
      <c r="B166">
        <v>-3.1343899999999998</v>
      </c>
    </row>
    <row r="167" spans="1:2">
      <c r="A167" s="4" t="s">
        <v>265</v>
      </c>
      <c r="B167">
        <v>0.01</v>
      </c>
    </row>
    <row r="168" spans="1:2">
      <c r="A168" s="4" t="s">
        <v>249</v>
      </c>
      <c r="B168" t="s">
        <v>273</v>
      </c>
    </row>
    <row r="169" spans="1:2">
      <c r="A169" s="4" t="s">
        <v>250</v>
      </c>
      <c r="B169" t="s">
        <v>274</v>
      </c>
    </row>
    <row r="170" spans="1:2">
      <c r="A170" s="4" t="s">
        <v>252</v>
      </c>
      <c r="B170" t="s">
        <v>253</v>
      </c>
    </row>
    <row r="171" spans="1:2">
      <c r="A171" s="4" t="s">
        <v>275</v>
      </c>
    </row>
    <row r="172" spans="1:2">
      <c r="A172" s="4" t="s">
        <v>241</v>
      </c>
      <c r="B172">
        <v>-3.7020200000000001</v>
      </c>
    </row>
    <row r="173" spans="1:2">
      <c r="A173" s="4" t="s">
        <v>242</v>
      </c>
      <c r="B173">
        <v>2.2224500000000001E-2</v>
      </c>
    </row>
    <row r="174" spans="1:2">
      <c r="A174" s="4" t="s">
        <v>243</v>
      </c>
      <c r="B174">
        <v>8</v>
      </c>
    </row>
    <row r="175" spans="1:2">
      <c r="A175" s="4" t="s">
        <v>244</v>
      </c>
      <c r="B175">
        <v>346</v>
      </c>
    </row>
    <row r="176" spans="1:2">
      <c r="A176" s="4" t="s">
        <v>169</v>
      </c>
      <c r="B176" t="s">
        <v>109</v>
      </c>
    </row>
    <row r="177" spans="1:2">
      <c r="A177" s="4" t="s">
        <v>246</v>
      </c>
      <c r="B177">
        <v>-3.9851800000000002</v>
      </c>
    </row>
    <row r="178" spans="1:2">
      <c r="A178" s="4" t="s">
        <v>247</v>
      </c>
      <c r="B178">
        <v>-3.42326</v>
      </c>
    </row>
    <row r="179" spans="1:2">
      <c r="A179" s="4" t="s">
        <v>248</v>
      </c>
      <c r="B179">
        <v>-3.13456</v>
      </c>
    </row>
    <row r="180" spans="1:2">
      <c r="A180" s="4" t="s">
        <v>265</v>
      </c>
      <c r="B180">
        <v>0.01</v>
      </c>
    </row>
    <row r="181" spans="1:2">
      <c r="A181" s="4" t="s">
        <v>249</v>
      </c>
      <c r="B181" t="s">
        <v>297</v>
      </c>
    </row>
    <row r="182" spans="1:2">
      <c r="A182" s="4" t="s">
        <v>250</v>
      </c>
      <c r="B182" t="s">
        <v>274</v>
      </c>
    </row>
    <row r="183" spans="1:2">
      <c r="A183" s="4" t="s">
        <v>252</v>
      </c>
      <c r="B183" t="s">
        <v>253</v>
      </c>
    </row>
    <row r="184" spans="1:2">
      <c r="A184" s="4" t="s">
        <v>277</v>
      </c>
    </row>
    <row r="185" spans="1:2">
      <c r="A185" s="4" t="s">
        <v>241</v>
      </c>
      <c r="B185">
        <v>-3.5145499999999998</v>
      </c>
    </row>
    <row r="186" spans="1:2">
      <c r="A186" s="4" t="s">
        <v>242</v>
      </c>
      <c r="B186">
        <v>3.7859499999999997E-2</v>
      </c>
    </row>
    <row r="187" spans="1:2">
      <c r="A187" s="4" t="s">
        <v>243</v>
      </c>
      <c r="B187">
        <v>8</v>
      </c>
    </row>
    <row r="188" spans="1:2">
      <c r="A188" s="4" t="s">
        <v>244</v>
      </c>
      <c r="B188">
        <v>346</v>
      </c>
    </row>
    <row r="189" spans="1:2">
      <c r="A189" s="4" t="s">
        <v>169</v>
      </c>
      <c r="B189" t="s">
        <v>110</v>
      </c>
    </row>
    <row r="190" spans="1:2">
      <c r="A190" s="4" t="s">
        <v>246</v>
      </c>
      <c r="B190">
        <v>-3.9851800000000002</v>
      </c>
    </row>
    <row r="191" spans="1:2">
      <c r="A191" s="4" t="s">
        <v>247</v>
      </c>
      <c r="B191">
        <v>-3.42326</v>
      </c>
    </row>
    <row r="192" spans="1:2">
      <c r="A192" s="4" t="s">
        <v>248</v>
      </c>
      <c r="B192">
        <v>-3.13456</v>
      </c>
    </row>
    <row r="193" spans="1:2">
      <c r="A193" s="4" t="s">
        <v>265</v>
      </c>
      <c r="B193">
        <v>0.01</v>
      </c>
    </row>
    <row r="194" spans="1:2">
      <c r="A194" s="4" t="s">
        <v>249</v>
      </c>
      <c r="B194" t="s">
        <v>298</v>
      </c>
    </row>
    <row r="195" spans="1:2">
      <c r="A195" s="4" t="s">
        <v>250</v>
      </c>
      <c r="B195" t="s">
        <v>274</v>
      </c>
    </row>
    <row r="196" spans="1:2">
      <c r="A196" s="4" t="s">
        <v>252</v>
      </c>
      <c r="B196" t="s">
        <v>253</v>
      </c>
    </row>
    <row r="197" spans="1:2">
      <c r="A197" s="4" t="s">
        <v>279</v>
      </c>
    </row>
    <row r="198" spans="1:2">
      <c r="A198" s="4" t="s">
        <v>241</v>
      </c>
      <c r="B198">
        <v>-2.7042899999999999</v>
      </c>
    </row>
    <row r="199" spans="1:2">
      <c r="A199" s="4" t="s">
        <v>242</v>
      </c>
      <c r="B199">
        <v>0.23430699999999999</v>
      </c>
    </row>
    <row r="200" spans="1:2">
      <c r="A200" s="4" t="s">
        <v>243</v>
      </c>
      <c r="B200">
        <v>3</v>
      </c>
    </row>
    <row r="201" spans="1:2">
      <c r="A201" s="4" t="s">
        <v>244</v>
      </c>
      <c r="B201">
        <v>351</v>
      </c>
    </row>
    <row r="202" spans="1:2">
      <c r="A202" s="4" t="s">
        <v>169</v>
      </c>
      <c r="B202" t="s">
        <v>111</v>
      </c>
    </row>
    <row r="203" spans="1:2">
      <c r="A203" s="4" t="s">
        <v>246</v>
      </c>
      <c r="B203">
        <v>-3.9847999999999999</v>
      </c>
    </row>
    <row r="204" spans="1:2">
      <c r="A204" s="4" t="s">
        <v>247</v>
      </c>
      <c r="B204">
        <v>-3.4230700000000001</v>
      </c>
    </row>
    <row r="205" spans="1:2">
      <c r="A205" s="4" t="s">
        <v>248</v>
      </c>
      <c r="B205">
        <v>-3.1344500000000002</v>
      </c>
    </row>
    <row r="206" spans="1:2">
      <c r="A206" s="4" t="s">
        <v>265</v>
      </c>
      <c r="B206">
        <v>0.01</v>
      </c>
    </row>
    <row r="207" spans="1:2">
      <c r="A207" s="4" t="s">
        <v>249</v>
      </c>
      <c r="B207" t="s">
        <v>280</v>
      </c>
    </row>
    <row r="208" spans="1:2">
      <c r="A208" s="4" t="s">
        <v>250</v>
      </c>
      <c r="B208" t="s">
        <v>274</v>
      </c>
    </row>
    <row r="209" spans="1:2">
      <c r="A209" s="4" t="s">
        <v>252</v>
      </c>
      <c r="B209" t="s">
        <v>253</v>
      </c>
    </row>
    <row r="210" spans="1:2">
      <c r="A210" s="4" t="s">
        <v>281</v>
      </c>
    </row>
    <row r="211" spans="1:2">
      <c r="A211" s="4" t="s">
        <v>241</v>
      </c>
      <c r="B211">
        <v>-2.88192</v>
      </c>
    </row>
    <row r="212" spans="1:2">
      <c r="A212" s="4" t="s">
        <v>242</v>
      </c>
      <c r="B212">
        <v>0.16848199999999999</v>
      </c>
    </row>
    <row r="213" spans="1:2">
      <c r="A213" s="4" t="s">
        <v>243</v>
      </c>
      <c r="B213">
        <v>5</v>
      </c>
    </row>
    <row r="214" spans="1:2">
      <c r="A214" s="4" t="s">
        <v>244</v>
      </c>
      <c r="B214">
        <v>349</v>
      </c>
    </row>
    <row r="215" spans="1:2">
      <c r="A215" s="4" t="s">
        <v>169</v>
      </c>
      <c r="B215" t="s">
        <v>113</v>
      </c>
    </row>
    <row r="216" spans="1:2">
      <c r="A216" s="4" t="s">
        <v>246</v>
      </c>
      <c r="B216">
        <v>-3.98495</v>
      </c>
    </row>
    <row r="217" spans="1:2">
      <c r="A217" s="4" t="s">
        <v>247</v>
      </c>
      <c r="B217">
        <v>-3.4231500000000001</v>
      </c>
    </row>
    <row r="218" spans="1:2">
      <c r="A218" s="4" t="s">
        <v>248</v>
      </c>
      <c r="B218">
        <v>-3.13449</v>
      </c>
    </row>
    <row r="219" spans="1:2">
      <c r="A219" s="4" t="s">
        <v>265</v>
      </c>
      <c r="B219">
        <v>0.01</v>
      </c>
    </row>
    <row r="220" spans="1:2">
      <c r="A220" s="4" t="s">
        <v>249</v>
      </c>
      <c r="B220" t="s">
        <v>282</v>
      </c>
    </row>
    <row r="221" spans="1:2">
      <c r="A221" s="4" t="s">
        <v>250</v>
      </c>
      <c r="B221" t="s">
        <v>274</v>
      </c>
    </row>
    <row r="222" spans="1:2">
      <c r="A222" s="4" t="s">
        <v>252</v>
      </c>
      <c r="B222" t="s">
        <v>253</v>
      </c>
    </row>
    <row r="223" spans="1:2">
      <c r="A223" s="4" t="s">
        <v>283</v>
      </c>
    </row>
    <row r="224" spans="1:2">
      <c r="A224" s="4" t="s">
        <v>241</v>
      </c>
      <c r="B224">
        <v>-3.3358300000000001</v>
      </c>
    </row>
    <row r="225" spans="1:2">
      <c r="A225" s="4" t="s">
        <v>242</v>
      </c>
      <c r="B225">
        <v>6.0570499999999999E-2</v>
      </c>
    </row>
    <row r="226" spans="1:2">
      <c r="A226" s="4" t="s">
        <v>243</v>
      </c>
      <c r="B226">
        <v>8</v>
      </c>
    </row>
    <row r="227" spans="1:2">
      <c r="A227" s="4" t="s">
        <v>244</v>
      </c>
      <c r="B227">
        <v>346</v>
      </c>
    </row>
    <row r="228" spans="1:2">
      <c r="A228" s="4" t="s">
        <v>169</v>
      </c>
      <c r="B228" t="s">
        <v>114</v>
      </c>
    </row>
    <row r="229" spans="1:2">
      <c r="A229" s="4" t="s">
        <v>246</v>
      </c>
      <c r="B229">
        <v>-3.9851800000000002</v>
      </c>
    </row>
    <row r="230" spans="1:2">
      <c r="A230" s="4" t="s">
        <v>247</v>
      </c>
      <c r="B230">
        <v>-3.42326</v>
      </c>
    </row>
    <row r="231" spans="1:2">
      <c r="A231" s="4" t="s">
        <v>248</v>
      </c>
      <c r="B231">
        <v>-3.13456</v>
      </c>
    </row>
    <row r="232" spans="1:2">
      <c r="A232" s="4" t="s">
        <v>265</v>
      </c>
      <c r="B232">
        <v>0.01</v>
      </c>
    </row>
    <row r="233" spans="1:2">
      <c r="A233" s="4" t="s">
        <v>249</v>
      </c>
      <c r="B233" t="s">
        <v>284</v>
      </c>
    </row>
    <row r="234" spans="1:2">
      <c r="A234" s="4" t="s">
        <v>250</v>
      </c>
      <c r="B234" t="s">
        <v>274</v>
      </c>
    </row>
    <row r="235" spans="1:2">
      <c r="A235" s="4" t="s">
        <v>252</v>
      </c>
      <c r="B235" t="s">
        <v>253</v>
      </c>
    </row>
    <row r="236" spans="1:2">
      <c r="A236" s="4" t="s">
        <v>285</v>
      </c>
    </row>
    <row r="237" spans="1:2">
      <c r="A237" s="4" t="s">
        <v>241</v>
      </c>
      <c r="B237">
        <v>-3.1417999999999999</v>
      </c>
    </row>
    <row r="238" spans="1:2">
      <c r="A238" s="4" t="s">
        <v>242</v>
      </c>
      <c r="B238">
        <v>9.6634700000000004E-2</v>
      </c>
    </row>
    <row r="239" spans="1:2">
      <c r="A239" s="4" t="s">
        <v>243</v>
      </c>
      <c r="B239">
        <v>8</v>
      </c>
    </row>
    <row r="240" spans="1:2">
      <c r="A240" s="4" t="s">
        <v>244</v>
      </c>
      <c r="B240">
        <v>346</v>
      </c>
    </row>
    <row r="241" spans="1:2">
      <c r="A241" s="4" t="s">
        <v>169</v>
      </c>
      <c r="B241" t="s">
        <v>115</v>
      </c>
    </row>
    <row r="242" spans="1:2">
      <c r="A242" s="4" t="s">
        <v>246</v>
      </c>
      <c r="B242">
        <v>-3.9851800000000002</v>
      </c>
    </row>
    <row r="243" spans="1:2">
      <c r="A243" s="4" t="s">
        <v>247</v>
      </c>
      <c r="B243">
        <v>-3.42326</v>
      </c>
    </row>
    <row r="244" spans="1:2">
      <c r="A244" s="4" t="s">
        <v>248</v>
      </c>
      <c r="B244">
        <v>-3.13456</v>
      </c>
    </row>
    <row r="245" spans="1:2">
      <c r="A245" s="4" t="s">
        <v>265</v>
      </c>
      <c r="B245">
        <v>0.01</v>
      </c>
    </row>
    <row r="246" spans="1:2">
      <c r="A246" s="4" t="s">
        <v>249</v>
      </c>
      <c r="B246" t="s">
        <v>286</v>
      </c>
    </row>
    <row r="247" spans="1:2">
      <c r="A247" s="4" t="s">
        <v>250</v>
      </c>
      <c r="B247" t="s">
        <v>274</v>
      </c>
    </row>
    <row r="248" spans="1:2">
      <c r="A248" s="4" t="s">
        <v>252</v>
      </c>
      <c r="B248" t="s">
        <v>253</v>
      </c>
    </row>
    <row r="249" spans="1:2">
      <c r="A249" s="4" t="s">
        <v>287</v>
      </c>
    </row>
    <row r="250" spans="1:2">
      <c r="A250" s="4" t="s">
        <v>241</v>
      </c>
      <c r="B250">
        <v>-2.3242799999999999</v>
      </c>
    </row>
    <row r="251" spans="1:2">
      <c r="A251" s="4" t="s">
        <v>242</v>
      </c>
      <c r="B251">
        <v>0.42056900000000003</v>
      </c>
    </row>
    <row r="252" spans="1:2">
      <c r="A252" s="4" t="s">
        <v>243</v>
      </c>
      <c r="B252">
        <v>1</v>
      </c>
    </row>
    <row r="253" spans="1:2">
      <c r="A253" s="4" t="s">
        <v>244</v>
      </c>
      <c r="B253">
        <v>353</v>
      </c>
    </row>
    <row r="254" spans="1:2">
      <c r="A254" s="4" t="s">
        <v>169</v>
      </c>
      <c r="B254" t="s">
        <v>116</v>
      </c>
    </row>
    <row r="255" spans="1:2">
      <c r="A255" s="4" t="s">
        <v>246</v>
      </c>
      <c r="B255">
        <v>-3.9846499999999998</v>
      </c>
    </row>
    <row r="256" spans="1:2">
      <c r="A256" s="4" t="s">
        <v>247</v>
      </c>
      <c r="B256">
        <v>-3.423</v>
      </c>
    </row>
    <row r="257" spans="1:2">
      <c r="A257" s="4" t="s">
        <v>248</v>
      </c>
      <c r="B257">
        <v>-3.1344099999999999</v>
      </c>
    </row>
    <row r="258" spans="1:2">
      <c r="A258" s="4" t="s">
        <v>265</v>
      </c>
      <c r="B258">
        <v>0.01</v>
      </c>
    </row>
    <row r="259" spans="1:2">
      <c r="A259" s="4" t="s">
        <v>249</v>
      </c>
      <c r="B259" t="s">
        <v>288</v>
      </c>
    </row>
    <row r="260" spans="1:2">
      <c r="A260" s="4" t="s">
        <v>250</v>
      </c>
      <c r="B260" t="s">
        <v>274</v>
      </c>
    </row>
    <row r="261" spans="1:2">
      <c r="A261" s="4" t="s">
        <v>252</v>
      </c>
      <c r="B261" t="s">
        <v>253</v>
      </c>
    </row>
    <row r="262" spans="1:2">
      <c r="A262" s="4" t="s">
        <v>289</v>
      </c>
    </row>
    <row r="263" spans="1:2">
      <c r="A263" s="4" t="s">
        <v>241</v>
      </c>
      <c r="B263">
        <v>-3.7746499999999998</v>
      </c>
    </row>
    <row r="264" spans="1:2">
      <c r="A264" s="4" t="s">
        <v>242</v>
      </c>
      <c r="B264">
        <v>1.7888600000000001E-2</v>
      </c>
    </row>
    <row r="265" spans="1:2">
      <c r="A265" s="4" t="s">
        <v>243</v>
      </c>
      <c r="B265">
        <v>7</v>
      </c>
    </row>
    <row r="266" spans="1:2">
      <c r="A266" s="4" t="s">
        <v>244</v>
      </c>
      <c r="B266">
        <v>347</v>
      </c>
    </row>
    <row r="267" spans="1:2">
      <c r="A267" s="4" t="s">
        <v>169</v>
      </c>
      <c r="B267" t="s">
        <v>118</v>
      </c>
    </row>
    <row r="268" spans="1:2">
      <c r="A268" s="4" t="s">
        <v>246</v>
      </c>
      <c r="B268">
        <v>-3.9851000000000001</v>
      </c>
    </row>
    <row r="269" spans="1:2">
      <c r="A269" s="4" t="s">
        <v>247</v>
      </c>
      <c r="B269">
        <v>-3.4232200000000002</v>
      </c>
    </row>
    <row r="270" spans="1:2">
      <c r="A270" s="4" t="s">
        <v>248</v>
      </c>
      <c r="B270">
        <v>-3.1345299999999998</v>
      </c>
    </row>
    <row r="271" spans="1:2">
      <c r="A271" s="4" t="s">
        <v>265</v>
      </c>
      <c r="B271">
        <v>0.01</v>
      </c>
    </row>
    <row r="272" spans="1:2">
      <c r="A272" s="4" t="s">
        <v>249</v>
      </c>
      <c r="B272" t="s">
        <v>299</v>
      </c>
    </row>
    <row r="273" spans="1:2">
      <c r="A273" s="4" t="s">
        <v>250</v>
      </c>
      <c r="B273" t="s">
        <v>274</v>
      </c>
    </row>
    <row r="274" spans="1:2">
      <c r="A274" s="4" t="s">
        <v>252</v>
      </c>
      <c r="B274" t="s">
        <v>253</v>
      </c>
    </row>
    <row r="275" spans="1:2">
      <c r="A275" s="4" t="s">
        <v>291</v>
      </c>
    </row>
    <row r="276" spans="1:2">
      <c r="A276" s="4" t="s">
        <v>241</v>
      </c>
      <c r="B276">
        <v>-2.7703600000000002</v>
      </c>
    </row>
    <row r="277" spans="1:2">
      <c r="A277" s="4" t="s">
        <v>242</v>
      </c>
      <c r="B277">
        <v>0.20804300000000001</v>
      </c>
    </row>
    <row r="278" spans="1:2">
      <c r="A278" s="4" t="s">
        <v>243</v>
      </c>
      <c r="B278">
        <v>17</v>
      </c>
    </row>
    <row r="279" spans="1:2">
      <c r="A279" s="4" t="s">
        <v>244</v>
      </c>
      <c r="B279">
        <v>337</v>
      </c>
    </row>
    <row r="280" spans="1:2">
      <c r="A280" s="4" t="s">
        <v>169</v>
      </c>
      <c r="B280" t="s">
        <v>119</v>
      </c>
    </row>
    <row r="281" spans="1:2">
      <c r="A281" s="4" t="s">
        <v>246</v>
      </c>
      <c r="B281">
        <v>-3.9858899999999999</v>
      </c>
    </row>
    <row r="282" spans="1:2">
      <c r="A282" s="4" t="s">
        <v>247</v>
      </c>
      <c r="B282">
        <v>-3.4236</v>
      </c>
    </row>
    <row r="283" spans="1:2">
      <c r="A283" s="4" t="s">
        <v>248</v>
      </c>
      <c r="B283">
        <v>-3.13476</v>
      </c>
    </row>
    <row r="284" spans="1:2">
      <c r="A284" s="4" t="s">
        <v>265</v>
      </c>
      <c r="B284">
        <v>0.01</v>
      </c>
    </row>
    <row r="285" spans="1:2">
      <c r="A285" s="4" t="s">
        <v>249</v>
      </c>
      <c r="B285" t="s">
        <v>292</v>
      </c>
    </row>
    <row r="286" spans="1:2">
      <c r="A286" s="4" t="s">
        <v>250</v>
      </c>
      <c r="B286" t="s">
        <v>274</v>
      </c>
    </row>
    <row r="287" spans="1:2">
      <c r="A287" s="4" t="s">
        <v>252</v>
      </c>
      <c r="B287" t="s">
        <v>253</v>
      </c>
    </row>
    <row r="288" spans="1:2">
      <c r="A288" s="4" t="s">
        <v>293</v>
      </c>
    </row>
    <row r="289" spans="1:2">
      <c r="A289" s="4" t="s">
        <v>241</v>
      </c>
      <c r="B289">
        <v>-2.9061400000000002</v>
      </c>
    </row>
    <row r="290" spans="1:2">
      <c r="A290" s="4" t="s">
        <v>242</v>
      </c>
      <c r="B290">
        <v>0.16023799999999999</v>
      </c>
    </row>
    <row r="291" spans="1:2">
      <c r="A291" s="4" t="s">
        <v>243</v>
      </c>
      <c r="B291">
        <v>2</v>
      </c>
    </row>
    <row r="292" spans="1:2">
      <c r="A292" s="4" t="s">
        <v>244</v>
      </c>
      <c r="B292">
        <v>352</v>
      </c>
    </row>
    <row r="293" spans="1:2">
      <c r="A293" s="4" t="s">
        <v>169</v>
      </c>
      <c r="B293" t="s">
        <v>120</v>
      </c>
    </row>
    <row r="294" spans="1:2">
      <c r="A294" s="4" t="s">
        <v>246</v>
      </c>
      <c r="B294">
        <v>-3.9847199999999998</v>
      </c>
    </row>
    <row r="295" spans="1:2">
      <c r="A295" s="4" t="s">
        <v>247</v>
      </c>
      <c r="B295">
        <v>-3.4230399999999999</v>
      </c>
    </row>
    <row r="296" spans="1:2">
      <c r="A296" s="4" t="s">
        <v>248</v>
      </c>
      <c r="B296">
        <v>-3.13443</v>
      </c>
    </row>
    <row r="297" spans="1:2">
      <c r="A297" s="4" t="s">
        <v>265</v>
      </c>
      <c r="B297">
        <v>0.01</v>
      </c>
    </row>
    <row r="298" spans="1:2">
      <c r="A298" s="4" t="s">
        <v>249</v>
      </c>
      <c r="B298" t="s">
        <v>294</v>
      </c>
    </row>
    <row r="299" spans="1:2">
      <c r="A299" s="4" t="s">
        <v>250</v>
      </c>
      <c r="B299" t="s">
        <v>274</v>
      </c>
    </row>
    <row r="300" spans="1:2">
      <c r="A300" s="4" t="s">
        <v>252</v>
      </c>
      <c r="B300" t="s">
        <v>253</v>
      </c>
    </row>
    <row r="301" spans="1:2">
      <c r="A301" s="4" t="s">
        <v>295</v>
      </c>
    </row>
    <row r="302" spans="1:2">
      <c r="A302" s="4" t="s">
        <v>241</v>
      </c>
      <c r="B302">
        <v>-2.9440900000000001</v>
      </c>
    </row>
    <row r="303" spans="1:2">
      <c r="A303" s="4" t="s">
        <v>242</v>
      </c>
      <c r="B303">
        <v>0.14838899999999999</v>
      </c>
    </row>
    <row r="304" spans="1:2">
      <c r="A304" s="4" t="s">
        <v>243</v>
      </c>
      <c r="B304">
        <v>6</v>
      </c>
    </row>
    <row r="305" spans="1:2">
      <c r="A305" s="4" t="s">
        <v>244</v>
      </c>
      <c r="B305">
        <v>348</v>
      </c>
    </row>
    <row r="306" spans="1:2">
      <c r="A306" s="4" t="s">
        <v>169</v>
      </c>
      <c r="B306" t="s">
        <v>121</v>
      </c>
    </row>
    <row r="307" spans="1:2">
      <c r="A307" s="4" t="s">
        <v>246</v>
      </c>
      <c r="B307">
        <v>-3.98502</v>
      </c>
    </row>
    <row r="308" spans="1:2">
      <c r="A308" s="4" t="s">
        <v>247</v>
      </c>
      <c r="B308">
        <v>-3.4231799999999999</v>
      </c>
    </row>
    <row r="309" spans="1:2">
      <c r="A309" s="4" t="s">
        <v>248</v>
      </c>
      <c r="B309">
        <v>-3.1345100000000001</v>
      </c>
    </row>
    <row r="310" spans="1:2">
      <c r="A310" s="4" t="s">
        <v>265</v>
      </c>
      <c r="B310">
        <v>0.01</v>
      </c>
    </row>
    <row r="311" spans="1:2">
      <c r="A311" s="4" t="s">
        <v>249</v>
      </c>
      <c r="B311" t="s">
        <v>296</v>
      </c>
    </row>
    <row r="312" spans="1:2">
      <c r="A312" s="4" t="s">
        <v>250</v>
      </c>
      <c r="B312" t="s">
        <v>274</v>
      </c>
    </row>
    <row r="313" spans="1:2">
      <c r="A313" s="4" t="s">
        <v>252</v>
      </c>
      <c r="B313" t="s">
        <v>253</v>
      </c>
    </row>
    <row r="314" spans="1:2">
      <c r="A314" s="4" t="s">
        <v>300</v>
      </c>
    </row>
    <row r="315" spans="1:2">
      <c r="A315" s="4" t="s">
        <v>241</v>
      </c>
      <c r="B315">
        <v>-3.3437899999999998</v>
      </c>
    </row>
    <row r="316" spans="1:2">
      <c r="A316" s="4" t="s">
        <v>242</v>
      </c>
      <c r="B316">
        <v>5.9364E-2</v>
      </c>
    </row>
    <row r="317" spans="1:2">
      <c r="A317" s="4" t="s">
        <v>243</v>
      </c>
      <c r="B317">
        <v>14</v>
      </c>
    </row>
    <row r="318" spans="1:2">
      <c r="A318" s="4" t="s">
        <v>244</v>
      </c>
      <c r="B318">
        <v>340</v>
      </c>
    </row>
    <row r="319" spans="1:2">
      <c r="A319" s="4" t="s">
        <v>169</v>
      </c>
      <c r="B319" t="s">
        <v>141</v>
      </c>
    </row>
    <row r="320" spans="1:2">
      <c r="A320" s="4" t="s">
        <v>246</v>
      </c>
      <c r="B320">
        <v>-3.9856500000000001</v>
      </c>
    </row>
    <row r="321" spans="1:2">
      <c r="A321" s="4" t="s">
        <v>247</v>
      </c>
      <c r="B321">
        <v>-3.4234800000000001</v>
      </c>
    </row>
    <row r="322" spans="1:2">
      <c r="A322" s="4" t="s">
        <v>248</v>
      </c>
      <c r="B322">
        <v>-3.13469</v>
      </c>
    </row>
    <row r="323" spans="1:2">
      <c r="A323" s="4" t="s">
        <v>265</v>
      </c>
      <c r="B323">
        <v>0.05</v>
      </c>
    </row>
    <row r="324" spans="1:2">
      <c r="A324" s="4" t="s">
        <v>249</v>
      </c>
      <c r="B324" t="s">
        <v>301</v>
      </c>
    </row>
    <row r="325" spans="1:2">
      <c r="A325" s="4" t="s">
        <v>250</v>
      </c>
      <c r="B325" t="s">
        <v>274</v>
      </c>
    </row>
    <row r="326" spans="1:2">
      <c r="A326" s="4" t="s">
        <v>252</v>
      </c>
      <c r="B326" t="s">
        <v>253</v>
      </c>
    </row>
    <row r="327" spans="1:2">
      <c r="A327" s="4" t="s">
        <v>302</v>
      </c>
    </row>
    <row r="328" spans="1:2">
      <c r="A328" s="4" t="s">
        <v>241</v>
      </c>
      <c r="B328">
        <v>-3.9199899999999999</v>
      </c>
    </row>
    <row r="329" spans="1:2">
      <c r="A329" s="4" t="s">
        <v>242</v>
      </c>
      <c r="B329">
        <v>1.13864E-2</v>
      </c>
    </row>
    <row r="330" spans="1:2">
      <c r="A330" s="4" t="s">
        <v>243</v>
      </c>
      <c r="B330">
        <v>9</v>
      </c>
    </row>
    <row r="331" spans="1:2">
      <c r="A331" s="4" t="s">
        <v>244</v>
      </c>
      <c r="B331">
        <v>345</v>
      </c>
    </row>
    <row r="332" spans="1:2">
      <c r="A332" s="4" t="s">
        <v>169</v>
      </c>
      <c r="B332" t="s">
        <v>142</v>
      </c>
    </row>
    <row r="333" spans="1:2">
      <c r="A333" s="4" t="s">
        <v>246</v>
      </c>
      <c r="B333">
        <v>-3.9852500000000002</v>
      </c>
    </row>
    <row r="334" spans="1:2">
      <c r="A334" s="4" t="s">
        <v>247</v>
      </c>
      <c r="B334">
        <v>-3.4232900000000002</v>
      </c>
    </row>
    <row r="335" spans="1:2">
      <c r="A335" s="4" t="s">
        <v>248</v>
      </c>
      <c r="B335">
        <v>-3.1345800000000001</v>
      </c>
    </row>
    <row r="336" spans="1:2">
      <c r="A336" s="4" t="s">
        <v>265</v>
      </c>
      <c r="B336">
        <v>0.05</v>
      </c>
    </row>
    <row r="337" spans="1:2">
      <c r="A337" s="4" t="s">
        <v>249</v>
      </c>
      <c r="B337" t="s">
        <v>303</v>
      </c>
    </row>
    <row r="338" spans="1:2">
      <c r="A338" s="4" t="s">
        <v>250</v>
      </c>
      <c r="B338" t="s">
        <v>251</v>
      </c>
    </row>
    <row r="339" spans="1:2">
      <c r="A339" s="4" t="s">
        <v>252</v>
      </c>
      <c r="B339" t="s">
        <v>253</v>
      </c>
    </row>
    <row r="340" spans="1:2">
      <c r="A340" s="4" t="s">
        <v>304</v>
      </c>
    </row>
    <row r="341" spans="1:2">
      <c r="A341" s="4" t="s">
        <v>241</v>
      </c>
      <c r="B341">
        <v>-3.14758</v>
      </c>
    </row>
    <row r="342" spans="1:2">
      <c r="A342" s="4" t="s">
        <v>242</v>
      </c>
      <c r="B342">
        <v>9.53624E-2</v>
      </c>
    </row>
    <row r="343" spans="1:2">
      <c r="A343" s="4" t="s">
        <v>243</v>
      </c>
      <c r="B343">
        <v>1</v>
      </c>
    </row>
    <row r="344" spans="1:2">
      <c r="A344" s="4" t="s">
        <v>244</v>
      </c>
      <c r="B344">
        <v>353</v>
      </c>
    </row>
    <row r="345" spans="1:2">
      <c r="A345" s="4" t="s">
        <v>169</v>
      </c>
      <c r="B345" t="s">
        <v>143</v>
      </c>
    </row>
    <row r="346" spans="1:2">
      <c r="A346" s="4" t="s">
        <v>246</v>
      </c>
      <c r="B346">
        <v>-3.9846499999999998</v>
      </c>
    </row>
    <row r="347" spans="1:2">
      <c r="A347" s="4" t="s">
        <v>247</v>
      </c>
      <c r="B347">
        <v>-3.423</v>
      </c>
    </row>
    <row r="348" spans="1:2">
      <c r="A348" s="4" t="s">
        <v>248</v>
      </c>
      <c r="B348">
        <v>-3.1344099999999999</v>
      </c>
    </row>
    <row r="349" spans="1:2">
      <c r="A349" s="4" t="s">
        <v>265</v>
      </c>
      <c r="B349">
        <v>0.05</v>
      </c>
    </row>
    <row r="350" spans="1:2">
      <c r="A350" s="4" t="s">
        <v>249</v>
      </c>
      <c r="B350" t="s">
        <v>305</v>
      </c>
    </row>
    <row r="351" spans="1:2">
      <c r="A351" s="4" t="s">
        <v>250</v>
      </c>
      <c r="B351" t="s">
        <v>274</v>
      </c>
    </row>
    <row r="352" spans="1:2">
      <c r="A352" s="4" t="s">
        <v>252</v>
      </c>
      <c r="B352" t="s">
        <v>253</v>
      </c>
    </row>
    <row r="353" spans="1:2">
      <c r="A353" s="4" t="s">
        <v>300</v>
      </c>
    </row>
    <row r="354" spans="1:2">
      <c r="A354" s="4" t="s">
        <v>241</v>
      </c>
      <c r="B354">
        <v>-3.3437899999999998</v>
      </c>
    </row>
    <row r="355" spans="1:2">
      <c r="A355" s="4" t="s">
        <v>242</v>
      </c>
      <c r="B355">
        <v>5.9364E-2</v>
      </c>
    </row>
    <row r="356" spans="1:2">
      <c r="A356" s="4" t="s">
        <v>243</v>
      </c>
      <c r="B356">
        <v>14</v>
      </c>
    </row>
    <row r="357" spans="1:2">
      <c r="A357" s="4" t="s">
        <v>244</v>
      </c>
      <c r="B357">
        <v>340</v>
      </c>
    </row>
    <row r="358" spans="1:2">
      <c r="A358" s="4" t="s">
        <v>169</v>
      </c>
      <c r="B358" t="s">
        <v>141</v>
      </c>
    </row>
    <row r="359" spans="1:2">
      <c r="A359" s="4" t="s">
        <v>246</v>
      </c>
      <c r="B359">
        <v>-3.9856500000000001</v>
      </c>
    </row>
    <row r="360" spans="1:2">
      <c r="A360" s="4" t="s">
        <v>247</v>
      </c>
      <c r="B360">
        <v>-3.4234800000000001</v>
      </c>
    </row>
    <row r="361" spans="1:2">
      <c r="A361" s="4" t="s">
        <v>248</v>
      </c>
      <c r="B361">
        <v>-3.13469</v>
      </c>
    </row>
    <row r="362" spans="1:2">
      <c r="A362" s="4" t="s">
        <v>265</v>
      </c>
      <c r="B362">
        <v>0.01</v>
      </c>
    </row>
    <row r="363" spans="1:2">
      <c r="A363" s="4" t="s">
        <v>249</v>
      </c>
      <c r="B363" t="s">
        <v>301</v>
      </c>
    </row>
    <row r="364" spans="1:2">
      <c r="A364" s="4" t="s">
        <v>250</v>
      </c>
      <c r="B364" t="s">
        <v>274</v>
      </c>
    </row>
    <row r="365" spans="1:2">
      <c r="A365" s="4" t="s">
        <v>252</v>
      </c>
      <c r="B365" t="s">
        <v>253</v>
      </c>
    </row>
    <row r="366" spans="1:2">
      <c r="A366" s="4" t="s">
        <v>302</v>
      </c>
    </row>
    <row r="367" spans="1:2">
      <c r="A367" s="4" t="s">
        <v>241</v>
      </c>
      <c r="B367">
        <v>-3.9199899999999999</v>
      </c>
    </row>
    <row r="368" spans="1:2">
      <c r="A368" s="4" t="s">
        <v>242</v>
      </c>
      <c r="B368">
        <v>1.13864E-2</v>
      </c>
    </row>
    <row r="369" spans="1:2">
      <c r="A369" s="4" t="s">
        <v>243</v>
      </c>
      <c r="B369">
        <v>9</v>
      </c>
    </row>
    <row r="370" spans="1:2">
      <c r="A370" s="4" t="s">
        <v>244</v>
      </c>
      <c r="B370">
        <v>345</v>
      </c>
    </row>
    <row r="371" spans="1:2">
      <c r="A371" s="4" t="s">
        <v>169</v>
      </c>
      <c r="B371" t="s">
        <v>142</v>
      </c>
    </row>
    <row r="372" spans="1:2">
      <c r="A372" s="4" t="s">
        <v>246</v>
      </c>
      <c r="B372">
        <v>-3.9852500000000002</v>
      </c>
    </row>
    <row r="373" spans="1:2">
      <c r="A373" s="4" t="s">
        <v>247</v>
      </c>
      <c r="B373">
        <v>-3.4232900000000002</v>
      </c>
    </row>
    <row r="374" spans="1:2">
      <c r="A374" s="4" t="s">
        <v>248</v>
      </c>
      <c r="B374">
        <v>-3.1345800000000001</v>
      </c>
    </row>
    <row r="375" spans="1:2">
      <c r="A375" s="4" t="s">
        <v>265</v>
      </c>
      <c r="B375">
        <v>0.01</v>
      </c>
    </row>
    <row r="376" spans="1:2">
      <c r="A376" s="4" t="s">
        <v>249</v>
      </c>
      <c r="B376" t="s">
        <v>306</v>
      </c>
    </row>
    <row r="377" spans="1:2">
      <c r="A377" s="4" t="s">
        <v>250</v>
      </c>
      <c r="B377" t="s">
        <v>274</v>
      </c>
    </row>
    <row r="378" spans="1:2">
      <c r="A378" s="4" t="s">
        <v>252</v>
      </c>
      <c r="B378" t="s">
        <v>253</v>
      </c>
    </row>
    <row r="379" spans="1:2">
      <c r="A379" s="4" t="s">
        <v>304</v>
      </c>
    </row>
    <row r="380" spans="1:2">
      <c r="A380" s="4" t="s">
        <v>241</v>
      </c>
      <c r="B380">
        <v>-3.14758</v>
      </c>
    </row>
    <row r="381" spans="1:2">
      <c r="A381" s="4" t="s">
        <v>242</v>
      </c>
      <c r="B381">
        <v>9.53624E-2</v>
      </c>
    </row>
    <row r="382" spans="1:2">
      <c r="A382" s="4" t="s">
        <v>243</v>
      </c>
      <c r="B382">
        <v>1</v>
      </c>
    </row>
    <row r="383" spans="1:2">
      <c r="A383" s="4" t="s">
        <v>244</v>
      </c>
      <c r="B383">
        <v>353</v>
      </c>
    </row>
    <row r="384" spans="1:2">
      <c r="A384" s="4" t="s">
        <v>169</v>
      </c>
      <c r="B384" t="s">
        <v>143</v>
      </c>
    </row>
    <row r="385" spans="1:2">
      <c r="A385" s="4" t="s">
        <v>246</v>
      </c>
      <c r="B385">
        <v>-3.9846499999999998</v>
      </c>
    </row>
    <row r="386" spans="1:2">
      <c r="A386" s="4" t="s">
        <v>247</v>
      </c>
      <c r="B386">
        <v>-3.423</v>
      </c>
    </row>
    <row r="387" spans="1:2">
      <c r="A387" s="4" t="s">
        <v>248</v>
      </c>
      <c r="B387">
        <v>-3.1344099999999999</v>
      </c>
    </row>
    <row r="388" spans="1:2">
      <c r="A388" s="4" t="s">
        <v>265</v>
      </c>
      <c r="B388">
        <v>0.01</v>
      </c>
    </row>
    <row r="389" spans="1:2">
      <c r="A389" s="4" t="s">
        <v>249</v>
      </c>
      <c r="B389" t="s">
        <v>305</v>
      </c>
    </row>
    <row r="390" spans="1:2">
      <c r="A390" s="4" t="s">
        <v>250</v>
      </c>
      <c r="B390" t="s">
        <v>274</v>
      </c>
    </row>
    <row r="391" spans="1:2">
      <c r="A391" s="4" t="s">
        <v>252</v>
      </c>
      <c r="B391" t="s">
        <v>253</v>
      </c>
    </row>
    <row r="392" spans="1:2">
      <c r="A392" s="4" t="s">
        <v>267</v>
      </c>
    </row>
    <row r="393" spans="1:2">
      <c r="A393" s="4" t="s">
        <v>266</v>
      </c>
    </row>
    <row r="394" spans="1:2">
      <c r="A394" s="4" t="s">
        <v>272</v>
      </c>
    </row>
    <row r="395" spans="1:2">
      <c r="A395" s="4" t="s">
        <v>241</v>
      </c>
      <c r="B395">
        <v>-2.81284</v>
      </c>
    </row>
    <row r="396" spans="1:2">
      <c r="A396" s="4" t="s">
        <v>242</v>
      </c>
      <c r="B396">
        <v>0.19226799999999999</v>
      </c>
    </row>
    <row r="397" spans="1:2">
      <c r="A397" s="4" t="s">
        <v>243</v>
      </c>
      <c r="B397">
        <v>0</v>
      </c>
    </row>
    <row r="398" spans="1:2">
      <c r="A398" s="4" t="s">
        <v>244</v>
      </c>
      <c r="B398">
        <v>354</v>
      </c>
    </row>
    <row r="399" spans="1:2">
      <c r="A399" s="4" t="s">
        <v>169</v>
      </c>
      <c r="B399" t="s">
        <v>108</v>
      </c>
    </row>
    <row r="400" spans="1:2">
      <c r="A400" s="4" t="s">
        <v>246</v>
      </c>
      <c r="B400">
        <v>-3.9845700000000002</v>
      </c>
    </row>
    <row r="401" spans="1:2">
      <c r="A401" s="4" t="s">
        <v>247</v>
      </c>
      <c r="B401">
        <v>-3.4229699999999998</v>
      </c>
    </row>
    <row r="402" spans="1:2">
      <c r="A402" s="4" t="s">
        <v>248</v>
      </c>
      <c r="B402">
        <v>-3.1343899999999998</v>
      </c>
    </row>
    <row r="403" spans="1:2">
      <c r="A403" s="4" t="s">
        <v>265</v>
      </c>
      <c r="B403">
        <v>0.05</v>
      </c>
    </row>
    <row r="404" spans="1:2">
      <c r="A404" s="4" t="s">
        <v>249</v>
      </c>
      <c r="B404" t="s">
        <v>273</v>
      </c>
    </row>
    <row r="405" spans="1:2">
      <c r="A405" s="4" t="s">
        <v>250</v>
      </c>
      <c r="B405" t="s">
        <v>274</v>
      </c>
    </row>
    <row r="406" spans="1:2">
      <c r="A406" s="4" t="s">
        <v>252</v>
      </c>
      <c r="B406" t="s">
        <v>253</v>
      </c>
    </row>
    <row r="407" spans="1:2">
      <c r="A407" s="4" t="s">
        <v>275</v>
      </c>
    </row>
    <row r="408" spans="1:2">
      <c r="A408" s="4" t="s">
        <v>241</v>
      </c>
      <c r="B408">
        <v>-3.7020200000000001</v>
      </c>
    </row>
    <row r="409" spans="1:2">
      <c r="A409" s="4" t="s">
        <v>242</v>
      </c>
      <c r="B409">
        <v>2.2224500000000001E-2</v>
      </c>
    </row>
    <row r="410" spans="1:2">
      <c r="A410" s="4" t="s">
        <v>243</v>
      </c>
      <c r="B410">
        <v>8</v>
      </c>
    </row>
    <row r="411" spans="1:2">
      <c r="A411" s="4" t="s">
        <v>244</v>
      </c>
      <c r="B411">
        <v>346</v>
      </c>
    </row>
    <row r="412" spans="1:2">
      <c r="A412" s="4" t="s">
        <v>169</v>
      </c>
      <c r="B412" t="s">
        <v>109</v>
      </c>
    </row>
    <row r="413" spans="1:2">
      <c r="A413" s="4" t="s">
        <v>246</v>
      </c>
      <c r="B413">
        <v>-3.9851800000000002</v>
      </c>
    </row>
    <row r="414" spans="1:2">
      <c r="A414" s="4" t="s">
        <v>247</v>
      </c>
      <c r="B414">
        <v>-3.42326</v>
      </c>
    </row>
    <row r="415" spans="1:2">
      <c r="A415" s="4" t="s">
        <v>248</v>
      </c>
      <c r="B415">
        <v>-3.13456</v>
      </c>
    </row>
    <row r="416" spans="1:2">
      <c r="A416" s="4" t="s">
        <v>265</v>
      </c>
      <c r="B416">
        <v>0.05</v>
      </c>
    </row>
    <row r="417" spans="1:2">
      <c r="A417" s="4" t="s">
        <v>249</v>
      </c>
      <c r="B417" t="s">
        <v>276</v>
      </c>
    </row>
    <row r="418" spans="1:2">
      <c r="A418" s="4" t="s">
        <v>250</v>
      </c>
      <c r="B418" t="s">
        <v>251</v>
      </c>
    </row>
    <row r="419" spans="1:2">
      <c r="A419" s="4" t="s">
        <v>252</v>
      </c>
      <c r="B419" t="s">
        <v>253</v>
      </c>
    </row>
    <row r="420" spans="1:2">
      <c r="A420" s="4" t="s">
        <v>277</v>
      </c>
    </row>
    <row r="421" spans="1:2">
      <c r="A421" s="4" t="s">
        <v>241</v>
      </c>
      <c r="B421">
        <v>-3.5145499999999998</v>
      </c>
    </row>
    <row r="422" spans="1:2">
      <c r="A422" s="4" t="s">
        <v>242</v>
      </c>
      <c r="B422">
        <v>3.7859499999999997E-2</v>
      </c>
    </row>
    <row r="423" spans="1:2">
      <c r="A423" s="4" t="s">
        <v>243</v>
      </c>
      <c r="B423">
        <v>8</v>
      </c>
    </row>
    <row r="424" spans="1:2">
      <c r="A424" s="4" t="s">
        <v>244</v>
      </c>
      <c r="B424">
        <v>346</v>
      </c>
    </row>
    <row r="425" spans="1:2">
      <c r="A425" s="4" t="s">
        <v>169</v>
      </c>
      <c r="B425" t="s">
        <v>110</v>
      </c>
    </row>
    <row r="426" spans="1:2">
      <c r="A426" s="4" t="s">
        <v>246</v>
      </c>
      <c r="B426">
        <v>-3.9851800000000002</v>
      </c>
    </row>
    <row r="427" spans="1:2">
      <c r="A427" s="4" t="s">
        <v>247</v>
      </c>
      <c r="B427">
        <v>-3.42326</v>
      </c>
    </row>
    <row r="428" spans="1:2">
      <c r="A428" s="4" t="s">
        <v>248</v>
      </c>
      <c r="B428">
        <v>-3.13456</v>
      </c>
    </row>
    <row r="429" spans="1:2">
      <c r="A429" s="4" t="s">
        <v>265</v>
      </c>
      <c r="B429">
        <v>0.05</v>
      </c>
    </row>
    <row r="430" spans="1:2">
      <c r="A430" s="4" t="s">
        <v>249</v>
      </c>
      <c r="B430" t="s">
        <v>278</v>
      </c>
    </row>
    <row r="431" spans="1:2">
      <c r="A431" s="4" t="s">
        <v>250</v>
      </c>
      <c r="B431" t="s">
        <v>251</v>
      </c>
    </row>
    <row r="432" spans="1:2">
      <c r="A432" s="4" t="s">
        <v>252</v>
      </c>
      <c r="B432" t="s">
        <v>253</v>
      </c>
    </row>
    <row r="433" spans="1:2">
      <c r="A433" s="4" t="s">
        <v>279</v>
      </c>
    </row>
    <row r="434" spans="1:2">
      <c r="A434" s="4" t="s">
        <v>241</v>
      </c>
      <c r="B434">
        <v>-2.7042899999999999</v>
      </c>
    </row>
    <row r="435" spans="1:2">
      <c r="A435" s="4" t="s">
        <v>242</v>
      </c>
      <c r="B435">
        <v>0.23430699999999999</v>
      </c>
    </row>
    <row r="436" spans="1:2">
      <c r="A436" s="4" t="s">
        <v>243</v>
      </c>
      <c r="B436">
        <v>3</v>
      </c>
    </row>
    <row r="437" spans="1:2">
      <c r="A437" s="4" t="s">
        <v>244</v>
      </c>
      <c r="B437">
        <v>351</v>
      </c>
    </row>
    <row r="438" spans="1:2">
      <c r="A438" s="4" t="s">
        <v>169</v>
      </c>
      <c r="B438" t="s">
        <v>111</v>
      </c>
    </row>
    <row r="439" spans="1:2">
      <c r="A439" s="4" t="s">
        <v>246</v>
      </c>
      <c r="B439">
        <v>-3.9847999999999999</v>
      </c>
    </row>
    <row r="440" spans="1:2">
      <c r="A440" s="4" t="s">
        <v>247</v>
      </c>
      <c r="B440">
        <v>-3.4230700000000001</v>
      </c>
    </row>
    <row r="441" spans="1:2">
      <c r="A441" s="4" t="s">
        <v>248</v>
      </c>
      <c r="B441">
        <v>-3.1344500000000002</v>
      </c>
    </row>
    <row r="442" spans="1:2">
      <c r="A442" s="4" t="s">
        <v>265</v>
      </c>
      <c r="B442">
        <v>0.05</v>
      </c>
    </row>
    <row r="443" spans="1:2">
      <c r="A443" s="4" t="s">
        <v>249</v>
      </c>
      <c r="B443" t="s">
        <v>280</v>
      </c>
    </row>
    <row r="444" spans="1:2">
      <c r="A444" s="4" t="s">
        <v>250</v>
      </c>
      <c r="B444" t="s">
        <v>274</v>
      </c>
    </row>
    <row r="445" spans="1:2">
      <c r="A445" s="4" t="s">
        <v>252</v>
      </c>
      <c r="B445" t="s">
        <v>253</v>
      </c>
    </row>
    <row r="446" spans="1:2">
      <c r="A446" s="4" t="s">
        <v>281</v>
      </c>
    </row>
    <row r="447" spans="1:2">
      <c r="A447" s="4" t="s">
        <v>241</v>
      </c>
      <c r="B447">
        <v>-2.88192</v>
      </c>
    </row>
    <row r="448" spans="1:2">
      <c r="A448" s="4" t="s">
        <v>242</v>
      </c>
      <c r="B448">
        <v>0.16848199999999999</v>
      </c>
    </row>
    <row r="449" spans="1:2">
      <c r="A449" s="4" t="s">
        <v>243</v>
      </c>
      <c r="B449">
        <v>5</v>
      </c>
    </row>
    <row r="450" spans="1:2">
      <c r="A450" s="4" t="s">
        <v>244</v>
      </c>
      <c r="B450">
        <v>349</v>
      </c>
    </row>
    <row r="451" spans="1:2">
      <c r="A451" s="4" t="s">
        <v>169</v>
      </c>
      <c r="B451" t="s">
        <v>113</v>
      </c>
    </row>
    <row r="452" spans="1:2">
      <c r="A452" s="4" t="s">
        <v>246</v>
      </c>
      <c r="B452">
        <v>-3.98495</v>
      </c>
    </row>
    <row r="453" spans="1:2">
      <c r="A453" s="4" t="s">
        <v>247</v>
      </c>
      <c r="B453">
        <v>-3.4231500000000001</v>
      </c>
    </row>
    <row r="454" spans="1:2">
      <c r="A454" s="4" t="s">
        <v>248</v>
      </c>
      <c r="B454">
        <v>-3.13449</v>
      </c>
    </row>
    <row r="455" spans="1:2">
      <c r="A455" s="4" t="s">
        <v>265</v>
      </c>
      <c r="B455">
        <v>0.05</v>
      </c>
    </row>
    <row r="456" spans="1:2">
      <c r="A456" s="4" t="s">
        <v>249</v>
      </c>
      <c r="B456" t="s">
        <v>282</v>
      </c>
    </row>
    <row r="457" spans="1:2">
      <c r="A457" s="4" t="s">
        <v>250</v>
      </c>
      <c r="B457" t="s">
        <v>274</v>
      </c>
    </row>
    <row r="458" spans="1:2">
      <c r="A458" s="4" t="s">
        <v>252</v>
      </c>
      <c r="B458" t="s">
        <v>253</v>
      </c>
    </row>
    <row r="459" spans="1:2">
      <c r="A459" s="4" t="s">
        <v>283</v>
      </c>
    </row>
    <row r="460" spans="1:2">
      <c r="A460" s="4" t="s">
        <v>241</v>
      </c>
      <c r="B460">
        <v>-3.3358300000000001</v>
      </c>
    </row>
    <row r="461" spans="1:2">
      <c r="A461" s="4" t="s">
        <v>242</v>
      </c>
      <c r="B461">
        <v>6.0570499999999999E-2</v>
      </c>
    </row>
    <row r="462" spans="1:2">
      <c r="A462" s="4" t="s">
        <v>243</v>
      </c>
      <c r="B462">
        <v>8</v>
      </c>
    </row>
    <row r="463" spans="1:2">
      <c r="A463" s="4" t="s">
        <v>244</v>
      </c>
      <c r="B463">
        <v>346</v>
      </c>
    </row>
    <row r="464" spans="1:2">
      <c r="A464" s="4" t="s">
        <v>169</v>
      </c>
      <c r="B464" t="s">
        <v>114</v>
      </c>
    </row>
    <row r="465" spans="1:2">
      <c r="A465" s="4" t="s">
        <v>246</v>
      </c>
      <c r="B465">
        <v>-3.9851800000000002</v>
      </c>
    </row>
    <row r="466" spans="1:2">
      <c r="A466" s="4" t="s">
        <v>247</v>
      </c>
      <c r="B466">
        <v>-3.42326</v>
      </c>
    </row>
    <row r="467" spans="1:2">
      <c r="A467" s="4" t="s">
        <v>248</v>
      </c>
      <c r="B467">
        <v>-3.13456</v>
      </c>
    </row>
    <row r="468" spans="1:2">
      <c r="A468" s="4" t="s">
        <v>265</v>
      </c>
      <c r="B468">
        <v>0.05</v>
      </c>
    </row>
    <row r="469" spans="1:2">
      <c r="A469" s="4" t="s">
        <v>249</v>
      </c>
      <c r="B469" t="s">
        <v>284</v>
      </c>
    </row>
    <row r="470" spans="1:2">
      <c r="A470" s="4" t="s">
        <v>250</v>
      </c>
      <c r="B470" t="s">
        <v>274</v>
      </c>
    </row>
    <row r="471" spans="1:2">
      <c r="A471" s="4" t="s">
        <v>252</v>
      </c>
      <c r="B471" t="s">
        <v>253</v>
      </c>
    </row>
    <row r="472" spans="1:2">
      <c r="A472" s="4" t="s">
        <v>285</v>
      </c>
    </row>
    <row r="473" spans="1:2">
      <c r="A473" s="4" t="s">
        <v>241</v>
      </c>
      <c r="B473">
        <v>-3.1417999999999999</v>
      </c>
    </row>
    <row r="474" spans="1:2">
      <c r="A474" s="4" t="s">
        <v>242</v>
      </c>
      <c r="B474">
        <v>9.6634700000000004E-2</v>
      </c>
    </row>
    <row r="475" spans="1:2">
      <c r="A475" s="4" t="s">
        <v>243</v>
      </c>
      <c r="B475">
        <v>8</v>
      </c>
    </row>
    <row r="476" spans="1:2">
      <c r="A476" s="4" t="s">
        <v>244</v>
      </c>
      <c r="B476">
        <v>346</v>
      </c>
    </row>
    <row r="477" spans="1:2">
      <c r="A477" s="4" t="s">
        <v>169</v>
      </c>
      <c r="B477" t="s">
        <v>115</v>
      </c>
    </row>
    <row r="478" spans="1:2">
      <c r="A478" s="4" t="s">
        <v>246</v>
      </c>
      <c r="B478">
        <v>-3.9851800000000002</v>
      </c>
    </row>
    <row r="479" spans="1:2">
      <c r="A479" s="4" t="s">
        <v>247</v>
      </c>
      <c r="B479">
        <v>-3.42326</v>
      </c>
    </row>
    <row r="480" spans="1:2">
      <c r="A480" s="4" t="s">
        <v>248</v>
      </c>
      <c r="B480">
        <v>-3.13456</v>
      </c>
    </row>
    <row r="481" spans="1:2">
      <c r="A481" s="4" t="s">
        <v>265</v>
      </c>
      <c r="B481">
        <v>0.05</v>
      </c>
    </row>
    <row r="482" spans="1:2">
      <c r="A482" s="4" t="s">
        <v>249</v>
      </c>
      <c r="B482" t="s">
        <v>286</v>
      </c>
    </row>
    <row r="483" spans="1:2">
      <c r="A483" s="4" t="s">
        <v>250</v>
      </c>
      <c r="B483" t="s">
        <v>274</v>
      </c>
    </row>
    <row r="484" spans="1:2">
      <c r="A484" s="4" t="s">
        <v>252</v>
      </c>
      <c r="B484" t="s">
        <v>253</v>
      </c>
    </row>
    <row r="485" spans="1:2">
      <c r="A485" s="4" t="s">
        <v>287</v>
      </c>
    </row>
    <row r="486" spans="1:2">
      <c r="A486" s="4" t="s">
        <v>241</v>
      </c>
      <c r="B486">
        <v>-2.3242799999999999</v>
      </c>
    </row>
    <row r="487" spans="1:2">
      <c r="A487" s="4" t="s">
        <v>242</v>
      </c>
      <c r="B487">
        <v>0.42056900000000003</v>
      </c>
    </row>
    <row r="488" spans="1:2">
      <c r="A488" s="4" t="s">
        <v>243</v>
      </c>
      <c r="B488">
        <v>1</v>
      </c>
    </row>
    <row r="489" spans="1:2">
      <c r="A489" s="4" t="s">
        <v>244</v>
      </c>
      <c r="B489">
        <v>353</v>
      </c>
    </row>
    <row r="490" spans="1:2">
      <c r="A490" s="4" t="s">
        <v>169</v>
      </c>
      <c r="B490" t="s">
        <v>116</v>
      </c>
    </row>
    <row r="491" spans="1:2">
      <c r="A491" s="4" t="s">
        <v>246</v>
      </c>
      <c r="B491">
        <v>-3.9846499999999998</v>
      </c>
    </row>
    <row r="492" spans="1:2">
      <c r="A492" s="4" t="s">
        <v>247</v>
      </c>
      <c r="B492">
        <v>-3.423</v>
      </c>
    </row>
    <row r="493" spans="1:2">
      <c r="A493" s="4" t="s">
        <v>248</v>
      </c>
      <c r="B493">
        <v>-3.1344099999999999</v>
      </c>
    </row>
    <row r="494" spans="1:2">
      <c r="A494" s="4" t="s">
        <v>265</v>
      </c>
      <c r="B494">
        <v>0.05</v>
      </c>
    </row>
    <row r="495" spans="1:2">
      <c r="A495" s="4" t="s">
        <v>249</v>
      </c>
      <c r="B495" t="s">
        <v>288</v>
      </c>
    </row>
    <row r="496" spans="1:2">
      <c r="A496" s="4" t="s">
        <v>250</v>
      </c>
      <c r="B496" t="s">
        <v>274</v>
      </c>
    </row>
    <row r="497" spans="1:2">
      <c r="A497" s="4" t="s">
        <v>252</v>
      </c>
      <c r="B497" t="s">
        <v>253</v>
      </c>
    </row>
    <row r="498" spans="1:2">
      <c r="A498" s="4" t="s">
        <v>289</v>
      </c>
    </row>
    <row r="499" spans="1:2">
      <c r="A499" s="4" t="s">
        <v>241</v>
      </c>
      <c r="B499">
        <v>-3.7746499999999998</v>
      </c>
    </row>
    <row r="500" spans="1:2">
      <c r="A500" s="4" t="s">
        <v>242</v>
      </c>
      <c r="B500">
        <v>1.7888600000000001E-2</v>
      </c>
    </row>
    <row r="501" spans="1:2">
      <c r="A501" s="4" t="s">
        <v>243</v>
      </c>
      <c r="B501">
        <v>7</v>
      </c>
    </row>
    <row r="502" spans="1:2">
      <c r="A502" s="4" t="s">
        <v>244</v>
      </c>
      <c r="B502">
        <v>347</v>
      </c>
    </row>
    <row r="503" spans="1:2">
      <c r="A503" s="4" t="s">
        <v>169</v>
      </c>
      <c r="B503" t="s">
        <v>118</v>
      </c>
    </row>
    <row r="504" spans="1:2">
      <c r="A504" s="4" t="s">
        <v>246</v>
      </c>
      <c r="B504">
        <v>-3.9851000000000001</v>
      </c>
    </row>
    <row r="505" spans="1:2">
      <c r="A505" s="4" t="s">
        <v>247</v>
      </c>
      <c r="B505">
        <v>-3.4232200000000002</v>
      </c>
    </row>
    <row r="506" spans="1:2">
      <c r="A506" s="4" t="s">
        <v>248</v>
      </c>
      <c r="B506">
        <v>-3.1345299999999998</v>
      </c>
    </row>
    <row r="507" spans="1:2">
      <c r="A507" s="4" t="s">
        <v>265</v>
      </c>
      <c r="B507">
        <v>0.05</v>
      </c>
    </row>
    <row r="508" spans="1:2">
      <c r="A508" s="4" t="s">
        <v>249</v>
      </c>
      <c r="B508" t="s">
        <v>290</v>
      </c>
    </row>
    <row r="509" spans="1:2">
      <c r="A509" s="4" t="s">
        <v>250</v>
      </c>
      <c r="B509" t="s">
        <v>251</v>
      </c>
    </row>
    <row r="510" spans="1:2">
      <c r="A510" s="4" t="s">
        <v>252</v>
      </c>
      <c r="B510" t="s">
        <v>253</v>
      </c>
    </row>
    <row r="511" spans="1:2">
      <c r="A511" s="4" t="s">
        <v>291</v>
      </c>
    </row>
    <row r="512" spans="1:2">
      <c r="A512" s="4" t="s">
        <v>241</v>
      </c>
      <c r="B512">
        <v>-2.7703600000000002</v>
      </c>
    </row>
    <row r="513" spans="1:2">
      <c r="A513" s="4" t="s">
        <v>242</v>
      </c>
      <c r="B513">
        <v>0.20804300000000001</v>
      </c>
    </row>
    <row r="514" spans="1:2">
      <c r="A514" s="4" t="s">
        <v>243</v>
      </c>
      <c r="B514">
        <v>17</v>
      </c>
    </row>
    <row r="515" spans="1:2">
      <c r="A515" s="4" t="s">
        <v>244</v>
      </c>
      <c r="B515">
        <v>337</v>
      </c>
    </row>
    <row r="516" spans="1:2">
      <c r="A516" s="4" t="s">
        <v>169</v>
      </c>
      <c r="B516" t="s">
        <v>119</v>
      </c>
    </row>
    <row r="517" spans="1:2">
      <c r="A517" s="4" t="s">
        <v>246</v>
      </c>
      <c r="B517">
        <v>-3.9858899999999999</v>
      </c>
    </row>
    <row r="518" spans="1:2">
      <c r="A518" s="4" t="s">
        <v>247</v>
      </c>
      <c r="B518">
        <v>-3.4236</v>
      </c>
    </row>
    <row r="519" spans="1:2">
      <c r="A519" s="4" t="s">
        <v>248</v>
      </c>
      <c r="B519">
        <v>-3.13476</v>
      </c>
    </row>
    <row r="520" spans="1:2">
      <c r="A520" s="4" t="s">
        <v>265</v>
      </c>
      <c r="B520">
        <v>0.05</v>
      </c>
    </row>
    <row r="521" spans="1:2">
      <c r="A521" s="4" t="s">
        <v>249</v>
      </c>
      <c r="B521" t="s">
        <v>292</v>
      </c>
    </row>
    <row r="522" spans="1:2">
      <c r="A522" s="4" t="s">
        <v>250</v>
      </c>
      <c r="B522" t="s">
        <v>274</v>
      </c>
    </row>
    <row r="523" spans="1:2">
      <c r="A523" s="4" t="s">
        <v>252</v>
      </c>
      <c r="B523" t="s">
        <v>253</v>
      </c>
    </row>
    <row r="524" spans="1:2">
      <c r="A524" s="4" t="s">
        <v>293</v>
      </c>
    </row>
    <row r="525" spans="1:2">
      <c r="A525" s="4" t="s">
        <v>241</v>
      </c>
      <c r="B525">
        <v>-2.9061400000000002</v>
      </c>
    </row>
    <row r="526" spans="1:2">
      <c r="A526" s="4" t="s">
        <v>242</v>
      </c>
      <c r="B526">
        <v>0.16023799999999999</v>
      </c>
    </row>
    <row r="527" spans="1:2">
      <c r="A527" s="4" t="s">
        <v>243</v>
      </c>
      <c r="B527">
        <v>2</v>
      </c>
    </row>
    <row r="528" spans="1:2">
      <c r="A528" s="4" t="s">
        <v>244</v>
      </c>
      <c r="B528">
        <v>352</v>
      </c>
    </row>
    <row r="529" spans="1:2">
      <c r="A529" s="4" t="s">
        <v>169</v>
      </c>
      <c r="B529" t="s">
        <v>120</v>
      </c>
    </row>
    <row r="530" spans="1:2">
      <c r="A530" s="4" t="s">
        <v>246</v>
      </c>
      <c r="B530">
        <v>-3.9847199999999998</v>
      </c>
    </row>
    <row r="531" spans="1:2">
      <c r="A531" s="4" t="s">
        <v>247</v>
      </c>
      <c r="B531">
        <v>-3.4230399999999999</v>
      </c>
    </row>
    <row r="532" spans="1:2">
      <c r="A532" s="4" t="s">
        <v>248</v>
      </c>
      <c r="B532">
        <v>-3.13443</v>
      </c>
    </row>
    <row r="533" spans="1:2">
      <c r="A533" s="4" t="s">
        <v>265</v>
      </c>
      <c r="B533">
        <v>0.05</v>
      </c>
    </row>
    <row r="534" spans="1:2">
      <c r="A534" s="4" t="s">
        <v>249</v>
      </c>
      <c r="B534" t="s">
        <v>294</v>
      </c>
    </row>
    <row r="535" spans="1:2">
      <c r="A535" s="4" t="s">
        <v>250</v>
      </c>
      <c r="B535" t="s">
        <v>274</v>
      </c>
    </row>
    <row r="536" spans="1:2">
      <c r="A536" s="4" t="s">
        <v>252</v>
      </c>
      <c r="B536" t="s">
        <v>253</v>
      </c>
    </row>
    <row r="537" spans="1:2">
      <c r="A537" s="4" t="s">
        <v>295</v>
      </c>
    </row>
    <row r="538" spans="1:2">
      <c r="A538" s="4" t="s">
        <v>241</v>
      </c>
      <c r="B538">
        <v>-2.9440900000000001</v>
      </c>
    </row>
    <row r="539" spans="1:2">
      <c r="A539" s="4" t="s">
        <v>242</v>
      </c>
      <c r="B539">
        <v>0.14838899999999999</v>
      </c>
    </row>
    <row r="540" spans="1:2">
      <c r="A540" s="4" t="s">
        <v>243</v>
      </c>
      <c r="B540">
        <v>6</v>
      </c>
    </row>
    <row r="541" spans="1:2">
      <c r="A541" s="4" t="s">
        <v>244</v>
      </c>
      <c r="B541">
        <v>348</v>
      </c>
    </row>
    <row r="542" spans="1:2">
      <c r="A542" s="4" t="s">
        <v>169</v>
      </c>
      <c r="B542" t="s">
        <v>121</v>
      </c>
    </row>
    <row r="543" spans="1:2">
      <c r="A543" s="4" t="s">
        <v>246</v>
      </c>
      <c r="B543">
        <v>-3.98502</v>
      </c>
    </row>
    <row r="544" spans="1:2">
      <c r="A544" s="4" t="s">
        <v>247</v>
      </c>
      <c r="B544">
        <v>-3.4231799999999999</v>
      </c>
    </row>
    <row r="545" spans="1:2">
      <c r="A545" s="4" t="s">
        <v>248</v>
      </c>
      <c r="B545">
        <v>-3.1345100000000001</v>
      </c>
    </row>
    <row r="546" spans="1:2">
      <c r="A546" s="4" t="s">
        <v>265</v>
      </c>
      <c r="B546">
        <v>0.05</v>
      </c>
    </row>
    <row r="547" spans="1:2">
      <c r="A547" s="4" t="s">
        <v>249</v>
      </c>
      <c r="B547" t="s">
        <v>296</v>
      </c>
    </row>
    <row r="548" spans="1:2">
      <c r="A548" s="4" t="s">
        <v>250</v>
      </c>
      <c r="B548" t="s">
        <v>274</v>
      </c>
    </row>
    <row r="549" spans="1:2">
      <c r="A549" s="4" t="s">
        <v>252</v>
      </c>
      <c r="B549" t="s">
        <v>253</v>
      </c>
    </row>
    <row r="550" spans="1:2">
      <c r="A550" s="4" t="s">
        <v>272</v>
      </c>
    </row>
    <row r="551" spans="1:2">
      <c r="A551" s="4" t="s">
        <v>241</v>
      </c>
      <c r="B551">
        <v>-2.81284</v>
      </c>
    </row>
    <row r="552" spans="1:2">
      <c r="A552" s="4" t="s">
        <v>242</v>
      </c>
      <c r="B552">
        <v>0.19226799999999999</v>
      </c>
    </row>
    <row r="553" spans="1:2">
      <c r="A553" s="4" t="s">
        <v>243</v>
      </c>
      <c r="B553">
        <v>0</v>
      </c>
    </row>
    <row r="554" spans="1:2">
      <c r="A554" s="4" t="s">
        <v>244</v>
      </c>
      <c r="B554">
        <v>354</v>
      </c>
    </row>
    <row r="555" spans="1:2">
      <c r="A555" s="4" t="s">
        <v>169</v>
      </c>
      <c r="B555" t="s">
        <v>108</v>
      </c>
    </row>
    <row r="556" spans="1:2">
      <c r="A556" s="4" t="s">
        <v>246</v>
      </c>
      <c r="B556">
        <v>-3.9845700000000002</v>
      </c>
    </row>
    <row r="557" spans="1:2">
      <c r="A557" s="4" t="s">
        <v>247</v>
      </c>
      <c r="B557">
        <v>-3.4229699999999998</v>
      </c>
    </row>
    <row r="558" spans="1:2">
      <c r="A558" s="4" t="s">
        <v>248</v>
      </c>
      <c r="B558">
        <v>-3.1343899999999998</v>
      </c>
    </row>
    <row r="559" spans="1:2">
      <c r="A559" s="4" t="s">
        <v>265</v>
      </c>
      <c r="B559">
        <v>0.01</v>
      </c>
    </row>
    <row r="560" spans="1:2">
      <c r="A560" s="4" t="s">
        <v>249</v>
      </c>
      <c r="B560" t="s">
        <v>273</v>
      </c>
    </row>
    <row r="561" spans="1:2">
      <c r="A561" s="4" t="s">
        <v>250</v>
      </c>
      <c r="B561" t="s">
        <v>274</v>
      </c>
    </row>
    <row r="562" spans="1:2">
      <c r="A562" s="4" t="s">
        <v>252</v>
      </c>
      <c r="B562" t="s">
        <v>253</v>
      </c>
    </row>
    <row r="563" spans="1:2">
      <c r="A563" s="4" t="s">
        <v>275</v>
      </c>
    </row>
    <row r="564" spans="1:2">
      <c r="A564" s="4" t="s">
        <v>241</v>
      </c>
      <c r="B564">
        <v>-3.7020200000000001</v>
      </c>
    </row>
    <row r="565" spans="1:2">
      <c r="A565" s="4" t="s">
        <v>242</v>
      </c>
      <c r="B565">
        <v>2.2224500000000001E-2</v>
      </c>
    </row>
    <row r="566" spans="1:2">
      <c r="A566" s="4" t="s">
        <v>243</v>
      </c>
      <c r="B566">
        <v>8</v>
      </c>
    </row>
    <row r="567" spans="1:2">
      <c r="A567" s="4" t="s">
        <v>244</v>
      </c>
      <c r="B567">
        <v>346</v>
      </c>
    </row>
    <row r="568" spans="1:2">
      <c r="A568" s="4" t="s">
        <v>169</v>
      </c>
      <c r="B568" t="s">
        <v>109</v>
      </c>
    </row>
    <row r="569" spans="1:2">
      <c r="A569" s="4" t="s">
        <v>246</v>
      </c>
      <c r="B569">
        <v>-3.9851800000000002</v>
      </c>
    </row>
    <row r="570" spans="1:2">
      <c r="A570" s="4" t="s">
        <v>247</v>
      </c>
      <c r="B570">
        <v>-3.42326</v>
      </c>
    </row>
    <row r="571" spans="1:2">
      <c r="A571" s="4" t="s">
        <v>248</v>
      </c>
      <c r="B571">
        <v>-3.13456</v>
      </c>
    </row>
    <row r="572" spans="1:2">
      <c r="A572" s="4" t="s">
        <v>265</v>
      </c>
      <c r="B572">
        <v>0.01</v>
      </c>
    </row>
    <row r="573" spans="1:2">
      <c r="A573" s="4" t="s">
        <v>249</v>
      </c>
      <c r="B573" t="s">
        <v>297</v>
      </c>
    </row>
    <row r="574" spans="1:2">
      <c r="A574" s="4" t="s">
        <v>250</v>
      </c>
      <c r="B574" t="s">
        <v>274</v>
      </c>
    </row>
    <row r="575" spans="1:2">
      <c r="A575" s="4" t="s">
        <v>252</v>
      </c>
      <c r="B575" t="s">
        <v>253</v>
      </c>
    </row>
    <row r="576" spans="1:2">
      <c r="A576" s="4" t="s">
        <v>277</v>
      </c>
    </row>
    <row r="577" spans="1:2">
      <c r="A577" s="4" t="s">
        <v>241</v>
      </c>
      <c r="B577">
        <v>-3.5145499999999998</v>
      </c>
    </row>
    <row r="578" spans="1:2">
      <c r="A578" s="4" t="s">
        <v>242</v>
      </c>
      <c r="B578">
        <v>3.7859499999999997E-2</v>
      </c>
    </row>
    <row r="579" spans="1:2">
      <c r="A579" s="4" t="s">
        <v>243</v>
      </c>
      <c r="B579">
        <v>8</v>
      </c>
    </row>
    <row r="580" spans="1:2">
      <c r="A580" s="4" t="s">
        <v>244</v>
      </c>
      <c r="B580">
        <v>346</v>
      </c>
    </row>
    <row r="581" spans="1:2">
      <c r="A581" s="4" t="s">
        <v>169</v>
      </c>
      <c r="B581" t="s">
        <v>110</v>
      </c>
    </row>
    <row r="582" spans="1:2">
      <c r="A582" s="4" t="s">
        <v>246</v>
      </c>
      <c r="B582">
        <v>-3.9851800000000002</v>
      </c>
    </row>
    <row r="583" spans="1:2">
      <c r="A583" s="4" t="s">
        <v>247</v>
      </c>
      <c r="B583">
        <v>-3.42326</v>
      </c>
    </row>
    <row r="584" spans="1:2">
      <c r="A584" s="4" t="s">
        <v>248</v>
      </c>
      <c r="B584">
        <v>-3.13456</v>
      </c>
    </row>
    <row r="585" spans="1:2">
      <c r="A585" s="4" t="s">
        <v>265</v>
      </c>
      <c r="B585">
        <v>0.01</v>
      </c>
    </row>
    <row r="586" spans="1:2">
      <c r="A586" s="4" t="s">
        <v>249</v>
      </c>
      <c r="B586" t="s">
        <v>298</v>
      </c>
    </row>
    <row r="587" spans="1:2">
      <c r="A587" s="4" t="s">
        <v>250</v>
      </c>
      <c r="B587" t="s">
        <v>274</v>
      </c>
    </row>
    <row r="588" spans="1:2">
      <c r="A588" s="4" t="s">
        <v>252</v>
      </c>
      <c r="B588" t="s">
        <v>253</v>
      </c>
    </row>
    <row r="589" spans="1:2">
      <c r="A589" s="4" t="s">
        <v>279</v>
      </c>
    </row>
    <row r="590" spans="1:2">
      <c r="A590" s="4" t="s">
        <v>241</v>
      </c>
      <c r="B590">
        <v>-2.7042899999999999</v>
      </c>
    </row>
    <row r="591" spans="1:2">
      <c r="A591" s="4" t="s">
        <v>242</v>
      </c>
      <c r="B591">
        <v>0.23430699999999999</v>
      </c>
    </row>
    <row r="592" spans="1:2">
      <c r="A592" s="4" t="s">
        <v>243</v>
      </c>
      <c r="B592">
        <v>3</v>
      </c>
    </row>
    <row r="593" spans="1:2">
      <c r="A593" s="4" t="s">
        <v>244</v>
      </c>
      <c r="B593">
        <v>351</v>
      </c>
    </row>
    <row r="594" spans="1:2">
      <c r="A594" s="4" t="s">
        <v>169</v>
      </c>
      <c r="B594" t="s">
        <v>111</v>
      </c>
    </row>
    <row r="595" spans="1:2">
      <c r="A595" s="4" t="s">
        <v>246</v>
      </c>
      <c r="B595">
        <v>-3.9847999999999999</v>
      </c>
    </row>
    <row r="596" spans="1:2">
      <c r="A596" s="4" t="s">
        <v>247</v>
      </c>
      <c r="B596">
        <v>-3.4230700000000001</v>
      </c>
    </row>
    <row r="597" spans="1:2">
      <c r="A597" s="4" t="s">
        <v>248</v>
      </c>
      <c r="B597">
        <v>-3.1344500000000002</v>
      </c>
    </row>
    <row r="598" spans="1:2">
      <c r="A598" s="4" t="s">
        <v>265</v>
      </c>
      <c r="B598">
        <v>0.01</v>
      </c>
    </row>
    <row r="599" spans="1:2">
      <c r="A599" s="4" t="s">
        <v>249</v>
      </c>
      <c r="B599" t="s">
        <v>280</v>
      </c>
    </row>
    <row r="600" spans="1:2">
      <c r="A600" s="4" t="s">
        <v>250</v>
      </c>
      <c r="B600" t="s">
        <v>274</v>
      </c>
    </row>
    <row r="601" spans="1:2">
      <c r="A601" s="4" t="s">
        <v>252</v>
      </c>
      <c r="B601" t="s">
        <v>253</v>
      </c>
    </row>
    <row r="602" spans="1:2">
      <c r="A602" s="4" t="s">
        <v>281</v>
      </c>
    </row>
    <row r="603" spans="1:2">
      <c r="A603" s="4" t="s">
        <v>241</v>
      </c>
      <c r="B603">
        <v>-2.88192</v>
      </c>
    </row>
    <row r="604" spans="1:2">
      <c r="A604" s="4" t="s">
        <v>242</v>
      </c>
      <c r="B604">
        <v>0.16848199999999999</v>
      </c>
    </row>
    <row r="605" spans="1:2">
      <c r="A605" s="4" t="s">
        <v>243</v>
      </c>
      <c r="B605">
        <v>5</v>
      </c>
    </row>
    <row r="606" spans="1:2">
      <c r="A606" s="4" t="s">
        <v>244</v>
      </c>
      <c r="B606">
        <v>349</v>
      </c>
    </row>
    <row r="607" spans="1:2">
      <c r="A607" s="4" t="s">
        <v>169</v>
      </c>
      <c r="B607" t="s">
        <v>113</v>
      </c>
    </row>
    <row r="608" spans="1:2">
      <c r="A608" s="4" t="s">
        <v>246</v>
      </c>
      <c r="B608">
        <v>-3.98495</v>
      </c>
    </row>
    <row r="609" spans="1:2">
      <c r="A609" s="4" t="s">
        <v>247</v>
      </c>
      <c r="B609">
        <v>-3.4231500000000001</v>
      </c>
    </row>
    <row r="610" spans="1:2">
      <c r="A610" s="4" t="s">
        <v>248</v>
      </c>
      <c r="B610">
        <v>-3.13449</v>
      </c>
    </row>
    <row r="611" spans="1:2">
      <c r="A611" s="4" t="s">
        <v>265</v>
      </c>
      <c r="B611">
        <v>0.01</v>
      </c>
    </row>
    <row r="612" spans="1:2">
      <c r="A612" s="4" t="s">
        <v>249</v>
      </c>
      <c r="B612" t="s">
        <v>282</v>
      </c>
    </row>
    <row r="613" spans="1:2">
      <c r="A613" s="4" t="s">
        <v>250</v>
      </c>
      <c r="B613" t="s">
        <v>274</v>
      </c>
    </row>
    <row r="614" spans="1:2">
      <c r="A614" s="4" t="s">
        <v>252</v>
      </c>
      <c r="B614" t="s">
        <v>253</v>
      </c>
    </row>
    <row r="615" spans="1:2">
      <c r="A615" s="4" t="s">
        <v>283</v>
      </c>
    </row>
    <row r="616" spans="1:2">
      <c r="A616" s="4" t="s">
        <v>241</v>
      </c>
      <c r="B616">
        <v>-3.3358300000000001</v>
      </c>
    </row>
    <row r="617" spans="1:2">
      <c r="A617" s="4" t="s">
        <v>242</v>
      </c>
      <c r="B617">
        <v>6.0570499999999999E-2</v>
      </c>
    </row>
    <row r="618" spans="1:2">
      <c r="A618" s="4" t="s">
        <v>243</v>
      </c>
      <c r="B618">
        <v>8</v>
      </c>
    </row>
    <row r="619" spans="1:2">
      <c r="A619" s="4" t="s">
        <v>244</v>
      </c>
      <c r="B619">
        <v>346</v>
      </c>
    </row>
    <row r="620" spans="1:2">
      <c r="A620" s="4" t="s">
        <v>169</v>
      </c>
      <c r="B620" t="s">
        <v>114</v>
      </c>
    </row>
    <row r="621" spans="1:2">
      <c r="A621" s="4" t="s">
        <v>246</v>
      </c>
      <c r="B621">
        <v>-3.9851800000000002</v>
      </c>
    </row>
    <row r="622" spans="1:2">
      <c r="A622" s="4" t="s">
        <v>247</v>
      </c>
      <c r="B622">
        <v>-3.42326</v>
      </c>
    </row>
    <row r="623" spans="1:2">
      <c r="A623" s="4" t="s">
        <v>248</v>
      </c>
      <c r="B623">
        <v>-3.13456</v>
      </c>
    </row>
    <row r="624" spans="1:2">
      <c r="A624" s="4" t="s">
        <v>265</v>
      </c>
      <c r="B624">
        <v>0.01</v>
      </c>
    </row>
    <row r="625" spans="1:2">
      <c r="A625" s="4" t="s">
        <v>249</v>
      </c>
      <c r="B625" t="s">
        <v>284</v>
      </c>
    </row>
    <row r="626" spans="1:2">
      <c r="A626" s="4" t="s">
        <v>250</v>
      </c>
      <c r="B626" t="s">
        <v>274</v>
      </c>
    </row>
    <row r="627" spans="1:2">
      <c r="A627" s="4" t="s">
        <v>252</v>
      </c>
      <c r="B627" t="s">
        <v>253</v>
      </c>
    </row>
    <row r="628" spans="1:2">
      <c r="A628" s="4" t="s">
        <v>285</v>
      </c>
    </row>
    <row r="629" spans="1:2">
      <c r="A629" s="4" t="s">
        <v>241</v>
      </c>
      <c r="B629">
        <v>-3.1417999999999999</v>
      </c>
    </row>
    <row r="630" spans="1:2">
      <c r="A630" s="4" t="s">
        <v>242</v>
      </c>
      <c r="B630">
        <v>9.6634700000000004E-2</v>
      </c>
    </row>
    <row r="631" spans="1:2">
      <c r="A631" s="4" t="s">
        <v>243</v>
      </c>
      <c r="B631">
        <v>8</v>
      </c>
    </row>
    <row r="632" spans="1:2">
      <c r="A632" s="4" t="s">
        <v>244</v>
      </c>
      <c r="B632">
        <v>346</v>
      </c>
    </row>
    <row r="633" spans="1:2">
      <c r="A633" s="4" t="s">
        <v>169</v>
      </c>
      <c r="B633" t="s">
        <v>115</v>
      </c>
    </row>
    <row r="634" spans="1:2">
      <c r="A634" s="4" t="s">
        <v>246</v>
      </c>
      <c r="B634">
        <v>-3.9851800000000002</v>
      </c>
    </row>
    <row r="635" spans="1:2">
      <c r="A635" s="4" t="s">
        <v>247</v>
      </c>
      <c r="B635">
        <v>-3.42326</v>
      </c>
    </row>
    <row r="636" spans="1:2">
      <c r="A636" s="4" t="s">
        <v>248</v>
      </c>
      <c r="B636">
        <v>-3.13456</v>
      </c>
    </row>
    <row r="637" spans="1:2">
      <c r="A637" s="4" t="s">
        <v>265</v>
      </c>
      <c r="B637">
        <v>0.01</v>
      </c>
    </row>
    <row r="638" spans="1:2">
      <c r="A638" s="4" t="s">
        <v>249</v>
      </c>
      <c r="B638" t="s">
        <v>286</v>
      </c>
    </row>
    <row r="639" spans="1:2">
      <c r="A639" s="4" t="s">
        <v>250</v>
      </c>
      <c r="B639" t="s">
        <v>274</v>
      </c>
    </row>
    <row r="640" spans="1:2">
      <c r="A640" s="4" t="s">
        <v>252</v>
      </c>
      <c r="B640" t="s">
        <v>253</v>
      </c>
    </row>
    <row r="641" spans="1:2">
      <c r="A641" s="4" t="s">
        <v>287</v>
      </c>
    </row>
    <row r="642" spans="1:2">
      <c r="A642" s="4" t="s">
        <v>241</v>
      </c>
      <c r="B642">
        <v>-2.3242799999999999</v>
      </c>
    </row>
    <row r="643" spans="1:2">
      <c r="A643" s="4" t="s">
        <v>242</v>
      </c>
      <c r="B643">
        <v>0.42056900000000003</v>
      </c>
    </row>
    <row r="644" spans="1:2">
      <c r="A644" s="4" t="s">
        <v>243</v>
      </c>
      <c r="B644">
        <v>1</v>
      </c>
    </row>
    <row r="645" spans="1:2">
      <c r="A645" s="4" t="s">
        <v>244</v>
      </c>
      <c r="B645">
        <v>353</v>
      </c>
    </row>
    <row r="646" spans="1:2">
      <c r="A646" s="4" t="s">
        <v>169</v>
      </c>
      <c r="B646" t="s">
        <v>116</v>
      </c>
    </row>
    <row r="647" spans="1:2">
      <c r="A647" s="4" t="s">
        <v>246</v>
      </c>
      <c r="B647">
        <v>-3.9846499999999998</v>
      </c>
    </row>
    <row r="648" spans="1:2">
      <c r="A648" s="4" t="s">
        <v>247</v>
      </c>
      <c r="B648">
        <v>-3.423</v>
      </c>
    </row>
    <row r="649" spans="1:2">
      <c r="A649" s="4" t="s">
        <v>248</v>
      </c>
      <c r="B649">
        <v>-3.1344099999999999</v>
      </c>
    </row>
    <row r="650" spans="1:2">
      <c r="A650" s="4" t="s">
        <v>265</v>
      </c>
      <c r="B650">
        <v>0.01</v>
      </c>
    </row>
    <row r="651" spans="1:2">
      <c r="A651" s="4" t="s">
        <v>249</v>
      </c>
      <c r="B651" t="s">
        <v>288</v>
      </c>
    </row>
    <row r="652" spans="1:2">
      <c r="A652" s="4" t="s">
        <v>250</v>
      </c>
      <c r="B652" t="s">
        <v>274</v>
      </c>
    </row>
    <row r="653" spans="1:2">
      <c r="A653" s="4" t="s">
        <v>252</v>
      </c>
      <c r="B653" t="s">
        <v>253</v>
      </c>
    </row>
    <row r="654" spans="1:2">
      <c r="A654" s="4" t="s">
        <v>289</v>
      </c>
    </row>
    <row r="655" spans="1:2">
      <c r="A655" s="4" t="s">
        <v>241</v>
      </c>
      <c r="B655">
        <v>-3.7746499999999998</v>
      </c>
    </row>
    <row r="656" spans="1:2">
      <c r="A656" s="4" t="s">
        <v>242</v>
      </c>
      <c r="B656">
        <v>1.7888600000000001E-2</v>
      </c>
    </row>
    <row r="657" spans="1:2">
      <c r="A657" s="4" t="s">
        <v>243</v>
      </c>
      <c r="B657">
        <v>7</v>
      </c>
    </row>
    <row r="658" spans="1:2">
      <c r="A658" s="4" t="s">
        <v>244</v>
      </c>
      <c r="B658">
        <v>347</v>
      </c>
    </row>
    <row r="659" spans="1:2">
      <c r="A659" s="4" t="s">
        <v>169</v>
      </c>
      <c r="B659" t="s">
        <v>118</v>
      </c>
    </row>
    <row r="660" spans="1:2">
      <c r="A660" s="4" t="s">
        <v>246</v>
      </c>
      <c r="B660">
        <v>-3.9851000000000001</v>
      </c>
    </row>
    <row r="661" spans="1:2">
      <c r="A661" s="4" t="s">
        <v>247</v>
      </c>
      <c r="B661">
        <v>-3.4232200000000002</v>
      </c>
    </row>
    <row r="662" spans="1:2">
      <c r="A662" s="4" t="s">
        <v>248</v>
      </c>
      <c r="B662">
        <v>-3.1345299999999998</v>
      </c>
    </row>
    <row r="663" spans="1:2">
      <c r="A663" s="4" t="s">
        <v>265</v>
      </c>
      <c r="B663">
        <v>0.01</v>
      </c>
    </row>
    <row r="664" spans="1:2">
      <c r="A664" s="4" t="s">
        <v>249</v>
      </c>
      <c r="B664" t="s">
        <v>299</v>
      </c>
    </row>
    <row r="665" spans="1:2">
      <c r="A665" s="4" t="s">
        <v>250</v>
      </c>
      <c r="B665" t="s">
        <v>274</v>
      </c>
    </row>
    <row r="666" spans="1:2">
      <c r="A666" s="4" t="s">
        <v>252</v>
      </c>
      <c r="B666" t="s">
        <v>253</v>
      </c>
    </row>
    <row r="667" spans="1:2">
      <c r="A667" s="4" t="s">
        <v>291</v>
      </c>
    </row>
    <row r="668" spans="1:2">
      <c r="A668" s="4" t="s">
        <v>241</v>
      </c>
      <c r="B668">
        <v>-2.7703600000000002</v>
      </c>
    </row>
    <row r="669" spans="1:2">
      <c r="A669" s="4" t="s">
        <v>242</v>
      </c>
      <c r="B669">
        <v>0.20804300000000001</v>
      </c>
    </row>
    <row r="670" spans="1:2">
      <c r="A670" s="4" t="s">
        <v>243</v>
      </c>
      <c r="B670">
        <v>17</v>
      </c>
    </row>
    <row r="671" spans="1:2">
      <c r="A671" s="4" t="s">
        <v>244</v>
      </c>
      <c r="B671">
        <v>337</v>
      </c>
    </row>
    <row r="672" spans="1:2">
      <c r="A672" s="4" t="s">
        <v>169</v>
      </c>
      <c r="B672" t="s">
        <v>119</v>
      </c>
    </row>
    <row r="673" spans="1:2">
      <c r="A673" s="4" t="s">
        <v>246</v>
      </c>
      <c r="B673">
        <v>-3.9858899999999999</v>
      </c>
    </row>
    <row r="674" spans="1:2">
      <c r="A674" s="4" t="s">
        <v>247</v>
      </c>
      <c r="B674">
        <v>-3.4236</v>
      </c>
    </row>
    <row r="675" spans="1:2">
      <c r="A675" s="4" t="s">
        <v>248</v>
      </c>
      <c r="B675">
        <v>-3.13476</v>
      </c>
    </row>
    <row r="676" spans="1:2">
      <c r="A676" s="4" t="s">
        <v>265</v>
      </c>
      <c r="B676">
        <v>0.01</v>
      </c>
    </row>
    <row r="677" spans="1:2">
      <c r="A677" s="4" t="s">
        <v>249</v>
      </c>
      <c r="B677" t="s">
        <v>292</v>
      </c>
    </row>
    <row r="678" spans="1:2">
      <c r="A678" s="4" t="s">
        <v>250</v>
      </c>
      <c r="B678" t="s">
        <v>274</v>
      </c>
    </row>
    <row r="679" spans="1:2">
      <c r="A679" s="4" t="s">
        <v>252</v>
      </c>
      <c r="B679" t="s">
        <v>253</v>
      </c>
    </row>
    <row r="680" spans="1:2">
      <c r="A680" s="4" t="s">
        <v>293</v>
      </c>
    </row>
    <row r="681" spans="1:2">
      <c r="A681" s="4" t="s">
        <v>241</v>
      </c>
      <c r="B681">
        <v>-2.9061400000000002</v>
      </c>
    </row>
    <row r="682" spans="1:2">
      <c r="A682" s="4" t="s">
        <v>242</v>
      </c>
      <c r="B682">
        <v>0.16023799999999999</v>
      </c>
    </row>
    <row r="683" spans="1:2">
      <c r="A683" s="4" t="s">
        <v>243</v>
      </c>
      <c r="B683">
        <v>2</v>
      </c>
    </row>
    <row r="684" spans="1:2">
      <c r="A684" s="4" t="s">
        <v>244</v>
      </c>
      <c r="B684">
        <v>352</v>
      </c>
    </row>
    <row r="685" spans="1:2">
      <c r="A685" s="4" t="s">
        <v>169</v>
      </c>
      <c r="B685" t="s">
        <v>120</v>
      </c>
    </row>
    <row r="686" spans="1:2">
      <c r="A686" s="4" t="s">
        <v>246</v>
      </c>
      <c r="B686">
        <v>-3.9847199999999998</v>
      </c>
    </row>
    <row r="687" spans="1:2">
      <c r="A687" s="4" t="s">
        <v>247</v>
      </c>
      <c r="B687">
        <v>-3.4230399999999999</v>
      </c>
    </row>
    <row r="688" spans="1:2">
      <c r="A688" s="4" t="s">
        <v>248</v>
      </c>
      <c r="B688">
        <v>-3.13443</v>
      </c>
    </row>
    <row r="689" spans="1:2">
      <c r="A689" s="4" t="s">
        <v>265</v>
      </c>
      <c r="B689">
        <v>0.01</v>
      </c>
    </row>
    <row r="690" spans="1:2">
      <c r="A690" s="4" t="s">
        <v>249</v>
      </c>
      <c r="B690" t="s">
        <v>294</v>
      </c>
    </row>
    <row r="691" spans="1:2">
      <c r="A691" s="4" t="s">
        <v>250</v>
      </c>
      <c r="B691" t="s">
        <v>274</v>
      </c>
    </row>
    <row r="692" spans="1:2">
      <c r="A692" s="4" t="s">
        <v>252</v>
      </c>
      <c r="B692" t="s">
        <v>253</v>
      </c>
    </row>
    <row r="693" spans="1:2">
      <c r="A693" s="4" t="s">
        <v>295</v>
      </c>
    </row>
    <row r="694" spans="1:2">
      <c r="A694" s="4" t="s">
        <v>241</v>
      </c>
      <c r="B694">
        <v>-2.9440900000000001</v>
      </c>
    </row>
    <row r="695" spans="1:2">
      <c r="A695" s="4" t="s">
        <v>242</v>
      </c>
      <c r="B695">
        <v>0.14838899999999999</v>
      </c>
    </row>
    <row r="696" spans="1:2">
      <c r="A696" s="4" t="s">
        <v>243</v>
      </c>
      <c r="B696">
        <v>6</v>
      </c>
    </row>
    <row r="697" spans="1:2">
      <c r="A697" s="4" t="s">
        <v>244</v>
      </c>
      <c r="B697">
        <v>348</v>
      </c>
    </row>
    <row r="698" spans="1:2">
      <c r="A698" s="4" t="s">
        <v>169</v>
      </c>
      <c r="B698" t="s">
        <v>121</v>
      </c>
    </row>
    <row r="699" spans="1:2">
      <c r="A699" s="4" t="s">
        <v>246</v>
      </c>
      <c r="B699">
        <v>-3.98502</v>
      </c>
    </row>
    <row r="700" spans="1:2">
      <c r="A700" s="4" t="s">
        <v>247</v>
      </c>
      <c r="B700">
        <v>-3.4231799999999999</v>
      </c>
    </row>
    <row r="701" spans="1:2">
      <c r="A701" s="4" t="s">
        <v>248</v>
      </c>
      <c r="B701">
        <v>-3.1345100000000001</v>
      </c>
    </row>
    <row r="702" spans="1:2">
      <c r="A702" s="4" t="s">
        <v>265</v>
      </c>
      <c r="B702">
        <v>0.01</v>
      </c>
    </row>
    <row r="703" spans="1:2">
      <c r="A703" s="4" t="s">
        <v>249</v>
      </c>
      <c r="B703" t="s">
        <v>296</v>
      </c>
    </row>
    <row r="704" spans="1:2">
      <c r="A704" s="4" t="s">
        <v>250</v>
      </c>
      <c r="B704" t="s">
        <v>274</v>
      </c>
    </row>
    <row r="705" spans="1:2">
      <c r="A705" s="4" t="s">
        <v>252</v>
      </c>
      <c r="B705" t="s">
        <v>253</v>
      </c>
    </row>
    <row r="706" spans="1:2">
      <c r="A706" s="4" t="s">
        <v>300</v>
      </c>
    </row>
    <row r="707" spans="1:2">
      <c r="A707" s="4" t="s">
        <v>241</v>
      </c>
      <c r="B707">
        <v>-3.3437899999999998</v>
      </c>
    </row>
    <row r="708" spans="1:2">
      <c r="A708" s="4" t="s">
        <v>242</v>
      </c>
      <c r="B708">
        <v>5.9364E-2</v>
      </c>
    </row>
    <row r="709" spans="1:2">
      <c r="A709" s="4" t="s">
        <v>243</v>
      </c>
      <c r="B709">
        <v>14</v>
      </c>
    </row>
    <row r="710" spans="1:2">
      <c r="A710" s="4" t="s">
        <v>244</v>
      </c>
      <c r="B710">
        <v>340</v>
      </c>
    </row>
    <row r="711" spans="1:2">
      <c r="A711" s="4" t="s">
        <v>169</v>
      </c>
      <c r="B711" t="s">
        <v>141</v>
      </c>
    </row>
    <row r="712" spans="1:2">
      <c r="A712" s="4" t="s">
        <v>246</v>
      </c>
      <c r="B712">
        <v>-3.9856500000000001</v>
      </c>
    </row>
    <row r="713" spans="1:2">
      <c r="A713" s="4" t="s">
        <v>247</v>
      </c>
      <c r="B713">
        <v>-3.4234800000000001</v>
      </c>
    </row>
    <row r="714" spans="1:2">
      <c r="A714" s="4" t="s">
        <v>248</v>
      </c>
      <c r="B714">
        <v>-3.13469</v>
      </c>
    </row>
    <row r="715" spans="1:2">
      <c r="A715" s="4" t="s">
        <v>265</v>
      </c>
      <c r="B715">
        <v>0.05</v>
      </c>
    </row>
    <row r="716" spans="1:2">
      <c r="A716" s="4" t="s">
        <v>249</v>
      </c>
      <c r="B716" t="s">
        <v>301</v>
      </c>
    </row>
    <row r="717" spans="1:2">
      <c r="A717" s="4" t="s">
        <v>250</v>
      </c>
      <c r="B717" t="s">
        <v>274</v>
      </c>
    </row>
    <row r="718" spans="1:2">
      <c r="A718" s="4" t="s">
        <v>252</v>
      </c>
      <c r="B718" t="s">
        <v>253</v>
      </c>
    </row>
    <row r="719" spans="1:2">
      <c r="A719" s="4" t="s">
        <v>302</v>
      </c>
    </row>
    <row r="720" spans="1:2">
      <c r="A720" s="4" t="s">
        <v>241</v>
      </c>
      <c r="B720">
        <v>-3.9199899999999999</v>
      </c>
    </row>
    <row r="721" spans="1:2">
      <c r="A721" s="4" t="s">
        <v>242</v>
      </c>
      <c r="B721">
        <v>1.13864E-2</v>
      </c>
    </row>
    <row r="722" spans="1:2">
      <c r="A722" s="4" t="s">
        <v>243</v>
      </c>
      <c r="B722">
        <v>9</v>
      </c>
    </row>
    <row r="723" spans="1:2">
      <c r="A723" s="4" t="s">
        <v>244</v>
      </c>
      <c r="B723">
        <v>345</v>
      </c>
    </row>
    <row r="724" spans="1:2">
      <c r="A724" s="4" t="s">
        <v>169</v>
      </c>
      <c r="B724" t="s">
        <v>142</v>
      </c>
    </row>
    <row r="725" spans="1:2">
      <c r="A725" s="4" t="s">
        <v>246</v>
      </c>
      <c r="B725">
        <v>-3.9852500000000002</v>
      </c>
    </row>
    <row r="726" spans="1:2">
      <c r="A726" s="4" t="s">
        <v>247</v>
      </c>
      <c r="B726">
        <v>-3.4232900000000002</v>
      </c>
    </row>
    <row r="727" spans="1:2">
      <c r="A727" s="4" t="s">
        <v>248</v>
      </c>
      <c r="B727">
        <v>-3.1345800000000001</v>
      </c>
    </row>
    <row r="728" spans="1:2">
      <c r="A728" s="4" t="s">
        <v>265</v>
      </c>
      <c r="B728">
        <v>0.05</v>
      </c>
    </row>
    <row r="729" spans="1:2">
      <c r="A729" s="4" t="s">
        <v>249</v>
      </c>
      <c r="B729" t="s">
        <v>303</v>
      </c>
    </row>
    <row r="730" spans="1:2">
      <c r="A730" s="4" t="s">
        <v>250</v>
      </c>
      <c r="B730" t="s">
        <v>251</v>
      </c>
    </row>
    <row r="731" spans="1:2">
      <c r="A731" s="4" t="s">
        <v>252</v>
      </c>
      <c r="B731" t="s">
        <v>253</v>
      </c>
    </row>
    <row r="732" spans="1:2">
      <c r="A732" s="4" t="s">
        <v>304</v>
      </c>
    </row>
    <row r="733" spans="1:2">
      <c r="A733" s="4" t="s">
        <v>241</v>
      </c>
      <c r="B733">
        <v>-3.14758</v>
      </c>
    </row>
    <row r="734" spans="1:2">
      <c r="A734" s="4" t="s">
        <v>242</v>
      </c>
      <c r="B734">
        <v>9.53624E-2</v>
      </c>
    </row>
    <row r="735" spans="1:2">
      <c r="A735" s="4" t="s">
        <v>243</v>
      </c>
      <c r="B735">
        <v>1</v>
      </c>
    </row>
    <row r="736" spans="1:2">
      <c r="A736" s="4" t="s">
        <v>244</v>
      </c>
      <c r="B736">
        <v>353</v>
      </c>
    </row>
    <row r="737" spans="1:2">
      <c r="A737" s="4" t="s">
        <v>169</v>
      </c>
      <c r="B737" t="s">
        <v>143</v>
      </c>
    </row>
    <row r="738" spans="1:2">
      <c r="A738" s="4" t="s">
        <v>246</v>
      </c>
      <c r="B738">
        <v>-3.9846499999999998</v>
      </c>
    </row>
    <row r="739" spans="1:2">
      <c r="A739" s="4" t="s">
        <v>247</v>
      </c>
      <c r="B739">
        <v>-3.423</v>
      </c>
    </row>
    <row r="740" spans="1:2">
      <c r="A740" s="4" t="s">
        <v>248</v>
      </c>
      <c r="B740">
        <v>-3.1344099999999999</v>
      </c>
    </row>
    <row r="741" spans="1:2">
      <c r="A741" s="4" t="s">
        <v>265</v>
      </c>
      <c r="B741">
        <v>0.05</v>
      </c>
    </row>
    <row r="742" spans="1:2">
      <c r="A742" s="4" t="s">
        <v>249</v>
      </c>
      <c r="B742" t="s">
        <v>305</v>
      </c>
    </row>
    <row r="743" spans="1:2">
      <c r="A743" s="4" t="s">
        <v>250</v>
      </c>
      <c r="B743" t="s">
        <v>274</v>
      </c>
    </row>
    <row r="744" spans="1:2">
      <c r="A744" s="4" t="s">
        <v>252</v>
      </c>
      <c r="B744" t="s">
        <v>253</v>
      </c>
    </row>
    <row r="745" spans="1:2">
      <c r="A745" s="4" t="s">
        <v>300</v>
      </c>
    </row>
    <row r="746" spans="1:2">
      <c r="A746" s="4" t="s">
        <v>241</v>
      </c>
      <c r="B746">
        <v>-3.3437899999999998</v>
      </c>
    </row>
    <row r="747" spans="1:2">
      <c r="A747" s="4" t="s">
        <v>242</v>
      </c>
      <c r="B747">
        <v>5.9364E-2</v>
      </c>
    </row>
    <row r="748" spans="1:2">
      <c r="A748" s="4" t="s">
        <v>243</v>
      </c>
      <c r="B748">
        <v>14</v>
      </c>
    </row>
    <row r="749" spans="1:2">
      <c r="A749" s="4" t="s">
        <v>244</v>
      </c>
      <c r="B749">
        <v>340</v>
      </c>
    </row>
    <row r="750" spans="1:2">
      <c r="A750" s="4" t="s">
        <v>169</v>
      </c>
      <c r="B750" t="s">
        <v>141</v>
      </c>
    </row>
    <row r="751" spans="1:2">
      <c r="A751" s="4" t="s">
        <v>246</v>
      </c>
      <c r="B751">
        <v>-3.9856500000000001</v>
      </c>
    </row>
    <row r="752" spans="1:2">
      <c r="A752" s="4" t="s">
        <v>247</v>
      </c>
      <c r="B752">
        <v>-3.4234800000000001</v>
      </c>
    </row>
    <row r="753" spans="1:2">
      <c r="A753" s="4" t="s">
        <v>248</v>
      </c>
      <c r="B753">
        <v>-3.13469</v>
      </c>
    </row>
    <row r="754" spans="1:2">
      <c r="A754" s="4" t="s">
        <v>265</v>
      </c>
      <c r="B754">
        <v>0.01</v>
      </c>
    </row>
    <row r="755" spans="1:2">
      <c r="A755" s="4" t="s">
        <v>249</v>
      </c>
      <c r="B755" t="s">
        <v>301</v>
      </c>
    </row>
    <row r="756" spans="1:2">
      <c r="A756" s="4" t="s">
        <v>250</v>
      </c>
      <c r="B756" t="s">
        <v>274</v>
      </c>
    </row>
    <row r="757" spans="1:2">
      <c r="A757" s="4" t="s">
        <v>252</v>
      </c>
      <c r="B757" t="s">
        <v>253</v>
      </c>
    </row>
    <row r="758" spans="1:2">
      <c r="A758" s="4" t="s">
        <v>302</v>
      </c>
    </row>
    <row r="759" spans="1:2">
      <c r="A759" s="4" t="s">
        <v>241</v>
      </c>
      <c r="B759">
        <v>-3.9199899999999999</v>
      </c>
    </row>
    <row r="760" spans="1:2">
      <c r="A760" s="4" t="s">
        <v>242</v>
      </c>
      <c r="B760">
        <v>1.13864E-2</v>
      </c>
    </row>
    <row r="761" spans="1:2">
      <c r="A761" s="4" t="s">
        <v>243</v>
      </c>
      <c r="B761">
        <v>9</v>
      </c>
    </row>
    <row r="762" spans="1:2">
      <c r="A762" s="4" t="s">
        <v>244</v>
      </c>
      <c r="B762">
        <v>345</v>
      </c>
    </row>
    <row r="763" spans="1:2">
      <c r="A763" s="4" t="s">
        <v>169</v>
      </c>
      <c r="B763" t="s">
        <v>142</v>
      </c>
    </row>
    <row r="764" spans="1:2">
      <c r="A764" s="4" t="s">
        <v>246</v>
      </c>
      <c r="B764">
        <v>-3.9852500000000002</v>
      </c>
    </row>
    <row r="765" spans="1:2">
      <c r="A765" s="4" t="s">
        <v>247</v>
      </c>
      <c r="B765">
        <v>-3.4232900000000002</v>
      </c>
    </row>
    <row r="766" spans="1:2">
      <c r="A766" s="4" t="s">
        <v>248</v>
      </c>
      <c r="B766">
        <v>-3.1345800000000001</v>
      </c>
    </row>
    <row r="767" spans="1:2">
      <c r="A767" s="4" t="s">
        <v>265</v>
      </c>
      <c r="B767">
        <v>0.01</v>
      </c>
    </row>
    <row r="768" spans="1:2">
      <c r="A768" s="4" t="s">
        <v>249</v>
      </c>
      <c r="B768" t="s">
        <v>306</v>
      </c>
    </row>
    <row r="769" spans="1:31">
      <c r="A769" s="4" t="s">
        <v>250</v>
      </c>
      <c r="B769" t="s">
        <v>274</v>
      </c>
    </row>
    <row r="770" spans="1:31">
      <c r="A770" s="4" t="s">
        <v>252</v>
      </c>
      <c r="B770" t="s">
        <v>253</v>
      </c>
    </row>
    <row r="771" spans="1:31">
      <c r="A771" s="4" t="s">
        <v>304</v>
      </c>
    </row>
    <row r="772" spans="1:31">
      <c r="A772" s="4" t="s">
        <v>241</v>
      </c>
      <c r="B772">
        <v>-3.14758</v>
      </c>
    </row>
    <row r="773" spans="1:31">
      <c r="A773" s="4" t="s">
        <v>242</v>
      </c>
      <c r="B773">
        <v>9.53624E-2</v>
      </c>
    </row>
    <row r="774" spans="1:31">
      <c r="A774" s="4" t="s">
        <v>243</v>
      </c>
      <c r="B774">
        <v>1</v>
      </c>
    </row>
    <row r="775" spans="1:31">
      <c r="A775" s="4" t="s">
        <v>244</v>
      </c>
      <c r="B775">
        <v>353</v>
      </c>
    </row>
    <row r="776" spans="1:31">
      <c r="A776" s="4" t="s">
        <v>169</v>
      </c>
      <c r="B776" t="s">
        <v>143</v>
      </c>
    </row>
    <row r="777" spans="1:31">
      <c r="A777" s="4" t="s">
        <v>246</v>
      </c>
      <c r="B777">
        <v>-3.9846499999999998</v>
      </c>
    </row>
    <row r="778" spans="1:31">
      <c r="A778" s="4" t="s">
        <v>247</v>
      </c>
      <c r="B778">
        <v>-3.423</v>
      </c>
    </row>
    <row r="779" spans="1:31">
      <c r="A779" s="4" t="s">
        <v>248</v>
      </c>
      <c r="B779">
        <v>-3.1344099999999999</v>
      </c>
    </row>
    <row r="780" spans="1:31">
      <c r="A780" s="4" t="s">
        <v>265</v>
      </c>
      <c r="B780">
        <v>0.01</v>
      </c>
    </row>
    <row r="781" spans="1:31">
      <c r="A781" s="4" t="s">
        <v>249</v>
      </c>
      <c r="B781" t="s">
        <v>305</v>
      </c>
      <c r="AC781" t="s">
        <v>268</v>
      </c>
      <c r="AD781" t="s">
        <v>269</v>
      </c>
      <c r="AE781" t="s">
        <v>270</v>
      </c>
    </row>
    <row r="782" spans="1:31">
      <c r="A782" s="4" t="s">
        <v>250</v>
      </c>
      <c r="B782" t="s">
        <v>274</v>
      </c>
    </row>
    <row r="783" spans="1:31">
      <c r="A783" s="4" t="s">
        <v>252</v>
      </c>
      <c r="B783" t="s">
        <v>253</v>
      </c>
    </row>
    <row r="784" spans="1:31">
      <c r="A784" s="4" t="s">
        <v>267</v>
      </c>
    </row>
    <row r="788" spans="1:22">
      <c r="A788" t="s">
        <v>307</v>
      </c>
    </row>
    <row r="790" spans="1:22">
      <c r="A790" s="4" t="s">
        <v>308</v>
      </c>
      <c r="D790" t="s">
        <v>312</v>
      </c>
      <c r="E790" t="str" cm="1">
        <f t="array" aca="1" ref="E790:P790" ca="1">TRANSPOSE(INDIRECT(D790))</f>
        <v>Test Statistic</v>
      </c>
      <c r="F790" t="str">
        <f ca="1"/>
        <v>p-value</v>
      </c>
      <c r="G790" t="str">
        <f ca="1"/>
        <v>#Lags Used</v>
      </c>
      <c r="H790" t="str">
        <f ca="1"/>
        <v>Number of Observations Used</v>
      </c>
      <c r="I790" t="str">
        <f ca="1"/>
        <v>column</v>
      </c>
      <c r="J790" t="str">
        <f ca="1"/>
        <v>Critical Value (1%)</v>
      </c>
      <c r="K790" t="str">
        <f ca="1"/>
        <v>Critical Value (5%)</v>
      </c>
      <c r="L790" t="str">
        <f ca="1"/>
        <v>Critical Value (10%)</v>
      </c>
      <c r="M790" t="str">
        <f ca="1"/>
        <v>signif</v>
      </c>
      <c r="N790" t="str">
        <f ca="1"/>
        <v>Stationarity</v>
      </c>
      <c r="O790" t="str">
        <f ca="1"/>
        <v>Summary</v>
      </c>
      <c r="P790" t="str">
        <f ca="1"/>
        <v>dtype</v>
      </c>
      <c r="R790" t="str">
        <f t="shared" ref="R790:R802" ca="1" si="7">I790</f>
        <v>column</v>
      </c>
      <c r="S790" s="6" t="str">
        <f ca="1">F790</f>
        <v>p-value</v>
      </c>
      <c r="T790" s="6" t="str">
        <f ca="1">G790</f>
        <v>#Lags Used</v>
      </c>
      <c r="U790" t="str">
        <f t="shared" ref="U790:U802" ca="1" si="8">O790</f>
        <v>Summary</v>
      </c>
    </row>
    <row r="791" spans="1:22">
      <c r="A791" s="4" t="s">
        <v>272</v>
      </c>
      <c r="C791">
        <v>792</v>
      </c>
      <c r="D791" t="str">
        <f>"b"&amp;C791&amp;":b"&amp;C791+11</f>
        <v>b792:b803</v>
      </c>
      <c r="E791" cm="1">
        <f t="array" aca="1" ref="E791:P791" ca="1">TRANSPOSE(INDIRECT(D791))</f>
        <v>-14.6807</v>
      </c>
      <c r="F791">
        <f ca="1"/>
        <v>3.3056099999999999E-22</v>
      </c>
      <c r="G791">
        <f ca="1"/>
        <v>1</v>
      </c>
      <c r="H791">
        <f ca="1"/>
        <v>352</v>
      </c>
      <c r="I791" t="str">
        <f ca="1"/>
        <v>CS-Aaa-3MO</v>
      </c>
      <c r="J791">
        <f ca="1"/>
        <v>-3.9847199999999998</v>
      </c>
      <c r="K791">
        <f ca="1"/>
        <v>-3.4230399999999999</v>
      </c>
      <c r="L791">
        <f ca="1"/>
        <v>-3.13443</v>
      </c>
      <c r="M791">
        <f ca="1"/>
        <v>0.05</v>
      </c>
      <c r="N791" t="str">
        <f ca="1"/>
        <v xml:space="preserve"> p-value 0.0. Null Hypothesis Rejecting</v>
      </c>
      <c r="O791" t="str">
        <f ca="1"/>
        <v xml:space="preserve"> Series is Stationary</v>
      </c>
      <c r="P791" t="str">
        <f ca="1"/>
        <v xml:space="preserve"> object</v>
      </c>
      <c r="R791" t="str">
        <f t="shared" ca="1" si="7"/>
        <v>CS-Aaa-3MO</v>
      </c>
      <c r="S791" s="6" t="str">
        <f t="shared" ref="S791:S802" ca="1" si="9">IF(F791 &lt; 0.01, "***" &amp; TEXT(F791, "General"), IF(AND(F791 &gt; 0.01, F791 &lt; 0.05), "**" &amp; TEXT(F791, "General"), F791))</f>
        <v>***3.30561E-22</v>
      </c>
      <c r="T791">
        <f t="shared" ref="T791:T802" ca="1" si="10">G791</f>
        <v>1</v>
      </c>
      <c r="U791" t="str">
        <f t="shared" ca="1" si="8"/>
        <v xml:space="preserve"> Series is Stationary</v>
      </c>
      <c r="V791" t="s">
        <v>245</v>
      </c>
    </row>
    <row r="792" spans="1:22">
      <c r="A792" s="4" t="s">
        <v>241</v>
      </c>
      <c r="B792">
        <v>-14.6807</v>
      </c>
      <c r="C792">
        <f>C791+13</f>
        <v>805</v>
      </c>
      <c r="D792" t="str">
        <f t="shared" ref="D792:D821" si="11">"b"&amp;C792&amp;":b"&amp;C792+11</f>
        <v>b805:b816</v>
      </c>
      <c r="E792" cm="1">
        <f t="array" aca="1" ref="E792:P792" ca="1">TRANSPOSE(INDIRECT(D792))</f>
        <v>-18.110800000000001</v>
      </c>
      <c r="F792">
        <f ca="1"/>
        <v>0</v>
      </c>
      <c r="G792">
        <f ca="1"/>
        <v>0</v>
      </c>
      <c r="H792">
        <f ca="1"/>
        <v>353</v>
      </c>
      <c r="I792" t="str">
        <f ca="1"/>
        <v>CS-Aa-3MO</v>
      </c>
      <c r="J792">
        <f ca="1"/>
        <v>-3.9846499999999998</v>
      </c>
      <c r="K792">
        <f ca="1"/>
        <v>-3.423</v>
      </c>
      <c r="L792">
        <f ca="1"/>
        <v>-3.1344099999999999</v>
      </c>
      <c r="M792">
        <f ca="1"/>
        <v>0.05</v>
      </c>
      <c r="N792" t="str">
        <f ca="1"/>
        <v xml:space="preserve"> p-value 0.0. Null Hypothesis Rejecting</v>
      </c>
      <c r="O792" t="str">
        <f ca="1"/>
        <v xml:space="preserve"> Series is Stationary</v>
      </c>
      <c r="P792" t="str">
        <f ca="1"/>
        <v xml:space="preserve"> object</v>
      </c>
      <c r="R792" t="str">
        <f t="shared" ca="1" si="7"/>
        <v>CS-Aa-3MO</v>
      </c>
      <c r="S792" s="6" t="str">
        <f t="shared" ca="1" si="9"/>
        <v>***0</v>
      </c>
      <c r="T792">
        <f t="shared" ca="1" si="10"/>
        <v>0</v>
      </c>
      <c r="U792" t="str">
        <f t="shared" ca="1" si="8"/>
        <v xml:space="preserve"> Series is Stationary</v>
      </c>
      <c r="V792" t="s">
        <v>254</v>
      </c>
    </row>
    <row r="793" spans="1:22">
      <c r="A793" s="4" t="s">
        <v>242</v>
      </c>
      <c r="B793" s="10">
        <v>3.3056099999999999E-22</v>
      </c>
      <c r="C793">
        <f t="shared" ref="C793:C821" si="12">C792+13</f>
        <v>818</v>
      </c>
      <c r="D793" t="str">
        <f t="shared" si="11"/>
        <v>b818:b829</v>
      </c>
      <c r="E793" cm="1">
        <f t="array" aca="1" ref="E793:P793" ca="1">TRANSPOSE(INDIRECT(D793))</f>
        <v>-16.096299999999999</v>
      </c>
      <c r="F793">
        <f ca="1"/>
        <v>1.1148900000000001E-22</v>
      </c>
      <c r="G793">
        <f ca="1"/>
        <v>0</v>
      </c>
      <c r="H793">
        <f ca="1"/>
        <v>353</v>
      </c>
      <c r="I793" t="str">
        <f ca="1"/>
        <v>CS-A-3MO</v>
      </c>
      <c r="J793">
        <f ca="1"/>
        <v>-3.9846499999999998</v>
      </c>
      <c r="K793">
        <f ca="1"/>
        <v>-3.423</v>
      </c>
      <c r="L793">
        <f ca="1"/>
        <v>-3.1344099999999999</v>
      </c>
      <c r="M793">
        <f ca="1"/>
        <v>0.05</v>
      </c>
      <c r="N793" t="str">
        <f ca="1"/>
        <v xml:space="preserve"> p-value 0.0. Null Hypothesis Rejecting</v>
      </c>
      <c r="O793" t="str">
        <f ca="1"/>
        <v xml:space="preserve"> Series is Stationary</v>
      </c>
      <c r="P793" t="str">
        <f ca="1"/>
        <v xml:space="preserve"> object</v>
      </c>
      <c r="R793" t="str">
        <f t="shared" ca="1" si="7"/>
        <v>CS-A-3MO</v>
      </c>
      <c r="S793" s="6" t="str">
        <f t="shared" ca="1" si="9"/>
        <v>***1.11489E-22</v>
      </c>
      <c r="T793">
        <f t="shared" ca="1" si="10"/>
        <v>0</v>
      </c>
      <c r="U793" t="str">
        <f t="shared" ca="1" si="8"/>
        <v xml:space="preserve"> Series is Stationary</v>
      </c>
      <c r="V793" t="s">
        <v>255</v>
      </c>
    </row>
    <row r="794" spans="1:22">
      <c r="A794" s="4" t="s">
        <v>243</v>
      </c>
      <c r="B794">
        <v>1</v>
      </c>
      <c r="C794">
        <f t="shared" si="12"/>
        <v>831</v>
      </c>
      <c r="D794" t="str">
        <f t="shared" si="11"/>
        <v>b831:b842</v>
      </c>
      <c r="E794" cm="1">
        <f t="array" aca="1" ref="E794:P794" ca="1">TRANSPOSE(INDIRECT(D794))</f>
        <v>-9.2304899999999996</v>
      </c>
      <c r="F794">
        <f ca="1"/>
        <v>1.10056E-13</v>
      </c>
      <c r="G794">
        <f ca="1"/>
        <v>2</v>
      </c>
      <c r="H794">
        <f ca="1"/>
        <v>351</v>
      </c>
      <c r="I794" t="str">
        <f ca="1"/>
        <v>CS-Baa-3MO</v>
      </c>
      <c r="J794">
        <f ca="1"/>
        <v>-3.9847999999999999</v>
      </c>
      <c r="K794">
        <f ca="1"/>
        <v>-3.4230700000000001</v>
      </c>
      <c r="L794">
        <f ca="1"/>
        <v>-3.1344500000000002</v>
      </c>
      <c r="M794">
        <f ca="1"/>
        <v>0.05</v>
      </c>
      <c r="N794" t="str">
        <f ca="1"/>
        <v xml:space="preserve"> p-value 0.0. Null Hypothesis Rejecting</v>
      </c>
      <c r="O794" t="str">
        <f ca="1"/>
        <v xml:space="preserve"> Series is Stationary</v>
      </c>
      <c r="P794" t="str">
        <f ca="1"/>
        <v xml:space="preserve"> object</v>
      </c>
      <c r="R794" t="str">
        <f t="shared" ca="1" si="7"/>
        <v>CS-Baa-3MO</v>
      </c>
      <c r="S794" s="6" t="str">
        <f t="shared" ca="1" si="9"/>
        <v>***1.10056E-13</v>
      </c>
      <c r="T794">
        <f t="shared" ca="1" si="10"/>
        <v>2</v>
      </c>
      <c r="U794" t="str">
        <f t="shared" ca="1" si="8"/>
        <v xml:space="preserve"> Series is Stationary</v>
      </c>
      <c r="V794" t="s">
        <v>256</v>
      </c>
    </row>
    <row r="795" spans="1:22">
      <c r="A795" s="4" t="s">
        <v>244</v>
      </c>
      <c r="B795">
        <v>352</v>
      </c>
      <c r="C795">
        <f t="shared" si="12"/>
        <v>844</v>
      </c>
      <c r="D795" t="str">
        <f t="shared" si="11"/>
        <v>b844:b855</v>
      </c>
      <c r="E795" cm="1">
        <f t="array" aca="1" ref="E795:P795" ca="1">TRANSPOSE(INDIRECT(D795))</f>
        <v>-19.638999999999999</v>
      </c>
      <c r="F795">
        <f ca="1"/>
        <v>0</v>
      </c>
      <c r="G795">
        <f ca="1"/>
        <v>0</v>
      </c>
      <c r="H795">
        <f ca="1"/>
        <v>353</v>
      </c>
      <c r="I795" t="str">
        <f ca="1"/>
        <v>CS-Aaa-1YR</v>
      </c>
      <c r="J795">
        <f ca="1"/>
        <v>-3.9846499999999998</v>
      </c>
      <c r="K795">
        <f ca="1"/>
        <v>-3.423</v>
      </c>
      <c r="L795">
        <f ca="1"/>
        <v>-3.1344099999999999</v>
      </c>
      <c r="M795">
        <f ca="1"/>
        <v>0.05</v>
      </c>
      <c r="N795" t="str">
        <f ca="1"/>
        <v xml:space="preserve"> p-value 0.0. Null Hypothesis Rejecting</v>
      </c>
      <c r="O795" t="str">
        <f ca="1"/>
        <v xml:space="preserve"> Series is Stationary</v>
      </c>
      <c r="P795" t="str">
        <f ca="1"/>
        <v xml:space="preserve"> object</v>
      </c>
      <c r="R795" t="str">
        <f t="shared" ca="1" si="7"/>
        <v>CS-Aaa-1YR</v>
      </c>
      <c r="S795" s="6" t="str">
        <f t="shared" ca="1" si="9"/>
        <v>***0</v>
      </c>
      <c r="T795">
        <f t="shared" ca="1" si="10"/>
        <v>0</v>
      </c>
      <c r="U795" t="str">
        <f t="shared" ca="1" si="8"/>
        <v xml:space="preserve"> Series is Stationary</v>
      </c>
      <c r="V795" t="s">
        <v>257</v>
      </c>
    </row>
    <row r="796" spans="1:22">
      <c r="A796" s="4" t="s">
        <v>169</v>
      </c>
      <c r="B796" t="s">
        <v>108</v>
      </c>
      <c r="C796">
        <f t="shared" si="12"/>
        <v>857</v>
      </c>
      <c r="D796" t="str">
        <f t="shared" si="11"/>
        <v>b857:b868</v>
      </c>
      <c r="E796" cm="1">
        <f t="array" aca="1" ref="E796:P796" ca="1">TRANSPOSE(INDIRECT(D796))</f>
        <v>-16.987500000000001</v>
      </c>
      <c r="F796">
        <f ca="1"/>
        <v>0</v>
      </c>
      <c r="G796">
        <f ca="1"/>
        <v>0</v>
      </c>
      <c r="H796">
        <f ca="1"/>
        <v>353</v>
      </c>
      <c r="I796" t="str">
        <f ca="1"/>
        <v>CS-Aa-1YR</v>
      </c>
      <c r="J796">
        <f ca="1"/>
        <v>-3.9846499999999998</v>
      </c>
      <c r="K796">
        <f ca="1"/>
        <v>-3.423</v>
      </c>
      <c r="L796">
        <f ca="1"/>
        <v>-3.1344099999999999</v>
      </c>
      <c r="M796">
        <f ca="1"/>
        <v>0.05</v>
      </c>
      <c r="N796" t="str">
        <f ca="1"/>
        <v xml:space="preserve"> p-value 0.0. Null Hypothesis Rejecting</v>
      </c>
      <c r="O796" t="str">
        <f ca="1"/>
        <v xml:space="preserve"> Series is Stationary</v>
      </c>
      <c r="P796" t="str">
        <f ca="1"/>
        <v xml:space="preserve"> object</v>
      </c>
      <c r="R796" t="str">
        <f t="shared" ca="1" si="7"/>
        <v>CS-Aa-1YR</v>
      </c>
      <c r="S796" s="6" t="str">
        <f t="shared" ca="1" si="9"/>
        <v>***0</v>
      </c>
      <c r="T796">
        <f t="shared" ca="1" si="10"/>
        <v>0</v>
      </c>
      <c r="U796" t="str">
        <f t="shared" ca="1" si="8"/>
        <v xml:space="preserve"> Series is Stationary</v>
      </c>
      <c r="V796" t="s">
        <v>258</v>
      </c>
    </row>
    <row r="797" spans="1:22">
      <c r="A797" s="4" t="s">
        <v>246</v>
      </c>
      <c r="B797">
        <v>-3.9847199999999998</v>
      </c>
      <c r="C797">
        <f t="shared" si="12"/>
        <v>870</v>
      </c>
      <c r="D797" t="str">
        <f t="shared" si="11"/>
        <v>b870:b881</v>
      </c>
      <c r="E797" cm="1">
        <f t="array" aca="1" ref="E797:P797" ca="1">TRANSPOSE(INDIRECT(D797))</f>
        <v>-14.6486</v>
      </c>
      <c r="F797">
        <f ca="1"/>
        <v>3.46404E-22</v>
      </c>
      <c r="G797">
        <f ca="1"/>
        <v>0</v>
      </c>
      <c r="H797">
        <f ca="1"/>
        <v>353</v>
      </c>
      <c r="I797" t="str">
        <f ca="1"/>
        <v>CS-A-1YR</v>
      </c>
      <c r="J797">
        <f ca="1"/>
        <v>-3.9846499999999998</v>
      </c>
      <c r="K797">
        <f ca="1"/>
        <v>-3.423</v>
      </c>
      <c r="L797">
        <f ca="1"/>
        <v>-3.1344099999999999</v>
      </c>
      <c r="M797">
        <f ca="1"/>
        <v>0.05</v>
      </c>
      <c r="N797" t="str">
        <f ca="1"/>
        <v xml:space="preserve"> p-value 0.0. Null Hypothesis Rejecting</v>
      </c>
      <c r="O797" t="str">
        <f ca="1"/>
        <v xml:space="preserve"> Series is Stationary</v>
      </c>
      <c r="P797" t="str">
        <f ca="1"/>
        <v xml:space="preserve"> object</v>
      </c>
      <c r="R797" t="str">
        <f t="shared" ca="1" si="7"/>
        <v>CS-A-1YR</v>
      </c>
      <c r="S797" s="6" t="str">
        <f t="shared" ca="1" si="9"/>
        <v>***3.46404E-22</v>
      </c>
      <c r="T797">
        <f t="shared" ca="1" si="10"/>
        <v>0</v>
      </c>
      <c r="U797" t="str">
        <f t="shared" ca="1" si="8"/>
        <v xml:space="preserve"> Series is Stationary</v>
      </c>
      <c r="V797" t="s">
        <v>259</v>
      </c>
    </row>
    <row r="798" spans="1:22">
      <c r="A798" s="4" t="s">
        <v>247</v>
      </c>
      <c r="B798">
        <v>-3.4230399999999999</v>
      </c>
      <c r="C798">
        <f t="shared" si="12"/>
        <v>883</v>
      </c>
      <c r="D798" t="str">
        <f t="shared" si="11"/>
        <v>b883:b894</v>
      </c>
      <c r="E798" cm="1">
        <f t="array" aca="1" ref="E798:P798" ca="1">TRANSPOSE(INDIRECT(D798))</f>
        <v>-14.5992</v>
      </c>
      <c r="F798">
        <f ca="1"/>
        <v>3.7302800000000002E-22</v>
      </c>
      <c r="G798">
        <f ca="1"/>
        <v>0</v>
      </c>
      <c r="H798">
        <f ca="1"/>
        <v>353</v>
      </c>
      <c r="I798" t="str">
        <f ca="1"/>
        <v>CS-Baa-1YR</v>
      </c>
      <c r="J798">
        <f ca="1"/>
        <v>-3.9846499999999998</v>
      </c>
      <c r="K798">
        <f ca="1"/>
        <v>-3.423</v>
      </c>
      <c r="L798">
        <f ca="1"/>
        <v>-3.1344099999999999</v>
      </c>
      <c r="M798">
        <f ca="1"/>
        <v>0.05</v>
      </c>
      <c r="N798" t="str">
        <f ca="1"/>
        <v xml:space="preserve"> p-value 0.0. Null Hypothesis Rejecting</v>
      </c>
      <c r="O798" t="str">
        <f ca="1"/>
        <v xml:space="preserve"> Series is Stationary</v>
      </c>
      <c r="P798" t="str">
        <f ca="1"/>
        <v xml:space="preserve"> object</v>
      </c>
      <c r="R798" t="str">
        <f t="shared" ca="1" si="7"/>
        <v>CS-Baa-1YR</v>
      </c>
      <c r="S798" s="6" t="str">
        <f t="shared" ca="1" si="9"/>
        <v>***3.73028E-22</v>
      </c>
      <c r="T798">
        <f t="shared" ca="1" si="10"/>
        <v>0</v>
      </c>
      <c r="U798" t="str">
        <f t="shared" ca="1" si="8"/>
        <v xml:space="preserve"> Series is Stationary</v>
      </c>
      <c r="V798" t="s">
        <v>260</v>
      </c>
    </row>
    <row r="799" spans="1:22">
      <c r="A799" s="4" t="s">
        <v>248</v>
      </c>
      <c r="B799">
        <v>-3.13443</v>
      </c>
      <c r="C799">
        <f t="shared" si="12"/>
        <v>896</v>
      </c>
      <c r="D799" t="str">
        <f t="shared" si="11"/>
        <v>b896:b907</v>
      </c>
      <c r="E799" cm="1">
        <f t="array" aca="1" ref="E799:P799" ca="1">TRANSPOSE(INDIRECT(D799))</f>
        <v>-8.8479299999999999</v>
      </c>
      <c r="F799">
        <f ca="1"/>
        <v>8.0288199999999995E-13</v>
      </c>
      <c r="G799">
        <f ca="1"/>
        <v>5</v>
      </c>
      <c r="H799">
        <f ca="1"/>
        <v>348</v>
      </c>
      <c r="I799" t="str">
        <f ca="1"/>
        <v>CS-Aaa-5YR</v>
      </c>
      <c r="J799">
        <f ca="1"/>
        <v>-3.98502</v>
      </c>
      <c r="K799">
        <f ca="1"/>
        <v>-3.4231799999999999</v>
      </c>
      <c r="L799">
        <f ca="1"/>
        <v>-3.1345100000000001</v>
      </c>
      <c r="M799">
        <f ca="1"/>
        <v>0.05</v>
      </c>
      <c r="N799" t="str">
        <f ca="1"/>
        <v xml:space="preserve"> p-value 0.0. Null Hypothesis Rejecting</v>
      </c>
      <c r="O799" t="str">
        <f ca="1"/>
        <v xml:space="preserve"> Series is Stationary</v>
      </c>
      <c r="P799" t="str">
        <f ca="1"/>
        <v xml:space="preserve"> object</v>
      </c>
      <c r="R799" t="str">
        <f t="shared" ca="1" si="7"/>
        <v>CS-Aaa-5YR</v>
      </c>
      <c r="S799" s="6" t="str">
        <f t="shared" ca="1" si="9"/>
        <v>***8.02882E-13</v>
      </c>
      <c r="T799">
        <f t="shared" ca="1" si="10"/>
        <v>5</v>
      </c>
      <c r="U799" t="str">
        <f t="shared" ca="1" si="8"/>
        <v xml:space="preserve"> Series is Stationary</v>
      </c>
      <c r="V799" t="s">
        <v>261</v>
      </c>
    </row>
    <row r="800" spans="1:22">
      <c r="A800" s="4" t="s">
        <v>265</v>
      </c>
      <c r="B800">
        <v>0.05</v>
      </c>
      <c r="C800">
        <f t="shared" si="12"/>
        <v>909</v>
      </c>
      <c r="D800" t="str">
        <f t="shared" si="11"/>
        <v>b909:b920</v>
      </c>
      <c r="E800" cm="1">
        <f t="array" aca="1" ref="E800:P800" ca="1">TRANSPOSE(INDIRECT(D800))</f>
        <v>-5.6221500000000004</v>
      </c>
      <c r="F800">
        <f ca="1"/>
        <v>1.3155299999999999E-5</v>
      </c>
      <c r="G800">
        <f ca="1"/>
        <v>16</v>
      </c>
      <c r="H800">
        <f ca="1"/>
        <v>337</v>
      </c>
      <c r="I800" t="str">
        <f ca="1"/>
        <v>CS-Aa-5YR</v>
      </c>
      <c r="J800">
        <f ca="1"/>
        <v>-3.9858899999999999</v>
      </c>
      <c r="K800">
        <f ca="1"/>
        <v>-3.4236</v>
      </c>
      <c r="L800">
        <f ca="1"/>
        <v>-3.13476</v>
      </c>
      <c r="M800">
        <f ca="1"/>
        <v>0.05</v>
      </c>
      <c r="N800" t="str">
        <f ca="1"/>
        <v xml:space="preserve"> p-value 0.0. Null Hypothesis Rejecting</v>
      </c>
      <c r="O800" t="str">
        <f ca="1"/>
        <v xml:space="preserve"> Series is Stationary</v>
      </c>
      <c r="P800" t="str">
        <f ca="1"/>
        <v xml:space="preserve"> object</v>
      </c>
      <c r="R800" t="str">
        <f t="shared" ca="1" si="7"/>
        <v>CS-Aa-5YR</v>
      </c>
      <c r="S800" s="6" t="str">
        <f t="shared" ca="1" si="9"/>
        <v>***1.31553E-05</v>
      </c>
      <c r="T800">
        <f t="shared" ca="1" si="10"/>
        <v>16</v>
      </c>
      <c r="U800" t="str">
        <f t="shared" ca="1" si="8"/>
        <v xml:space="preserve"> Series is Stationary</v>
      </c>
      <c r="V800" t="s">
        <v>262</v>
      </c>
    </row>
    <row r="801" spans="1:22">
      <c r="A801" s="4" t="s">
        <v>249</v>
      </c>
      <c r="B801" t="s">
        <v>309</v>
      </c>
      <c r="C801">
        <f t="shared" si="12"/>
        <v>922</v>
      </c>
      <c r="D801" t="str">
        <f t="shared" si="11"/>
        <v>b922:b933</v>
      </c>
      <c r="E801" cm="1">
        <f t="array" aca="1" ref="E801:P801" ca="1">TRANSPOSE(INDIRECT(D801))</f>
        <v>-12.640499999999999</v>
      </c>
      <c r="F801">
        <f ca="1"/>
        <v>4.1288199999999997E-20</v>
      </c>
      <c r="G801">
        <f ca="1"/>
        <v>1</v>
      </c>
      <c r="H801">
        <f ca="1"/>
        <v>352</v>
      </c>
      <c r="I801" t="str">
        <f ca="1"/>
        <v>CS-A-5YR</v>
      </c>
      <c r="J801">
        <f ca="1"/>
        <v>-3.9847199999999998</v>
      </c>
      <c r="K801">
        <f ca="1"/>
        <v>-3.4230399999999999</v>
      </c>
      <c r="L801">
        <f ca="1"/>
        <v>-3.13443</v>
      </c>
      <c r="M801">
        <f ca="1"/>
        <v>0.05</v>
      </c>
      <c r="N801" t="str">
        <f ca="1"/>
        <v xml:space="preserve"> p-value 0.0. Null Hypothesis Rejecting</v>
      </c>
      <c r="O801" t="str">
        <f ca="1"/>
        <v xml:space="preserve"> Series is Stationary</v>
      </c>
      <c r="P801" t="str">
        <f ca="1"/>
        <v xml:space="preserve"> object</v>
      </c>
      <c r="R801" t="str">
        <f t="shared" ca="1" si="7"/>
        <v>CS-A-5YR</v>
      </c>
      <c r="S801" s="6" t="str">
        <f t="shared" ca="1" si="9"/>
        <v>***4.12882E-20</v>
      </c>
      <c r="T801">
        <f t="shared" ca="1" si="10"/>
        <v>1</v>
      </c>
      <c r="U801" t="str">
        <f t="shared" ca="1" si="8"/>
        <v xml:space="preserve"> Series is Stationary</v>
      </c>
      <c r="V801" t="s">
        <v>263</v>
      </c>
    </row>
    <row r="802" spans="1:22">
      <c r="A802" s="4" t="s">
        <v>250</v>
      </c>
      <c r="B802" t="s">
        <v>251</v>
      </c>
      <c r="C802">
        <f t="shared" si="12"/>
        <v>935</v>
      </c>
      <c r="D802" t="str">
        <f t="shared" si="11"/>
        <v>b935:b946</v>
      </c>
      <c r="E802" cm="1">
        <f t="array" aca="1" ref="E802:P802" ca="1">TRANSPOSE(INDIRECT(D802))</f>
        <v>-8.8165499999999994</v>
      </c>
      <c r="F802">
        <f ca="1"/>
        <v>9.46382E-13</v>
      </c>
      <c r="G802">
        <f ca="1"/>
        <v>5</v>
      </c>
      <c r="H802">
        <f ca="1"/>
        <v>348</v>
      </c>
      <c r="I802" t="str">
        <f ca="1"/>
        <v>CS-Baa-5YR</v>
      </c>
      <c r="J802">
        <f ca="1"/>
        <v>-3.98502</v>
      </c>
      <c r="K802">
        <f ca="1"/>
        <v>-3.4231799999999999</v>
      </c>
      <c r="L802">
        <f ca="1"/>
        <v>-3.1345100000000001</v>
      </c>
      <c r="M802">
        <f ca="1"/>
        <v>0.05</v>
      </c>
      <c r="N802" t="str">
        <f ca="1"/>
        <v xml:space="preserve"> p-value 0.0. Null Hypothesis Rejecting</v>
      </c>
      <c r="O802" t="str">
        <f ca="1"/>
        <v xml:space="preserve"> Series is Stationary</v>
      </c>
      <c r="P802" t="str">
        <f ca="1"/>
        <v xml:space="preserve"> object</v>
      </c>
      <c r="R802" t="str">
        <f t="shared" ca="1" si="7"/>
        <v>CS-Baa-5YR</v>
      </c>
      <c r="S802" s="6" t="str">
        <f t="shared" ca="1" si="9"/>
        <v>***9.46382E-13</v>
      </c>
      <c r="T802">
        <f t="shared" ca="1" si="10"/>
        <v>5</v>
      </c>
      <c r="U802" t="str">
        <f t="shared" ca="1" si="8"/>
        <v xml:space="preserve"> Series is Stationary</v>
      </c>
      <c r="V802" t="s">
        <v>264</v>
      </c>
    </row>
    <row r="803" spans="1:22">
      <c r="A803" s="4" t="s">
        <v>252</v>
      </c>
      <c r="B803" t="s">
        <v>253</v>
      </c>
      <c r="C803">
        <f t="shared" si="12"/>
        <v>948</v>
      </c>
      <c r="D803" t="str">
        <f t="shared" si="11"/>
        <v>b948:b959</v>
      </c>
      <c r="E803" cm="1">
        <f t="array" aca="1" ref="E803:P803" ca="1">TRANSPOSE(INDIRECT(D803))</f>
        <v>-14.6807</v>
      </c>
      <c r="F803">
        <f ca="1"/>
        <v>3.3056099999999999E-22</v>
      </c>
      <c r="G803">
        <f ca="1"/>
        <v>1</v>
      </c>
      <c r="H803">
        <f ca="1"/>
        <v>352</v>
      </c>
      <c r="I803" t="str">
        <f ca="1"/>
        <v>CS-Aaa-3MO</v>
      </c>
      <c r="J803">
        <f ca="1"/>
        <v>-3.9847199999999998</v>
      </c>
      <c r="K803">
        <f ca="1"/>
        <v>-3.4230399999999999</v>
      </c>
      <c r="L803">
        <f ca="1"/>
        <v>-3.13443</v>
      </c>
      <c r="M803">
        <f ca="1"/>
        <v>0.01</v>
      </c>
      <c r="N803" t="str">
        <f ca="1"/>
        <v xml:space="preserve"> p-value 0.0. Null Hypothesis Rejecting</v>
      </c>
      <c r="O803" t="str">
        <f ca="1"/>
        <v xml:space="preserve"> Series is Stationary</v>
      </c>
      <c r="P803" t="str">
        <f ca="1"/>
        <v xml:space="preserve"> object</v>
      </c>
      <c r="S803" s="6"/>
    </row>
    <row r="804" spans="1:22">
      <c r="A804" s="4" t="s">
        <v>275</v>
      </c>
      <c r="C804">
        <f t="shared" si="12"/>
        <v>961</v>
      </c>
      <c r="D804" t="str">
        <f t="shared" si="11"/>
        <v>b961:b972</v>
      </c>
      <c r="E804" cm="1">
        <f t="array" aca="1" ref="E804:P804" ca="1">TRANSPOSE(INDIRECT(D804))</f>
        <v>-18.110800000000001</v>
      </c>
      <c r="F804">
        <f ca="1"/>
        <v>0</v>
      </c>
      <c r="G804">
        <f ca="1"/>
        <v>0</v>
      </c>
      <c r="H804">
        <f ca="1"/>
        <v>353</v>
      </c>
      <c r="I804" t="str">
        <f ca="1"/>
        <v>CS-Aa-3MO</v>
      </c>
      <c r="J804">
        <f ca="1"/>
        <v>-3.9846499999999998</v>
      </c>
      <c r="K804">
        <f ca="1"/>
        <v>-3.423</v>
      </c>
      <c r="L804">
        <f ca="1"/>
        <v>-3.1344099999999999</v>
      </c>
      <c r="M804">
        <f ca="1"/>
        <v>0.01</v>
      </c>
      <c r="N804" t="str">
        <f ca="1"/>
        <v xml:space="preserve"> p-value 0.0. Null Hypothesis Rejecting</v>
      </c>
      <c r="O804" t="str">
        <f ca="1"/>
        <v xml:space="preserve"> Series is Stationary</v>
      </c>
      <c r="P804" t="str">
        <f ca="1"/>
        <v xml:space="preserve"> object</v>
      </c>
      <c r="R804" t="str">
        <f ca="1">I815</f>
        <v>TB-3MO-TY</v>
      </c>
      <c r="S804" s="6" t="str">
        <f ca="1">IF(F804 &lt; 0.01, "***" &amp; TEXT(F804, "General"), IF(AND(F804 &gt; 0.01, F804 &lt; 0.05), "**" &amp; TEXT(F804, "General"), F804))</f>
        <v>***0</v>
      </c>
      <c r="T804">
        <f ca="1">G815</f>
        <v>13</v>
      </c>
      <c r="U804" t="str">
        <f ca="1">O815</f>
        <v xml:space="preserve"> Series is Stationary</v>
      </c>
      <c r="V804" t="s">
        <v>268</v>
      </c>
    </row>
    <row r="805" spans="1:22">
      <c r="A805" s="4" t="s">
        <v>241</v>
      </c>
      <c r="B805">
        <v>-18.110800000000001</v>
      </c>
      <c r="C805">
        <f t="shared" si="12"/>
        <v>974</v>
      </c>
      <c r="D805" t="str">
        <f t="shared" si="11"/>
        <v>b974:b985</v>
      </c>
      <c r="E805" cm="1">
        <f t="array" aca="1" ref="E805:P805" ca="1">TRANSPOSE(INDIRECT(D805))</f>
        <v>-16.096299999999999</v>
      </c>
      <c r="F805">
        <f ca="1"/>
        <v>1.1148900000000001E-22</v>
      </c>
      <c r="G805">
        <f ca="1"/>
        <v>0</v>
      </c>
      <c r="H805">
        <f ca="1"/>
        <v>353</v>
      </c>
      <c r="I805" t="str">
        <f ca="1"/>
        <v>CS-A-3MO</v>
      </c>
      <c r="J805">
        <f ca="1"/>
        <v>-3.9846499999999998</v>
      </c>
      <c r="K805">
        <f ca="1"/>
        <v>-3.423</v>
      </c>
      <c r="L805">
        <f ca="1"/>
        <v>-3.1344099999999999</v>
      </c>
      <c r="M805">
        <f ca="1"/>
        <v>0.01</v>
      </c>
      <c r="N805" t="str">
        <f ca="1"/>
        <v xml:space="preserve"> p-value 0.0. Null Hypothesis Rejecting</v>
      </c>
      <c r="O805" t="str">
        <f ca="1"/>
        <v xml:space="preserve"> Series is Stationary</v>
      </c>
      <c r="P805" t="str">
        <f ca="1"/>
        <v xml:space="preserve"> object</v>
      </c>
      <c r="R805" t="str">
        <f ca="1">I816</f>
        <v>TB-1YR-TY</v>
      </c>
      <c r="S805" s="6" t="str">
        <f ca="1">IF(F805 &lt; 0.01, "***" &amp; TEXT(F805, "General"), IF(AND(F805 &gt; 0.01, F805 &lt; 0.05), "**" &amp; TEXT(F805, "General"), F805))</f>
        <v>***1.11489E-22</v>
      </c>
      <c r="T805">
        <f ca="1">G816</f>
        <v>13</v>
      </c>
      <c r="U805" t="str">
        <f ca="1">O816</f>
        <v xml:space="preserve"> Series is Stationary</v>
      </c>
      <c r="V805" t="s">
        <v>269</v>
      </c>
    </row>
    <row r="806" spans="1:22">
      <c r="A806" s="4" t="s">
        <v>242</v>
      </c>
      <c r="B806">
        <v>0</v>
      </c>
      <c r="C806">
        <f t="shared" si="12"/>
        <v>987</v>
      </c>
      <c r="D806" t="str">
        <f t="shared" si="11"/>
        <v>b987:b998</v>
      </c>
      <c r="E806" cm="1">
        <f t="array" aca="1" ref="E806:P806" ca="1">TRANSPOSE(INDIRECT(D806))</f>
        <v>-9.2304899999999996</v>
      </c>
      <c r="F806">
        <f ca="1"/>
        <v>1.10056E-13</v>
      </c>
      <c r="G806">
        <f ca="1"/>
        <v>2</v>
      </c>
      <c r="H806">
        <f ca="1"/>
        <v>351</v>
      </c>
      <c r="I806" t="str">
        <f ca="1"/>
        <v>CS-Baa-3MO</v>
      </c>
      <c r="J806">
        <f ca="1"/>
        <v>-3.9847999999999999</v>
      </c>
      <c r="K806">
        <f ca="1"/>
        <v>-3.4230700000000001</v>
      </c>
      <c r="L806">
        <f ca="1"/>
        <v>-3.1344500000000002</v>
      </c>
      <c r="M806">
        <f ca="1"/>
        <v>0.01</v>
      </c>
      <c r="N806" t="str">
        <f ca="1"/>
        <v xml:space="preserve"> p-value 0.0. Null Hypothesis Rejecting</v>
      </c>
      <c r="O806" t="str">
        <f ca="1"/>
        <v xml:space="preserve"> Series is Stationary</v>
      </c>
      <c r="P806" t="str">
        <f ca="1"/>
        <v xml:space="preserve"> object</v>
      </c>
      <c r="R806" t="str">
        <f ca="1">I817</f>
        <v>TB-5YR-TY</v>
      </c>
      <c r="S806" s="6" t="str">
        <f ca="1">IF(F806 &lt; 0.01, "***" &amp; TEXT(F806, "General"), IF(AND(F806 &gt; 0.01, F806 &lt; 0.05), "**" &amp; TEXT(F806, "General"), F806))</f>
        <v>***1.10056E-13</v>
      </c>
      <c r="T806">
        <f ca="1">G817</f>
        <v>0</v>
      </c>
      <c r="U806" t="str">
        <f ca="1">O817</f>
        <v xml:space="preserve"> Series is Stationary</v>
      </c>
      <c r="V806" t="s">
        <v>270</v>
      </c>
    </row>
    <row r="807" spans="1:22">
      <c r="A807" s="4" t="s">
        <v>243</v>
      </c>
      <c r="B807">
        <v>0</v>
      </c>
      <c r="C807">
        <f t="shared" si="12"/>
        <v>1000</v>
      </c>
      <c r="D807" t="str">
        <f t="shared" si="11"/>
        <v>b1000:b1011</v>
      </c>
      <c r="E807" cm="1">
        <f t="array" aca="1" ref="E807:P807" ca="1">TRANSPOSE(INDIRECT(D807))</f>
        <v>-19.638999999999999</v>
      </c>
      <c r="F807">
        <f ca="1"/>
        <v>0</v>
      </c>
      <c r="G807">
        <f ca="1"/>
        <v>0</v>
      </c>
      <c r="H807">
        <f ca="1"/>
        <v>353</v>
      </c>
      <c r="I807" t="str">
        <f ca="1"/>
        <v>CS-Aaa-1YR</v>
      </c>
      <c r="J807">
        <f ca="1"/>
        <v>-3.9846499999999998</v>
      </c>
      <c r="K807">
        <f ca="1"/>
        <v>-3.423</v>
      </c>
      <c r="L807">
        <f ca="1"/>
        <v>-3.1344099999999999</v>
      </c>
      <c r="M807">
        <f ca="1"/>
        <v>0.01</v>
      </c>
      <c r="N807" t="str">
        <f ca="1"/>
        <v xml:space="preserve"> p-value 0.0. Null Hypothesis Rejecting</v>
      </c>
      <c r="O807" t="str">
        <f ca="1"/>
        <v xml:space="preserve"> Series is Stationary</v>
      </c>
      <c r="P807" t="str">
        <f ca="1"/>
        <v xml:space="preserve"> object</v>
      </c>
    </row>
    <row r="808" spans="1:22">
      <c r="A808" s="4" t="s">
        <v>244</v>
      </c>
      <c r="B808">
        <v>353</v>
      </c>
      <c r="C808">
        <f t="shared" si="12"/>
        <v>1013</v>
      </c>
      <c r="D808" t="str">
        <f t="shared" si="11"/>
        <v>b1013:b1024</v>
      </c>
      <c r="E808" cm="1">
        <f t="array" aca="1" ref="E808:P808" ca="1">TRANSPOSE(INDIRECT(D808))</f>
        <v>-16.987500000000001</v>
      </c>
      <c r="F808">
        <f ca="1"/>
        <v>0</v>
      </c>
      <c r="G808">
        <f ca="1"/>
        <v>0</v>
      </c>
      <c r="H808">
        <f ca="1"/>
        <v>353</v>
      </c>
      <c r="I808" t="str">
        <f ca="1"/>
        <v>CS-Aa-1YR</v>
      </c>
      <c r="J808">
        <f ca="1"/>
        <v>-3.9846499999999998</v>
      </c>
      <c r="K808">
        <f ca="1"/>
        <v>-3.423</v>
      </c>
      <c r="L808">
        <f ca="1"/>
        <v>-3.1344099999999999</v>
      </c>
      <c r="M808">
        <f ca="1"/>
        <v>0.01</v>
      </c>
      <c r="N808" t="str">
        <f ca="1"/>
        <v xml:space="preserve"> p-value 0.0. Null Hypothesis Rejecting</v>
      </c>
      <c r="O808" t="str">
        <f ca="1"/>
        <v xml:space="preserve"> Series is Stationary</v>
      </c>
      <c r="P808" t="str">
        <f ca="1"/>
        <v xml:space="preserve"> object</v>
      </c>
      <c r="R808" t="s">
        <v>395</v>
      </c>
    </row>
    <row r="809" spans="1:22">
      <c r="A809" s="4" t="s">
        <v>169</v>
      </c>
      <c r="B809" t="s">
        <v>109</v>
      </c>
      <c r="C809">
        <f t="shared" si="12"/>
        <v>1026</v>
      </c>
      <c r="D809" t="str">
        <f t="shared" si="11"/>
        <v>b1026:b1037</v>
      </c>
      <c r="E809" cm="1">
        <f t="array" aca="1" ref="E809:P809" ca="1">TRANSPOSE(INDIRECT(D809))</f>
        <v>-14.6486</v>
      </c>
      <c r="F809">
        <f ca="1"/>
        <v>3.46404E-22</v>
      </c>
      <c r="G809">
        <f ca="1"/>
        <v>0</v>
      </c>
      <c r="H809">
        <f ca="1"/>
        <v>353</v>
      </c>
      <c r="I809" t="str">
        <f ca="1"/>
        <v>CS-A-1YR</v>
      </c>
      <c r="J809">
        <f ca="1"/>
        <v>-3.9846499999999998</v>
      </c>
      <c r="K809">
        <f ca="1"/>
        <v>-3.423</v>
      </c>
      <c r="L809">
        <f ca="1"/>
        <v>-3.1344099999999999</v>
      </c>
      <c r="M809">
        <f ca="1"/>
        <v>0.01</v>
      </c>
      <c r="N809" t="str">
        <f ca="1"/>
        <v xml:space="preserve"> p-value 0.0. Null Hypothesis Rejecting</v>
      </c>
      <c r="O809" t="str">
        <f ca="1"/>
        <v xml:space="preserve"> Series is Stationary</v>
      </c>
      <c r="P809" t="str">
        <f ca="1"/>
        <v xml:space="preserve"> object</v>
      </c>
    </row>
    <row r="810" spans="1:22">
      <c r="A810" s="4" t="s">
        <v>246</v>
      </c>
      <c r="B810">
        <v>-3.9846499999999998</v>
      </c>
      <c r="C810">
        <f t="shared" si="12"/>
        <v>1039</v>
      </c>
      <c r="D810" t="str">
        <f t="shared" si="11"/>
        <v>b1039:b1050</v>
      </c>
      <c r="E810" cm="1">
        <f t="array" aca="1" ref="E810:P810" ca="1">TRANSPOSE(INDIRECT(D810))</f>
        <v>-14.5992</v>
      </c>
      <c r="F810">
        <f ca="1"/>
        <v>3.7302800000000002E-22</v>
      </c>
      <c r="G810">
        <f ca="1"/>
        <v>0</v>
      </c>
      <c r="H810">
        <f ca="1"/>
        <v>353</v>
      </c>
      <c r="I810" t="str">
        <f ca="1"/>
        <v>CS-Baa-1YR</v>
      </c>
      <c r="J810">
        <f ca="1"/>
        <v>-3.9846499999999998</v>
      </c>
      <c r="K810">
        <f ca="1"/>
        <v>-3.423</v>
      </c>
      <c r="L810">
        <f ca="1"/>
        <v>-3.1344099999999999</v>
      </c>
      <c r="M810">
        <f ca="1"/>
        <v>0.01</v>
      </c>
      <c r="N810" t="str">
        <f ca="1"/>
        <v xml:space="preserve"> p-value 0.0. Null Hypothesis Rejecting</v>
      </c>
      <c r="O810" t="str">
        <f ca="1"/>
        <v xml:space="preserve"> Series is Stationary</v>
      </c>
      <c r="P810" t="str">
        <f ca="1"/>
        <v xml:space="preserve"> object</v>
      </c>
    </row>
    <row r="811" spans="1:22">
      <c r="A811" s="4" t="s">
        <v>247</v>
      </c>
      <c r="B811">
        <v>-3.423</v>
      </c>
      <c r="C811">
        <f t="shared" si="12"/>
        <v>1052</v>
      </c>
      <c r="D811" t="str">
        <f t="shared" si="11"/>
        <v>b1052:b1063</v>
      </c>
      <c r="E811" cm="1">
        <f t="array" aca="1" ref="E811:P811" ca="1">TRANSPOSE(INDIRECT(D811))</f>
        <v>-8.8479299999999999</v>
      </c>
      <c r="F811">
        <f ca="1"/>
        <v>8.0288199999999995E-13</v>
      </c>
      <c r="G811">
        <f ca="1"/>
        <v>5</v>
      </c>
      <c r="H811">
        <f ca="1"/>
        <v>348</v>
      </c>
      <c r="I811" t="str">
        <f ca="1"/>
        <v>CS-Aaa-5YR</v>
      </c>
      <c r="J811">
        <f ca="1"/>
        <v>-3.98502</v>
      </c>
      <c r="K811">
        <f ca="1"/>
        <v>-3.4231799999999999</v>
      </c>
      <c r="L811">
        <f ca="1"/>
        <v>-3.1345100000000001</v>
      </c>
      <c r="M811">
        <f ca="1"/>
        <v>0.01</v>
      </c>
      <c r="N811" t="str">
        <f ca="1"/>
        <v xml:space="preserve"> p-value 0.0. Null Hypothesis Rejecting</v>
      </c>
      <c r="O811" t="str">
        <f ca="1"/>
        <v xml:space="preserve"> Series is Stationary</v>
      </c>
      <c r="P811" t="str">
        <f ca="1"/>
        <v xml:space="preserve"> object</v>
      </c>
    </row>
    <row r="812" spans="1:22">
      <c r="A812" s="4" t="s">
        <v>248</v>
      </c>
      <c r="B812">
        <v>-3.1344099999999999</v>
      </c>
      <c r="C812">
        <f t="shared" si="12"/>
        <v>1065</v>
      </c>
      <c r="D812" t="str">
        <f t="shared" si="11"/>
        <v>b1065:b1076</v>
      </c>
      <c r="E812" cm="1">
        <f t="array" aca="1" ref="E812:P812" ca="1">TRANSPOSE(INDIRECT(D812))</f>
        <v>-5.6221500000000004</v>
      </c>
      <c r="F812">
        <f ca="1"/>
        <v>1.3155299999999999E-5</v>
      </c>
      <c r="G812">
        <f ca="1"/>
        <v>16</v>
      </c>
      <c r="H812">
        <f ca="1"/>
        <v>337</v>
      </c>
      <c r="I812" t="str">
        <f ca="1"/>
        <v>CS-Aa-5YR</v>
      </c>
      <c r="J812">
        <f ca="1"/>
        <v>-3.9858899999999999</v>
      </c>
      <c r="K812">
        <f ca="1"/>
        <v>-3.4236</v>
      </c>
      <c r="L812">
        <f ca="1"/>
        <v>-3.13476</v>
      </c>
      <c r="M812">
        <f ca="1"/>
        <v>0.01</v>
      </c>
      <c r="N812" t="str">
        <f ca="1"/>
        <v xml:space="preserve"> p-value 0.0. Null Hypothesis Rejecting</v>
      </c>
      <c r="O812" t="str">
        <f ca="1"/>
        <v xml:space="preserve"> Series is Stationary</v>
      </c>
      <c r="P812" t="str">
        <f ca="1"/>
        <v xml:space="preserve"> object</v>
      </c>
    </row>
    <row r="813" spans="1:22">
      <c r="A813" s="4" t="s">
        <v>265</v>
      </c>
      <c r="B813">
        <v>0.05</v>
      </c>
      <c r="C813">
        <f t="shared" si="12"/>
        <v>1078</v>
      </c>
      <c r="D813" t="str">
        <f t="shared" si="11"/>
        <v>b1078:b1089</v>
      </c>
      <c r="E813" cm="1">
        <f t="array" aca="1" ref="E813:P813" ca="1">TRANSPOSE(INDIRECT(D813))</f>
        <v>-12.640499999999999</v>
      </c>
      <c r="F813">
        <f ca="1"/>
        <v>4.1288199999999997E-20</v>
      </c>
      <c r="G813">
        <f ca="1"/>
        <v>1</v>
      </c>
      <c r="H813">
        <f ca="1"/>
        <v>352</v>
      </c>
      <c r="I813" t="str">
        <f ca="1"/>
        <v>CS-A-5YR</v>
      </c>
      <c r="J813">
        <f ca="1"/>
        <v>-3.9847199999999998</v>
      </c>
      <c r="K813">
        <f ca="1"/>
        <v>-3.4230399999999999</v>
      </c>
      <c r="L813">
        <f ca="1"/>
        <v>-3.13443</v>
      </c>
      <c r="M813">
        <f ca="1"/>
        <v>0.01</v>
      </c>
      <c r="N813" t="str">
        <f ca="1"/>
        <v xml:space="preserve"> p-value 0.0. Null Hypothesis Rejecting</v>
      </c>
      <c r="O813" t="str">
        <f ca="1"/>
        <v xml:space="preserve"> Series is Stationary</v>
      </c>
      <c r="P813" t="str">
        <f ca="1"/>
        <v xml:space="preserve"> object</v>
      </c>
    </row>
    <row r="814" spans="1:22">
      <c r="A814" s="4" t="s">
        <v>249</v>
      </c>
      <c r="B814" t="s">
        <v>309</v>
      </c>
      <c r="C814">
        <f t="shared" si="12"/>
        <v>1091</v>
      </c>
      <c r="D814" t="str">
        <f t="shared" si="11"/>
        <v>b1091:b1102</v>
      </c>
      <c r="E814" cm="1">
        <f t="array" aca="1" ref="E814:P814" ca="1">TRANSPOSE(INDIRECT(D814))</f>
        <v>-8.8165499999999994</v>
      </c>
      <c r="F814">
        <f ca="1"/>
        <v>9.46382E-13</v>
      </c>
      <c r="G814">
        <f ca="1"/>
        <v>5</v>
      </c>
      <c r="H814">
        <f ca="1"/>
        <v>348</v>
      </c>
      <c r="I814" t="str">
        <f ca="1"/>
        <v>CS-Baa-5YR</v>
      </c>
      <c r="J814">
        <f ca="1"/>
        <v>-3.98502</v>
      </c>
      <c r="K814">
        <f ca="1"/>
        <v>-3.4231799999999999</v>
      </c>
      <c r="L814">
        <f ca="1"/>
        <v>-3.1345100000000001</v>
      </c>
      <c r="M814">
        <f ca="1"/>
        <v>0.01</v>
      </c>
      <c r="N814" t="str">
        <f ca="1"/>
        <v xml:space="preserve"> p-value 0.0. Null Hypothesis Rejecting</v>
      </c>
      <c r="O814" t="str">
        <f ca="1"/>
        <v xml:space="preserve"> Series is Stationary</v>
      </c>
      <c r="P814" t="str">
        <f ca="1"/>
        <v xml:space="preserve"> object</v>
      </c>
    </row>
    <row r="815" spans="1:22">
      <c r="A815" s="4" t="s">
        <v>250</v>
      </c>
      <c r="B815" t="s">
        <v>251</v>
      </c>
      <c r="C815">
        <f t="shared" si="12"/>
        <v>1104</v>
      </c>
      <c r="D815" t="str">
        <f t="shared" si="11"/>
        <v>b1104:b1115</v>
      </c>
      <c r="E815" cm="1">
        <f t="array" aca="1" ref="E815:P815" ca="1">TRANSPOSE(INDIRECT(D815))</f>
        <v>-4.3110499999999998</v>
      </c>
      <c r="F815">
        <f ca="1"/>
        <v>3.0242899999999998E-3</v>
      </c>
      <c r="G815">
        <f ca="1"/>
        <v>13</v>
      </c>
      <c r="H815">
        <f ca="1"/>
        <v>340</v>
      </c>
      <c r="I815" t="str">
        <f ca="1"/>
        <v>TB-3MO-TY</v>
      </c>
      <c r="J815">
        <f ca="1"/>
        <v>-3.9856500000000001</v>
      </c>
      <c r="K815">
        <f ca="1"/>
        <v>-3.4234800000000001</v>
      </c>
      <c r="L815">
        <f ca="1"/>
        <v>-3.13469</v>
      </c>
      <c r="M815">
        <f ca="1"/>
        <v>0.05</v>
      </c>
      <c r="N815" t="str">
        <f ca="1"/>
        <v xml:space="preserve"> p-value 0.003. Null Hypothesis Rejecting</v>
      </c>
      <c r="O815" t="str">
        <f ca="1"/>
        <v xml:space="preserve"> Series is Stationary</v>
      </c>
      <c r="P815" t="str">
        <f ca="1"/>
        <v xml:space="preserve"> object</v>
      </c>
    </row>
    <row r="816" spans="1:22">
      <c r="A816" s="4" t="s">
        <v>252</v>
      </c>
      <c r="B816" t="s">
        <v>253</v>
      </c>
      <c r="C816">
        <f t="shared" si="12"/>
        <v>1117</v>
      </c>
      <c r="D816" t="str">
        <f t="shared" si="11"/>
        <v>b1117:b1128</v>
      </c>
      <c r="E816" cm="1">
        <f t="array" aca="1" ref="E816:P816" ca="1">TRANSPOSE(INDIRECT(D816))</f>
        <v>-4.3536299999999999</v>
      </c>
      <c r="F816">
        <f ca="1"/>
        <v>2.5936100000000001E-3</v>
      </c>
      <c r="G816">
        <f ca="1"/>
        <v>13</v>
      </c>
      <c r="H816">
        <f ca="1"/>
        <v>340</v>
      </c>
      <c r="I816" t="str">
        <f ca="1"/>
        <v>TB-1YR-TY</v>
      </c>
      <c r="J816">
        <f ca="1"/>
        <v>-3.9856500000000001</v>
      </c>
      <c r="K816">
        <f ca="1"/>
        <v>-3.4234800000000001</v>
      </c>
      <c r="L816">
        <f ca="1"/>
        <v>-3.13469</v>
      </c>
      <c r="M816">
        <f ca="1"/>
        <v>0.05</v>
      </c>
      <c r="N816" t="str">
        <f ca="1"/>
        <v xml:space="preserve"> p-value 0.0026. Null Hypothesis Rejecting</v>
      </c>
      <c r="O816" t="str">
        <f ca="1"/>
        <v xml:space="preserve"> Series is Stationary</v>
      </c>
      <c r="P816" t="str">
        <f ca="1"/>
        <v xml:space="preserve"> object</v>
      </c>
    </row>
    <row r="817" spans="1:16">
      <c r="A817" s="4" t="s">
        <v>277</v>
      </c>
      <c r="C817">
        <f t="shared" si="12"/>
        <v>1130</v>
      </c>
      <c r="D817" t="str">
        <f t="shared" si="11"/>
        <v>b1130:b1141</v>
      </c>
      <c r="E817" cm="1">
        <f t="array" aca="1" ref="E817:P817" ca="1">TRANSPOSE(INDIRECT(D817))</f>
        <v>-16.3232</v>
      </c>
      <c r="F817">
        <f ca="1"/>
        <v>0</v>
      </c>
      <c r="G817">
        <f ca="1"/>
        <v>0</v>
      </c>
      <c r="H817">
        <f ca="1"/>
        <v>353</v>
      </c>
      <c r="I817" t="str">
        <f ca="1"/>
        <v>TB-5YR-TY</v>
      </c>
      <c r="J817">
        <f ca="1"/>
        <v>-3.9846499999999998</v>
      </c>
      <c r="K817">
        <f ca="1"/>
        <v>-3.423</v>
      </c>
      <c r="L817">
        <f ca="1"/>
        <v>-3.1344099999999999</v>
      </c>
      <c r="M817">
        <f ca="1"/>
        <v>0.05</v>
      </c>
      <c r="N817" t="str">
        <f ca="1"/>
        <v xml:space="preserve"> p-value 0.0. Null Hypothesis Rejecting</v>
      </c>
      <c r="O817" t="str">
        <f ca="1"/>
        <v xml:space="preserve"> Series is Stationary</v>
      </c>
      <c r="P817" t="str">
        <f ca="1"/>
        <v xml:space="preserve"> object</v>
      </c>
    </row>
    <row r="818" spans="1:16">
      <c r="A818" s="4" t="s">
        <v>241</v>
      </c>
      <c r="B818">
        <v>-16.096299999999999</v>
      </c>
      <c r="C818">
        <f t="shared" si="12"/>
        <v>1143</v>
      </c>
      <c r="D818" t="str">
        <f t="shared" si="11"/>
        <v>b1143:b1154</v>
      </c>
      <c r="E818" cm="1">
        <f t="array" aca="1" ref="E818:P818" ca="1">TRANSPOSE(INDIRECT(D818))</f>
        <v>-4.3110499999999998</v>
      </c>
      <c r="F818">
        <f ca="1"/>
        <v>3.0242899999999998E-3</v>
      </c>
      <c r="G818">
        <f ca="1"/>
        <v>13</v>
      </c>
      <c r="H818">
        <f ca="1"/>
        <v>340</v>
      </c>
      <c r="I818" t="str">
        <f ca="1"/>
        <v>TB-3MO-TY</v>
      </c>
      <c r="J818">
        <f ca="1"/>
        <v>-3.9856500000000001</v>
      </c>
      <c r="K818">
        <f ca="1"/>
        <v>-3.4234800000000001</v>
      </c>
      <c r="L818">
        <f ca="1"/>
        <v>-3.13469</v>
      </c>
      <c r="M818">
        <f ca="1"/>
        <v>0.01</v>
      </c>
      <c r="N818" t="str">
        <f ca="1"/>
        <v xml:space="preserve"> p-value 0.003. Null Hypothesis Rejecting</v>
      </c>
      <c r="O818" t="str">
        <f ca="1"/>
        <v xml:space="preserve"> Series is Stationary</v>
      </c>
      <c r="P818" t="str">
        <f ca="1"/>
        <v xml:space="preserve"> object</v>
      </c>
    </row>
    <row r="819" spans="1:16">
      <c r="A819" s="4" t="s">
        <v>242</v>
      </c>
      <c r="B819" s="10">
        <v>1.1148900000000001E-22</v>
      </c>
      <c r="C819">
        <f t="shared" si="12"/>
        <v>1156</v>
      </c>
      <c r="D819" t="str">
        <f t="shared" si="11"/>
        <v>b1156:b1167</v>
      </c>
      <c r="E819" cm="1">
        <f t="array" aca="1" ref="E819:P819" ca="1">TRANSPOSE(INDIRECT(D819))</f>
        <v>-4.3536299999999999</v>
      </c>
      <c r="F819">
        <f ca="1"/>
        <v>2.5936100000000001E-3</v>
      </c>
      <c r="G819">
        <f ca="1"/>
        <v>13</v>
      </c>
      <c r="H819">
        <f ca="1"/>
        <v>340</v>
      </c>
      <c r="I819" t="str">
        <f ca="1"/>
        <v>TB-1YR-TY</v>
      </c>
      <c r="J819">
        <f ca="1"/>
        <v>-3.9856500000000001</v>
      </c>
      <c r="K819">
        <f ca="1"/>
        <v>-3.4234800000000001</v>
      </c>
      <c r="L819">
        <f ca="1"/>
        <v>-3.13469</v>
      </c>
      <c r="M819">
        <f ca="1"/>
        <v>0.01</v>
      </c>
      <c r="N819" t="str">
        <f ca="1"/>
        <v xml:space="preserve"> p-value 0.0026. Null Hypothesis Rejecting</v>
      </c>
      <c r="O819" t="str">
        <f ca="1"/>
        <v xml:space="preserve"> Series is Stationary</v>
      </c>
      <c r="P819" t="str">
        <f ca="1"/>
        <v xml:space="preserve"> object</v>
      </c>
    </row>
    <row r="820" spans="1:16">
      <c r="A820" s="4" t="s">
        <v>243</v>
      </c>
      <c r="B820">
        <v>0</v>
      </c>
      <c r="C820">
        <f t="shared" si="12"/>
        <v>1169</v>
      </c>
      <c r="D820" t="str">
        <f t="shared" si="11"/>
        <v>b1169:b1180</v>
      </c>
      <c r="E820" cm="1">
        <f t="array" aca="1" ref="E820:P820" ca="1">TRANSPOSE(INDIRECT(D820))</f>
        <v>-16.3232</v>
      </c>
      <c r="F820">
        <f ca="1"/>
        <v>0</v>
      </c>
      <c r="G820">
        <f ca="1"/>
        <v>0</v>
      </c>
      <c r="H820">
        <f ca="1"/>
        <v>353</v>
      </c>
      <c r="I820" t="str">
        <f ca="1"/>
        <v>TB-5YR-TY</v>
      </c>
      <c r="J820">
        <f ca="1"/>
        <v>-3.9846499999999998</v>
      </c>
      <c r="K820">
        <f ca="1"/>
        <v>-3.423</v>
      </c>
      <c r="L820">
        <f ca="1"/>
        <v>-3.1344099999999999</v>
      </c>
      <c r="M820">
        <f ca="1"/>
        <v>0.01</v>
      </c>
      <c r="N820" t="str">
        <f ca="1"/>
        <v xml:space="preserve"> p-value 0.0. Null Hypothesis Rejecting</v>
      </c>
      <c r="O820" t="str">
        <f ca="1"/>
        <v xml:space="preserve"> Series is Stationary</v>
      </c>
      <c r="P820" t="str">
        <f ca="1"/>
        <v xml:space="preserve"> object</v>
      </c>
    </row>
    <row r="821" spans="1:16">
      <c r="A821" s="4" t="s">
        <v>244</v>
      </c>
      <c r="B821">
        <v>353</v>
      </c>
      <c r="C821">
        <f t="shared" si="12"/>
        <v>1182</v>
      </c>
      <c r="D821" t="str">
        <f t="shared" si="11"/>
        <v>b1182:b1193</v>
      </c>
      <c r="E821" cm="1">
        <f t="array" aca="1" ref="E821:P821" ca="1">TRANSPOSE(INDIRECT(D821))</f>
        <v>0</v>
      </c>
      <c r="F821">
        <f ca="1"/>
        <v>0</v>
      </c>
      <c r="G821">
        <f ca="1"/>
        <v>0</v>
      </c>
      <c r="H821">
        <f ca="1"/>
        <v>0</v>
      </c>
      <c r="I821">
        <f ca="1"/>
        <v>-2.4667599999999998</v>
      </c>
      <c r="J821">
        <f ca="1"/>
        <v>0.34477400000000002</v>
      </c>
      <c r="K821">
        <f ca="1"/>
        <v>3</v>
      </c>
      <c r="L821">
        <f ca="1"/>
        <v>123</v>
      </c>
      <c r="M821" t="str">
        <f ca="1"/>
        <v>CS-Aaa-3MO</v>
      </c>
      <c r="N821">
        <f ca="1"/>
        <v>-4.0343200000000001</v>
      </c>
      <c r="O821">
        <f ca="1"/>
        <v>-3.4468100000000002</v>
      </c>
      <c r="P821">
        <f ca="1"/>
        <v>-3.1483400000000001</v>
      </c>
    </row>
    <row r="822" spans="1:16">
      <c r="A822" s="4" t="s">
        <v>169</v>
      </c>
      <c r="B822" t="s">
        <v>110</v>
      </c>
    </row>
    <row r="823" spans="1:16">
      <c r="A823" s="4" t="s">
        <v>246</v>
      </c>
      <c r="B823">
        <v>-3.9846499999999998</v>
      </c>
    </row>
    <row r="824" spans="1:16">
      <c r="A824" s="4" t="s">
        <v>247</v>
      </c>
      <c r="B824">
        <v>-3.423</v>
      </c>
    </row>
    <row r="825" spans="1:16">
      <c r="A825" s="4" t="s">
        <v>248</v>
      </c>
      <c r="B825">
        <v>-3.1344099999999999</v>
      </c>
    </row>
    <row r="826" spans="1:16">
      <c r="A826" s="4" t="s">
        <v>265</v>
      </c>
      <c r="B826">
        <v>0.05</v>
      </c>
    </row>
    <row r="827" spans="1:16">
      <c r="A827" s="4" t="s">
        <v>249</v>
      </c>
      <c r="B827" t="s">
        <v>309</v>
      </c>
    </row>
    <row r="828" spans="1:16">
      <c r="A828" s="4" t="s">
        <v>250</v>
      </c>
      <c r="B828" t="s">
        <v>251</v>
      </c>
    </row>
    <row r="829" spans="1:16">
      <c r="A829" s="4" t="s">
        <v>252</v>
      </c>
      <c r="B829" t="s">
        <v>253</v>
      </c>
    </row>
    <row r="830" spans="1:16">
      <c r="A830" s="4" t="s">
        <v>279</v>
      </c>
    </row>
    <row r="831" spans="1:16">
      <c r="A831" s="4" t="s">
        <v>241</v>
      </c>
      <c r="B831">
        <v>-9.2304899999999996</v>
      </c>
    </row>
    <row r="832" spans="1:16">
      <c r="A832" s="4" t="s">
        <v>242</v>
      </c>
      <c r="B832" s="10">
        <v>1.10056E-13</v>
      </c>
    </row>
    <row r="833" spans="1:2">
      <c r="A833" s="4" t="s">
        <v>243</v>
      </c>
      <c r="B833">
        <v>2</v>
      </c>
    </row>
    <row r="834" spans="1:2">
      <c r="A834" s="4" t="s">
        <v>244</v>
      </c>
      <c r="B834">
        <v>351</v>
      </c>
    </row>
    <row r="835" spans="1:2">
      <c r="A835" s="4" t="s">
        <v>169</v>
      </c>
      <c r="B835" t="s">
        <v>111</v>
      </c>
    </row>
    <row r="836" spans="1:2">
      <c r="A836" s="4" t="s">
        <v>246</v>
      </c>
      <c r="B836">
        <v>-3.9847999999999999</v>
      </c>
    </row>
    <row r="837" spans="1:2">
      <c r="A837" s="4" t="s">
        <v>247</v>
      </c>
      <c r="B837">
        <v>-3.4230700000000001</v>
      </c>
    </row>
    <row r="838" spans="1:2">
      <c r="A838" s="4" t="s">
        <v>248</v>
      </c>
      <c r="B838">
        <v>-3.1344500000000002</v>
      </c>
    </row>
    <row r="839" spans="1:2">
      <c r="A839" s="4" t="s">
        <v>265</v>
      </c>
      <c r="B839">
        <v>0.05</v>
      </c>
    </row>
    <row r="840" spans="1:2">
      <c r="A840" s="4" t="s">
        <v>249</v>
      </c>
      <c r="B840" t="s">
        <v>309</v>
      </c>
    </row>
    <row r="841" spans="1:2">
      <c r="A841" s="4" t="s">
        <v>250</v>
      </c>
      <c r="B841" t="s">
        <v>251</v>
      </c>
    </row>
    <row r="842" spans="1:2">
      <c r="A842" s="4" t="s">
        <v>252</v>
      </c>
      <c r="B842" t="s">
        <v>253</v>
      </c>
    </row>
    <row r="843" spans="1:2">
      <c r="A843" s="4" t="s">
        <v>281</v>
      </c>
    </row>
    <row r="844" spans="1:2">
      <c r="A844" s="4" t="s">
        <v>241</v>
      </c>
      <c r="B844">
        <v>-19.638999999999999</v>
      </c>
    </row>
    <row r="845" spans="1:2">
      <c r="A845" s="4" t="s">
        <v>242</v>
      </c>
      <c r="B845">
        <v>0</v>
      </c>
    </row>
    <row r="846" spans="1:2">
      <c r="A846" s="4" t="s">
        <v>243</v>
      </c>
      <c r="B846">
        <v>0</v>
      </c>
    </row>
    <row r="847" spans="1:2">
      <c r="A847" s="4" t="s">
        <v>244</v>
      </c>
      <c r="B847">
        <v>353</v>
      </c>
    </row>
    <row r="848" spans="1:2">
      <c r="A848" s="4" t="s">
        <v>169</v>
      </c>
      <c r="B848" t="s">
        <v>113</v>
      </c>
    </row>
    <row r="849" spans="1:2">
      <c r="A849" s="4" t="s">
        <v>246</v>
      </c>
      <c r="B849">
        <v>-3.9846499999999998</v>
      </c>
    </row>
    <row r="850" spans="1:2">
      <c r="A850" s="4" t="s">
        <v>247</v>
      </c>
      <c r="B850">
        <v>-3.423</v>
      </c>
    </row>
    <row r="851" spans="1:2">
      <c r="A851" s="4" t="s">
        <v>248</v>
      </c>
      <c r="B851">
        <v>-3.1344099999999999</v>
      </c>
    </row>
    <row r="852" spans="1:2">
      <c r="A852" s="4" t="s">
        <v>265</v>
      </c>
      <c r="B852">
        <v>0.05</v>
      </c>
    </row>
    <row r="853" spans="1:2">
      <c r="A853" s="4" t="s">
        <v>249</v>
      </c>
      <c r="B853" t="s">
        <v>309</v>
      </c>
    </row>
    <row r="854" spans="1:2">
      <c r="A854" s="4" t="s">
        <v>250</v>
      </c>
      <c r="B854" t="s">
        <v>251</v>
      </c>
    </row>
    <row r="855" spans="1:2">
      <c r="A855" s="4" t="s">
        <v>252</v>
      </c>
      <c r="B855" t="s">
        <v>253</v>
      </c>
    </row>
    <row r="856" spans="1:2">
      <c r="A856" s="4" t="s">
        <v>283</v>
      </c>
    </row>
    <row r="857" spans="1:2">
      <c r="A857" s="4" t="s">
        <v>241</v>
      </c>
      <c r="B857">
        <v>-16.987500000000001</v>
      </c>
    </row>
    <row r="858" spans="1:2">
      <c r="A858" s="4" t="s">
        <v>242</v>
      </c>
      <c r="B858">
        <v>0</v>
      </c>
    </row>
    <row r="859" spans="1:2">
      <c r="A859" s="4" t="s">
        <v>243</v>
      </c>
      <c r="B859">
        <v>0</v>
      </c>
    </row>
    <row r="860" spans="1:2">
      <c r="A860" s="4" t="s">
        <v>244</v>
      </c>
      <c r="B860">
        <v>353</v>
      </c>
    </row>
    <row r="861" spans="1:2">
      <c r="A861" s="4" t="s">
        <v>169</v>
      </c>
      <c r="B861" t="s">
        <v>114</v>
      </c>
    </row>
    <row r="862" spans="1:2">
      <c r="A862" s="4" t="s">
        <v>246</v>
      </c>
      <c r="B862">
        <v>-3.9846499999999998</v>
      </c>
    </row>
    <row r="863" spans="1:2">
      <c r="A863" s="4" t="s">
        <v>247</v>
      </c>
      <c r="B863">
        <v>-3.423</v>
      </c>
    </row>
    <row r="864" spans="1:2">
      <c r="A864" s="4" t="s">
        <v>248</v>
      </c>
      <c r="B864">
        <v>-3.1344099999999999</v>
      </c>
    </row>
    <row r="865" spans="1:2">
      <c r="A865" s="4" t="s">
        <v>265</v>
      </c>
      <c r="B865">
        <v>0.05</v>
      </c>
    </row>
    <row r="866" spans="1:2">
      <c r="A866" s="4" t="s">
        <v>249</v>
      </c>
      <c r="B866" t="s">
        <v>309</v>
      </c>
    </row>
    <row r="867" spans="1:2">
      <c r="A867" s="4" t="s">
        <v>250</v>
      </c>
      <c r="B867" t="s">
        <v>251</v>
      </c>
    </row>
    <row r="868" spans="1:2">
      <c r="A868" s="4" t="s">
        <v>252</v>
      </c>
      <c r="B868" t="s">
        <v>253</v>
      </c>
    </row>
    <row r="869" spans="1:2">
      <c r="A869" s="4" t="s">
        <v>285</v>
      </c>
    </row>
    <row r="870" spans="1:2">
      <c r="A870" s="4" t="s">
        <v>241</v>
      </c>
      <c r="B870">
        <v>-14.6486</v>
      </c>
    </row>
    <row r="871" spans="1:2">
      <c r="A871" s="4" t="s">
        <v>242</v>
      </c>
      <c r="B871" s="10">
        <v>3.46404E-22</v>
      </c>
    </row>
    <row r="872" spans="1:2">
      <c r="A872" s="4" t="s">
        <v>243</v>
      </c>
      <c r="B872">
        <v>0</v>
      </c>
    </row>
    <row r="873" spans="1:2">
      <c r="A873" s="4" t="s">
        <v>244</v>
      </c>
      <c r="B873">
        <v>353</v>
      </c>
    </row>
    <row r="874" spans="1:2">
      <c r="A874" s="4" t="s">
        <v>169</v>
      </c>
      <c r="B874" t="s">
        <v>115</v>
      </c>
    </row>
    <row r="875" spans="1:2">
      <c r="A875" s="4" t="s">
        <v>246</v>
      </c>
      <c r="B875">
        <v>-3.9846499999999998</v>
      </c>
    </row>
    <row r="876" spans="1:2">
      <c r="A876" s="4" t="s">
        <v>247</v>
      </c>
      <c r="B876">
        <v>-3.423</v>
      </c>
    </row>
    <row r="877" spans="1:2">
      <c r="A877" s="4" t="s">
        <v>248</v>
      </c>
      <c r="B877">
        <v>-3.1344099999999999</v>
      </c>
    </row>
    <row r="878" spans="1:2">
      <c r="A878" s="4" t="s">
        <v>265</v>
      </c>
      <c r="B878">
        <v>0.05</v>
      </c>
    </row>
    <row r="879" spans="1:2">
      <c r="A879" s="4" t="s">
        <v>249</v>
      </c>
      <c r="B879" t="s">
        <v>309</v>
      </c>
    </row>
    <row r="880" spans="1:2">
      <c r="A880" s="4" t="s">
        <v>250</v>
      </c>
      <c r="B880" t="s">
        <v>251</v>
      </c>
    </row>
    <row r="881" spans="1:2">
      <c r="A881" s="4" t="s">
        <v>252</v>
      </c>
      <c r="B881" t="s">
        <v>253</v>
      </c>
    </row>
    <row r="882" spans="1:2">
      <c r="A882" s="4" t="s">
        <v>287</v>
      </c>
    </row>
    <row r="883" spans="1:2">
      <c r="A883" s="4" t="s">
        <v>241</v>
      </c>
      <c r="B883">
        <v>-14.5992</v>
      </c>
    </row>
    <row r="884" spans="1:2">
      <c r="A884" s="4" t="s">
        <v>242</v>
      </c>
      <c r="B884" s="10">
        <v>3.7302800000000002E-22</v>
      </c>
    </row>
    <row r="885" spans="1:2">
      <c r="A885" s="4" t="s">
        <v>243</v>
      </c>
      <c r="B885">
        <v>0</v>
      </c>
    </row>
    <row r="886" spans="1:2">
      <c r="A886" s="4" t="s">
        <v>244</v>
      </c>
      <c r="B886">
        <v>353</v>
      </c>
    </row>
    <row r="887" spans="1:2">
      <c r="A887" s="4" t="s">
        <v>169</v>
      </c>
      <c r="B887" t="s">
        <v>116</v>
      </c>
    </row>
    <row r="888" spans="1:2">
      <c r="A888" s="4" t="s">
        <v>246</v>
      </c>
      <c r="B888">
        <v>-3.9846499999999998</v>
      </c>
    </row>
    <row r="889" spans="1:2">
      <c r="A889" s="4" t="s">
        <v>247</v>
      </c>
      <c r="B889">
        <v>-3.423</v>
      </c>
    </row>
    <row r="890" spans="1:2">
      <c r="A890" s="4" t="s">
        <v>248</v>
      </c>
      <c r="B890">
        <v>-3.1344099999999999</v>
      </c>
    </row>
    <row r="891" spans="1:2">
      <c r="A891" s="4" t="s">
        <v>265</v>
      </c>
      <c r="B891">
        <v>0.05</v>
      </c>
    </row>
    <row r="892" spans="1:2">
      <c r="A892" s="4" t="s">
        <v>249</v>
      </c>
      <c r="B892" t="s">
        <v>309</v>
      </c>
    </row>
    <row r="893" spans="1:2">
      <c r="A893" s="4" t="s">
        <v>250</v>
      </c>
      <c r="B893" t="s">
        <v>251</v>
      </c>
    </row>
    <row r="894" spans="1:2">
      <c r="A894" s="4" t="s">
        <v>252</v>
      </c>
      <c r="B894" t="s">
        <v>253</v>
      </c>
    </row>
    <row r="895" spans="1:2">
      <c r="A895" s="4" t="s">
        <v>289</v>
      </c>
    </row>
    <row r="896" spans="1:2">
      <c r="A896" s="4" t="s">
        <v>241</v>
      </c>
      <c r="B896">
        <v>-8.8479299999999999</v>
      </c>
    </row>
    <row r="897" spans="1:2">
      <c r="A897" s="4" t="s">
        <v>242</v>
      </c>
      <c r="B897" s="10">
        <v>8.0288199999999995E-13</v>
      </c>
    </row>
    <row r="898" spans="1:2">
      <c r="A898" s="4" t="s">
        <v>243</v>
      </c>
      <c r="B898">
        <v>5</v>
      </c>
    </row>
    <row r="899" spans="1:2">
      <c r="A899" s="4" t="s">
        <v>244</v>
      </c>
      <c r="B899">
        <v>348</v>
      </c>
    </row>
    <row r="900" spans="1:2">
      <c r="A900" s="4" t="s">
        <v>169</v>
      </c>
      <c r="B900" t="s">
        <v>118</v>
      </c>
    </row>
    <row r="901" spans="1:2">
      <c r="A901" s="4" t="s">
        <v>246</v>
      </c>
      <c r="B901">
        <v>-3.98502</v>
      </c>
    </row>
    <row r="902" spans="1:2">
      <c r="A902" s="4" t="s">
        <v>247</v>
      </c>
      <c r="B902">
        <v>-3.4231799999999999</v>
      </c>
    </row>
    <row r="903" spans="1:2">
      <c r="A903" s="4" t="s">
        <v>248</v>
      </c>
      <c r="B903">
        <v>-3.1345100000000001</v>
      </c>
    </row>
    <row r="904" spans="1:2">
      <c r="A904" s="4" t="s">
        <v>265</v>
      </c>
      <c r="B904">
        <v>0.05</v>
      </c>
    </row>
    <row r="905" spans="1:2">
      <c r="A905" s="4" t="s">
        <v>249</v>
      </c>
      <c r="B905" t="s">
        <v>309</v>
      </c>
    </row>
    <row r="906" spans="1:2">
      <c r="A906" s="4" t="s">
        <v>250</v>
      </c>
      <c r="B906" t="s">
        <v>251</v>
      </c>
    </row>
    <row r="907" spans="1:2">
      <c r="A907" s="4" t="s">
        <v>252</v>
      </c>
      <c r="B907" t="s">
        <v>253</v>
      </c>
    </row>
    <row r="908" spans="1:2">
      <c r="A908" s="4" t="s">
        <v>291</v>
      </c>
    </row>
    <row r="909" spans="1:2">
      <c r="A909" s="4" t="s">
        <v>241</v>
      </c>
      <c r="B909">
        <v>-5.6221500000000004</v>
      </c>
    </row>
    <row r="910" spans="1:2">
      <c r="A910" s="4" t="s">
        <v>242</v>
      </c>
      <c r="B910" s="10">
        <v>1.3155299999999999E-5</v>
      </c>
    </row>
    <row r="911" spans="1:2">
      <c r="A911" s="4" t="s">
        <v>243</v>
      </c>
      <c r="B911">
        <v>16</v>
      </c>
    </row>
    <row r="912" spans="1:2">
      <c r="A912" s="4" t="s">
        <v>244</v>
      </c>
      <c r="B912">
        <v>337</v>
      </c>
    </row>
    <row r="913" spans="1:2">
      <c r="A913" s="4" t="s">
        <v>169</v>
      </c>
      <c r="B913" t="s">
        <v>119</v>
      </c>
    </row>
    <row r="914" spans="1:2">
      <c r="A914" s="4" t="s">
        <v>246</v>
      </c>
      <c r="B914">
        <v>-3.9858899999999999</v>
      </c>
    </row>
    <row r="915" spans="1:2">
      <c r="A915" s="4" t="s">
        <v>247</v>
      </c>
      <c r="B915">
        <v>-3.4236</v>
      </c>
    </row>
    <row r="916" spans="1:2">
      <c r="A916" s="4" t="s">
        <v>248</v>
      </c>
      <c r="B916">
        <v>-3.13476</v>
      </c>
    </row>
    <row r="917" spans="1:2">
      <c r="A917" s="4" t="s">
        <v>265</v>
      </c>
      <c r="B917">
        <v>0.05</v>
      </c>
    </row>
    <row r="918" spans="1:2">
      <c r="A918" s="4" t="s">
        <v>249</v>
      </c>
      <c r="B918" t="s">
        <v>309</v>
      </c>
    </row>
    <row r="919" spans="1:2">
      <c r="A919" s="4" t="s">
        <v>250</v>
      </c>
      <c r="B919" t="s">
        <v>251</v>
      </c>
    </row>
    <row r="920" spans="1:2">
      <c r="A920" s="4" t="s">
        <v>252</v>
      </c>
      <c r="B920" t="s">
        <v>253</v>
      </c>
    </row>
    <row r="921" spans="1:2">
      <c r="A921" s="4" t="s">
        <v>293</v>
      </c>
    </row>
    <row r="922" spans="1:2">
      <c r="A922" s="4" t="s">
        <v>241</v>
      </c>
      <c r="B922">
        <v>-12.640499999999999</v>
      </c>
    </row>
    <row r="923" spans="1:2">
      <c r="A923" s="4" t="s">
        <v>242</v>
      </c>
      <c r="B923" s="10">
        <v>4.1288199999999997E-20</v>
      </c>
    </row>
    <row r="924" spans="1:2">
      <c r="A924" s="4" t="s">
        <v>243</v>
      </c>
      <c r="B924">
        <v>1</v>
      </c>
    </row>
    <row r="925" spans="1:2">
      <c r="A925" s="4" t="s">
        <v>244</v>
      </c>
      <c r="B925">
        <v>352</v>
      </c>
    </row>
    <row r="926" spans="1:2">
      <c r="A926" s="4" t="s">
        <v>169</v>
      </c>
      <c r="B926" t="s">
        <v>120</v>
      </c>
    </row>
    <row r="927" spans="1:2">
      <c r="A927" s="4" t="s">
        <v>246</v>
      </c>
      <c r="B927">
        <v>-3.9847199999999998</v>
      </c>
    </row>
    <row r="928" spans="1:2">
      <c r="A928" s="4" t="s">
        <v>247</v>
      </c>
      <c r="B928">
        <v>-3.4230399999999999</v>
      </c>
    </row>
    <row r="929" spans="1:2">
      <c r="A929" s="4" t="s">
        <v>248</v>
      </c>
      <c r="B929">
        <v>-3.13443</v>
      </c>
    </row>
    <row r="930" spans="1:2">
      <c r="A930" s="4" t="s">
        <v>265</v>
      </c>
      <c r="B930">
        <v>0.05</v>
      </c>
    </row>
    <row r="931" spans="1:2">
      <c r="A931" s="4" t="s">
        <v>249</v>
      </c>
      <c r="B931" t="s">
        <v>309</v>
      </c>
    </row>
    <row r="932" spans="1:2">
      <c r="A932" s="4" t="s">
        <v>250</v>
      </c>
      <c r="B932" t="s">
        <v>251</v>
      </c>
    </row>
    <row r="933" spans="1:2">
      <c r="A933" s="4" t="s">
        <v>252</v>
      </c>
      <c r="B933" t="s">
        <v>253</v>
      </c>
    </row>
    <row r="934" spans="1:2">
      <c r="A934" s="4" t="s">
        <v>295</v>
      </c>
    </row>
    <row r="935" spans="1:2">
      <c r="A935" s="4" t="s">
        <v>241</v>
      </c>
      <c r="B935">
        <v>-8.8165499999999994</v>
      </c>
    </row>
    <row r="936" spans="1:2">
      <c r="A936" s="4" t="s">
        <v>242</v>
      </c>
      <c r="B936" s="10">
        <v>9.46382E-13</v>
      </c>
    </row>
    <row r="937" spans="1:2">
      <c r="A937" s="4" t="s">
        <v>243</v>
      </c>
      <c r="B937">
        <v>5</v>
      </c>
    </row>
    <row r="938" spans="1:2">
      <c r="A938" s="4" t="s">
        <v>244</v>
      </c>
      <c r="B938">
        <v>348</v>
      </c>
    </row>
    <row r="939" spans="1:2">
      <c r="A939" s="4" t="s">
        <v>169</v>
      </c>
      <c r="B939" t="s">
        <v>121</v>
      </c>
    </row>
    <row r="940" spans="1:2">
      <c r="A940" s="4" t="s">
        <v>246</v>
      </c>
      <c r="B940">
        <v>-3.98502</v>
      </c>
    </row>
    <row r="941" spans="1:2">
      <c r="A941" s="4" t="s">
        <v>247</v>
      </c>
      <c r="B941">
        <v>-3.4231799999999999</v>
      </c>
    </row>
    <row r="942" spans="1:2">
      <c r="A942" s="4" t="s">
        <v>248</v>
      </c>
      <c r="B942">
        <v>-3.1345100000000001</v>
      </c>
    </row>
    <row r="943" spans="1:2">
      <c r="A943" s="4" t="s">
        <v>265</v>
      </c>
      <c r="B943">
        <v>0.05</v>
      </c>
    </row>
    <row r="944" spans="1:2">
      <c r="A944" s="4" t="s">
        <v>249</v>
      </c>
      <c r="B944" t="s">
        <v>309</v>
      </c>
    </row>
    <row r="945" spans="1:2">
      <c r="A945" s="4" t="s">
        <v>250</v>
      </c>
      <c r="B945" t="s">
        <v>251</v>
      </c>
    </row>
    <row r="946" spans="1:2">
      <c r="A946" s="4" t="s">
        <v>252</v>
      </c>
      <c r="B946" t="s">
        <v>253</v>
      </c>
    </row>
    <row r="947" spans="1:2">
      <c r="A947" s="4" t="s">
        <v>272</v>
      </c>
    </row>
    <row r="948" spans="1:2">
      <c r="A948" s="4" t="s">
        <v>241</v>
      </c>
      <c r="B948">
        <v>-14.6807</v>
      </c>
    </row>
    <row r="949" spans="1:2">
      <c r="A949" s="4" t="s">
        <v>242</v>
      </c>
      <c r="B949" s="10">
        <v>3.3056099999999999E-22</v>
      </c>
    </row>
    <row r="950" spans="1:2">
      <c r="A950" s="4" t="s">
        <v>243</v>
      </c>
      <c r="B950">
        <v>1</v>
      </c>
    </row>
    <row r="951" spans="1:2">
      <c r="A951" s="4" t="s">
        <v>244</v>
      </c>
      <c r="B951">
        <v>352</v>
      </c>
    </row>
    <row r="952" spans="1:2">
      <c r="A952" s="4" t="s">
        <v>169</v>
      </c>
      <c r="B952" t="s">
        <v>108</v>
      </c>
    </row>
    <row r="953" spans="1:2">
      <c r="A953" s="4" t="s">
        <v>246</v>
      </c>
      <c r="B953">
        <v>-3.9847199999999998</v>
      </c>
    </row>
    <row r="954" spans="1:2">
      <c r="A954" s="4" t="s">
        <v>247</v>
      </c>
      <c r="B954">
        <v>-3.4230399999999999</v>
      </c>
    </row>
    <row r="955" spans="1:2">
      <c r="A955" s="4" t="s">
        <v>248</v>
      </c>
      <c r="B955">
        <v>-3.13443</v>
      </c>
    </row>
    <row r="956" spans="1:2">
      <c r="A956" s="4" t="s">
        <v>265</v>
      </c>
      <c r="B956">
        <v>0.01</v>
      </c>
    </row>
    <row r="957" spans="1:2">
      <c r="A957" s="4" t="s">
        <v>249</v>
      </c>
      <c r="B957" t="s">
        <v>309</v>
      </c>
    </row>
    <row r="958" spans="1:2">
      <c r="A958" s="4" t="s">
        <v>250</v>
      </c>
      <c r="B958" t="s">
        <v>251</v>
      </c>
    </row>
    <row r="959" spans="1:2">
      <c r="A959" s="4" t="s">
        <v>252</v>
      </c>
      <c r="B959" t="s">
        <v>253</v>
      </c>
    </row>
    <row r="960" spans="1:2">
      <c r="A960" s="4" t="s">
        <v>275</v>
      </c>
    </row>
    <row r="961" spans="1:2">
      <c r="A961" s="4" t="s">
        <v>241</v>
      </c>
      <c r="B961">
        <v>-18.110800000000001</v>
      </c>
    </row>
    <row r="962" spans="1:2">
      <c r="A962" s="4" t="s">
        <v>242</v>
      </c>
      <c r="B962">
        <v>0</v>
      </c>
    </row>
    <row r="963" spans="1:2">
      <c r="A963" s="4" t="s">
        <v>243</v>
      </c>
      <c r="B963">
        <v>0</v>
      </c>
    </row>
    <row r="964" spans="1:2">
      <c r="A964" s="4" t="s">
        <v>244</v>
      </c>
      <c r="B964">
        <v>353</v>
      </c>
    </row>
    <row r="965" spans="1:2">
      <c r="A965" s="4" t="s">
        <v>169</v>
      </c>
      <c r="B965" t="s">
        <v>109</v>
      </c>
    </row>
    <row r="966" spans="1:2">
      <c r="A966" s="4" t="s">
        <v>246</v>
      </c>
      <c r="B966">
        <v>-3.9846499999999998</v>
      </c>
    </row>
    <row r="967" spans="1:2">
      <c r="A967" s="4" t="s">
        <v>247</v>
      </c>
      <c r="B967">
        <v>-3.423</v>
      </c>
    </row>
    <row r="968" spans="1:2">
      <c r="A968" s="4" t="s">
        <v>248</v>
      </c>
      <c r="B968">
        <v>-3.1344099999999999</v>
      </c>
    </row>
    <row r="969" spans="1:2">
      <c r="A969" s="4" t="s">
        <v>265</v>
      </c>
      <c r="B969">
        <v>0.01</v>
      </c>
    </row>
    <row r="970" spans="1:2">
      <c r="A970" s="4" t="s">
        <v>249</v>
      </c>
      <c r="B970" t="s">
        <v>309</v>
      </c>
    </row>
    <row r="971" spans="1:2">
      <c r="A971" s="4" t="s">
        <v>250</v>
      </c>
      <c r="B971" t="s">
        <v>251</v>
      </c>
    </row>
    <row r="972" spans="1:2">
      <c r="A972" s="4" t="s">
        <v>252</v>
      </c>
      <c r="B972" t="s">
        <v>253</v>
      </c>
    </row>
    <row r="973" spans="1:2">
      <c r="A973" s="4" t="s">
        <v>277</v>
      </c>
    </row>
    <row r="974" spans="1:2">
      <c r="A974" s="4" t="s">
        <v>241</v>
      </c>
      <c r="B974">
        <v>-16.096299999999999</v>
      </c>
    </row>
    <row r="975" spans="1:2">
      <c r="A975" s="4" t="s">
        <v>242</v>
      </c>
      <c r="B975" s="10">
        <v>1.1148900000000001E-22</v>
      </c>
    </row>
    <row r="976" spans="1:2">
      <c r="A976" s="4" t="s">
        <v>243</v>
      </c>
      <c r="B976">
        <v>0</v>
      </c>
    </row>
    <row r="977" spans="1:2">
      <c r="A977" s="4" t="s">
        <v>244</v>
      </c>
      <c r="B977">
        <v>353</v>
      </c>
    </row>
    <row r="978" spans="1:2">
      <c r="A978" s="4" t="s">
        <v>169</v>
      </c>
      <c r="B978" t="s">
        <v>110</v>
      </c>
    </row>
    <row r="979" spans="1:2">
      <c r="A979" s="4" t="s">
        <v>246</v>
      </c>
      <c r="B979">
        <v>-3.9846499999999998</v>
      </c>
    </row>
    <row r="980" spans="1:2">
      <c r="A980" s="4" t="s">
        <v>247</v>
      </c>
      <c r="B980">
        <v>-3.423</v>
      </c>
    </row>
    <row r="981" spans="1:2">
      <c r="A981" s="4" t="s">
        <v>248</v>
      </c>
      <c r="B981">
        <v>-3.1344099999999999</v>
      </c>
    </row>
    <row r="982" spans="1:2">
      <c r="A982" s="4" t="s">
        <v>265</v>
      </c>
      <c r="B982">
        <v>0.01</v>
      </c>
    </row>
    <row r="983" spans="1:2">
      <c r="A983" s="4" t="s">
        <v>249</v>
      </c>
      <c r="B983" t="s">
        <v>309</v>
      </c>
    </row>
    <row r="984" spans="1:2">
      <c r="A984" s="4" t="s">
        <v>250</v>
      </c>
      <c r="B984" t="s">
        <v>251</v>
      </c>
    </row>
    <row r="985" spans="1:2">
      <c r="A985" s="4" t="s">
        <v>252</v>
      </c>
      <c r="B985" t="s">
        <v>253</v>
      </c>
    </row>
    <row r="986" spans="1:2">
      <c r="A986" s="4" t="s">
        <v>279</v>
      </c>
    </row>
    <row r="987" spans="1:2">
      <c r="A987" s="4" t="s">
        <v>241</v>
      </c>
      <c r="B987">
        <v>-9.2304899999999996</v>
      </c>
    </row>
    <row r="988" spans="1:2">
      <c r="A988" s="4" t="s">
        <v>242</v>
      </c>
      <c r="B988" s="10">
        <v>1.10056E-13</v>
      </c>
    </row>
    <row r="989" spans="1:2">
      <c r="A989" s="4" t="s">
        <v>243</v>
      </c>
      <c r="B989">
        <v>2</v>
      </c>
    </row>
    <row r="990" spans="1:2">
      <c r="A990" s="4" t="s">
        <v>244</v>
      </c>
      <c r="B990">
        <v>351</v>
      </c>
    </row>
    <row r="991" spans="1:2">
      <c r="A991" s="4" t="s">
        <v>169</v>
      </c>
      <c r="B991" t="s">
        <v>111</v>
      </c>
    </row>
    <row r="992" spans="1:2">
      <c r="A992" s="4" t="s">
        <v>246</v>
      </c>
      <c r="B992">
        <v>-3.9847999999999999</v>
      </c>
    </row>
    <row r="993" spans="1:2">
      <c r="A993" s="4" t="s">
        <v>247</v>
      </c>
      <c r="B993">
        <v>-3.4230700000000001</v>
      </c>
    </row>
    <row r="994" spans="1:2">
      <c r="A994" s="4" t="s">
        <v>248</v>
      </c>
      <c r="B994">
        <v>-3.1344500000000002</v>
      </c>
    </row>
    <row r="995" spans="1:2">
      <c r="A995" s="4" t="s">
        <v>265</v>
      </c>
      <c r="B995">
        <v>0.01</v>
      </c>
    </row>
    <row r="996" spans="1:2">
      <c r="A996" s="4" t="s">
        <v>249</v>
      </c>
      <c r="B996" t="s">
        <v>309</v>
      </c>
    </row>
    <row r="997" spans="1:2">
      <c r="A997" s="4" t="s">
        <v>250</v>
      </c>
      <c r="B997" t="s">
        <v>251</v>
      </c>
    </row>
    <row r="998" spans="1:2">
      <c r="A998" s="4" t="s">
        <v>252</v>
      </c>
      <c r="B998" t="s">
        <v>253</v>
      </c>
    </row>
    <row r="999" spans="1:2">
      <c r="A999" s="4" t="s">
        <v>281</v>
      </c>
    </row>
    <row r="1000" spans="1:2">
      <c r="A1000" s="4" t="s">
        <v>241</v>
      </c>
      <c r="B1000">
        <v>-19.638999999999999</v>
      </c>
    </row>
    <row r="1001" spans="1:2">
      <c r="A1001" s="4" t="s">
        <v>242</v>
      </c>
      <c r="B1001">
        <v>0</v>
      </c>
    </row>
    <row r="1002" spans="1:2">
      <c r="A1002" s="4" t="s">
        <v>243</v>
      </c>
      <c r="B1002">
        <v>0</v>
      </c>
    </row>
    <row r="1003" spans="1:2">
      <c r="A1003" s="4" t="s">
        <v>244</v>
      </c>
      <c r="B1003">
        <v>353</v>
      </c>
    </row>
    <row r="1004" spans="1:2">
      <c r="A1004" s="4" t="s">
        <v>169</v>
      </c>
      <c r="B1004" t="s">
        <v>113</v>
      </c>
    </row>
    <row r="1005" spans="1:2">
      <c r="A1005" s="4" t="s">
        <v>246</v>
      </c>
      <c r="B1005">
        <v>-3.9846499999999998</v>
      </c>
    </row>
    <row r="1006" spans="1:2">
      <c r="A1006" s="4" t="s">
        <v>247</v>
      </c>
      <c r="B1006">
        <v>-3.423</v>
      </c>
    </row>
    <row r="1007" spans="1:2">
      <c r="A1007" s="4" t="s">
        <v>248</v>
      </c>
      <c r="B1007">
        <v>-3.1344099999999999</v>
      </c>
    </row>
    <row r="1008" spans="1:2">
      <c r="A1008" s="4" t="s">
        <v>265</v>
      </c>
      <c r="B1008">
        <v>0.01</v>
      </c>
    </row>
    <row r="1009" spans="1:2">
      <c r="A1009" s="4" t="s">
        <v>249</v>
      </c>
      <c r="B1009" t="s">
        <v>309</v>
      </c>
    </row>
    <row r="1010" spans="1:2">
      <c r="A1010" s="4" t="s">
        <v>250</v>
      </c>
      <c r="B1010" t="s">
        <v>251</v>
      </c>
    </row>
    <row r="1011" spans="1:2">
      <c r="A1011" s="4" t="s">
        <v>252</v>
      </c>
      <c r="B1011" t="s">
        <v>253</v>
      </c>
    </row>
    <row r="1012" spans="1:2">
      <c r="A1012" s="4" t="s">
        <v>283</v>
      </c>
    </row>
    <row r="1013" spans="1:2">
      <c r="A1013" s="4" t="s">
        <v>241</v>
      </c>
      <c r="B1013">
        <v>-16.987500000000001</v>
      </c>
    </row>
    <row r="1014" spans="1:2">
      <c r="A1014" s="4" t="s">
        <v>242</v>
      </c>
      <c r="B1014">
        <v>0</v>
      </c>
    </row>
    <row r="1015" spans="1:2">
      <c r="A1015" s="4" t="s">
        <v>243</v>
      </c>
      <c r="B1015">
        <v>0</v>
      </c>
    </row>
    <row r="1016" spans="1:2">
      <c r="A1016" s="4" t="s">
        <v>244</v>
      </c>
      <c r="B1016">
        <v>353</v>
      </c>
    </row>
    <row r="1017" spans="1:2">
      <c r="A1017" s="4" t="s">
        <v>169</v>
      </c>
      <c r="B1017" t="s">
        <v>114</v>
      </c>
    </row>
    <row r="1018" spans="1:2">
      <c r="A1018" s="4" t="s">
        <v>246</v>
      </c>
      <c r="B1018">
        <v>-3.9846499999999998</v>
      </c>
    </row>
    <row r="1019" spans="1:2">
      <c r="A1019" s="4" t="s">
        <v>247</v>
      </c>
      <c r="B1019">
        <v>-3.423</v>
      </c>
    </row>
    <row r="1020" spans="1:2">
      <c r="A1020" s="4" t="s">
        <v>248</v>
      </c>
      <c r="B1020">
        <v>-3.1344099999999999</v>
      </c>
    </row>
    <row r="1021" spans="1:2">
      <c r="A1021" s="4" t="s">
        <v>265</v>
      </c>
      <c r="B1021">
        <v>0.01</v>
      </c>
    </row>
    <row r="1022" spans="1:2">
      <c r="A1022" s="4" t="s">
        <v>249</v>
      </c>
      <c r="B1022" t="s">
        <v>309</v>
      </c>
    </row>
    <row r="1023" spans="1:2">
      <c r="A1023" s="4" t="s">
        <v>250</v>
      </c>
      <c r="B1023" t="s">
        <v>251</v>
      </c>
    </row>
    <row r="1024" spans="1:2">
      <c r="A1024" s="4" t="s">
        <v>252</v>
      </c>
      <c r="B1024" t="s">
        <v>253</v>
      </c>
    </row>
    <row r="1025" spans="1:2">
      <c r="A1025" s="4" t="s">
        <v>285</v>
      </c>
    </row>
    <row r="1026" spans="1:2">
      <c r="A1026" s="4" t="s">
        <v>241</v>
      </c>
      <c r="B1026">
        <v>-14.6486</v>
      </c>
    </row>
    <row r="1027" spans="1:2">
      <c r="A1027" s="4" t="s">
        <v>242</v>
      </c>
      <c r="B1027" s="10">
        <v>3.46404E-22</v>
      </c>
    </row>
    <row r="1028" spans="1:2">
      <c r="A1028" s="4" t="s">
        <v>243</v>
      </c>
      <c r="B1028">
        <v>0</v>
      </c>
    </row>
    <row r="1029" spans="1:2">
      <c r="A1029" s="4" t="s">
        <v>244</v>
      </c>
      <c r="B1029">
        <v>353</v>
      </c>
    </row>
    <row r="1030" spans="1:2">
      <c r="A1030" s="4" t="s">
        <v>169</v>
      </c>
      <c r="B1030" t="s">
        <v>115</v>
      </c>
    </row>
    <row r="1031" spans="1:2">
      <c r="A1031" s="4" t="s">
        <v>246</v>
      </c>
      <c r="B1031">
        <v>-3.9846499999999998</v>
      </c>
    </row>
    <row r="1032" spans="1:2">
      <c r="A1032" s="4" t="s">
        <v>247</v>
      </c>
      <c r="B1032">
        <v>-3.423</v>
      </c>
    </row>
    <row r="1033" spans="1:2">
      <c r="A1033" s="4" t="s">
        <v>248</v>
      </c>
      <c r="B1033">
        <v>-3.1344099999999999</v>
      </c>
    </row>
    <row r="1034" spans="1:2">
      <c r="A1034" s="4" t="s">
        <v>265</v>
      </c>
      <c r="B1034">
        <v>0.01</v>
      </c>
    </row>
    <row r="1035" spans="1:2">
      <c r="A1035" s="4" t="s">
        <v>249</v>
      </c>
      <c r="B1035" t="s">
        <v>309</v>
      </c>
    </row>
    <row r="1036" spans="1:2">
      <c r="A1036" s="4" t="s">
        <v>250</v>
      </c>
      <c r="B1036" t="s">
        <v>251</v>
      </c>
    </row>
    <row r="1037" spans="1:2">
      <c r="A1037" s="4" t="s">
        <v>252</v>
      </c>
      <c r="B1037" t="s">
        <v>253</v>
      </c>
    </row>
    <row r="1038" spans="1:2">
      <c r="A1038" s="4" t="s">
        <v>287</v>
      </c>
    </row>
    <row r="1039" spans="1:2">
      <c r="A1039" s="4" t="s">
        <v>241</v>
      </c>
      <c r="B1039">
        <v>-14.5992</v>
      </c>
    </row>
    <row r="1040" spans="1:2">
      <c r="A1040" s="4" t="s">
        <v>242</v>
      </c>
      <c r="B1040" s="10">
        <v>3.7302800000000002E-22</v>
      </c>
    </row>
    <row r="1041" spans="1:2">
      <c r="A1041" s="4" t="s">
        <v>243</v>
      </c>
      <c r="B1041">
        <v>0</v>
      </c>
    </row>
    <row r="1042" spans="1:2">
      <c r="A1042" s="4" t="s">
        <v>244</v>
      </c>
      <c r="B1042">
        <v>353</v>
      </c>
    </row>
    <row r="1043" spans="1:2">
      <c r="A1043" s="4" t="s">
        <v>169</v>
      </c>
      <c r="B1043" t="s">
        <v>116</v>
      </c>
    </row>
    <row r="1044" spans="1:2">
      <c r="A1044" s="4" t="s">
        <v>246</v>
      </c>
      <c r="B1044">
        <v>-3.9846499999999998</v>
      </c>
    </row>
    <row r="1045" spans="1:2">
      <c r="A1045" s="4" t="s">
        <v>247</v>
      </c>
      <c r="B1045">
        <v>-3.423</v>
      </c>
    </row>
    <row r="1046" spans="1:2">
      <c r="A1046" s="4" t="s">
        <v>248</v>
      </c>
      <c r="B1046">
        <v>-3.1344099999999999</v>
      </c>
    </row>
    <row r="1047" spans="1:2">
      <c r="A1047" s="4" t="s">
        <v>265</v>
      </c>
      <c r="B1047">
        <v>0.01</v>
      </c>
    </row>
    <row r="1048" spans="1:2">
      <c r="A1048" s="4" t="s">
        <v>249</v>
      </c>
      <c r="B1048" t="s">
        <v>309</v>
      </c>
    </row>
    <row r="1049" spans="1:2">
      <c r="A1049" s="4" t="s">
        <v>250</v>
      </c>
      <c r="B1049" t="s">
        <v>251</v>
      </c>
    </row>
    <row r="1050" spans="1:2">
      <c r="A1050" s="4" t="s">
        <v>252</v>
      </c>
      <c r="B1050" t="s">
        <v>253</v>
      </c>
    </row>
    <row r="1051" spans="1:2">
      <c r="A1051" s="4" t="s">
        <v>289</v>
      </c>
    </row>
    <row r="1052" spans="1:2">
      <c r="A1052" s="4" t="s">
        <v>241</v>
      </c>
      <c r="B1052">
        <v>-8.8479299999999999</v>
      </c>
    </row>
    <row r="1053" spans="1:2">
      <c r="A1053" s="4" t="s">
        <v>242</v>
      </c>
      <c r="B1053" s="10">
        <v>8.0288199999999995E-13</v>
      </c>
    </row>
    <row r="1054" spans="1:2">
      <c r="A1054" s="4" t="s">
        <v>243</v>
      </c>
      <c r="B1054">
        <v>5</v>
      </c>
    </row>
    <row r="1055" spans="1:2">
      <c r="A1055" s="4" t="s">
        <v>244</v>
      </c>
      <c r="B1055">
        <v>348</v>
      </c>
    </row>
    <row r="1056" spans="1:2">
      <c r="A1056" s="4" t="s">
        <v>169</v>
      </c>
      <c r="B1056" t="s">
        <v>118</v>
      </c>
    </row>
    <row r="1057" spans="1:2">
      <c r="A1057" s="4" t="s">
        <v>246</v>
      </c>
      <c r="B1057">
        <v>-3.98502</v>
      </c>
    </row>
    <row r="1058" spans="1:2">
      <c r="A1058" s="4" t="s">
        <v>247</v>
      </c>
      <c r="B1058">
        <v>-3.4231799999999999</v>
      </c>
    </row>
    <row r="1059" spans="1:2">
      <c r="A1059" s="4" t="s">
        <v>248</v>
      </c>
      <c r="B1059">
        <v>-3.1345100000000001</v>
      </c>
    </row>
    <row r="1060" spans="1:2">
      <c r="A1060" s="4" t="s">
        <v>265</v>
      </c>
      <c r="B1060">
        <v>0.01</v>
      </c>
    </row>
    <row r="1061" spans="1:2">
      <c r="A1061" s="4" t="s">
        <v>249</v>
      </c>
      <c r="B1061" t="s">
        <v>309</v>
      </c>
    </row>
    <row r="1062" spans="1:2">
      <c r="A1062" s="4" t="s">
        <v>250</v>
      </c>
      <c r="B1062" t="s">
        <v>251</v>
      </c>
    </row>
    <row r="1063" spans="1:2">
      <c r="A1063" s="4" t="s">
        <v>252</v>
      </c>
      <c r="B1063" t="s">
        <v>253</v>
      </c>
    </row>
    <row r="1064" spans="1:2">
      <c r="A1064" s="4" t="s">
        <v>291</v>
      </c>
    </row>
    <row r="1065" spans="1:2">
      <c r="A1065" s="4" t="s">
        <v>241</v>
      </c>
      <c r="B1065">
        <v>-5.6221500000000004</v>
      </c>
    </row>
    <row r="1066" spans="1:2">
      <c r="A1066" s="4" t="s">
        <v>242</v>
      </c>
      <c r="B1066" s="10">
        <v>1.3155299999999999E-5</v>
      </c>
    </row>
    <row r="1067" spans="1:2">
      <c r="A1067" s="4" t="s">
        <v>243</v>
      </c>
      <c r="B1067">
        <v>16</v>
      </c>
    </row>
    <row r="1068" spans="1:2">
      <c r="A1068" s="4" t="s">
        <v>244</v>
      </c>
      <c r="B1068">
        <v>337</v>
      </c>
    </row>
    <row r="1069" spans="1:2">
      <c r="A1069" s="4" t="s">
        <v>169</v>
      </c>
      <c r="B1069" t="s">
        <v>119</v>
      </c>
    </row>
    <row r="1070" spans="1:2">
      <c r="A1070" s="4" t="s">
        <v>246</v>
      </c>
      <c r="B1070">
        <v>-3.9858899999999999</v>
      </c>
    </row>
    <row r="1071" spans="1:2">
      <c r="A1071" s="4" t="s">
        <v>247</v>
      </c>
      <c r="B1071">
        <v>-3.4236</v>
      </c>
    </row>
    <row r="1072" spans="1:2">
      <c r="A1072" s="4" t="s">
        <v>248</v>
      </c>
      <c r="B1072">
        <v>-3.13476</v>
      </c>
    </row>
    <row r="1073" spans="1:2">
      <c r="A1073" s="4" t="s">
        <v>265</v>
      </c>
      <c r="B1073">
        <v>0.01</v>
      </c>
    </row>
    <row r="1074" spans="1:2">
      <c r="A1074" s="4" t="s">
        <v>249</v>
      </c>
      <c r="B1074" t="s">
        <v>309</v>
      </c>
    </row>
    <row r="1075" spans="1:2">
      <c r="A1075" s="4" t="s">
        <v>250</v>
      </c>
      <c r="B1075" t="s">
        <v>251</v>
      </c>
    </row>
    <row r="1076" spans="1:2">
      <c r="A1076" s="4" t="s">
        <v>252</v>
      </c>
      <c r="B1076" t="s">
        <v>253</v>
      </c>
    </row>
    <row r="1077" spans="1:2">
      <c r="A1077" s="4" t="s">
        <v>293</v>
      </c>
    </row>
    <row r="1078" spans="1:2">
      <c r="A1078" s="4" t="s">
        <v>241</v>
      </c>
      <c r="B1078">
        <v>-12.640499999999999</v>
      </c>
    </row>
    <row r="1079" spans="1:2">
      <c r="A1079" s="4" t="s">
        <v>242</v>
      </c>
      <c r="B1079" s="10">
        <v>4.1288199999999997E-20</v>
      </c>
    </row>
    <row r="1080" spans="1:2">
      <c r="A1080" s="4" t="s">
        <v>243</v>
      </c>
      <c r="B1080">
        <v>1</v>
      </c>
    </row>
    <row r="1081" spans="1:2">
      <c r="A1081" s="4" t="s">
        <v>244</v>
      </c>
      <c r="B1081">
        <v>352</v>
      </c>
    </row>
    <row r="1082" spans="1:2">
      <c r="A1082" s="4" t="s">
        <v>169</v>
      </c>
      <c r="B1082" t="s">
        <v>120</v>
      </c>
    </row>
    <row r="1083" spans="1:2">
      <c r="A1083" s="4" t="s">
        <v>246</v>
      </c>
      <c r="B1083">
        <v>-3.9847199999999998</v>
      </c>
    </row>
    <row r="1084" spans="1:2">
      <c r="A1084" s="4" t="s">
        <v>247</v>
      </c>
      <c r="B1084">
        <v>-3.4230399999999999</v>
      </c>
    </row>
    <row r="1085" spans="1:2">
      <c r="A1085" s="4" t="s">
        <v>248</v>
      </c>
      <c r="B1085">
        <v>-3.13443</v>
      </c>
    </row>
    <row r="1086" spans="1:2">
      <c r="A1086" s="4" t="s">
        <v>265</v>
      </c>
      <c r="B1086">
        <v>0.01</v>
      </c>
    </row>
    <row r="1087" spans="1:2">
      <c r="A1087" s="4" t="s">
        <v>249</v>
      </c>
      <c r="B1087" t="s">
        <v>309</v>
      </c>
    </row>
    <row r="1088" spans="1:2">
      <c r="A1088" s="4" t="s">
        <v>250</v>
      </c>
      <c r="B1088" t="s">
        <v>251</v>
      </c>
    </row>
    <row r="1089" spans="1:2">
      <c r="A1089" s="4" t="s">
        <v>252</v>
      </c>
      <c r="B1089" t="s">
        <v>253</v>
      </c>
    </row>
    <row r="1090" spans="1:2">
      <c r="A1090" s="4" t="s">
        <v>295</v>
      </c>
    </row>
    <row r="1091" spans="1:2">
      <c r="A1091" s="4" t="s">
        <v>241</v>
      </c>
      <c r="B1091">
        <v>-8.8165499999999994</v>
      </c>
    </row>
    <row r="1092" spans="1:2">
      <c r="A1092" s="4" t="s">
        <v>242</v>
      </c>
      <c r="B1092" s="10">
        <v>9.46382E-13</v>
      </c>
    </row>
    <row r="1093" spans="1:2">
      <c r="A1093" s="4" t="s">
        <v>243</v>
      </c>
      <c r="B1093">
        <v>5</v>
      </c>
    </row>
    <row r="1094" spans="1:2">
      <c r="A1094" s="4" t="s">
        <v>244</v>
      </c>
      <c r="B1094">
        <v>348</v>
      </c>
    </row>
    <row r="1095" spans="1:2">
      <c r="A1095" s="4" t="s">
        <v>169</v>
      </c>
      <c r="B1095" t="s">
        <v>121</v>
      </c>
    </row>
    <row r="1096" spans="1:2">
      <c r="A1096" s="4" t="s">
        <v>246</v>
      </c>
      <c r="B1096">
        <v>-3.98502</v>
      </c>
    </row>
    <row r="1097" spans="1:2">
      <c r="A1097" s="4" t="s">
        <v>247</v>
      </c>
      <c r="B1097">
        <v>-3.4231799999999999</v>
      </c>
    </row>
    <row r="1098" spans="1:2">
      <c r="A1098" s="4" t="s">
        <v>248</v>
      </c>
      <c r="B1098">
        <v>-3.1345100000000001</v>
      </c>
    </row>
    <row r="1099" spans="1:2">
      <c r="A1099" s="4" t="s">
        <v>265</v>
      </c>
      <c r="B1099">
        <v>0.01</v>
      </c>
    </row>
    <row r="1100" spans="1:2">
      <c r="A1100" s="4" t="s">
        <v>249</v>
      </c>
      <c r="B1100" t="s">
        <v>309</v>
      </c>
    </row>
    <row r="1101" spans="1:2">
      <c r="A1101" s="4" t="s">
        <v>250</v>
      </c>
      <c r="B1101" t="s">
        <v>251</v>
      </c>
    </row>
    <row r="1102" spans="1:2">
      <c r="A1102" s="4" t="s">
        <v>252</v>
      </c>
      <c r="B1102" t="s">
        <v>253</v>
      </c>
    </row>
    <row r="1103" spans="1:2">
      <c r="A1103" s="4" t="s">
        <v>300</v>
      </c>
    </row>
    <row r="1104" spans="1:2">
      <c r="A1104" s="4" t="s">
        <v>241</v>
      </c>
      <c r="B1104">
        <v>-4.3110499999999998</v>
      </c>
    </row>
    <row r="1105" spans="1:2">
      <c r="A1105" s="4" t="s">
        <v>242</v>
      </c>
      <c r="B1105">
        <v>3.0242899999999998E-3</v>
      </c>
    </row>
    <row r="1106" spans="1:2">
      <c r="A1106" s="4" t="s">
        <v>243</v>
      </c>
      <c r="B1106">
        <v>13</v>
      </c>
    </row>
    <row r="1107" spans="1:2">
      <c r="A1107" s="4" t="s">
        <v>244</v>
      </c>
      <c r="B1107">
        <v>340</v>
      </c>
    </row>
    <row r="1108" spans="1:2">
      <c r="A1108" s="4" t="s">
        <v>169</v>
      </c>
      <c r="B1108" t="s">
        <v>141</v>
      </c>
    </row>
    <row r="1109" spans="1:2">
      <c r="A1109" s="4" t="s">
        <v>246</v>
      </c>
      <c r="B1109">
        <v>-3.9856500000000001</v>
      </c>
    </row>
    <row r="1110" spans="1:2">
      <c r="A1110" s="4" t="s">
        <v>247</v>
      </c>
      <c r="B1110">
        <v>-3.4234800000000001</v>
      </c>
    </row>
    <row r="1111" spans="1:2">
      <c r="A1111" s="4" t="s">
        <v>248</v>
      </c>
      <c r="B1111">
        <v>-3.13469</v>
      </c>
    </row>
    <row r="1112" spans="1:2">
      <c r="A1112" s="4" t="s">
        <v>265</v>
      </c>
      <c r="B1112">
        <v>0.05</v>
      </c>
    </row>
    <row r="1113" spans="1:2">
      <c r="A1113" s="4" t="s">
        <v>249</v>
      </c>
      <c r="B1113" t="s">
        <v>310</v>
      </c>
    </row>
    <row r="1114" spans="1:2">
      <c r="A1114" s="4" t="s">
        <v>250</v>
      </c>
      <c r="B1114" t="s">
        <v>251</v>
      </c>
    </row>
    <row r="1115" spans="1:2">
      <c r="A1115" s="4" t="s">
        <v>252</v>
      </c>
      <c r="B1115" t="s">
        <v>253</v>
      </c>
    </row>
    <row r="1116" spans="1:2">
      <c r="A1116" s="4" t="s">
        <v>302</v>
      </c>
    </row>
    <row r="1117" spans="1:2">
      <c r="A1117" s="4" t="s">
        <v>241</v>
      </c>
      <c r="B1117">
        <v>-4.3536299999999999</v>
      </c>
    </row>
    <row r="1118" spans="1:2">
      <c r="A1118" s="4" t="s">
        <v>242</v>
      </c>
      <c r="B1118">
        <v>2.5936100000000001E-3</v>
      </c>
    </row>
    <row r="1119" spans="1:2">
      <c r="A1119" s="4" t="s">
        <v>243</v>
      </c>
      <c r="B1119">
        <v>13</v>
      </c>
    </row>
    <row r="1120" spans="1:2">
      <c r="A1120" s="4" t="s">
        <v>244</v>
      </c>
      <c r="B1120">
        <v>340</v>
      </c>
    </row>
    <row r="1121" spans="1:2">
      <c r="A1121" s="4" t="s">
        <v>169</v>
      </c>
      <c r="B1121" t="s">
        <v>142</v>
      </c>
    </row>
    <row r="1122" spans="1:2">
      <c r="A1122" s="4" t="s">
        <v>246</v>
      </c>
      <c r="B1122">
        <v>-3.9856500000000001</v>
      </c>
    </row>
    <row r="1123" spans="1:2">
      <c r="A1123" s="4" t="s">
        <v>247</v>
      </c>
      <c r="B1123">
        <v>-3.4234800000000001</v>
      </c>
    </row>
    <row r="1124" spans="1:2">
      <c r="A1124" s="4" t="s">
        <v>248</v>
      </c>
      <c r="B1124">
        <v>-3.13469</v>
      </c>
    </row>
    <row r="1125" spans="1:2">
      <c r="A1125" s="4" t="s">
        <v>265</v>
      </c>
      <c r="B1125">
        <v>0.05</v>
      </c>
    </row>
    <row r="1126" spans="1:2">
      <c r="A1126" s="4" t="s">
        <v>249</v>
      </c>
      <c r="B1126" t="s">
        <v>311</v>
      </c>
    </row>
    <row r="1127" spans="1:2">
      <c r="A1127" s="4" t="s">
        <v>250</v>
      </c>
      <c r="B1127" t="s">
        <v>251</v>
      </c>
    </row>
    <row r="1128" spans="1:2">
      <c r="A1128" s="4" t="s">
        <v>252</v>
      </c>
      <c r="B1128" t="s">
        <v>253</v>
      </c>
    </row>
    <row r="1129" spans="1:2">
      <c r="A1129" s="4" t="s">
        <v>304</v>
      </c>
    </row>
    <row r="1130" spans="1:2">
      <c r="A1130" s="4" t="s">
        <v>241</v>
      </c>
      <c r="B1130">
        <v>-16.3232</v>
      </c>
    </row>
    <row r="1131" spans="1:2">
      <c r="A1131" s="4" t="s">
        <v>242</v>
      </c>
      <c r="B1131">
        <v>0</v>
      </c>
    </row>
    <row r="1132" spans="1:2">
      <c r="A1132" s="4" t="s">
        <v>243</v>
      </c>
      <c r="B1132">
        <v>0</v>
      </c>
    </row>
    <row r="1133" spans="1:2">
      <c r="A1133" s="4" t="s">
        <v>244</v>
      </c>
      <c r="B1133">
        <v>353</v>
      </c>
    </row>
    <row r="1134" spans="1:2">
      <c r="A1134" s="4" t="s">
        <v>169</v>
      </c>
      <c r="B1134" t="s">
        <v>143</v>
      </c>
    </row>
    <row r="1135" spans="1:2">
      <c r="A1135" s="4" t="s">
        <v>246</v>
      </c>
      <c r="B1135">
        <v>-3.9846499999999998</v>
      </c>
    </row>
    <row r="1136" spans="1:2">
      <c r="A1136" s="4" t="s">
        <v>247</v>
      </c>
      <c r="B1136">
        <v>-3.423</v>
      </c>
    </row>
    <row r="1137" spans="1:2">
      <c r="A1137" s="4" t="s">
        <v>248</v>
      </c>
      <c r="B1137">
        <v>-3.1344099999999999</v>
      </c>
    </row>
    <row r="1138" spans="1:2">
      <c r="A1138" s="4" t="s">
        <v>265</v>
      </c>
      <c r="B1138">
        <v>0.05</v>
      </c>
    </row>
    <row r="1139" spans="1:2">
      <c r="A1139" s="4" t="s">
        <v>249</v>
      </c>
      <c r="B1139" t="s">
        <v>309</v>
      </c>
    </row>
    <row r="1140" spans="1:2">
      <c r="A1140" s="4" t="s">
        <v>250</v>
      </c>
      <c r="B1140" t="s">
        <v>251</v>
      </c>
    </row>
    <row r="1141" spans="1:2">
      <c r="A1141" s="4" t="s">
        <v>252</v>
      </c>
      <c r="B1141" t="s">
        <v>253</v>
      </c>
    </row>
    <row r="1142" spans="1:2">
      <c r="A1142" s="4" t="s">
        <v>300</v>
      </c>
    </row>
    <row r="1143" spans="1:2">
      <c r="A1143" s="4" t="s">
        <v>241</v>
      </c>
      <c r="B1143">
        <v>-4.3110499999999998</v>
      </c>
    </row>
    <row r="1144" spans="1:2">
      <c r="A1144" s="4" t="s">
        <v>242</v>
      </c>
      <c r="B1144">
        <v>3.0242899999999998E-3</v>
      </c>
    </row>
    <row r="1145" spans="1:2">
      <c r="A1145" s="4" t="s">
        <v>243</v>
      </c>
      <c r="B1145">
        <v>13</v>
      </c>
    </row>
    <row r="1146" spans="1:2">
      <c r="A1146" s="4" t="s">
        <v>244</v>
      </c>
      <c r="B1146">
        <v>340</v>
      </c>
    </row>
    <row r="1147" spans="1:2">
      <c r="A1147" s="4" t="s">
        <v>169</v>
      </c>
      <c r="B1147" t="s">
        <v>141</v>
      </c>
    </row>
    <row r="1148" spans="1:2">
      <c r="A1148" s="4" t="s">
        <v>246</v>
      </c>
      <c r="B1148">
        <v>-3.9856500000000001</v>
      </c>
    </row>
    <row r="1149" spans="1:2">
      <c r="A1149" s="4" t="s">
        <v>247</v>
      </c>
      <c r="B1149">
        <v>-3.4234800000000001</v>
      </c>
    </row>
    <row r="1150" spans="1:2">
      <c r="A1150" s="4" t="s">
        <v>248</v>
      </c>
      <c r="B1150">
        <v>-3.13469</v>
      </c>
    </row>
    <row r="1151" spans="1:2">
      <c r="A1151" s="4" t="s">
        <v>265</v>
      </c>
      <c r="B1151">
        <v>0.01</v>
      </c>
    </row>
    <row r="1152" spans="1:2">
      <c r="A1152" s="4" t="s">
        <v>249</v>
      </c>
      <c r="B1152" t="s">
        <v>310</v>
      </c>
    </row>
    <row r="1153" spans="1:2">
      <c r="A1153" s="4" t="s">
        <v>250</v>
      </c>
      <c r="B1153" t="s">
        <v>251</v>
      </c>
    </row>
    <row r="1154" spans="1:2">
      <c r="A1154" s="4" t="s">
        <v>252</v>
      </c>
      <c r="B1154" t="s">
        <v>253</v>
      </c>
    </row>
    <row r="1155" spans="1:2">
      <c r="A1155" s="4" t="s">
        <v>302</v>
      </c>
    </row>
    <row r="1156" spans="1:2">
      <c r="A1156" s="4" t="s">
        <v>241</v>
      </c>
      <c r="B1156">
        <v>-4.3536299999999999</v>
      </c>
    </row>
    <row r="1157" spans="1:2">
      <c r="A1157" s="4" t="s">
        <v>242</v>
      </c>
      <c r="B1157">
        <v>2.5936100000000001E-3</v>
      </c>
    </row>
    <row r="1158" spans="1:2">
      <c r="A1158" s="4" t="s">
        <v>243</v>
      </c>
      <c r="B1158">
        <v>13</v>
      </c>
    </row>
    <row r="1159" spans="1:2">
      <c r="A1159" s="4" t="s">
        <v>244</v>
      </c>
      <c r="B1159">
        <v>340</v>
      </c>
    </row>
    <row r="1160" spans="1:2">
      <c r="A1160" s="4" t="s">
        <v>169</v>
      </c>
      <c r="B1160" t="s">
        <v>142</v>
      </c>
    </row>
    <row r="1161" spans="1:2">
      <c r="A1161" s="4" t="s">
        <v>246</v>
      </c>
      <c r="B1161">
        <v>-3.9856500000000001</v>
      </c>
    </row>
    <row r="1162" spans="1:2">
      <c r="A1162" s="4" t="s">
        <v>247</v>
      </c>
      <c r="B1162">
        <v>-3.4234800000000001</v>
      </c>
    </row>
    <row r="1163" spans="1:2">
      <c r="A1163" s="4" t="s">
        <v>248</v>
      </c>
      <c r="B1163">
        <v>-3.13469</v>
      </c>
    </row>
    <row r="1164" spans="1:2">
      <c r="A1164" s="4" t="s">
        <v>265</v>
      </c>
      <c r="B1164">
        <v>0.01</v>
      </c>
    </row>
    <row r="1165" spans="1:2">
      <c r="A1165" s="4" t="s">
        <v>249</v>
      </c>
      <c r="B1165" t="s">
        <v>311</v>
      </c>
    </row>
    <row r="1166" spans="1:2">
      <c r="A1166" s="4" t="s">
        <v>250</v>
      </c>
      <c r="B1166" t="s">
        <v>251</v>
      </c>
    </row>
    <row r="1167" spans="1:2">
      <c r="A1167" s="4" t="s">
        <v>252</v>
      </c>
      <c r="B1167" t="s">
        <v>253</v>
      </c>
    </row>
    <row r="1168" spans="1:2">
      <c r="A1168" s="4" t="s">
        <v>304</v>
      </c>
    </row>
    <row r="1169" spans="1:21">
      <c r="A1169" s="4" t="s">
        <v>241</v>
      </c>
      <c r="B1169">
        <v>-16.3232</v>
      </c>
    </row>
    <row r="1170" spans="1:21">
      <c r="A1170" s="4" t="s">
        <v>242</v>
      </c>
      <c r="B1170">
        <v>0</v>
      </c>
    </row>
    <row r="1171" spans="1:21">
      <c r="A1171" s="4" t="s">
        <v>243</v>
      </c>
      <c r="B1171">
        <v>0</v>
      </c>
    </row>
    <row r="1172" spans="1:21">
      <c r="A1172" s="4" t="s">
        <v>244</v>
      </c>
      <c r="B1172">
        <v>353</v>
      </c>
    </row>
    <row r="1173" spans="1:21">
      <c r="A1173" s="4" t="s">
        <v>169</v>
      </c>
      <c r="B1173" t="s">
        <v>143</v>
      </c>
    </row>
    <row r="1174" spans="1:21">
      <c r="A1174" s="4" t="s">
        <v>246</v>
      </c>
      <c r="B1174">
        <v>-3.9846499999999998</v>
      </c>
    </row>
    <row r="1175" spans="1:21">
      <c r="A1175" s="4" t="s">
        <v>247</v>
      </c>
      <c r="B1175">
        <v>-3.423</v>
      </c>
    </row>
    <row r="1176" spans="1:21">
      <c r="A1176" s="4" t="s">
        <v>248</v>
      </c>
      <c r="B1176">
        <v>-3.1344099999999999</v>
      </c>
    </row>
    <row r="1177" spans="1:21">
      <c r="A1177" s="4" t="s">
        <v>265</v>
      </c>
      <c r="B1177">
        <v>0.01</v>
      </c>
    </row>
    <row r="1178" spans="1:21">
      <c r="A1178" s="4" t="s">
        <v>249</v>
      </c>
      <c r="B1178" t="s">
        <v>309</v>
      </c>
    </row>
    <row r="1179" spans="1:21">
      <c r="A1179" s="4" t="s">
        <v>250</v>
      </c>
      <c r="B1179" t="s">
        <v>251</v>
      </c>
    </row>
    <row r="1180" spans="1:21">
      <c r="A1180" s="4" t="s">
        <v>252</v>
      </c>
      <c r="B1180" t="s">
        <v>253</v>
      </c>
    </row>
    <row r="1181" spans="1:21">
      <c r="A1181" s="4" t="s">
        <v>267</v>
      </c>
    </row>
    <row r="1184" spans="1:21">
      <c r="A1184" s="4" t="s">
        <v>341</v>
      </c>
      <c r="D1184" t="s">
        <v>340</v>
      </c>
      <c r="E1184" t="str" cm="1">
        <f t="array" aca="1" ref="E1184:P1184" ca="1">TRANSPOSE(INDIRECT(D1184))</f>
        <v>Test Statistic</v>
      </c>
      <c r="F1184" t="str">
        <f ca="1"/>
        <v>p-value</v>
      </c>
      <c r="G1184" t="str">
        <f ca="1"/>
        <v>#Lags Used</v>
      </c>
      <c r="H1184" t="str">
        <f ca="1"/>
        <v>Number of Observations Used</v>
      </c>
      <c r="I1184" t="str">
        <f ca="1"/>
        <v>column</v>
      </c>
      <c r="J1184" t="str">
        <f ca="1"/>
        <v>Critical Value (1%)</v>
      </c>
      <c r="K1184" t="str">
        <f ca="1"/>
        <v>Critical Value (5%)</v>
      </c>
      <c r="L1184" t="str">
        <f ca="1"/>
        <v>Critical Value (10%)</v>
      </c>
      <c r="M1184" t="str">
        <f ca="1"/>
        <v>signif</v>
      </c>
      <c r="N1184" t="str">
        <f ca="1"/>
        <v>Stationarity</v>
      </c>
      <c r="O1184" t="str">
        <f ca="1"/>
        <v>Summary</v>
      </c>
      <c r="P1184" t="str">
        <f ca="1"/>
        <v>dtype</v>
      </c>
      <c r="R1184" t="str">
        <f t="shared" ref="R1184:R1196" ca="1" si="13">I1184</f>
        <v>column</v>
      </c>
      <c r="S1184" s="6" t="str">
        <f ca="1">F1184</f>
        <v>p-value</v>
      </c>
      <c r="T1184" s="6" t="str">
        <f ca="1">G1184</f>
        <v>#Lags Used</v>
      </c>
      <c r="U1184" t="str">
        <f t="shared" ref="U1184:U1196" ca="1" si="14">O1184</f>
        <v>Summary</v>
      </c>
    </row>
    <row r="1185" spans="1:21">
      <c r="A1185" s="4" t="s">
        <v>272</v>
      </c>
      <c r="C1185">
        <v>1186</v>
      </c>
      <c r="D1185" t="str">
        <f>"b"&amp;C1185&amp;":b"&amp;C1185+11</f>
        <v>b1186:b1197</v>
      </c>
      <c r="E1185" cm="1">
        <f t="array" aca="1" ref="E1185:P1185" ca="1">TRANSPOSE(INDIRECT(D1185))</f>
        <v>-2.4667599999999998</v>
      </c>
      <c r="F1185">
        <f ca="1"/>
        <v>0.34477400000000002</v>
      </c>
      <c r="G1185">
        <f ca="1"/>
        <v>3</v>
      </c>
      <c r="H1185">
        <f ca="1"/>
        <v>123</v>
      </c>
      <c r="I1185" t="str">
        <f ca="1"/>
        <v>CS-Aaa-3MO</v>
      </c>
      <c r="J1185">
        <f ca="1"/>
        <v>-4.0343200000000001</v>
      </c>
      <c r="K1185">
        <f ca="1"/>
        <v>-3.4468100000000002</v>
      </c>
      <c r="L1185">
        <f ca="1"/>
        <v>-3.1483400000000001</v>
      </c>
      <c r="M1185">
        <f ca="1"/>
        <v>0.05</v>
      </c>
      <c r="N1185" t="str">
        <f ca="1"/>
        <v xml:space="preserve"> p-value 0.3448. Null Hypothesis Weak evidence ...</v>
      </c>
      <c r="O1185" t="str">
        <f ca="1"/>
        <v xml:space="preserve"> Series is Non-stationary</v>
      </c>
      <c r="P1185" t="str">
        <f ca="1"/>
        <v xml:space="preserve"> object</v>
      </c>
      <c r="R1185" t="str">
        <f t="shared" ca="1" si="13"/>
        <v>CS-Aaa-3MO</v>
      </c>
      <c r="S1185" s="6">
        <f t="shared" ref="S1185:S1196" ca="1" si="15">IF(F1185 &lt; 0.01, "***" &amp; TEXT(F1185, "General"), IF(AND(F1185 &gt; 0.01, F1185 &lt; 0.05), "**" &amp; TEXT(F1185, "General"), F1185))</f>
        <v>0.34477400000000002</v>
      </c>
      <c r="T1185">
        <f t="shared" ref="T1185:T1196" ca="1" si="16">G1185</f>
        <v>3</v>
      </c>
      <c r="U1185" t="str">
        <f t="shared" ca="1" si="14"/>
        <v xml:space="preserve"> Series is Non-stationary</v>
      </c>
    </row>
    <row r="1186" spans="1:21">
      <c r="A1186" s="4" t="s">
        <v>241</v>
      </c>
      <c r="B1186">
        <v>-2.4667599999999998</v>
      </c>
      <c r="C1186">
        <f>C1185+13</f>
        <v>1199</v>
      </c>
      <c r="D1186" t="str">
        <f t="shared" ref="D1186:D1215" si="17">"b"&amp;C1186&amp;":b"&amp;C1186+11</f>
        <v>b1199:b1210</v>
      </c>
      <c r="E1186" cm="1">
        <f t="array" aca="1" ref="E1186:P1186" ca="1">TRANSPOSE(INDIRECT(D1186))</f>
        <v>-3.3005800000000001</v>
      </c>
      <c r="F1186">
        <f ca="1"/>
        <v>6.6157099999999996E-2</v>
      </c>
      <c r="G1186">
        <f ca="1"/>
        <v>4</v>
      </c>
      <c r="H1186">
        <f ca="1"/>
        <v>122</v>
      </c>
      <c r="I1186" t="str">
        <f ca="1"/>
        <v>CS-Aa-3MO</v>
      </c>
      <c r="J1186">
        <f ca="1"/>
        <v>-4.0349599999999999</v>
      </c>
      <c r="K1186">
        <f ca="1"/>
        <v>-3.4471099999999999</v>
      </c>
      <c r="L1186">
        <f ca="1"/>
        <v>-3.14852</v>
      </c>
      <c r="M1186">
        <f ca="1"/>
        <v>0.05</v>
      </c>
      <c r="N1186" t="str">
        <f ca="1"/>
        <v xml:space="preserve"> p-value 0.0662. Null Hypothesis Weak evidence ...</v>
      </c>
      <c r="O1186" t="str">
        <f ca="1"/>
        <v xml:space="preserve"> Series is Non-stationary</v>
      </c>
      <c r="P1186" t="str">
        <f ca="1"/>
        <v xml:space="preserve"> object</v>
      </c>
      <c r="R1186" t="str">
        <f t="shared" ca="1" si="13"/>
        <v>CS-Aa-3MO</v>
      </c>
      <c r="S1186" s="6">
        <f t="shared" ca="1" si="15"/>
        <v>6.6157099999999996E-2</v>
      </c>
      <c r="T1186">
        <f t="shared" ca="1" si="16"/>
        <v>4</v>
      </c>
      <c r="U1186" t="str">
        <f t="shared" ca="1" si="14"/>
        <v xml:space="preserve"> Series is Non-stationary</v>
      </c>
    </row>
    <row r="1187" spans="1:21">
      <c r="A1187" s="4" t="s">
        <v>242</v>
      </c>
      <c r="B1187">
        <v>0.34477400000000002</v>
      </c>
      <c r="C1187">
        <f t="shared" ref="C1187:C1215" si="18">C1186+13</f>
        <v>1212</v>
      </c>
      <c r="D1187" t="str">
        <f t="shared" si="17"/>
        <v>b1212:b1223</v>
      </c>
      <c r="E1187" cm="1">
        <f t="array" aca="1" ref="E1187:P1187" ca="1">TRANSPOSE(INDIRECT(D1187))</f>
        <v>-3.3939699999999999</v>
      </c>
      <c r="F1187">
        <f ca="1"/>
        <v>5.2198500000000002E-2</v>
      </c>
      <c r="G1187">
        <f ca="1"/>
        <v>4</v>
      </c>
      <c r="H1187">
        <f ca="1"/>
        <v>122</v>
      </c>
      <c r="I1187" t="str">
        <f ca="1"/>
        <v>CS-A-3MO</v>
      </c>
      <c r="J1187">
        <f ca="1"/>
        <v>-4.0349599999999999</v>
      </c>
      <c r="K1187">
        <f ca="1"/>
        <v>-3.4471099999999999</v>
      </c>
      <c r="L1187">
        <f ca="1"/>
        <v>-3.14852</v>
      </c>
      <c r="M1187">
        <f ca="1"/>
        <v>0.05</v>
      </c>
      <c r="N1187" t="str">
        <f ca="1"/>
        <v xml:space="preserve"> p-value 0.0522. Null Hypothesis Weak evidence ...</v>
      </c>
      <c r="O1187" t="str">
        <f ca="1"/>
        <v xml:space="preserve"> Series is Non-stationary</v>
      </c>
      <c r="P1187" t="str">
        <f ca="1"/>
        <v xml:space="preserve"> object</v>
      </c>
      <c r="R1187" t="str">
        <f t="shared" ca="1" si="13"/>
        <v>CS-A-3MO</v>
      </c>
      <c r="S1187" s="6">
        <f t="shared" ca="1" si="15"/>
        <v>5.2198500000000002E-2</v>
      </c>
      <c r="T1187">
        <f t="shared" ca="1" si="16"/>
        <v>4</v>
      </c>
      <c r="U1187" t="str">
        <f t="shared" ca="1" si="14"/>
        <v xml:space="preserve"> Series is Non-stationary</v>
      </c>
    </row>
    <row r="1188" spans="1:21">
      <c r="A1188" s="4" t="s">
        <v>243</v>
      </c>
      <c r="B1188">
        <v>3</v>
      </c>
      <c r="C1188">
        <f t="shared" si="18"/>
        <v>1225</v>
      </c>
      <c r="D1188" t="str">
        <f t="shared" si="17"/>
        <v>b1225:b1236</v>
      </c>
      <c r="E1188" cm="1">
        <f t="array" aca="1" ref="E1188:P1188" ca="1">TRANSPOSE(INDIRECT(D1188))</f>
        <v>-2.6543100000000002</v>
      </c>
      <c r="F1188">
        <f ca="1"/>
        <v>0.25553700000000001</v>
      </c>
      <c r="G1188">
        <f ca="1"/>
        <v>9</v>
      </c>
      <c r="H1188">
        <f ca="1"/>
        <v>117</v>
      </c>
      <c r="I1188" t="str">
        <f ca="1"/>
        <v>CS-Baa-3MO</v>
      </c>
      <c r="J1188">
        <f ca="1"/>
        <v>-4.0383100000000001</v>
      </c>
      <c r="K1188">
        <f ca="1"/>
        <v>-3.4487000000000001</v>
      </c>
      <c r="L1188">
        <f ca="1"/>
        <v>-3.1494499999999999</v>
      </c>
      <c r="M1188">
        <f ca="1"/>
        <v>0.05</v>
      </c>
      <c r="N1188" t="str">
        <f ca="1"/>
        <v xml:space="preserve"> p-value 0.2555. Null Hypothesis Weak evidence ...</v>
      </c>
      <c r="O1188" t="str">
        <f ca="1"/>
        <v xml:space="preserve"> Series is Non-stationary</v>
      </c>
      <c r="P1188" t="str">
        <f ca="1"/>
        <v xml:space="preserve"> object</v>
      </c>
      <c r="R1188" t="str">
        <f t="shared" ca="1" si="13"/>
        <v>CS-Baa-3MO</v>
      </c>
      <c r="S1188" s="6">
        <f t="shared" ca="1" si="15"/>
        <v>0.25553700000000001</v>
      </c>
      <c r="T1188">
        <f t="shared" ca="1" si="16"/>
        <v>9</v>
      </c>
      <c r="U1188" t="str">
        <f t="shared" ca="1" si="14"/>
        <v xml:space="preserve"> Series is Non-stationary</v>
      </c>
    </row>
    <row r="1189" spans="1:21">
      <c r="A1189" s="4" t="s">
        <v>244</v>
      </c>
      <c r="B1189">
        <v>123</v>
      </c>
      <c r="C1189">
        <f t="shared" si="18"/>
        <v>1238</v>
      </c>
      <c r="D1189" t="str">
        <f t="shared" si="17"/>
        <v>b1238:b1249</v>
      </c>
      <c r="E1189" cm="1">
        <f t="array" aca="1" ref="E1189:P1189" ca="1">TRANSPOSE(INDIRECT(D1189))</f>
        <v>-2.0310800000000002</v>
      </c>
      <c r="F1189">
        <f ca="1"/>
        <v>0.58440800000000004</v>
      </c>
      <c r="G1189">
        <f ca="1"/>
        <v>2</v>
      </c>
      <c r="H1189">
        <f ca="1"/>
        <v>124</v>
      </c>
      <c r="I1189" t="str">
        <f ca="1"/>
        <v>CS-Aaa-1YR</v>
      </c>
      <c r="J1189">
        <f ca="1"/>
        <v>-4.0336999999999996</v>
      </c>
      <c r="K1189">
        <f ca="1"/>
        <v>-3.44651</v>
      </c>
      <c r="L1189">
        <f ca="1"/>
        <v>-3.1481699999999999</v>
      </c>
      <c r="M1189">
        <f ca="1"/>
        <v>0.05</v>
      </c>
      <c r="N1189" t="str">
        <f ca="1"/>
        <v xml:space="preserve"> p-value 0.5844. Null Hypothesis Weak evidence ...</v>
      </c>
      <c r="O1189" t="str">
        <f ca="1"/>
        <v xml:space="preserve"> Series is Non-stationary</v>
      </c>
      <c r="P1189" t="str">
        <f ca="1"/>
        <v xml:space="preserve"> object</v>
      </c>
      <c r="R1189" t="str">
        <f t="shared" ca="1" si="13"/>
        <v>CS-Aaa-1YR</v>
      </c>
      <c r="S1189" s="6">
        <f t="shared" ca="1" si="15"/>
        <v>0.58440800000000004</v>
      </c>
      <c r="T1189">
        <f t="shared" ca="1" si="16"/>
        <v>2</v>
      </c>
      <c r="U1189" t="str">
        <f t="shared" ca="1" si="14"/>
        <v xml:space="preserve"> Series is Non-stationary</v>
      </c>
    </row>
    <row r="1190" spans="1:21">
      <c r="A1190" s="4" t="s">
        <v>169</v>
      </c>
      <c r="B1190" t="s">
        <v>108</v>
      </c>
      <c r="C1190">
        <f t="shared" si="18"/>
        <v>1251</v>
      </c>
      <c r="D1190" t="str">
        <f t="shared" si="17"/>
        <v>b1251:b1262</v>
      </c>
      <c r="E1190" cm="1">
        <f t="array" aca="1" ref="E1190:P1190" ca="1">TRANSPOSE(INDIRECT(D1190))</f>
        <v>-5.2228700000000003</v>
      </c>
      <c r="F1190">
        <f ca="1"/>
        <v>7.9280699999999995E-5</v>
      </c>
      <c r="G1190">
        <f ca="1"/>
        <v>3</v>
      </c>
      <c r="H1190">
        <f ca="1"/>
        <v>123</v>
      </c>
      <c r="I1190" t="str">
        <f ca="1"/>
        <v>CS-Aa-1YR</v>
      </c>
      <c r="J1190">
        <f ca="1"/>
        <v>-4.0343200000000001</v>
      </c>
      <c r="K1190">
        <f ca="1"/>
        <v>-3.4468100000000002</v>
      </c>
      <c r="L1190">
        <f ca="1"/>
        <v>-3.1483400000000001</v>
      </c>
      <c r="M1190">
        <f ca="1"/>
        <v>0.05</v>
      </c>
      <c r="N1190" t="str">
        <f ca="1"/>
        <v xml:space="preserve"> p-value 0.0001. Null Hypothesis Rejecting</v>
      </c>
      <c r="O1190" t="str">
        <f ca="1"/>
        <v xml:space="preserve"> Series is Stationary</v>
      </c>
      <c r="P1190" t="str">
        <f ca="1"/>
        <v xml:space="preserve"> object</v>
      </c>
      <c r="R1190" t="str">
        <f t="shared" ca="1" si="13"/>
        <v>CS-Aa-1YR</v>
      </c>
      <c r="S1190" s="6" t="str">
        <f t="shared" ca="1" si="15"/>
        <v>***7.92807E-05</v>
      </c>
      <c r="T1190">
        <f t="shared" ca="1" si="16"/>
        <v>3</v>
      </c>
      <c r="U1190" t="str">
        <f t="shared" ca="1" si="14"/>
        <v xml:space="preserve"> Series is Stationary</v>
      </c>
    </row>
    <row r="1191" spans="1:21">
      <c r="A1191" s="4" t="s">
        <v>246</v>
      </c>
      <c r="B1191">
        <v>-4.0343200000000001</v>
      </c>
      <c r="C1191">
        <f t="shared" si="18"/>
        <v>1264</v>
      </c>
      <c r="D1191" t="str">
        <f t="shared" si="17"/>
        <v>b1264:b1275</v>
      </c>
      <c r="E1191" cm="1">
        <f t="array" aca="1" ref="E1191:P1191" ca="1">TRANSPOSE(INDIRECT(D1191))</f>
        <v>-3.95092</v>
      </c>
      <c r="F1191">
        <f ca="1"/>
        <v>1.03125E-2</v>
      </c>
      <c r="G1191">
        <f ca="1"/>
        <v>4</v>
      </c>
      <c r="H1191">
        <f ca="1"/>
        <v>122</v>
      </c>
      <c r="I1191" t="str">
        <f ca="1"/>
        <v>CS-A-1YR</v>
      </c>
      <c r="J1191">
        <f ca="1"/>
        <v>-4.0349599999999999</v>
      </c>
      <c r="K1191">
        <f ca="1"/>
        <v>-3.4471099999999999</v>
      </c>
      <c r="L1191">
        <f ca="1"/>
        <v>-3.14852</v>
      </c>
      <c r="M1191">
        <f ca="1"/>
        <v>0.05</v>
      </c>
      <c r="N1191" t="str">
        <f ca="1"/>
        <v xml:space="preserve"> p-value 0.0103. Null Hypothesis Rejecting</v>
      </c>
      <c r="O1191" t="str">
        <f ca="1"/>
        <v xml:space="preserve"> Series is Stationary</v>
      </c>
      <c r="P1191" t="str">
        <f ca="1"/>
        <v xml:space="preserve"> object</v>
      </c>
      <c r="R1191" t="str">
        <f t="shared" ca="1" si="13"/>
        <v>CS-A-1YR</v>
      </c>
      <c r="S1191" s="6" t="str">
        <f t="shared" ca="1" si="15"/>
        <v>**0.0103125</v>
      </c>
      <c r="T1191">
        <f t="shared" ca="1" si="16"/>
        <v>4</v>
      </c>
      <c r="U1191" t="str">
        <f t="shared" ca="1" si="14"/>
        <v xml:space="preserve"> Series is Stationary</v>
      </c>
    </row>
    <row r="1192" spans="1:21">
      <c r="A1192" s="4" t="s">
        <v>247</v>
      </c>
      <c r="B1192">
        <v>-3.4468100000000002</v>
      </c>
      <c r="C1192">
        <f t="shared" si="18"/>
        <v>1277</v>
      </c>
      <c r="D1192" t="str">
        <f t="shared" si="17"/>
        <v>b1277:b1288</v>
      </c>
      <c r="E1192" cm="1">
        <f t="array" aca="1" ref="E1192:P1192" ca="1">TRANSPOSE(INDIRECT(D1192))</f>
        <v>-4.9534700000000003</v>
      </c>
      <c r="F1192">
        <f ca="1"/>
        <v>2.4986700000000003E-4</v>
      </c>
      <c r="G1192">
        <f ca="1"/>
        <v>0</v>
      </c>
      <c r="H1192">
        <f ca="1"/>
        <v>126</v>
      </c>
      <c r="I1192" t="str">
        <f ca="1"/>
        <v>CS-Baa-1YR</v>
      </c>
      <c r="J1192">
        <f ca="1"/>
        <v>-4.0324799999999996</v>
      </c>
      <c r="K1192">
        <f ca="1"/>
        <v>-3.4459300000000002</v>
      </c>
      <c r="L1192">
        <f ca="1"/>
        <v>-3.1478299999999999</v>
      </c>
      <c r="M1192">
        <f ca="1"/>
        <v>0.05</v>
      </c>
      <c r="N1192" t="str">
        <f ca="1"/>
        <v xml:space="preserve"> p-value 0.0002. Null Hypothesis Rejecting</v>
      </c>
      <c r="O1192" t="str">
        <f ca="1"/>
        <v xml:space="preserve"> Series is Stationary</v>
      </c>
      <c r="P1192" t="str">
        <f ca="1"/>
        <v xml:space="preserve"> object</v>
      </c>
      <c r="R1192" t="str">
        <f t="shared" ca="1" si="13"/>
        <v>CS-Baa-1YR</v>
      </c>
      <c r="S1192" s="6" t="str">
        <f t="shared" ca="1" si="15"/>
        <v>***0.000249867</v>
      </c>
      <c r="T1192">
        <f t="shared" ca="1" si="16"/>
        <v>0</v>
      </c>
      <c r="U1192" t="str">
        <f t="shared" ca="1" si="14"/>
        <v xml:space="preserve"> Series is Stationary</v>
      </c>
    </row>
    <row r="1193" spans="1:21">
      <c r="A1193" s="4" t="s">
        <v>248</v>
      </c>
      <c r="B1193">
        <v>-3.1483400000000001</v>
      </c>
      <c r="C1193">
        <f t="shared" si="18"/>
        <v>1290</v>
      </c>
      <c r="D1193" t="str">
        <f t="shared" si="17"/>
        <v>b1290:b1301</v>
      </c>
      <c r="E1193" cm="1">
        <f t="array" aca="1" ref="E1193:P1193" ca="1">TRANSPOSE(INDIRECT(D1193))</f>
        <v>-2.9152800000000001</v>
      </c>
      <c r="F1193">
        <f ca="1"/>
        <v>0.15732599999999999</v>
      </c>
      <c r="G1193">
        <f ca="1"/>
        <v>7</v>
      </c>
      <c r="H1193">
        <f ca="1"/>
        <v>119</v>
      </c>
      <c r="I1193" t="str">
        <f ca="1"/>
        <v>CS-Aaa-5YR</v>
      </c>
      <c r="J1193">
        <f ca="1"/>
        <v>-4.0369299999999999</v>
      </c>
      <c r="K1193">
        <f ca="1"/>
        <v>-3.4480499999999998</v>
      </c>
      <c r="L1193">
        <f ca="1"/>
        <v>-3.14907</v>
      </c>
      <c r="M1193">
        <f ca="1"/>
        <v>0.05</v>
      </c>
      <c r="N1193" t="str">
        <f ca="1"/>
        <v xml:space="preserve"> p-value 0.1573. Null Hypothesis Weak evidence ...</v>
      </c>
      <c r="O1193" t="str">
        <f ca="1"/>
        <v xml:space="preserve"> Series is Non-stationary</v>
      </c>
      <c r="P1193" t="str">
        <f ca="1"/>
        <v xml:space="preserve"> object</v>
      </c>
      <c r="R1193" t="str">
        <f t="shared" ca="1" si="13"/>
        <v>CS-Aaa-5YR</v>
      </c>
      <c r="S1193" s="6">
        <f t="shared" ca="1" si="15"/>
        <v>0.15732599999999999</v>
      </c>
      <c r="T1193">
        <f t="shared" ca="1" si="16"/>
        <v>7</v>
      </c>
      <c r="U1193" t="str">
        <f t="shared" ca="1" si="14"/>
        <v xml:space="preserve"> Series is Non-stationary</v>
      </c>
    </row>
    <row r="1194" spans="1:21">
      <c r="A1194" s="4" t="s">
        <v>265</v>
      </c>
      <c r="B1194">
        <v>0.05</v>
      </c>
      <c r="C1194">
        <f t="shared" si="18"/>
        <v>1303</v>
      </c>
      <c r="D1194" t="str">
        <f t="shared" si="17"/>
        <v>b1303:b1314</v>
      </c>
      <c r="E1194" cm="1">
        <f t="array" aca="1" ref="E1194:P1194" ca="1">TRANSPOSE(INDIRECT(D1194))</f>
        <v>-4.1646999999999998</v>
      </c>
      <c r="F1194">
        <f ca="1"/>
        <v>5.0585200000000004E-3</v>
      </c>
      <c r="G1194">
        <f ca="1"/>
        <v>0</v>
      </c>
      <c r="H1194">
        <f ca="1"/>
        <v>126</v>
      </c>
      <c r="I1194" t="str">
        <f ca="1"/>
        <v>CS-Aa-5YR</v>
      </c>
      <c r="J1194">
        <f ca="1"/>
        <v>-4.0324799999999996</v>
      </c>
      <c r="K1194">
        <f ca="1"/>
        <v>-3.4459300000000002</v>
      </c>
      <c r="L1194">
        <f ca="1"/>
        <v>-3.1478299999999999</v>
      </c>
      <c r="M1194">
        <f ca="1"/>
        <v>0.05</v>
      </c>
      <c r="N1194" t="str">
        <f ca="1"/>
        <v xml:space="preserve"> p-value 0.0051. Null Hypothesis Rejecting</v>
      </c>
      <c r="O1194" t="str">
        <f ca="1"/>
        <v xml:space="preserve"> Series is Stationary</v>
      </c>
      <c r="P1194" t="str">
        <f ca="1"/>
        <v xml:space="preserve"> object</v>
      </c>
      <c r="R1194" t="str">
        <f t="shared" ca="1" si="13"/>
        <v>CS-Aa-5YR</v>
      </c>
      <c r="S1194" s="6" t="str">
        <f t="shared" ca="1" si="15"/>
        <v>***0.00505852</v>
      </c>
      <c r="T1194">
        <f t="shared" ca="1" si="16"/>
        <v>0</v>
      </c>
      <c r="U1194" t="str">
        <f t="shared" ca="1" si="14"/>
        <v xml:space="preserve"> Series is Stationary</v>
      </c>
    </row>
    <row r="1195" spans="1:21">
      <c r="A1195" s="4" t="s">
        <v>249</v>
      </c>
      <c r="B1195" t="s">
        <v>313</v>
      </c>
      <c r="C1195">
        <f t="shared" si="18"/>
        <v>1316</v>
      </c>
      <c r="D1195" t="str">
        <f t="shared" si="17"/>
        <v>b1316:b1327</v>
      </c>
      <c r="E1195" cm="1">
        <f t="array" aca="1" ref="E1195:P1195" ca="1">TRANSPOSE(INDIRECT(D1195))</f>
        <v>-6.2595599999999996</v>
      </c>
      <c r="F1195">
        <f ca="1"/>
        <v>6.1557900000000004E-7</v>
      </c>
      <c r="G1195">
        <f ca="1"/>
        <v>3</v>
      </c>
      <c r="H1195">
        <f ca="1"/>
        <v>123</v>
      </c>
      <c r="I1195" t="str">
        <f ca="1"/>
        <v>CS-A-5YR</v>
      </c>
      <c r="J1195">
        <f ca="1"/>
        <v>-4.0343200000000001</v>
      </c>
      <c r="K1195">
        <f ca="1"/>
        <v>-3.4468100000000002</v>
      </c>
      <c r="L1195">
        <f ca="1"/>
        <v>-3.1483400000000001</v>
      </c>
      <c r="M1195">
        <f ca="1"/>
        <v>0.05</v>
      </c>
      <c r="N1195" t="str">
        <f ca="1"/>
        <v xml:space="preserve"> p-value 0.0. Null Hypothesis Rejecting</v>
      </c>
      <c r="O1195" t="str">
        <f ca="1"/>
        <v xml:space="preserve"> Series is Stationary</v>
      </c>
      <c r="P1195" t="str">
        <f ca="1"/>
        <v xml:space="preserve"> object</v>
      </c>
      <c r="R1195" t="str">
        <f t="shared" ca="1" si="13"/>
        <v>CS-A-5YR</v>
      </c>
      <c r="S1195" s="6" t="str">
        <f t="shared" ca="1" si="15"/>
        <v>***6.15579E-07</v>
      </c>
      <c r="T1195">
        <f t="shared" ca="1" si="16"/>
        <v>3</v>
      </c>
      <c r="U1195" t="str">
        <f t="shared" ca="1" si="14"/>
        <v xml:space="preserve"> Series is Stationary</v>
      </c>
    </row>
    <row r="1196" spans="1:21">
      <c r="A1196" s="4" t="s">
        <v>250</v>
      </c>
      <c r="B1196" t="s">
        <v>274</v>
      </c>
      <c r="C1196">
        <f t="shared" si="18"/>
        <v>1329</v>
      </c>
      <c r="D1196" t="str">
        <f t="shared" si="17"/>
        <v>b1329:b1340</v>
      </c>
      <c r="E1196" cm="1">
        <f t="array" aca="1" ref="E1196:P1196" ca="1">TRANSPOSE(INDIRECT(D1196))</f>
        <v>-5.9705000000000004</v>
      </c>
      <c r="F1196">
        <f ca="1"/>
        <v>2.5333500000000001E-6</v>
      </c>
      <c r="G1196">
        <f ca="1"/>
        <v>3</v>
      </c>
      <c r="H1196">
        <f ca="1"/>
        <v>123</v>
      </c>
      <c r="I1196" t="str">
        <f ca="1"/>
        <v>CS-Baa-5YR</v>
      </c>
      <c r="J1196">
        <f ca="1"/>
        <v>-4.0343200000000001</v>
      </c>
      <c r="K1196">
        <f ca="1"/>
        <v>-3.4468100000000002</v>
      </c>
      <c r="L1196">
        <f ca="1"/>
        <v>-3.1483400000000001</v>
      </c>
      <c r="M1196">
        <f ca="1"/>
        <v>0.05</v>
      </c>
      <c r="N1196" t="str">
        <f ca="1"/>
        <v xml:space="preserve"> p-value 0.0. Null Hypothesis Rejecting</v>
      </c>
      <c r="O1196" t="str">
        <f ca="1"/>
        <v xml:space="preserve"> Series is Stationary</v>
      </c>
      <c r="P1196" t="str">
        <f ca="1"/>
        <v xml:space="preserve"> object</v>
      </c>
      <c r="R1196" t="str">
        <f t="shared" ca="1" si="13"/>
        <v>CS-Baa-5YR</v>
      </c>
      <c r="S1196" s="6" t="str">
        <f t="shared" ca="1" si="15"/>
        <v>***2.53335E-06</v>
      </c>
      <c r="T1196">
        <f t="shared" ca="1" si="16"/>
        <v>3</v>
      </c>
      <c r="U1196" t="str">
        <f t="shared" ca="1" si="14"/>
        <v xml:space="preserve"> Series is Stationary</v>
      </c>
    </row>
    <row r="1197" spans="1:21">
      <c r="A1197" s="4" t="s">
        <v>252</v>
      </c>
      <c r="B1197" t="s">
        <v>253</v>
      </c>
      <c r="C1197">
        <f t="shared" si="18"/>
        <v>1342</v>
      </c>
      <c r="D1197" t="str">
        <f t="shared" si="17"/>
        <v>b1342:b1353</v>
      </c>
      <c r="E1197" cm="1">
        <f t="array" aca="1" ref="E1197:P1197" ca="1">TRANSPOSE(INDIRECT(D1197))</f>
        <v>-2.4667599999999998</v>
      </c>
      <c r="F1197">
        <f ca="1"/>
        <v>0.34477400000000002</v>
      </c>
      <c r="G1197">
        <f ca="1"/>
        <v>3</v>
      </c>
      <c r="H1197">
        <f ca="1"/>
        <v>123</v>
      </c>
      <c r="I1197" t="str">
        <f ca="1"/>
        <v>CS-Aaa-3MO</v>
      </c>
      <c r="J1197">
        <f ca="1"/>
        <v>-4.0343200000000001</v>
      </c>
      <c r="K1197">
        <f ca="1"/>
        <v>-3.4468100000000002</v>
      </c>
      <c r="L1197">
        <f ca="1"/>
        <v>-3.1483400000000001</v>
      </c>
      <c r="M1197">
        <f ca="1"/>
        <v>0.01</v>
      </c>
      <c r="N1197" t="str">
        <f ca="1"/>
        <v xml:space="preserve"> p-value 0.3448. Null Hypothesis Weak evidence ...</v>
      </c>
      <c r="O1197" t="str">
        <f ca="1"/>
        <v xml:space="preserve"> Series is Non-stationary</v>
      </c>
      <c r="P1197" t="str">
        <f ca="1"/>
        <v xml:space="preserve"> object</v>
      </c>
      <c r="S1197" s="6"/>
    </row>
    <row r="1198" spans="1:21">
      <c r="A1198" s="4" t="s">
        <v>275</v>
      </c>
      <c r="C1198">
        <f t="shared" si="18"/>
        <v>1355</v>
      </c>
      <c r="D1198" t="str">
        <f t="shared" si="17"/>
        <v>b1355:b1366</v>
      </c>
      <c r="E1198" cm="1">
        <f t="array" aca="1" ref="E1198:P1198" ca="1">TRANSPOSE(INDIRECT(D1198))</f>
        <v>-3.3005800000000001</v>
      </c>
      <c r="F1198">
        <f ca="1"/>
        <v>6.6157099999999996E-2</v>
      </c>
      <c r="G1198">
        <f ca="1"/>
        <v>4</v>
      </c>
      <c r="H1198">
        <f ca="1"/>
        <v>122</v>
      </c>
      <c r="I1198" t="str">
        <f ca="1"/>
        <v>CS-Aa-3MO</v>
      </c>
      <c r="J1198">
        <f ca="1"/>
        <v>-4.0349599999999999</v>
      </c>
      <c r="K1198">
        <f ca="1"/>
        <v>-3.4471099999999999</v>
      </c>
      <c r="L1198">
        <f ca="1"/>
        <v>-3.14852</v>
      </c>
      <c r="M1198">
        <f ca="1"/>
        <v>0.01</v>
      </c>
      <c r="N1198" t="str">
        <f ca="1"/>
        <v xml:space="preserve"> p-value 0.0662. Null Hypothesis Weak evidence ...</v>
      </c>
      <c r="O1198" t="str">
        <f ca="1"/>
        <v xml:space="preserve"> Series is Non-stationary</v>
      </c>
      <c r="P1198" t="str">
        <f ca="1"/>
        <v xml:space="preserve"> object</v>
      </c>
      <c r="R1198" t="str">
        <f ca="1">I1209</f>
        <v>TB-3MO-TY</v>
      </c>
      <c r="S1198" s="6">
        <f ca="1">IF(F1198 &lt; 0.01, "***" &amp; TEXT(F1198, "General"), IF(AND(F1198 &gt; 0.01, F1198 &lt; 0.05), "**" &amp; TEXT(F1198, "General"), F1198))</f>
        <v>6.6157099999999996E-2</v>
      </c>
      <c r="T1198">
        <f ca="1">G1209</f>
        <v>12</v>
      </c>
      <c r="U1198" t="str">
        <f ca="1">O1209</f>
        <v xml:space="preserve"> Series is Stationary</v>
      </c>
    </row>
    <row r="1199" spans="1:21">
      <c r="A1199" s="4" t="s">
        <v>241</v>
      </c>
      <c r="B1199">
        <v>-3.3005800000000001</v>
      </c>
      <c r="C1199">
        <f t="shared" si="18"/>
        <v>1368</v>
      </c>
      <c r="D1199" t="str">
        <f t="shared" si="17"/>
        <v>b1368:b1379</v>
      </c>
      <c r="E1199" cm="1">
        <f t="array" aca="1" ref="E1199:P1199" ca="1">TRANSPOSE(INDIRECT(D1199))</f>
        <v>-3.3939699999999999</v>
      </c>
      <c r="F1199">
        <f ca="1"/>
        <v>5.2198500000000002E-2</v>
      </c>
      <c r="G1199">
        <f ca="1"/>
        <v>4</v>
      </c>
      <c r="H1199">
        <f ca="1"/>
        <v>122</v>
      </c>
      <c r="I1199" t="str">
        <f ca="1"/>
        <v>CS-A-3MO</v>
      </c>
      <c r="J1199">
        <f ca="1"/>
        <v>-4.0349599999999999</v>
      </c>
      <c r="K1199">
        <f ca="1"/>
        <v>-3.4471099999999999</v>
      </c>
      <c r="L1199">
        <f ca="1"/>
        <v>-3.14852</v>
      </c>
      <c r="M1199">
        <f ca="1"/>
        <v>0.01</v>
      </c>
      <c r="N1199" t="str">
        <f ca="1"/>
        <v xml:space="preserve"> p-value 0.0522. Null Hypothesis Weak evidence ...</v>
      </c>
      <c r="O1199" t="str">
        <f ca="1"/>
        <v xml:space="preserve"> Series is Non-stationary</v>
      </c>
      <c r="P1199" t="str">
        <f ca="1"/>
        <v xml:space="preserve"> object</v>
      </c>
      <c r="R1199" t="str">
        <f ca="1">I1210</f>
        <v>TB-1YR-TY</v>
      </c>
      <c r="S1199" s="6">
        <f ca="1">IF(F1199 &lt; 0.01, "***" &amp; TEXT(F1199, "General"), IF(AND(F1199 &gt; 0.01, F1199 &lt; 0.05), "**" &amp; TEXT(F1199, "General"), F1199))</f>
        <v>5.2198500000000002E-2</v>
      </c>
      <c r="T1199">
        <f ca="1">G1210</f>
        <v>3</v>
      </c>
      <c r="U1199" t="str">
        <f ca="1">O1210</f>
        <v xml:space="preserve"> Series is Non-stationary</v>
      </c>
    </row>
    <row r="1200" spans="1:21">
      <c r="A1200" s="4" t="s">
        <v>242</v>
      </c>
      <c r="B1200">
        <v>6.6157099999999996E-2</v>
      </c>
      <c r="C1200">
        <f t="shared" si="18"/>
        <v>1381</v>
      </c>
      <c r="D1200" t="str">
        <f t="shared" si="17"/>
        <v>b1381:b1392</v>
      </c>
      <c r="E1200" cm="1">
        <f t="array" aca="1" ref="E1200:P1200" ca="1">TRANSPOSE(INDIRECT(D1200))</f>
        <v>-2.6543100000000002</v>
      </c>
      <c r="F1200">
        <f ca="1"/>
        <v>0.25553700000000001</v>
      </c>
      <c r="G1200">
        <f ca="1"/>
        <v>9</v>
      </c>
      <c r="H1200">
        <f ca="1"/>
        <v>117</v>
      </c>
      <c r="I1200" t="str">
        <f ca="1"/>
        <v>CS-Baa-3MO</v>
      </c>
      <c r="J1200">
        <f ca="1"/>
        <v>-4.0383100000000001</v>
      </c>
      <c r="K1200">
        <f ca="1"/>
        <v>-3.4487000000000001</v>
      </c>
      <c r="L1200">
        <f ca="1"/>
        <v>-3.1494499999999999</v>
      </c>
      <c r="M1200">
        <f ca="1"/>
        <v>0.01</v>
      </c>
      <c r="N1200" t="str">
        <f ca="1"/>
        <v xml:space="preserve"> p-value 0.2555. Null Hypothesis Weak evidence ...</v>
      </c>
      <c r="O1200" t="str">
        <f ca="1"/>
        <v xml:space="preserve"> Series is Non-stationary</v>
      </c>
      <c r="P1200" t="str">
        <f ca="1"/>
        <v xml:space="preserve"> object</v>
      </c>
      <c r="R1200" t="str">
        <f ca="1">I1211</f>
        <v>TB-5YR-TY</v>
      </c>
      <c r="S1200" s="6">
        <f ca="1">IF(F1200 &lt; 0.01, "***" &amp; TEXT(F1200, "General"), IF(AND(F1200 &gt; 0.01, F1200 &lt; 0.05), "**" &amp; TEXT(F1200, "General"), F1200))</f>
        <v>0.25553700000000001</v>
      </c>
      <c r="T1200">
        <f ca="1">G1211</f>
        <v>3</v>
      </c>
      <c r="U1200" t="str">
        <f ca="1">O1211</f>
        <v xml:space="preserve"> Series is Non-stationary</v>
      </c>
    </row>
    <row r="1201" spans="1:18">
      <c r="A1201" s="4" t="s">
        <v>243</v>
      </c>
      <c r="B1201">
        <v>4</v>
      </c>
      <c r="C1201">
        <f t="shared" si="18"/>
        <v>1394</v>
      </c>
      <c r="D1201" t="str">
        <f t="shared" si="17"/>
        <v>b1394:b1405</v>
      </c>
      <c r="E1201" cm="1">
        <f t="array" aca="1" ref="E1201:P1201" ca="1">TRANSPOSE(INDIRECT(D1201))</f>
        <v>-2.0310800000000002</v>
      </c>
      <c r="F1201">
        <f ca="1"/>
        <v>0.58440800000000004</v>
      </c>
      <c r="G1201">
        <f ca="1"/>
        <v>2</v>
      </c>
      <c r="H1201">
        <f ca="1"/>
        <v>124</v>
      </c>
      <c r="I1201" t="str">
        <f ca="1"/>
        <v>CS-Aaa-1YR</v>
      </c>
      <c r="J1201">
        <f ca="1"/>
        <v>-4.0336999999999996</v>
      </c>
      <c r="K1201">
        <f ca="1"/>
        <v>-3.44651</v>
      </c>
      <c r="L1201">
        <f ca="1"/>
        <v>-3.1481699999999999</v>
      </c>
      <c r="M1201">
        <f ca="1"/>
        <v>0.01</v>
      </c>
      <c r="N1201" t="str">
        <f ca="1"/>
        <v xml:space="preserve"> p-value 0.5844. Null Hypothesis Weak evidence ...</v>
      </c>
      <c r="O1201" t="str">
        <f ca="1"/>
        <v xml:space="preserve"> Series is Non-stationary</v>
      </c>
      <c r="P1201" t="str">
        <f ca="1"/>
        <v xml:space="preserve"> object</v>
      </c>
    </row>
    <row r="1202" spans="1:18">
      <c r="A1202" s="4" t="s">
        <v>244</v>
      </c>
      <c r="B1202">
        <v>122</v>
      </c>
      <c r="C1202">
        <f t="shared" si="18"/>
        <v>1407</v>
      </c>
      <c r="D1202" t="str">
        <f t="shared" si="17"/>
        <v>b1407:b1418</v>
      </c>
      <c r="E1202" cm="1">
        <f t="array" aca="1" ref="E1202:P1202" ca="1">TRANSPOSE(INDIRECT(D1202))</f>
        <v>-5.2228700000000003</v>
      </c>
      <c r="F1202">
        <f ca="1"/>
        <v>7.9280699999999995E-5</v>
      </c>
      <c r="G1202">
        <f ca="1"/>
        <v>3</v>
      </c>
      <c r="H1202">
        <f ca="1"/>
        <v>123</v>
      </c>
      <c r="I1202" t="str">
        <f ca="1"/>
        <v>CS-Aa-1YR</v>
      </c>
      <c r="J1202">
        <f ca="1"/>
        <v>-4.0343200000000001</v>
      </c>
      <c r="K1202">
        <f ca="1"/>
        <v>-3.4468100000000002</v>
      </c>
      <c r="L1202">
        <f ca="1"/>
        <v>-3.1483400000000001</v>
      </c>
      <c r="M1202">
        <f ca="1"/>
        <v>0.01</v>
      </c>
      <c r="N1202" t="str">
        <f ca="1"/>
        <v xml:space="preserve"> p-value 0.0001. Null Hypothesis Rejecting</v>
      </c>
      <c r="O1202" t="str">
        <f ca="1"/>
        <v xml:space="preserve"> Series is Stationary</v>
      </c>
      <c r="P1202" t="str">
        <f ca="1"/>
        <v xml:space="preserve"> object</v>
      </c>
      <c r="R1202" t="s">
        <v>395</v>
      </c>
    </row>
    <row r="1203" spans="1:18">
      <c r="A1203" s="4" t="s">
        <v>169</v>
      </c>
      <c r="B1203" t="s">
        <v>109</v>
      </c>
      <c r="C1203">
        <f t="shared" si="18"/>
        <v>1420</v>
      </c>
      <c r="D1203" t="str">
        <f t="shared" si="17"/>
        <v>b1420:b1431</v>
      </c>
      <c r="E1203" cm="1">
        <f t="array" aca="1" ref="E1203:P1203" ca="1">TRANSPOSE(INDIRECT(D1203))</f>
        <v>-3.95092</v>
      </c>
      <c r="F1203">
        <f ca="1"/>
        <v>1.03125E-2</v>
      </c>
      <c r="G1203">
        <f ca="1"/>
        <v>4</v>
      </c>
      <c r="H1203">
        <f ca="1"/>
        <v>122</v>
      </c>
      <c r="I1203" t="str">
        <f ca="1"/>
        <v>CS-A-1YR</v>
      </c>
      <c r="J1203">
        <f ca="1"/>
        <v>-4.0349599999999999</v>
      </c>
      <c r="K1203">
        <f ca="1"/>
        <v>-3.4471099999999999</v>
      </c>
      <c r="L1203">
        <f ca="1"/>
        <v>-3.14852</v>
      </c>
      <c r="M1203">
        <f ca="1"/>
        <v>0.01</v>
      </c>
      <c r="N1203" t="str">
        <f ca="1"/>
        <v xml:space="preserve"> p-value 0.0103. Null Hypothesis Weak evidence ...</v>
      </c>
      <c r="O1203" t="str">
        <f ca="1"/>
        <v xml:space="preserve"> Series is Non-stationary</v>
      </c>
      <c r="P1203" t="str">
        <f ca="1"/>
        <v xml:space="preserve"> object</v>
      </c>
    </row>
    <row r="1204" spans="1:18">
      <c r="A1204" s="4" t="s">
        <v>246</v>
      </c>
      <c r="B1204">
        <v>-4.0349599999999999</v>
      </c>
      <c r="C1204">
        <f t="shared" si="18"/>
        <v>1433</v>
      </c>
      <c r="D1204" t="str">
        <f t="shared" si="17"/>
        <v>b1433:b1444</v>
      </c>
      <c r="E1204" cm="1">
        <f t="array" aca="1" ref="E1204:P1204" ca="1">TRANSPOSE(INDIRECT(D1204))</f>
        <v>-4.9534700000000003</v>
      </c>
      <c r="F1204">
        <f ca="1"/>
        <v>2.4986700000000003E-4</v>
      </c>
      <c r="G1204">
        <f ca="1"/>
        <v>0</v>
      </c>
      <c r="H1204">
        <f ca="1"/>
        <v>126</v>
      </c>
      <c r="I1204" t="str">
        <f ca="1"/>
        <v>CS-Baa-1YR</v>
      </c>
      <c r="J1204">
        <f ca="1"/>
        <v>-4.0324799999999996</v>
      </c>
      <c r="K1204">
        <f ca="1"/>
        <v>-3.4459300000000002</v>
      </c>
      <c r="L1204">
        <f ca="1"/>
        <v>-3.1478299999999999</v>
      </c>
      <c r="M1204">
        <f ca="1"/>
        <v>0.01</v>
      </c>
      <c r="N1204" t="str">
        <f ca="1"/>
        <v xml:space="preserve"> p-value 0.0002. Null Hypothesis Rejecting</v>
      </c>
      <c r="O1204" t="str">
        <f ca="1"/>
        <v xml:space="preserve"> Series is Stationary</v>
      </c>
      <c r="P1204" t="str">
        <f ca="1"/>
        <v xml:space="preserve"> object</v>
      </c>
    </row>
    <row r="1205" spans="1:18">
      <c r="A1205" s="4" t="s">
        <v>247</v>
      </c>
      <c r="B1205">
        <v>-3.4471099999999999</v>
      </c>
      <c r="C1205">
        <f t="shared" si="18"/>
        <v>1446</v>
      </c>
      <c r="D1205" t="str">
        <f t="shared" si="17"/>
        <v>b1446:b1457</v>
      </c>
      <c r="E1205" cm="1">
        <f t="array" aca="1" ref="E1205:P1205" ca="1">TRANSPOSE(INDIRECT(D1205))</f>
        <v>-2.9152800000000001</v>
      </c>
      <c r="F1205">
        <f ca="1"/>
        <v>0.15732599999999999</v>
      </c>
      <c r="G1205">
        <f ca="1"/>
        <v>7</v>
      </c>
      <c r="H1205">
        <f ca="1"/>
        <v>119</v>
      </c>
      <c r="I1205" t="str">
        <f ca="1"/>
        <v>CS-Aaa-5YR</v>
      </c>
      <c r="J1205">
        <f ca="1"/>
        <v>-4.0369299999999999</v>
      </c>
      <c r="K1205">
        <f ca="1"/>
        <v>-3.4480499999999998</v>
      </c>
      <c r="L1205">
        <f ca="1"/>
        <v>-3.14907</v>
      </c>
      <c r="M1205">
        <f ca="1"/>
        <v>0.01</v>
      </c>
      <c r="N1205" t="str">
        <f ca="1"/>
        <v xml:space="preserve"> p-value 0.1573. Null Hypothesis Weak evidence ...</v>
      </c>
      <c r="O1205" t="str">
        <f ca="1"/>
        <v xml:space="preserve"> Series is Non-stationary</v>
      </c>
      <c r="P1205" t="str">
        <f ca="1"/>
        <v xml:space="preserve"> object</v>
      </c>
    </row>
    <row r="1206" spans="1:18">
      <c r="A1206" s="4" t="s">
        <v>248</v>
      </c>
      <c r="B1206">
        <v>-3.14852</v>
      </c>
      <c r="C1206">
        <f t="shared" si="18"/>
        <v>1459</v>
      </c>
      <c r="D1206" t="str">
        <f t="shared" si="17"/>
        <v>b1459:b1470</v>
      </c>
      <c r="E1206" cm="1">
        <f t="array" aca="1" ref="E1206:P1206" ca="1">TRANSPOSE(INDIRECT(D1206))</f>
        <v>-4.1646999999999998</v>
      </c>
      <c r="F1206">
        <f ca="1"/>
        <v>5.0585200000000004E-3</v>
      </c>
      <c r="G1206">
        <f ca="1"/>
        <v>0</v>
      </c>
      <c r="H1206">
        <f ca="1"/>
        <v>126</v>
      </c>
      <c r="I1206" t="str">
        <f ca="1"/>
        <v>CS-Aa-5YR</v>
      </c>
      <c r="J1206">
        <f ca="1"/>
        <v>-4.0324799999999996</v>
      </c>
      <c r="K1206">
        <f ca="1"/>
        <v>-3.4459300000000002</v>
      </c>
      <c r="L1206">
        <f ca="1"/>
        <v>-3.1478299999999999</v>
      </c>
      <c r="M1206">
        <f ca="1"/>
        <v>0.01</v>
      </c>
      <c r="N1206" t="str">
        <f ca="1"/>
        <v xml:space="preserve"> p-value 0.0051. Null Hypothesis Rejecting</v>
      </c>
      <c r="O1206" t="str">
        <f ca="1"/>
        <v xml:space="preserve"> Series is Stationary</v>
      </c>
      <c r="P1206" t="str">
        <f ca="1"/>
        <v xml:space="preserve"> object</v>
      </c>
    </row>
    <row r="1207" spans="1:18">
      <c r="A1207" s="4" t="s">
        <v>265</v>
      </c>
      <c r="B1207">
        <v>0.05</v>
      </c>
      <c r="C1207">
        <f t="shared" si="18"/>
        <v>1472</v>
      </c>
      <c r="D1207" t="str">
        <f t="shared" si="17"/>
        <v>b1472:b1483</v>
      </c>
      <c r="E1207" cm="1">
        <f t="array" aca="1" ref="E1207:P1207" ca="1">TRANSPOSE(INDIRECT(D1207))</f>
        <v>-6.2595599999999996</v>
      </c>
      <c r="F1207">
        <f ca="1"/>
        <v>6.1557900000000004E-7</v>
      </c>
      <c r="G1207">
        <f ca="1"/>
        <v>3</v>
      </c>
      <c r="H1207">
        <f ca="1"/>
        <v>123</v>
      </c>
      <c r="I1207" t="str">
        <f ca="1"/>
        <v>CS-A-5YR</v>
      </c>
      <c r="J1207">
        <f ca="1"/>
        <v>-4.0343200000000001</v>
      </c>
      <c r="K1207">
        <f ca="1"/>
        <v>-3.4468100000000002</v>
      </c>
      <c r="L1207">
        <f ca="1"/>
        <v>-3.1483400000000001</v>
      </c>
      <c r="M1207">
        <f ca="1"/>
        <v>0.01</v>
      </c>
      <c r="N1207" t="str">
        <f ca="1"/>
        <v xml:space="preserve"> p-value 0.0. Null Hypothesis Rejecting</v>
      </c>
      <c r="O1207" t="str">
        <f ca="1"/>
        <v xml:space="preserve"> Series is Stationary</v>
      </c>
      <c r="P1207" t="str">
        <f ca="1"/>
        <v xml:space="preserve"> object</v>
      </c>
    </row>
    <row r="1208" spans="1:18">
      <c r="A1208" s="4" t="s">
        <v>249</v>
      </c>
      <c r="B1208" t="s">
        <v>314</v>
      </c>
      <c r="C1208">
        <f t="shared" si="18"/>
        <v>1485</v>
      </c>
      <c r="D1208" t="str">
        <f t="shared" si="17"/>
        <v>b1485:b1496</v>
      </c>
      <c r="E1208" cm="1">
        <f t="array" aca="1" ref="E1208:P1208" ca="1">TRANSPOSE(INDIRECT(D1208))</f>
        <v>-5.9705000000000004</v>
      </c>
      <c r="F1208">
        <f ca="1"/>
        <v>2.5333500000000001E-6</v>
      </c>
      <c r="G1208">
        <f ca="1"/>
        <v>3</v>
      </c>
      <c r="H1208">
        <f ca="1"/>
        <v>123</v>
      </c>
      <c r="I1208" t="str">
        <f ca="1"/>
        <v>CS-Baa-5YR</v>
      </c>
      <c r="J1208">
        <f ca="1"/>
        <v>-4.0343200000000001</v>
      </c>
      <c r="K1208">
        <f ca="1"/>
        <v>-3.4468100000000002</v>
      </c>
      <c r="L1208">
        <f ca="1"/>
        <v>-3.1483400000000001</v>
      </c>
      <c r="M1208">
        <f ca="1"/>
        <v>0.01</v>
      </c>
      <c r="N1208" t="str">
        <f ca="1"/>
        <v xml:space="preserve"> p-value 0.0. Null Hypothesis Rejecting</v>
      </c>
      <c r="O1208" t="str">
        <f ca="1"/>
        <v xml:space="preserve"> Series is Stationary</v>
      </c>
      <c r="P1208" t="str">
        <f ca="1"/>
        <v xml:space="preserve"> object</v>
      </c>
    </row>
    <row r="1209" spans="1:18">
      <c r="A1209" s="4" t="s">
        <v>250</v>
      </c>
      <c r="B1209" t="s">
        <v>274</v>
      </c>
      <c r="C1209">
        <f t="shared" si="18"/>
        <v>1498</v>
      </c>
      <c r="D1209" t="str">
        <f t="shared" si="17"/>
        <v>b1498:b1509</v>
      </c>
      <c r="E1209" cm="1">
        <f t="array" aca="1" ref="E1209:P1209" ca="1">TRANSPOSE(INDIRECT(D1209))</f>
        <v>-3.8222100000000001</v>
      </c>
      <c r="F1209">
        <f ca="1"/>
        <v>1.5469500000000001E-2</v>
      </c>
      <c r="G1209">
        <f ca="1"/>
        <v>12</v>
      </c>
      <c r="H1209">
        <f ca="1"/>
        <v>114</v>
      </c>
      <c r="I1209" t="str">
        <f ca="1"/>
        <v>TB-3MO-TY</v>
      </c>
      <c r="J1209">
        <f ca="1"/>
        <v>-4.0404600000000004</v>
      </c>
      <c r="K1209">
        <f ca="1"/>
        <v>-3.4497300000000002</v>
      </c>
      <c r="L1209">
        <f ca="1"/>
        <v>-3.1500499999999998</v>
      </c>
      <c r="M1209">
        <f ca="1"/>
        <v>0.05</v>
      </c>
      <c r="N1209" t="str">
        <f ca="1"/>
        <v xml:space="preserve"> p-value 0.0155. Null Hypothesis Rejecting</v>
      </c>
      <c r="O1209" t="str">
        <f ca="1"/>
        <v xml:space="preserve"> Series is Stationary</v>
      </c>
      <c r="P1209" t="str">
        <f ca="1"/>
        <v xml:space="preserve"> object</v>
      </c>
    </row>
    <row r="1210" spans="1:18">
      <c r="A1210" s="4" t="s">
        <v>252</v>
      </c>
      <c r="B1210" t="s">
        <v>253</v>
      </c>
      <c r="C1210">
        <f t="shared" si="18"/>
        <v>1511</v>
      </c>
      <c r="D1210" t="str">
        <f t="shared" si="17"/>
        <v>b1511:b1522</v>
      </c>
      <c r="E1210" cm="1">
        <f t="array" aca="1" ref="E1210:P1210" ca="1">TRANSPOSE(INDIRECT(D1210))</f>
        <v>-1.9501500000000001</v>
      </c>
      <c r="F1210">
        <f ca="1"/>
        <v>0.62830399999999997</v>
      </c>
      <c r="G1210">
        <f ca="1"/>
        <v>3</v>
      </c>
      <c r="H1210">
        <f ca="1"/>
        <v>123</v>
      </c>
      <c r="I1210" t="str">
        <f ca="1"/>
        <v>TB-1YR-TY</v>
      </c>
      <c r="J1210">
        <f ca="1"/>
        <v>-4.0343200000000001</v>
      </c>
      <c r="K1210">
        <f ca="1"/>
        <v>-3.4468100000000002</v>
      </c>
      <c r="L1210">
        <f ca="1"/>
        <v>-3.1483400000000001</v>
      </c>
      <c r="M1210">
        <f ca="1"/>
        <v>0.05</v>
      </c>
      <c r="N1210" t="str">
        <f ca="1"/>
        <v xml:space="preserve"> p-value 0.6283. Null Hypothesis Weak evidence ...</v>
      </c>
      <c r="O1210" t="str">
        <f ca="1"/>
        <v xml:space="preserve"> Series is Non-stationary</v>
      </c>
      <c r="P1210" t="str">
        <f ca="1"/>
        <v xml:space="preserve"> object</v>
      </c>
    </row>
    <row r="1211" spans="1:18">
      <c r="A1211" s="4" t="s">
        <v>277</v>
      </c>
      <c r="C1211">
        <f t="shared" si="18"/>
        <v>1524</v>
      </c>
      <c r="D1211" t="str">
        <f t="shared" si="17"/>
        <v>b1524:b1535</v>
      </c>
      <c r="E1211" cm="1">
        <f t="array" aca="1" ref="E1211:P1211" ca="1">TRANSPOSE(INDIRECT(D1211))</f>
        <v>-2.3845000000000001</v>
      </c>
      <c r="F1211">
        <f ca="1"/>
        <v>0.38789099999999999</v>
      </c>
      <c r="G1211">
        <f ca="1"/>
        <v>3</v>
      </c>
      <c r="H1211">
        <f ca="1"/>
        <v>123</v>
      </c>
      <c r="I1211" t="str">
        <f ca="1"/>
        <v>TB-5YR-TY</v>
      </c>
      <c r="J1211">
        <f ca="1"/>
        <v>-4.0343200000000001</v>
      </c>
      <c r="K1211">
        <f ca="1"/>
        <v>-3.4468100000000002</v>
      </c>
      <c r="L1211">
        <f ca="1"/>
        <v>-3.1483400000000001</v>
      </c>
      <c r="M1211">
        <f ca="1"/>
        <v>0.05</v>
      </c>
      <c r="N1211" t="str">
        <f ca="1"/>
        <v xml:space="preserve"> p-value 0.3879. Null Hypothesis Weak evidence ...</v>
      </c>
      <c r="O1211" t="str">
        <f ca="1"/>
        <v xml:space="preserve"> Series is Non-stationary</v>
      </c>
      <c r="P1211" t="str">
        <f ca="1"/>
        <v xml:space="preserve"> object</v>
      </c>
    </row>
    <row r="1212" spans="1:18">
      <c r="A1212" s="4" t="s">
        <v>241</v>
      </c>
      <c r="B1212">
        <v>-3.3939699999999999</v>
      </c>
      <c r="C1212">
        <f t="shared" si="18"/>
        <v>1537</v>
      </c>
      <c r="D1212" t="str">
        <f t="shared" si="17"/>
        <v>b1537:b1548</v>
      </c>
      <c r="E1212" cm="1">
        <f t="array" aca="1" ref="E1212:P1212" ca="1">TRANSPOSE(INDIRECT(D1212))</f>
        <v>-3.8222100000000001</v>
      </c>
      <c r="F1212">
        <f ca="1"/>
        <v>1.5469500000000001E-2</v>
      </c>
      <c r="G1212">
        <f ca="1"/>
        <v>12</v>
      </c>
      <c r="H1212">
        <f ca="1"/>
        <v>114</v>
      </c>
      <c r="I1212" t="str">
        <f ca="1"/>
        <v>TB-3MO-TY</v>
      </c>
      <c r="J1212">
        <f ca="1"/>
        <v>-4.0404600000000004</v>
      </c>
      <c r="K1212">
        <f ca="1"/>
        <v>-3.4497300000000002</v>
      </c>
      <c r="L1212">
        <f ca="1"/>
        <v>-3.1500499999999998</v>
      </c>
      <c r="M1212">
        <f ca="1"/>
        <v>0.01</v>
      </c>
      <c r="N1212" t="str">
        <f ca="1"/>
        <v xml:space="preserve"> p-value 0.0155. Null Hypothesis Weak evidence ...</v>
      </c>
      <c r="O1212" t="str">
        <f ca="1"/>
        <v xml:space="preserve"> Series is Non-stationary</v>
      </c>
      <c r="P1212" t="str">
        <f ca="1"/>
        <v xml:space="preserve"> object</v>
      </c>
    </row>
    <row r="1213" spans="1:18">
      <c r="A1213" s="4" t="s">
        <v>242</v>
      </c>
      <c r="B1213">
        <v>5.2198500000000002E-2</v>
      </c>
      <c r="C1213">
        <f t="shared" si="18"/>
        <v>1550</v>
      </c>
      <c r="D1213" t="str">
        <f t="shared" si="17"/>
        <v>b1550:b1561</v>
      </c>
      <c r="E1213" cm="1">
        <f t="array" aca="1" ref="E1213:P1213" ca="1">TRANSPOSE(INDIRECT(D1213))</f>
        <v>-1.9501500000000001</v>
      </c>
      <c r="F1213">
        <f ca="1"/>
        <v>0.62830399999999997</v>
      </c>
      <c r="G1213">
        <f ca="1"/>
        <v>3</v>
      </c>
      <c r="H1213">
        <f ca="1"/>
        <v>123</v>
      </c>
      <c r="I1213" t="str">
        <f ca="1"/>
        <v>TB-1YR-TY</v>
      </c>
      <c r="J1213">
        <f ca="1"/>
        <v>-4.0343200000000001</v>
      </c>
      <c r="K1213">
        <f ca="1"/>
        <v>-3.4468100000000002</v>
      </c>
      <c r="L1213">
        <f ca="1"/>
        <v>-3.1483400000000001</v>
      </c>
      <c r="M1213">
        <f ca="1"/>
        <v>0.01</v>
      </c>
      <c r="N1213" t="str">
        <f ca="1"/>
        <v xml:space="preserve"> p-value 0.6283. Null Hypothesis Weak evidence ...</v>
      </c>
      <c r="O1213" t="str">
        <f ca="1"/>
        <v xml:space="preserve"> Series is Non-stationary</v>
      </c>
      <c r="P1213" t="str">
        <f ca="1"/>
        <v xml:space="preserve"> object</v>
      </c>
    </row>
    <row r="1214" spans="1:18">
      <c r="A1214" s="4" t="s">
        <v>243</v>
      </c>
      <c r="B1214">
        <v>4</v>
      </c>
      <c r="C1214">
        <f t="shared" si="18"/>
        <v>1563</v>
      </c>
      <c r="D1214" t="str">
        <f t="shared" si="17"/>
        <v>b1563:b1574</v>
      </c>
      <c r="E1214" cm="1">
        <f t="array" aca="1" ref="E1214:P1214" ca="1">TRANSPOSE(INDIRECT(D1214))</f>
        <v>-2.3845000000000001</v>
      </c>
      <c r="F1214">
        <f ca="1"/>
        <v>0.38789099999999999</v>
      </c>
      <c r="G1214">
        <f ca="1"/>
        <v>3</v>
      </c>
      <c r="H1214">
        <f ca="1"/>
        <v>123</v>
      </c>
      <c r="I1214" t="str">
        <f ca="1"/>
        <v>TB-5YR-TY</v>
      </c>
      <c r="J1214">
        <f ca="1"/>
        <v>-4.0343200000000001</v>
      </c>
      <c r="K1214">
        <f ca="1"/>
        <v>-3.4468100000000002</v>
      </c>
      <c r="L1214">
        <f ca="1"/>
        <v>-3.1483400000000001</v>
      </c>
      <c r="M1214">
        <f ca="1"/>
        <v>0.01</v>
      </c>
      <c r="N1214" t="str">
        <f ca="1"/>
        <v xml:space="preserve"> p-value 0.3879. Null Hypothesis Weak evidence ...</v>
      </c>
      <c r="O1214" t="str">
        <f ca="1"/>
        <v xml:space="preserve"> Series is Non-stationary</v>
      </c>
      <c r="P1214" t="str">
        <f ca="1"/>
        <v xml:space="preserve"> object</v>
      </c>
    </row>
    <row r="1215" spans="1:18">
      <c r="A1215" s="4" t="s">
        <v>244</v>
      </c>
      <c r="B1215">
        <v>122</v>
      </c>
      <c r="C1215">
        <f t="shared" si="18"/>
        <v>1576</v>
      </c>
      <c r="D1215" t="str">
        <f t="shared" si="17"/>
        <v>b1576:b1587</v>
      </c>
      <c r="E1215" cm="1">
        <f t="array" aca="1" ref="E1215:P1215" ca="1">TRANSPOSE(INDIRECT(D1215))</f>
        <v>-2.8554200000000001</v>
      </c>
      <c r="F1215">
        <f ca="1"/>
        <v>0.17733499999999999</v>
      </c>
      <c r="G1215">
        <f ca="1"/>
        <v>3</v>
      </c>
      <c r="H1215">
        <f ca="1"/>
        <v>123</v>
      </c>
      <c r="I1215" t="str">
        <f ca="1"/>
        <v xml:space="preserve"> Corp-Aaa_Corp</v>
      </c>
      <c r="J1215">
        <f ca="1"/>
        <v>-4.0343200000000001</v>
      </c>
      <c r="K1215">
        <f ca="1"/>
        <v>-3.4468100000000002</v>
      </c>
      <c r="L1215">
        <f ca="1"/>
        <v>-3.1483400000000001</v>
      </c>
      <c r="M1215">
        <f ca="1"/>
        <v>0.05</v>
      </c>
      <c r="N1215" t="str">
        <f ca="1"/>
        <v xml:space="preserve"> p-value 0.1773. Null Hypothesis Weak evidence ...</v>
      </c>
      <c r="O1215" t="str">
        <f ca="1"/>
        <v xml:space="preserve"> Series is Non-stationary</v>
      </c>
      <c r="P1215" t="str">
        <f ca="1"/>
        <v xml:space="preserve"> object</v>
      </c>
    </row>
    <row r="1216" spans="1:18">
      <c r="A1216" s="4" t="s">
        <v>169</v>
      </c>
      <c r="B1216" t="s">
        <v>110</v>
      </c>
    </row>
    <row r="1217" spans="1:2">
      <c r="A1217" s="4" t="s">
        <v>246</v>
      </c>
      <c r="B1217">
        <v>-4.0349599999999999</v>
      </c>
    </row>
    <row r="1218" spans="1:2">
      <c r="A1218" s="4" t="s">
        <v>247</v>
      </c>
      <c r="B1218">
        <v>-3.4471099999999999</v>
      </c>
    </row>
    <row r="1219" spans="1:2">
      <c r="A1219" s="4" t="s">
        <v>248</v>
      </c>
      <c r="B1219">
        <v>-3.14852</v>
      </c>
    </row>
    <row r="1220" spans="1:2">
      <c r="A1220" s="4" t="s">
        <v>265</v>
      </c>
      <c r="B1220">
        <v>0.05</v>
      </c>
    </row>
    <row r="1221" spans="1:2">
      <c r="A1221" s="4" t="s">
        <v>249</v>
      </c>
      <c r="B1221" t="s">
        <v>315</v>
      </c>
    </row>
    <row r="1222" spans="1:2">
      <c r="A1222" s="4" t="s">
        <v>250</v>
      </c>
      <c r="B1222" t="s">
        <v>274</v>
      </c>
    </row>
    <row r="1223" spans="1:2">
      <c r="A1223" s="4" t="s">
        <v>252</v>
      </c>
      <c r="B1223" t="s">
        <v>253</v>
      </c>
    </row>
    <row r="1224" spans="1:2">
      <c r="A1224" s="4" t="s">
        <v>279</v>
      </c>
    </row>
    <row r="1225" spans="1:2">
      <c r="A1225" s="4" t="s">
        <v>241</v>
      </c>
      <c r="B1225">
        <v>-2.6543100000000002</v>
      </c>
    </row>
    <row r="1226" spans="1:2">
      <c r="A1226" s="4" t="s">
        <v>242</v>
      </c>
      <c r="B1226">
        <v>0.25553700000000001</v>
      </c>
    </row>
    <row r="1227" spans="1:2">
      <c r="A1227" s="4" t="s">
        <v>243</v>
      </c>
      <c r="B1227">
        <v>9</v>
      </c>
    </row>
    <row r="1228" spans="1:2">
      <c r="A1228" s="4" t="s">
        <v>244</v>
      </c>
      <c r="B1228">
        <v>117</v>
      </c>
    </row>
    <row r="1229" spans="1:2">
      <c r="A1229" s="4" t="s">
        <v>169</v>
      </c>
      <c r="B1229" t="s">
        <v>111</v>
      </c>
    </row>
    <row r="1230" spans="1:2">
      <c r="A1230" s="4" t="s">
        <v>246</v>
      </c>
      <c r="B1230">
        <v>-4.0383100000000001</v>
      </c>
    </row>
    <row r="1231" spans="1:2">
      <c r="A1231" s="4" t="s">
        <v>247</v>
      </c>
      <c r="B1231">
        <v>-3.4487000000000001</v>
      </c>
    </row>
    <row r="1232" spans="1:2">
      <c r="A1232" s="4" t="s">
        <v>248</v>
      </c>
      <c r="B1232">
        <v>-3.1494499999999999</v>
      </c>
    </row>
    <row r="1233" spans="1:2">
      <c r="A1233" s="4" t="s">
        <v>265</v>
      </c>
      <c r="B1233">
        <v>0.05</v>
      </c>
    </row>
    <row r="1234" spans="1:2">
      <c r="A1234" s="4" t="s">
        <v>249</v>
      </c>
      <c r="B1234" t="s">
        <v>316</v>
      </c>
    </row>
    <row r="1235" spans="1:2">
      <c r="A1235" s="4" t="s">
        <v>250</v>
      </c>
      <c r="B1235" t="s">
        <v>274</v>
      </c>
    </row>
    <row r="1236" spans="1:2">
      <c r="A1236" s="4" t="s">
        <v>252</v>
      </c>
      <c r="B1236" t="s">
        <v>253</v>
      </c>
    </row>
    <row r="1237" spans="1:2">
      <c r="A1237" s="4" t="s">
        <v>281</v>
      </c>
    </row>
    <row r="1238" spans="1:2">
      <c r="A1238" s="4" t="s">
        <v>241</v>
      </c>
      <c r="B1238">
        <v>-2.0310800000000002</v>
      </c>
    </row>
    <row r="1239" spans="1:2">
      <c r="A1239" s="4" t="s">
        <v>242</v>
      </c>
      <c r="B1239">
        <v>0.58440800000000004</v>
      </c>
    </row>
    <row r="1240" spans="1:2">
      <c r="A1240" s="4" t="s">
        <v>243</v>
      </c>
      <c r="B1240">
        <v>2</v>
      </c>
    </row>
    <row r="1241" spans="1:2">
      <c r="A1241" s="4" t="s">
        <v>244</v>
      </c>
      <c r="B1241">
        <v>124</v>
      </c>
    </row>
    <row r="1242" spans="1:2">
      <c r="A1242" s="4" t="s">
        <v>169</v>
      </c>
      <c r="B1242" t="s">
        <v>113</v>
      </c>
    </row>
    <row r="1243" spans="1:2">
      <c r="A1243" s="4" t="s">
        <v>246</v>
      </c>
      <c r="B1243">
        <v>-4.0336999999999996</v>
      </c>
    </row>
    <row r="1244" spans="1:2">
      <c r="A1244" s="4" t="s">
        <v>247</v>
      </c>
      <c r="B1244">
        <v>-3.44651</v>
      </c>
    </row>
    <row r="1245" spans="1:2">
      <c r="A1245" s="4" t="s">
        <v>248</v>
      </c>
      <c r="B1245">
        <v>-3.1481699999999999</v>
      </c>
    </row>
    <row r="1246" spans="1:2">
      <c r="A1246" s="4" t="s">
        <v>265</v>
      </c>
      <c r="B1246">
        <v>0.05</v>
      </c>
    </row>
    <row r="1247" spans="1:2">
      <c r="A1247" s="4" t="s">
        <v>249</v>
      </c>
      <c r="B1247" t="s">
        <v>317</v>
      </c>
    </row>
    <row r="1248" spans="1:2">
      <c r="A1248" s="4" t="s">
        <v>250</v>
      </c>
      <c r="B1248" t="s">
        <v>274</v>
      </c>
    </row>
    <row r="1249" spans="1:2">
      <c r="A1249" s="4" t="s">
        <v>252</v>
      </c>
      <c r="B1249" t="s">
        <v>253</v>
      </c>
    </row>
    <row r="1250" spans="1:2">
      <c r="A1250" s="4" t="s">
        <v>283</v>
      </c>
    </row>
    <row r="1251" spans="1:2">
      <c r="A1251" s="4" t="s">
        <v>241</v>
      </c>
      <c r="B1251">
        <v>-5.2228700000000003</v>
      </c>
    </row>
    <row r="1252" spans="1:2">
      <c r="A1252" s="4" t="s">
        <v>242</v>
      </c>
      <c r="B1252" s="10">
        <v>7.9280699999999995E-5</v>
      </c>
    </row>
    <row r="1253" spans="1:2">
      <c r="A1253" s="4" t="s">
        <v>243</v>
      </c>
      <c r="B1253">
        <v>3</v>
      </c>
    </row>
    <row r="1254" spans="1:2">
      <c r="A1254" s="4" t="s">
        <v>244</v>
      </c>
      <c r="B1254">
        <v>123</v>
      </c>
    </row>
    <row r="1255" spans="1:2">
      <c r="A1255" s="4" t="s">
        <v>169</v>
      </c>
      <c r="B1255" t="s">
        <v>114</v>
      </c>
    </row>
    <row r="1256" spans="1:2">
      <c r="A1256" s="4" t="s">
        <v>246</v>
      </c>
      <c r="B1256">
        <v>-4.0343200000000001</v>
      </c>
    </row>
    <row r="1257" spans="1:2">
      <c r="A1257" s="4" t="s">
        <v>247</v>
      </c>
      <c r="B1257">
        <v>-3.4468100000000002</v>
      </c>
    </row>
    <row r="1258" spans="1:2">
      <c r="A1258" s="4" t="s">
        <v>248</v>
      </c>
      <c r="B1258">
        <v>-3.1483400000000001</v>
      </c>
    </row>
    <row r="1259" spans="1:2">
      <c r="A1259" s="4" t="s">
        <v>265</v>
      </c>
      <c r="B1259">
        <v>0.05</v>
      </c>
    </row>
    <row r="1260" spans="1:2">
      <c r="A1260" s="4" t="s">
        <v>249</v>
      </c>
      <c r="B1260" t="s">
        <v>318</v>
      </c>
    </row>
    <row r="1261" spans="1:2">
      <c r="A1261" s="4" t="s">
        <v>250</v>
      </c>
      <c r="B1261" t="s">
        <v>251</v>
      </c>
    </row>
    <row r="1262" spans="1:2">
      <c r="A1262" s="4" t="s">
        <v>252</v>
      </c>
      <c r="B1262" t="s">
        <v>253</v>
      </c>
    </row>
    <row r="1263" spans="1:2">
      <c r="A1263" s="4" t="s">
        <v>285</v>
      </c>
    </row>
    <row r="1264" spans="1:2">
      <c r="A1264" s="4" t="s">
        <v>241</v>
      </c>
      <c r="B1264">
        <v>-3.95092</v>
      </c>
    </row>
    <row r="1265" spans="1:2">
      <c r="A1265" s="4" t="s">
        <v>242</v>
      </c>
      <c r="B1265">
        <v>1.03125E-2</v>
      </c>
    </row>
    <row r="1266" spans="1:2">
      <c r="A1266" s="4" t="s">
        <v>243</v>
      </c>
      <c r="B1266">
        <v>4</v>
      </c>
    </row>
    <row r="1267" spans="1:2">
      <c r="A1267" s="4" t="s">
        <v>244</v>
      </c>
      <c r="B1267">
        <v>122</v>
      </c>
    </row>
    <row r="1268" spans="1:2">
      <c r="A1268" s="4" t="s">
        <v>169</v>
      </c>
      <c r="B1268" t="s">
        <v>115</v>
      </c>
    </row>
    <row r="1269" spans="1:2">
      <c r="A1269" s="4" t="s">
        <v>246</v>
      </c>
      <c r="B1269">
        <v>-4.0349599999999999</v>
      </c>
    </row>
    <row r="1270" spans="1:2">
      <c r="A1270" s="4" t="s">
        <v>247</v>
      </c>
      <c r="B1270">
        <v>-3.4471099999999999</v>
      </c>
    </row>
    <row r="1271" spans="1:2">
      <c r="A1271" s="4" t="s">
        <v>248</v>
      </c>
      <c r="B1271">
        <v>-3.14852</v>
      </c>
    </row>
    <row r="1272" spans="1:2">
      <c r="A1272" s="4" t="s">
        <v>265</v>
      </c>
      <c r="B1272">
        <v>0.05</v>
      </c>
    </row>
    <row r="1273" spans="1:2">
      <c r="A1273" s="4" t="s">
        <v>249</v>
      </c>
      <c r="B1273" t="s">
        <v>319</v>
      </c>
    </row>
    <row r="1274" spans="1:2">
      <c r="A1274" s="4" t="s">
        <v>250</v>
      </c>
      <c r="B1274" t="s">
        <v>251</v>
      </c>
    </row>
    <row r="1275" spans="1:2">
      <c r="A1275" s="4" t="s">
        <v>252</v>
      </c>
      <c r="B1275" t="s">
        <v>253</v>
      </c>
    </row>
    <row r="1276" spans="1:2">
      <c r="A1276" s="4" t="s">
        <v>287</v>
      </c>
    </row>
    <row r="1277" spans="1:2">
      <c r="A1277" s="4" t="s">
        <v>241</v>
      </c>
      <c r="B1277">
        <v>-4.9534700000000003</v>
      </c>
    </row>
    <row r="1278" spans="1:2">
      <c r="A1278" s="4" t="s">
        <v>242</v>
      </c>
      <c r="B1278">
        <v>2.4986700000000003E-4</v>
      </c>
    </row>
    <row r="1279" spans="1:2">
      <c r="A1279" s="4" t="s">
        <v>243</v>
      </c>
      <c r="B1279">
        <v>0</v>
      </c>
    </row>
    <row r="1280" spans="1:2">
      <c r="A1280" s="4" t="s">
        <v>244</v>
      </c>
      <c r="B1280">
        <v>126</v>
      </c>
    </row>
    <row r="1281" spans="1:2">
      <c r="A1281" s="4" t="s">
        <v>169</v>
      </c>
      <c r="B1281" t="s">
        <v>116</v>
      </c>
    </row>
    <row r="1282" spans="1:2">
      <c r="A1282" s="4" t="s">
        <v>246</v>
      </c>
      <c r="B1282">
        <v>-4.0324799999999996</v>
      </c>
    </row>
    <row r="1283" spans="1:2">
      <c r="A1283" s="4" t="s">
        <v>247</v>
      </c>
      <c r="B1283">
        <v>-3.4459300000000002</v>
      </c>
    </row>
    <row r="1284" spans="1:2">
      <c r="A1284" s="4" t="s">
        <v>248</v>
      </c>
      <c r="B1284">
        <v>-3.1478299999999999</v>
      </c>
    </row>
    <row r="1285" spans="1:2">
      <c r="A1285" s="4" t="s">
        <v>265</v>
      </c>
      <c r="B1285">
        <v>0.05</v>
      </c>
    </row>
    <row r="1286" spans="1:2">
      <c r="A1286" s="4" t="s">
        <v>249</v>
      </c>
      <c r="B1286" t="s">
        <v>320</v>
      </c>
    </row>
    <row r="1287" spans="1:2">
      <c r="A1287" s="4" t="s">
        <v>250</v>
      </c>
      <c r="B1287" t="s">
        <v>251</v>
      </c>
    </row>
    <row r="1288" spans="1:2">
      <c r="A1288" s="4" t="s">
        <v>252</v>
      </c>
      <c r="B1288" t="s">
        <v>253</v>
      </c>
    </row>
    <row r="1289" spans="1:2">
      <c r="A1289" s="4" t="s">
        <v>289</v>
      </c>
    </row>
    <row r="1290" spans="1:2">
      <c r="A1290" s="4" t="s">
        <v>241</v>
      </c>
      <c r="B1290">
        <v>-2.9152800000000001</v>
      </c>
    </row>
    <row r="1291" spans="1:2">
      <c r="A1291" s="4" t="s">
        <v>242</v>
      </c>
      <c r="B1291">
        <v>0.15732599999999999</v>
      </c>
    </row>
    <row r="1292" spans="1:2">
      <c r="A1292" s="4" t="s">
        <v>243</v>
      </c>
      <c r="B1292">
        <v>7</v>
      </c>
    </row>
    <row r="1293" spans="1:2">
      <c r="A1293" s="4" t="s">
        <v>244</v>
      </c>
      <c r="B1293">
        <v>119</v>
      </c>
    </row>
    <row r="1294" spans="1:2">
      <c r="A1294" s="4" t="s">
        <v>169</v>
      </c>
      <c r="B1294" t="s">
        <v>118</v>
      </c>
    </row>
    <row r="1295" spans="1:2">
      <c r="A1295" s="4" t="s">
        <v>246</v>
      </c>
      <c r="B1295">
        <v>-4.0369299999999999</v>
      </c>
    </row>
    <row r="1296" spans="1:2">
      <c r="A1296" s="4" t="s">
        <v>247</v>
      </c>
      <c r="B1296">
        <v>-3.4480499999999998</v>
      </c>
    </row>
    <row r="1297" spans="1:2">
      <c r="A1297" s="4" t="s">
        <v>248</v>
      </c>
      <c r="B1297">
        <v>-3.14907</v>
      </c>
    </row>
    <row r="1298" spans="1:2">
      <c r="A1298" s="4" t="s">
        <v>265</v>
      </c>
      <c r="B1298">
        <v>0.05</v>
      </c>
    </row>
    <row r="1299" spans="1:2">
      <c r="A1299" s="4" t="s">
        <v>249</v>
      </c>
      <c r="B1299" t="s">
        <v>321</v>
      </c>
    </row>
    <row r="1300" spans="1:2">
      <c r="A1300" s="4" t="s">
        <v>250</v>
      </c>
      <c r="B1300" t="s">
        <v>274</v>
      </c>
    </row>
    <row r="1301" spans="1:2">
      <c r="A1301" s="4" t="s">
        <v>252</v>
      </c>
      <c r="B1301" t="s">
        <v>253</v>
      </c>
    </row>
    <row r="1302" spans="1:2">
      <c r="A1302" s="4" t="s">
        <v>291</v>
      </c>
    </row>
    <row r="1303" spans="1:2">
      <c r="A1303" s="4" t="s">
        <v>241</v>
      </c>
      <c r="B1303">
        <v>-4.1646999999999998</v>
      </c>
    </row>
    <row r="1304" spans="1:2">
      <c r="A1304" s="4" t="s">
        <v>242</v>
      </c>
      <c r="B1304">
        <v>5.0585200000000004E-3</v>
      </c>
    </row>
    <row r="1305" spans="1:2">
      <c r="A1305" s="4" t="s">
        <v>243</v>
      </c>
      <c r="B1305">
        <v>0</v>
      </c>
    </row>
    <row r="1306" spans="1:2">
      <c r="A1306" s="4" t="s">
        <v>244</v>
      </c>
      <c r="B1306">
        <v>126</v>
      </c>
    </row>
    <row r="1307" spans="1:2">
      <c r="A1307" s="4" t="s">
        <v>169</v>
      </c>
      <c r="B1307" t="s">
        <v>119</v>
      </c>
    </row>
    <row r="1308" spans="1:2">
      <c r="A1308" s="4" t="s">
        <v>246</v>
      </c>
      <c r="B1308">
        <v>-4.0324799999999996</v>
      </c>
    </row>
    <row r="1309" spans="1:2">
      <c r="A1309" s="4" t="s">
        <v>247</v>
      </c>
      <c r="B1309">
        <v>-3.4459300000000002</v>
      </c>
    </row>
    <row r="1310" spans="1:2">
      <c r="A1310" s="4" t="s">
        <v>248</v>
      </c>
      <c r="B1310">
        <v>-3.1478299999999999</v>
      </c>
    </row>
    <row r="1311" spans="1:2">
      <c r="A1311" s="4" t="s">
        <v>265</v>
      </c>
      <c r="B1311">
        <v>0.05</v>
      </c>
    </row>
    <row r="1312" spans="1:2">
      <c r="A1312" s="4" t="s">
        <v>249</v>
      </c>
      <c r="B1312" t="s">
        <v>322</v>
      </c>
    </row>
    <row r="1313" spans="1:2">
      <c r="A1313" s="4" t="s">
        <v>250</v>
      </c>
      <c r="B1313" t="s">
        <v>251</v>
      </c>
    </row>
    <row r="1314" spans="1:2">
      <c r="A1314" s="4" t="s">
        <v>252</v>
      </c>
      <c r="B1314" t="s">
        <v>253</v>
      </c>
    </row>
    <row r="1315" spans="1:2">
      <c r="A1315" s="4" t="s">
        <v>293</v>
      </c>
    </row>
    <row r="1316" spans="1:2">
      <c r="A1316" s="4" t="s">
        <v>241</v>
      </c>
      <c r="B1316">
        <v>-6.2595599999999996</v>
      </c>
    </row>
    <row r="1317" spans="1:2">
      <c r="A1317" s="4" t="s">
        <v>242</v>
      </c>
      <c r="B1317" s="10">
        <v>6.1557900000000004E-7</v>
      </c>
    </row>
    <row r="1318" spans="1:2">
      <c r="A1318" s="4" t="s">
        <v>243</v>
      </c>
      <c r="B1318">
        <v>3</v>
      </c>
    </row>
    <row r="1319" spans="1:2">
      <c r="A1319" s="4" t="s">
        <v>244</v>
      </c>
      <c r="B1319">
        <v>123</v>
      </c>
    </row>
    <row r="1320" spans="1:2">
      <c r="A1320" s="4" t="s">
        <v>169</v>
      </c>
      <c r="B1320" t="s">
        <v>120</v>
      </c>
    </row>
    <row r="1321" spans="1:2">
      <c r="A1321" s="4" t="s">
        <v>246</v>
      </c>
      <c r="B1321">
        <v>-4.0343200000000001</v>
      </c>
    </row>
    <row r="1322" spans="1:2">
      <c r="A1322" s="4" t="s">
        <v>247</v>
      </c>
      <c r="B1322">
        <v>-3.4468100000000002</v>
      </c>
    </row>
    <row r="1323" spans="1:2">
      <c r="A1323" s="4" t="s">
        <v>248</v>
      </c>
      <c r="B1323">
        <v>-3.1483400000000001</v>
      </c>
    </row>
    <row r="1324" spans="1:2">
      <c r="A1324" s="4" t="s">
        <v>265</v>
      </c>
      <c r="B1324">
        <v>0.05</v>
      </c>
    </row>
    <row r="1325" spans="1:2">
      <c r="A1325" s="4" t="s">
        <v>249</v>
      </c>
      <c r="B1325" t="s">
        <v>309</v>
      </c>
    </row>
    <row r="1326" spans="1:2">
      <c r="A1326" s="4" t="s">
        <v>250</v>
      </c>
      <c r="B1326" t="s">
        <v>251</v>
      </c>
    </row>
    <row r="1327" spans="1:2">
      <c r="A1327" s="4" t="s">
        <v>252</v>
      </c>
      <c r="B1327" t="s">
        <v>253</v>
      </c>
    </row>
    <row r="1328" spans="1:2">
      <c r="A1328" s="4" t="s">
        <v>295</v>
      </c>
    </row>
    <row r="1329" spans="1:2">
      <c r="A1329" s="4" t="s">
        <v>241</v>
      </c>
      <c r="B1329">
        <v>-5.9705000000000004</v>
      </c>
    </row>
    <row r="1330" spans="1:2">
      <c r="A1330" s="4" t="s">
        <v>242</v>
      </c>
      <c r="B1330" s="10">
        <v>2.5333500000000001E-6</v>
      </c>
    </row>
    <row r="1331" spans="1:2">
      <c r="A1331" s="4" t="s">
        <v>243</v>
      </c>
      <c r="B1331">
        <v>3</v>
      </c>
    </row>
    <row r="1332" spans="1:2">
      <c r="A1332" s="4" t="s">
        <v>244</v>
      </c>
      <c r="B1332">
        <v>123</v>
      </c>
    </row>
    <row r="1333" spans="1:2">
      <c r="A1333" s="4" t="s">
        <v>169</v>
      </c>
      <c r="B1333" t="s">
        <v>121</v>
      </c>
    </row>
    <row r="1334" spans="1:2">
      <c r="A1334" s="4" t="s">
        <v>246</v>
      </c>
      <c r="B1334">
        <v>-4.0343200000000001</v>
      </c>
    </row>
    <row r="1335" spans="1:2">
      <c r="A1335" s="4" t="s">
        <v>247</v>
      </c>
      <c r="B1335">
        <v>-3.4468100000000002</v>
      </c>
    </row>
    <row r="1336" spans="1:2">
      <c r="A1336" s="4" t="s">
        <v>248</v>
      </c>
      <c r="B1336">
        <v>-3.1483400000000001</v>
      </c>
    </row>
    <row r="1337" spans="1:2">
      <c r="A1337" s="4" t="s">
        <v>265</v>
      </c>
      <c r="B1337">
        <v>0.05</v>
      </c>
    </row>
    <row r="1338" spans="1:2">
      <c r="A1338" s="4" t="s">
        <v>249</v>
      </c>
      <c r="B1338" t="s">
        <v>309</v>
      </c>
    </row>
    <row r="1339" spans="1:2">
      <c r="A1339" s="4" t="s">
        <v>250</v>
      </c>
      <c r="B1339" t="s">
        <v>251</v>
      </c>
    </row>
    <row r="1340" spans="1:2">
      <c r="A1340" s="4" t="s">
        <v>252</v>
      </c>
      <c r="B1340" t="s">
        <v>253</v>
      </c>
    </row>
    <row r="1341" spans="1:2">
      <c r="A1341" s="4" t="s">
        <v>272</v>
      </c>
    </row>
    <row r="1342" spans="1:2">
      <c r="A1342" s="4" t="s">
        <v>241</v>
      </c>
      <c r="B1342">
        <v>-2.4667599999999998</v>
      </c>
    </row>
    <row r="1343" spans="1:2">
      <c r="A1343" s="4" t="s">
        <v>242</v>
      </c>
      <c r="B1343">
        <v>0.34477400000000002</v>
      </c>
    </row>
    <row r="1344" spans="1:2">
      <c r="A1344" s="4" t="s">
        <v>243</v>
      </c>
      <c r="B1344">
        <v>3</v>
      </c>
    </row>
    <row r="1345" spans="1:2">
      <c r="A1345" s="4" t="s">
        <v>244</v>
      </c>
      <c r="B1345">
        <v>123</v>
      </c>
    </row>
    <row r="1346" spans="1:2">
      <c r="A1346" s="4" t="s">
        <v>169</v>
      </c>
      <c r="B1346" t="s">
        <v>108</v>
      </c>
    </row>
    <row r="1347" spans="1:2">
      <c r="A1347" s="4" t="s">
        <v>246</v>
      </c>
      <c r="B1347">
        <v>-4.0343200000000001</v>
      </c>
    </row>
    <row r="1348" spans="1:2">
      <c r="A1348" s="4" t="s">
        <v>247</v>
      </c>
      <c r="B1348">
        <v>-3.4468100000000002</v>
      </c>
    </row>
    <row r="1349" spans="1:2">
      <c r="A1349" s="4" t="s">
        <v>248</v>
      </c>
      <c r="B1349">
        <v>-3.1483400000000001</v>
      </c>
    </row>
    <row r="1350" spans="1:2">
      <c r="A1350" s="4" t="s">
        <v>265</v>
      </c>
      <c r="B1350">
        <v>0.01</v>
      </c>
    </row>
    <row r="1351" spans="1:2">
      <c r="A1351" s="4" t="s">
        <v>249</v>
      </c>
      <c r="B1351" t="s">
        <v>313</v>
      </c>
    </row>
    <row r="1352" spans="1:2">
      <c r="A1352" s="4" t="s">
        <v>250</v>
      </c>
      <c r="B1352" t="s">
        <v>274</v>
      </c>
    </row>
    <row r="1353" spans="1:2">
      <c r="A1353" s="4" t="s">
        <v>252</v>
      </c>
      <c r="B1353" t="s">
        <v>253</v>
      </c>
    </row>
    <row r="1354" spans="1:2">
      <c r="A1354" s="4" t="s">
        <v>275</v>
      </c>
    </row>
    <row r="1355" spans="1:2">
      <c r="A1355" s="4" t="s">
        <v>241</v>
      </c>
      <c r="B1355">
        <v>-3.3005800000000001</v>
      </c>
    </row>
    <row r="1356" spans="1:2">
      <c r="A1356" s="4" t="s">
        <v>242</v>
      </c>
      <c r="B1356">
        <v>6.6157099999999996E-2</v>
      </c>
    </row>
    <row r="1357" spans="1:2">
      <c r="A1357" s="4" t="s">
        <v>243</v>
      </c>
      <c r="B1357">
        <v>4</v>
      </c>
    </row>
    <row r="1358" spans="1:2">
      <c r="A1358" s="4" t="s">
        <v>244</v>
      </c>
      <c r="B1358">
        <v>122</v>
      </c>
    </row>
    <row r="1359" spans="1:2">
      <c r="A1359" s="4" t="s">
        <v>169</v>
      </c>
      <c r="B1359" t="s">
        <v>109</v>
      </c>
    </row>
    <row r="1360" spans="1:2">
      <c r="A1360" s="4" t="s">
        <v>246</v>
      </c>
      <c r="B1360">
        <v>-4.0349599999999999</v>
      </c>
    </row>
    <row r="1361" spans="1:2">
      <c r="A1361" s="4" t="s">
        <v>247</v>
      </c>
      <c r="B1361">
        <v>-3.4471099999999999</v>
      </c>
    </row>
    <row r="1362" spans="1:2">
      <c r="A1362" s="4" t="s">
        <v>248</v>
      </c>
      <c r="B1362">
        <v>-3.14852</v>
      </c>
    </row>
    <row r="1363" spans="1:2">
      <c r="A1363" s="4" t="s">
        <v>265</v>
      </c>
      <c r="B1363">
        <v>0.01</v>
      </c>
    </row>
    <row r="1364" spans="1:2">
      <c r="A1364" s="4" t="s">
        <v>249</v>
      </c>
      <c r="B1364" t="s">
        <v>314</v>
      </c>
    </row>
    <row r="1365" spans="1:2">
      <c r="A1365" s="4" t="s">
        <v>250</v>
      </c>
      <c r="B1365" t="s">
        <v>274</v>
      </c>
    </row>
    <row r="1366" spans="1:2">
      <c r="A1366" s="4" t="s">
        <v>252</v>
      </c>
      <c r="B1366" t="s">
        <v>253</v>
      </c>
    </row>
    <row r="1367" spans="1:2">
      <c r="A1367" s="4" t="s">
        <v>277</v>
      </c>
    </row>
    <row r="1368" spans="1:2">
      <c r="A1368" s="4" t="s">
        <v>241</v>
      </c>
      <c r="B1368">
        <v>-3.3939699999999999</v>
      </c>
    </row>
    <row r="1369" spans="1:2">
      <c r="A1369" s="4" t="s">
        <v>242</v>
      </c>
      <c r="B1369">
        <v>5.2198500000000002E-2</v>
      </c>
    </row>
    <row r="1370" spans="1:2">
      <c r="A1370" s="4" t="s">
        <v>243</v>
      </c>
      <c r="B1370">
        <v>4</v>
      </c>
    </row>
    <row r="1371" spans="1:2">
      <c r="A1371" s="4" t="s">
        <v>244</v>
      </c>
      <c r="B1371">
        <v>122</v>
      </c>
    </row>
    <row r="1372" spans="1:2">
      <c r="A1372" s="4" t="s">
        <v>169</v>
      </c>
      <c r="B1372" t="s">
        <v>110</v>
      </c>
    </row>
    <row r="1373" spans="1:2">
      <c r="A1373" s="4" t="s">
        <v>246</v>
      </c>
      <c r="B1373">
        <v>-4.0349599999999999</v>
      </c>
    </row>
    <row r="1374" spans="1:2">
      <c r="A1374" s="4" t="s">
        <v>247</v>
      </c>
      <c r="B1374">
        <v>-3.4471099999999999</v>
      </c>
    </row>
    <row r="1375" spans="1:2">
      <c r="A1375" s="4" t="s">
        <v>248</v>
      </c>
      <c r="B1375">
        <v>-3.14852</v>
      </c>
    </row>
    <row r="1376" spans="1:2">
      <c r="A1376" s="4" t="s">
        <v>265</v>
      </c>
      <c r="B1376">
        <v>0.01</v>
      </c>
    </row>
    <row r="1377" spans="1:2">
      <c r="A1377" s="4" t="s">
        <v>249</v>
      </c>
      <c r="B1377" t="s">
        <v>315</v>
      </c>
    </row>
    <row r="1378" spans="1:2">
      <c r="A1378" s="4" t="s">
        <v>250</v>
      </c>
      <c r="B1378" t="s">
        <v>274</v>
      </c>
    </row>
    <row r="1379" spans="1:2">
      <c r="A1379" s="4" t="s">
        <v>252</v>
      </c>
      <c r="B1379" t="s">
        <v>253</v>
      </c>
    </row>
    <row r="1380" spans="1:2">
      <c r="A1380" s="4" t="s">
        <v>279</v>
      </c>
    </row>
    <row r="1381" spans="1:2">
      <c r="A1381" s="4" t="s">
        <v>241</v>
      </c>
      <c r="B1381">
        <v>-2.6543100000000002</v>
      </c>
    </row>
    <row r="1382" spans="1:2">
      <c r="A1382" s="4" t="s">
        <v>242</v>
      </c>
      <c r="B1382">
        <v>0.25553700000000001</v>
      </c>
    </row>
    <row r="1383" spans="1:2">
      <c r="A1383" s="4" t="s">
        <v>243</v>
      </c>
      <c r="B1383">
        <v>9</v>
      </c>
    </row>
    <row r="1384" spans="1:2">
      <c r="A1384" s="4" t="s">
        <v>244</v>
      </c>
      <c r="B1384">
        <v>117</v>
      </c>
    </row>
    <row r="1385" spans="1:2">
      <c r="A1385" s="4" t="s">
        <v>169</v>
      </c>
      <c r="B1385" t="s">
        <v>111</v>
      </c>
    </row>
    <row r="1386" spans="1:2">
      <c r="A1386" s="4" t="s">
        <v>246</v>
      </c>
      <c r="B1386">
        <v>-4.0383100000000001</v>
      </c>
    </row>
    <row r="1387" spans="1:2">
      <c r="A1387" s="4" t="s">
        <v>247</v>
      </c>
      <c r="B1387">
        <v>-3.4487000000000001</v>
      </c>
    </row>
    <row r="1388" spans="1:2">
      <c r="A1388" s="4" t="s">
        <v>248</v>
      </c>
      <c r="B1388">
        <v>-3.1494499999999999</v>
      </c>
    </row>
    <row r="1389" spans="1:2">
      <c r="A1389" s="4" t="s">
        <v>265</v>
      </c>
      <c r="B1389">
        <v>0.01</v>
      </c>
    </row>
    <row r="1390" spans="1:2">
      <c r="A1390" s="4" t="s">
        <v>249</v>
      </c>
      <c r="B1390" t="s">
        <v>316</v>
      </c>
    </row>
    <row r="1391" spans="1:2">
      <c r="A1391" s="4" t="s">
        <v>250</v>
      </c>
      <c r="B1391" t="s">
        <v>274</v>
      </c>
    </row>
    <row r="1392" spans="1:2">
      <c r="A1392" s="4" t="s">
        <v>252</v>
      </c>
      <c r="B1392" t="s">
        <v>253</v>
      </c>
    </row>
    <row r="1393" spans="1:2">
      <c r="A1393" s="4" t="s">
        <v>281</v>
      </c>
    </row>
    <row r="1394" spans="1:2">
      <c r="A1394" s="4" t="s">
        <v>241</v>
      </c>
      <c r="B1394">
        <v>-2.0310800000000002</v>
      </c>
    </row>
    <row r="1395" spans="1:2">
      <c r="A1395" s="4" t="s">
        <v>242</v>
      </c>
      <c r="B1395">
        <v>0.58440800000000004</v>
      </c>
    </row>
    <row r="1396" spans="1:2">
      <c r="A1396" s="4" t="s">
        <v>243</v>
      </c>
      <c r="B1396">
        <v>2</v>
      </c>
    </row>
    <row r="1397" spans="1:2">
      <c r="A1397" s="4" t="s">
        <v>244</v>
      </c>
      <c r="B1397">
        <v>124</v>
      </c>
    </row>
    <row r="1398" spans="1:2">
      <c r="A1398" s="4" t="s">
        <v>169</v>
      </c>
      <c r="B1398" t="s">
        <v>113</v>
      </c>
    </row>
    <row r="1399" spans="1:2">
      <c r="A1399" s="4" t="s">
        <v>246</v>
      </c>
      <c r="B1399">
        <v>-4.0336999999999996</v>
      </c>
    </row>
    <row r="1400" spans="1:2">
      <c r="A1400" s="4" t="s">
        <v>247</v>
      </c>
      <c r="B1400">
        <v>-3.44651</v>
      </c>
    </row>
    <row r="1401" spans="1:2">
      <c r="A1401" s="4" t="s">
        <v>248</v>
      </c>
      <c r="B1401">
        <v>-3.1481699999999999</v>
      </c>
    </row>
    <row r="1402" spans="1:2">
      <c r="A1402" s="4" t="s">
        <v>265</v>
      </c>
      <c r="B1402">
        <v>0.01</v>
      </c>
    </row>
    <row r="1403" spans="1:2">
      <c r="A1403" s="4" t="s">
        <v>249</v>
      </c>
      <c r="B1403" t="s">
        <v>317</v>
      </c>
    </row>
    <row r="1404" spans="1:2">
      <c r="A1404" s="4" t="s">
        <v>250</v>
      </c>
      <c r="B1404" t="s">
        <v>274</v>
      </c>
    </row>
    <row r="1405" spans="1:2">
      <c r="A1405" s="4" t="s">
        <v>252</v>
      </c>
      <c r="B1405" t="s">
        <v>253</v>
      </c>
    </row>
    <row r="1406" spans="1:2">
      <c r="A1406" s="4" t="s">
        <v>283</v>
      </c>
    </row>
    <row r="1407" spans="1:2">
      <c r="A1407" s="4" t="s">
        <v>241</v>
      </c>
      <c r="B1407">
        <v>-5.2228700000000003</v>
      </c>
    </row>
    <row r="1408" spans="1:2">
      <c r="A1408" s="4" t="s">
        <v>242</v>
      </c>
      <c r="B1408" s="10">
        <v>7.9280699999999995E-5</v>
      </c>
    </row>
    <row r="1409" spans="1:2">
      <c r="A1409" s="4" t="s">
        <v>243</v>
      </c>
      <c r="B1409">
        <v>3</v>
      </c>
    </row>
    <row r="1410" spans="1:2">
      <c r="A1410" s="4" t="s">
        <v>244</v>
      </c>
      <c r="B1410">
        <v>123</v>
      </c>
    </row>
    <row r="1411" spans="1:2">
      <c r="A1411" s="4" t="s">
        <v>169</v>
      </c>
      <c r="B1411" t="s">
        <v>114</v>
      </c>
    </row>
    <row r="1412" spans="1:2">
      <c r="A1412" s="4" t="s">
        <v>246</v>
      </c>
      <c r="B1412">
        <v>-4.0343200000000001</v>
      </c>
    </row>
    <row r="1413" spans="1:2">
      <c r="A1413" s="4" t="s">
        <v>247</v>
      </c>
      <c r="B1413">
        <v>-3.4468100000000002</v>
      </c>
    </row>
    <row r="1414" spans="1:2">
      <c r="A1414" s="4" t="s">
        <v>248</v>
      </c>
      <c r="B1414">
        <v>-3.1483400000000001</v>
      </c>
    </row>
    <row r="1415" spans="1:2">
      <c r="A1415" s="4" t="s">
        <v>265</v>
      </c>
      <c r="B1415">
        <v>0.01</v>
      </c>
    </row>
    <row r="1416" spans="1:2">
      <c r="A1416" s="4" t="s">
        <v>249</v>
      </c>
      <c r="B1416" t="s">
        <v>318</v>
      </c>
    </row>
    <row r="1417" spans="1:2">
      <c r="A1417" s="4" t="s">
        <v>250</v>
      </c>
      <c r="B1417" t="s">
        <v>251</v>
      </c>
    </row>
    <row r="1418" spans="1:2">
      <c r="A1418" s="4" t="s">
        <v>252</v>
      </c>
      <c r="B1418" t="s">
        <v>253</v>
      </c>
    </row>
    <row r="1419" spans="1:2">
      <c r="A1419" s="4" t="s">
        <v>285</v>
      </c>
    </row>
    <row r="1420" spans="1:2">
      <c r="A1420" s="4" t="s">
        <v>241</v>
      </c>
      <c r="B1420">
        <v>-3.95092</v>
      </c>
    </row>
    <row r="1421" spans="1:2">
      <c r="A1421" s="4" t="s">
        <v>242</v>
      </c>
      <c r="B1421">
        <v>1.03125E-2</v>
      </c>
    </row>
    <row r="1422" spans="1:2">
      <c r="A1422" s="4" t="s">
        <v>243</v>
      </c>
      <c r="B1422">
        <v>4</v>
      </c>
    </row>
    <row r="1423" spans="1:2">
      <c r="A1423" s="4" t="s">
        <v>244</v>
      </c>
      <c r="B1423">
        <v>122</v>
      </c>
    </row>
    <row r="1424" spans="1:2">
      <c r="A1424" s="4" t="s">
        <v>169</v>
      </c>
      <c r="B1424" t="s">
        <v>115</v>
      </c>
    </row>
    <row r="1425" spans="1:2">
      <c r="A1425" s="4" t="s">
        <v>246</v>
      </c>
      <c r="B1425">
        <v>-4.0349599999999999</v>
      </c>
    </row>
    <row r="1426" spans="1:2">
      <c r="A1426" s="4" t="s">
        <v>247</v>
      </c>
      <c r="B1426">
        <v>-3.4471099999999999</v>
      </c>
    </row>
    <row r="1427" spans="1:2">
      <c r="A1427" s="4" t="s">
        <v>248</v>
      </c>
      <c r="B1427">
        <v>-3.14852</v>
      </c>
    </row>
    <row r="1428" spans="1:2">
      <c r="A1428" s="4" t="s">
        <v>265</v>
      </c>
      <c r="B1428">
        <v>0.01</v>
      </c>
    </row>
    <row r="1429" spans="1:2">
      <c r="A1429" s="4" t="s">
        <v>249</v>
      </c>
      <c r="B1429" t="s">
        <v>323</v>
      </c>
    </row>
    <row r="1430" spans="1:2">
      <c r="A1430" s="4" t="s">
        <v>250</v>
      </c>
      <c r="B1430" t="s">
        <v>274</v>
      </c>
    </row>
    <row r="1431" spans="1:2">
      <c r="A1431" s="4" t="s">
        <v>252</v>
      </c>
      <c r="B1431" t="s">
        <v>253</v>
      </c>
    </row>
    <row r="1432" spans="1:2">
      <c r="A1432" s="4" t="s">
        <v>287</v>
      </c>
    </row>
    <row r="1433" spans="1:2">
      <c r="A1433" s="4" t="s">
        <v>241</v>
      </c>
      <c r="B1433">
        <v>-4.9534700000000003</v>
      </c>
    </row>
    <row r="1434" spans="1:2">
      <c r="A1434" s="4" t="s">
        <v>242</v>
      </c>
      <c r="B1434">
        <v>2.4986700000000003E-4</v>
      </c>
    </row>
    <row r="1435" spans="1:2">
      <c r="A1435" s="4" t="s">
        <v>243</v>
      </c>
      <c r="B1435">
        <v>0</v>
      </c>
    </row>
    <row r="1436" spans="1:2">
      <c r="A1436" s="4" t="s">
        <v>244</v>
      </c>
      <c r="B1436">
        <v>126</v>
      </c>
    </row>
    <row r="1437" spans="1:2">
      <c r="A1437" s="4" t="s">
        <v>169</v>
      </c>
      <c r="B1437" t="s">
        <v>116</v>
      </c>
    </row>
    <row r="1438" spans="1:2">
      <c r="A1438" s="4" t="s">
        <v>246</v>
      </c>
      <c r="B1438">
        <v>-4.0324799999999996</v>
      </c>
    </row>
    <row r="1439" spans="1:2">
      <c r="A1439" s="4" t="s">
        <v>247</v>
      </c>
      <c r="B1439">
        <v>-3.4459300000000002</v>
      </c>
    </row>
    <row r="1440" spans="1:2">
      <c r="A1440" s="4" t="s">
        <v>248</v>
      </c>
      <c r="B1440">
        <v>-3.1478299999999999</v>
      </c>
    </row>
    <row r="1441" spans="1:2">
      <c r="A1441" s="4" t="s">
        <v>265</v>
      </c>
      <c r="B1441">
        <v>0.01</v>
      </c>
    </row>
    <row r="1442" spans="1:2">
      <c r="A1442" s="4" t="s">
        <v>249</v>
      </c>
      <c r="B1442" t="s">
        <v>320</v>
      </c>
    </row>
    <row r="1443" spans="1:2">
      <c r="A1443" s="4" t="s">
        <v>250</v>
      </c>
      <c r="B1443" t="s">
        <v>251</v>
      </c>
    </row>
    <row r="1444" spans="1:2">
      <c r="A1444" s="4" t="s">
        <v>252</v>
      </c>
      <c r="B1444" t="s">
        <v>253</v>
      </c>
    </row>
    <row r="1445" spans="1:2">
      <c r="A1445" s="4" t="s">
        <v>289</v>
      </c>
    </row>
    <row r="1446" spans="1:2">
      <c r="A1446" s="4" t="s">
        <v>241</v>
      </c>
      <c r="B1446">
        <v>-2.9152800000000001</v>
      </c>
    </row>
    <row r="1447" spans="1:2">
      <c r="A1447" s="4" t="s">
        <v>242</v>
      </c>
      <c r="B1447">
        <v>0.15732599999999999</v>
      </c>
    </row>
    <row r="1448" spans="1:2">
      <c r="A1448" s="4" t="s">
        <v>243</v>
      </c>
      <c r="B1448">
        <v>7</v>
      </c>
    </row>
    <row r="1449" spans="1:2">
      <c r="A1449" s="4" t="s">
        <v>244</v>
      </c>
      <c r="B1449">
        <v>119</v>
      </c>
    </row>
    <row r="1450" spans="1:2">
      <c r="A1450" s="4" t="s">
        <v>169</v>
      </c>
      <c r="B1450" t="s">
        <v>118</v>
      </c>
    </row>
    <row r="1451" spans="1:2">
      <c r="A1451" s="4" t="s">
        <v>246</v>
      </c>
      <c r="B1451">
        <v>-4.0369299999999999</v>
      </c>
    </row>
    <row r="1452" spans="1:2">
      <c r="A1452" s="4" t="s">
        <v>247</v>
      </c>
      <c r="B1452">
        <v>-3.4480499999999998</v>
      </c>
    </row>
    <row r="1453" spans="1:2">
      <c r="A1453" s="4" t="s">
        <v>248</v>
      </c>
      <c r="B1453">
        <v>-3.14907</v>
      </c>
    </row>
    <row r="1454" spans="1:2">
      <c r="A1454" s="4" t="s">
        <v>265</v>
      </c>
      <c r="B1454">
        <v>0.01</v>
      </c>
    </row>
    <row r="1455" spans="1:2">
      <c r="A1455" s="4" t="s">
        <v>249</v>
      </c>
      <c r="B1455" t="s">
        <v>321</v>
      </c>
    </row>
    <row r="1456" spans="1:2">
      <c r="A1456" s="4" t="s">
        <v>250</v>
      </c>
      <c r="B1456" t="s">
        <v>274</v>
      </c>
    </row>
    <row r="1457" spans="1:2">
      <c r="A1457" s="4" t="s">
        <v>252</v>
      </c>
      <c r="B1457" t="s">
        <v>253</v>
      </c>
    </row>
    <row r="1458" spans="1:2">
      <c r="A1458" s="4" t="s">
        <v>291</v>
      </c>
    </row>
    <row r="1459" spans="1:2">
      <c r="A1459" s="4" t="s">
        <v>241</v>
      </c>
      <c r="B1459">
        <v>-4.1646999999999998</v>
      </c>
    </row>
    <row r="1460" spans="1:2">
      <c r="A1460" s="4" t="s">
        <v>242</v>
      </c>
      <c r="B1460">
        <v>5.0585200000000004E-3</v>
      </c>
    </row>
    <row r="1461" spans="1:2">
      <c r="A1461" s="4" t="s">
        <v>243</v>
      </c>
      <c r="B1461">
        <v>0</v>
      </c>
    </row>
    <row r="1462" spans="1:2">
      <c r="A1462" s="4" t="s">
        <v>244</v>
      </c>
      <c r="B1462">
        <v>126</v>
      </c>
    </row>
    <row r="1463" spans="1:2">
      <c r="A1463" s="4" t="s">
        <v>169</v>
      </c>
      <c r="B1463" t="s">
        <v>119</v>
      </c>
    </row>
    <row r="1464" spans="1:2">
      <c r="A1464" s="4" t="s">
        <v>246</v>
      </c>
      <c r="B1464">
        <v>-4.0324799999999996</v>
      </c>
    </row>
    <row r="1465" spans="1:2">
      <c r="A1465" s="4" t="s">
        <v>247</v>
      </c>
      <c r="B1465">
        <v>-3.4459300000000002</v>
      </c>
    </row>
    <row r="1466" spans="1:2">
      <c r="A1466" s="4" t="s">
        <v>248</v>
      </c>
      <c r="B1466">
        <v>-3.1478299999999999</v>
      </c>
    </row>
    <row r="1467" spans="1:2">
      <c r="A1467" s="4" t="s">
        <v>265</v>
      </c>
      <c r="B1467">
        <v>0.01</v>
      </c>
    </row>
    <row r="1468" spans="1:2">
      <c r="A1468" s="4" t="s">
        <v>249</v>
      </c>
      <c r="B1468" t="s">
        <v>322</v>
      </c>
    </row>
    <row r="1469" spans="1:2">
      <c r="A1469" s="4" t="s">
        <v>250</v>
      </c>
      <c r="B1469" t="s">
        <v>251</v>
      </c>
    </row>
    <row r="1470" spans="1:2">
      <c r="A1470" s="4" t="s">
        <v>252</v>
      </c>
      <c r="B1470" t="s">
        <v>253</v>
      </c>
    </row>
    <row r="1471" spans="1:2">
      <c r="A1471" s="4" t="s">
        <v>293</v>
      </c>
    </row>
    <row r="1472" spans="1:2">
      <c r="A1472" s="4" t="s">
        <v>241</v>
      </c>
      <c r="B1472">
        <v>-6.2595599999999996</v>
      </c>
    </row>
    <row r="1473" spans="1:2">
      <c r="A1473" s="4" t="s">
        <v>242</v>
      </c>
      <c r="B1473" s="10">
        <v>6.1557900000000004E-7</v>
      </c>
    </row>
    <row r="1474" spans="1:2">
      <c r="A1474" s="4" t="s">
        <v>243</v>
      </c>
      <c r="B1474">
        <v>3</v>
      </c>
    </row>
    <row r="1475" spans="1:2">
      <c r="A1475" s="4" t="s">
        <v>244</v>
      </c>
      <c r="B1475">
        <v>123</v>
      </c>
    </row>
    <row r="1476" spans="1:2">
      <c r="A1476" s="4" t="s">
        <v>169</v>
      </c>
      <c r="B1476" t="s">
        <v>120</v>
      </c>
    </row>
    <row r="1477" spans="1:2">
      <c r="A1477" s="4" t="s">
        <v>246</v>
      </c>
      <c r="B1477">
        <v>-4.0343200000000001</v>
      </c>
    </row>
    <row r="1478" spans="1:2">
      <c r="A1478" s="4" t="s">
        <v>247</v>
      </c>
      <c r="B1478">
        <v>-3.4468100000000002</v>
      </c>
    </row>
    <row r="1479" spans="1:2">
      <c r="A1479" s="4" t="s">
        <v>248</v>
      </c>
      <c r="B1479">
        <v>-3.1483400000000001</v>
      </c>
    </row>
    <row r="1480" spans="1:2">
      <c r="A1480" s="4" t="s">
        <v>265</v>
      </c>
      <c r="B1480">
        <v>0.01</v>
      </c>
    </row>
    <row r="1481" spans="1:2">
      <c r="A1481" s="4" t="s">
        <v>249</v>
      </c>
      <c r="B1481" t="s">
        <v>309</v>
      </c>
    </row>
    <row r="1482" spans="1:2">
      <c r="A1482" s="4" t="s">
        <v>250</v>
      </c>
      <c r="B1482" t="s">
        <v>251</v>
      </c>
    </row>
    <row r="1483" spans="1:2">
      <c r="A1483" s="4" t="s">
        <v>252</v>
      </c>
      <c r="B1483" t="s">
        <v>253</v>
      </c>
    </row>
    <row r="1484" spans="1:2">
      <c r="A1484" s="4" t="s">
        <v>295</v>
      </c>
    </row>
    <row r="1485" spans="1:2">
      <c r="A1485" s="4" t="s">
        <v>241</v>
      </c>
      <c r="B1485">
        <v>-5.9705000000000004</v>
      </c>
    </row>
    <row r="1486" spans="1:2">
      <c r="A1486" s="4" t="s">
        <v>242</v>
      </c>
      <c r="B1486" s="10">
        <v>2.5333500000000001E-6</v>
      </c>
    </row>
    <row r="1487" spans="1:2">
      <c r="A1487" s="4" t="s">
        <v>243</v>
      </c>
      <c r="B1487">
        <v>3</v>
      </c>
    </row>
    <row r="1488" spans="1:2">
      <c r="A1488" s="4" t="s">
        <v>244</v>
      </c>
      <c r="B1488">
        <v>123</v>
      </c>
    </row>
    <row r="1489" spans="1:2">
      <c r="A1489" s="4" t="s">
        <v>169</v>
      </c>
      <c r="B1489" t="s">
        <v>121</v>
      </c>
    </row>
    <row r="1490" spans="1:2">
      <c r="A1490" s="4" t="s">
        <v>246</v>
      </c>
      <c r="B1490">
        <v>-4.0343200000000001</v>
      </c>
    </row>
    <row r="1491" spans="1:2">
      <c r="A1491" s="4" t="s">
        <v>247</v>
      </c>
      <c r="B1491">
        <v>-3.4468100000000002</v>
      </c>
    </row>
    <row r="1492" spans="1:2">
      <c r="A1492" s="4" t="s">
        <v>248</v>
      </c>
      <c r="B1492">
        <v>-3.1483400000000001</v>
      </c>
    </row>
    <row r="1493" spans="1:2">
      <c r="A1493" s="4" t="s">
        <v>265</v>
      </c>
      <c r="B1493">
        <v>0.01</v>
      </c>
    </row>
    <row r="1494" spans="1:2">
      <c r="A1494" s="4" t="s">
        <v>249</v>
      </c>
      <c r="B1494" t="s">
        <v>309</v>
      </c>
    </row>
    <row r="1495" spans="1:2">
      <c r="A1495" s="4" t="s">
        <v>250</v>
      </c>
      <c r="B1495" t="s">
        <v>251</v>
      </c>
    </row>
    <row r="1496" spans="1:2">
      <c r="A1496" s="4" t="s">
        <v>252</v>
      </c>
      <c r="B1496" t="s">
        <v>253</v>
      </c>
    </row>
    <row r="1497" spans="1:2">
      <c r="A1497" s="4" t="s">
        <v>300</v>
      </c>
    </row>
    <row r="1498" spans="1:2">
      <c r="A1498" s="4" t="s">
        <v>241</v>
      </c>
      <c r="B1498">
        <v>-3.8222100000000001</v>
      </c>
    </row>
    <row r="1499" spans="1:2">
      <c r="A1499" s="4" t="s">
        <v>242</v>
      </c>
      <c r="B1499">
        <v>1.5469500000000001E-2</v>
      </c>
    </row>
    <row r="1500" spans="1:2">
      <c r="A1500" s="4" t="s">
        <v>243</v>
      </c>
      <c r="B1500">
        <v>12</v>
      </c>
    </row>
    <row r="1501" spans="1:2">
      <c r="A1501" s="4" t="s">
        <v>244</v>
      </c>
      <c r="B1501">
        <v>114</v>
      </c>
    </row>
    <row r="1502" spans="1:2">
      <c r="A1502" s="4" t="s">
        <v>169</v>
      </c>
      <c r="B1502" t="s">
        <v>141</v>
      </c>
    </row>
    <row r="1503" spans="1:2">
      <c r="A1503" s="4" t="s">
        <v>246</v>
      </c>
      <c r="B1503">
        <v>-4.0404600000000004</v>
      </c>
    </row>
    <row r="1504" spans="1:2">
      <c r="A1504" s="4" t="s">
        <v>247</v>
      </c>
      <c r="B1504">
        <v>-3.4497300000000002</v>
      </c>
    </row>
    <row r="1505" spans="1:2">
      <c r="A1505" s="4" t="s">
        <v>248</v>
      </c>
      <c r="B1505">
        <v>-3.1500499999999998</v>
      </c>
    </row>
    <row r="1506" spans="1:2">
      <c r="A1506" s="4" t="s">
        <v>265</v>
      </c>
      <c r="B1506">
        <v>0.05</v>
      </c>
    </row>
    <row r="1507" spans="1:2">
      <c r="A1507" s="4" t="s">
        <v>249</v>
      </c>
      <c r="B1507" t="s">
        <v>324</v>
      </c>
    </row>
    <row r="1508" spans="1:2">
      <c r="A1508" s="4" t="s">
        <v>250</v>
      </c>
      <c r="B1508" t="s">
        <v>251</v>
      </c>
    </row>
    <row r="1509" spans="1:2">
      <c r="A1509" s="4" t="s">
        <v>252</v>
      </c>
      <c r="B1509" t="s">
        <v>253</v>
      </c>
    </row>
    <row r="1510" spans="1:2">
      <c r="A1510" s="4" t="s">
        <v>302</v>
      </c>
    </row>
    <row r="1511" spans="1:2">
      <c r="A1511" s="4" t="s">
        <v>241</v>
      </c>
      <c r="B1511">
        <v>-1.9501500000000001</v>
      </c>
    </row>
    <row r="1512" spans="1:2">
      <c r="A1512" s="4" t="s">
        <v>242</v>
      </c>
      <c r="B1512">
        <v>0.62830399999999997</v>
      </c>
    </row>
    <row r="1513" spans="1:2">
      <c r="A1513" s="4" t="s">
        <v>243</v>
      </c>
      <c r="B1513">
        <v>3</v>
      </c>
    </row>
    <row r="1514" spans="1:2">
      <c r="A1514" s="4" t="s">
        <v>244</v>
      </c>
      <c r="B1514">
        <v>123</v>
      </c>
    </row>
    <row r="1515" spans="1:2">
      <c r="A1515" s="4" t="s">
        <v>169</v>
      </c>
      <c r="B1515" t="s">
        <v>142</v>
      </c>
    </row>
    <row r="1516" spans="1:2">
      <c r="A1516" s="4" t="s">
        <v>246</v>
      </c>
      <c r="B1516">
        <v>-4.0343200000000001</v>
      </c>
    </row>
    <row r="1517" spans="1:2">
      <c r="A1517" s="4" t="s">
        <v>247</v>
      </c>
      <c r="B1517">
        <v>-3.4468100000000002</v>
      </c>
    </row>
    <row r="1518" spans="1:2">
      <c r="A1518" s="4" t="s">
        <v>248</v>
      </c>
      <c r="B1518">
        <v>-3.1483400000000001</v>
      </c>
    </row>
    <row r="1519" spans="1:2">
      <c r="A1519" s="4" t="s">
        <v>265</v>
      </c>
      <c r="B1519">
        <v>0.05</v>
      </c>
    </row>
    <row r="1520" spans="1:2">
      <c r="A1520" s="4" t="s">
        <v>249</v>
      </c>
      <c r="B1520" t="s">
        <v>325</v>
      </c>
    </row>
    <row r="1521" spans="1:2">
      <c r="A1521" s="4" t="s">
        <v>250</v>
      </c>
      <c r="B1521" t="s">
        <v>274</v>
      </c>
    </row>
    <row r="1522" spans="1:2">
      <c r="A1522" s="4" t="s">
        <v>252</v>
      </c>
      <c r="B1522" t="s">
        <v>253</v>
      </c>
    </row>
    <row r="1523" spans="1:2">
      <c r="A1523" s="4" t="s">
        <v>304</v>
      </c>
    </row>
    <row r="1524" spans="1:2">
      <c r="A1524" s="4" t="s">
        <v>241</v>
      </c>
      <c r="B1524">
        <v>-2.3845000000000001</v>
      </c>
    </row>
    <row r="1525" spans="1:2">
      <c r="A1525" s="4" t="s">
        <v>242</v>
      </c>
      <c r="B1525">
        <v>0.38789099999999999</v>
      </c>
    </row>
    <row r="1526" spans="1:2">
      <c r="A1526" s="4" t="s">
        <v>243</v>
      </c>
      <c r="B1526">
        <v>3</v>
      </c>
    </row>
    <row r="1527" spans="1:2">
      <c r="A1527" s="4" t="s">
        <v>244</v>
      </c>
      <c r="B1527">
        <v>123</v>
      </c>
    </row>
    <row r="1528" spans="1:2">
      <c r="A1528" s="4" t="s">
        <v>169</v>
      </c>
      <c r="B1528" t="s">
        <v>143</v>
      </c>
    </row>
    <row r="1529" spans="1:2">
      <c r="A1529" s="4" t="s">
        <v>246</v>
      </c>
      <c r="B1529">
        <v>-4.0343200000000001</v>
      </c>
    </row>
    <row r="1530" spans="1:2">
      <c r="A1530" s="4" t="s">
        <v>247</v>
      </c>
      <c r="B1530">
        <v>-3.4468100000000002</v>
      </c>
    </row>
    <row r="1531" spans="1:2">
      <c r="A1531" s="4" t="s">
        <v>248</v>
      </c>
      <c r="B1531">
        <v>-3.1483400000000001</v>
      </c>
    </row>
    <row r="1532" spans="1:2">
      <c r="A1532" s="4" t="s">
        <v>265</v>
      </c>
      <c r="B1532">
        <v>0.05</v>
      </c>
    </row>
    <row r="1533" spans="1:2">
      <c r="A1533" s="4" t="s">
        <v>249</v>
      </c>
      <c r="B1533" t="s">
        <v>326</v>
      </c>
    </row>
    <row r="1534" spans="1:2">
      <c r="A1534" s="4" t="s">
        <v>250</v>
      </c>
      <c r="B1534" t="s">
        <v>274</v>
      </c>
    </row>
    <row r="1535" spans="1:2">
      <c r="A1535" s="4" t="s">
        <v>252</v>
      </c>
      <c r="B1535" t="s">
        <v>253</v>
      </c>
    </row>
    <row r="1536" spans="1:2">
      <c r="A1536" s="4" t="s">
        <v>300</v>
      </c>
    </row>
    <row r="1537" spans="1:2">
      <c r="A1537" s="4" t="s">
        <v>241</v>
      </c>
      <c r="B1537">
        <v>-3.8222100000000001</v>
      </c>
    </row>
    <row r="1538" spans="1:2">
      <c r="A1538" s="4" t="s">
        <v>242</v>
      </c>
      <c r="B1538">
        <v>1.5469500000000001E-2</v>
      </c>
    </row>
    <row r="1539" spans="1:2">
      <c r="A1539" s="4" t="s">
        <v>243</v>
      </c>
      <c r="B1539">
        <v>12</v>
      </c>
    </row>
    <row r="1540" spans="1:2">
      <c r="A1540" s="4" t="s">
        <v>244</v>
      </c>
      <c r="B1540">
        <v>114</v>
      </c>
    </row>
    <row r="1541" spans="1:2">
      <c r="A1541" s="4" t="s">
        <v>169</v>
      </c>
      <c r="B1541" t="s">
        <v>141</v>
      </c>
    </row>
    <row r="1542" spans="1:2">
      <c r="A1542" s="4" t="s">
        <v>246</v>
      </c>
      <c r="B1542">
        <v>-4.0404600000000004</v>
      </c>
    </row>
    <row r="1543" spans="1:2">
      <c r="A1543" s="4" t="s">
        <v>247</v>
      </c>
      <c r="B1543">
        <v>-3.4497300000000002</v>
      </c>
    </row>
    <row r="1544" spans="1:2">
      <c r="A1544" s="4" t="s">
        <v>248</v>
      </c>
      <c r="B1544">
        <v>-3.1500499999999998</v>
      </c>
    </row>
    <row r="1545" spans="1:2">
      <c r="A1545" s="4" t="s">
        <v>265</v>
      </c>
      <c r="B1545">
        <v>0.01</v>
      </c>
    </row>
    <row r="1546" spans="1:2">
      <c r="A1546" s="4" t="s">
        <v>249</v>
      </c>
      <c r="B1546" t="s">
        <v>327</v>
      </c>
    </row>
    <row r="1547" spans="1:2">
      <c r="A1547" s="4" t="s">
        <v>250</v>
      </c>
      <c r="B1547" t="s">
        <v>274</v>
      </c>
    </row>
    <row r="1548" spans="1:2">
      <c r="A1548" s="4" t="s">
        <v>252</v>
      </c>
      <c r="B1548" t="s">
        <v>253</v>
      </c>
    </row>
    <row r="1549" spans="1:2">
      <c r="A1549" s="4" t="s">
        <v>302</v>
      </c>
    </row>
    <row r="1550" spans="1:2">
      <c r="A1550" s="4" t="s">
        <v>241</v>
      </c>
      <c r="B1550">
        <v>-1.9501500000000001</v>
      </c>
    </row>
    <row r="1551" spans="1:2">
      <c r="A1551" s="4" t="s">
        <v>242</v>
      </c>
      <c r="B1551">
        <v>0.62830399999999997</v>
      </c>
    </row>
    <row r="1552" spans="1:2">
      <c r="A1552" s="4" t="s">
        <v>243</v>
      </c>
      <c r="B1552">
        <v>3</v>
      </c>
    </row>
    <row r="1553" spans="1:2">
      <c r="A1553" s="4" t="s">
        <v>244</v>
      </c>
      <c r="B1553">
        <v>123</v>
      </c>
    </row>
    <row r="1554" spans="1:2">
      <c r="A1554" s="4" t="s">
        <v>169</v>
      </c>
      <c r="B1554" t="s">
        <v>142</v>
      </c>
    </row>
    <row r="1555" spans="1:2">
      <c r="A1555" s="4" t="s">
        <v>246</v>
      </c>
      <c r="B1555">
        <v>-4.0343200000000001</v>
      </c>
    </row>
    <row r="1556" spans="1:2">
      <c r="A1556" s="4" t="s">
        <v>247</v>
      </c>
      <c r="B1556">
        <v>-3.4468100000000002</v>
      </c>
    </row>
    <row r="1557" spans="1:2">
      <c r="A1557" s="4" t="s">
        <v>248</v>
      </c>
      <c r="B1557">
        <v>-3.1483400000000001</v>
      </c>
    </row>
    <row r="1558" spans="1:2">
      <c r="A1558" s="4" t="s">
        <v>265</v>
      </c>
      <c r="B1558">
        <v>0.01</v>
      </c>
    </row>
    <row r="1559" spans="1:2">
      <c r="A1559" s="4" t="s">
        <v>249</v>
      </c>
      <c r="B1559" t="s">
        <v>325</v>
      </c>
    </row>
    <row r="1560" spans="1:2">
      <c r="A1560" s="4" t="s">
        <v>250</v>
      </c>
      <c r="B1560" t="s">
        <v>274</v>
      </c>
    </row>
    <row r="1561" spans="1:2">
      <c r="A1561" s="4" t="s">
        <v>252</v>
      </c>
      <c r="B1561" t="s">
        <v>253</v>
      </c>
    </row>
    <row r="1562" spans="1:2">
      <c r="A1562" s="4" t="s">
        <v>304</v>
      </c>
    </row>
    <row r="1563" spans="1:2">
      <c r="A1563" s="4" t="s">
        <v>241</v>
      </c>
      <c r="B1563">
        <v>-2.3845000000000001</v>
      </c>
    </row>
    <row r="1564" spans="1:2">
      <c r="A1564" s="4" t="s">
        <v>242</v>
      </c>
      <c r="B1564">
        <v>0.38789099999999999</v>
      </c>
    </row>
    <row r="1565" spans="1:2">
      <c r="A1565" s="4" t="s">
        <v>243</v>
      </c>
      <c r="B1565">
        <v>3</v>
      </c>
    </row>
    <row r="1566" spans="1:2">
      <c r="A1566" s="4" t="s">
        <v>244</v>
      </c>
      <c r="B1566">
        <v>123</v>
      </c>
    </row>
    <row r="1567" spans="1:2">
      <c r="A1567" s="4" t="s">
        <v>169</v>
      </c>
      <c r="B1567" t="s">
        <v>143</v>
      </c>
    </row>
    <row r="1568" spans="1:2">
      <c r="A1568" s="4" t="s">
        <v>246</v>
      </c>
      <c r="B1568">
        <v>-4.0343200000000001</v>
      </c>
    </row>
    <row r="1569" spans="1:2">
      <c r="A1569" s="4" t="s">
        <v>247</v>
      </c>
      <c r="B1569">
        <v>-3.4468100000000002</v>
      </c>
    </row>
    <row r="1570" spans="1:2">
      <c r="A1570" s="4" t="s">
        <v>248</v>
      </c>
      <c r="B1570">
        <v>-3.1483400000000001</v>
      </c>
    </row>
    <row r="1571" spans="1:2">
      <c r="A1571" s="4" t="s">
        <v>265</v>
      </c>
      <c r="B1571">
        <v>0.01</v>
      </c>
    </row>
    <row r="1572" spans="1:2">
      <c r="A1572" s="4" t="s">
        <v>249</v>
      </c>
      <c r="B1572" t="s">
        <v>326</v>
      </c>
    </row>
    <row r="1573" spans="1:2">
      <c r="A1573" s="4" t="s">
        <v>250</v>
      </c>
      <c r="B1573" t="s">
        <v>274</v>
      </c>
    </row>
    <row r="1574" spans="1:2">
      <c r="A1574" s="4" t="s">
        <v>252</v>
      </c>
      <c r="B1574" t="s">
        <v>253</v>
      </c>
    </row>
    <row r="1575" spans="1:2">
      <c r="A1575" s="4" t="s">
        <v>328</v>
      </c>
    </row>
    <row r="1576" spans="1:2">
      <c r="A1576" s="4" t="s">
        <v>241</v>
      </c>
      <c r="B1576">
        <v>-2.8554200000000001</v>
      </c>
    </row>
    <row r="1577" spans="1:2">
      <c r="A1577" s="4" t="s">
        <v>242</v>
      </c>
      <c r="B1577">
        <v>0.17733499999999999</v>
      </c>
    </row>
    <row r="1578" spans="1:2">
      <c r="A1578" s="4" t="s">
        <v>243</v>
      </c>
      <c r="B1578">
        <v>3</v>
      </c>
    </row>
    <row r="1579" spans="1:2">
      <c r="A1579" s="4" t="s">
        <v>244</v>
      </c>
      <c r="B1579">
        <v>123</v>
      </c>
    </row>
    <row r="1580" spans="1:2">
      <c r="A1580" s="4" t="s">
        <v>169</v>
      </c>
      <c r="B1580" t="s">
        <v>329</v>
      </c>
    </row>
    <row r="1581" spans="1:2">
      <c r="A1581" s="4" t="s">
        <v>246</v>
      </c>
      <c r="B1581">
        <v>-4.0343200000000001</v>
      </c>
    </row>
    <row r="1582" spans="1:2">
      <c r="A1582" s="4" t="s">
        <v>247</v>
      </c>
      <c r="B1582">
        <v>-3.4468100000000002</v>
      </c>
    </row>
    <row r="1583" spans="1:2">
      <c r="A1583" s="4" t="s">
        <v>248</v>
      </c>
      <c r="B1583">
        <v>-3.1483400000000001</v>
      </c>
    </row>
    <row r="1584" spans="1:2">
      <c r="A1584" s="4" t="s">
        <v>265</v>
      </c>
      <c r="B1584">
        <v>0.05</v>
      </c>
    </row>
    <row r="1585" spans="1:2">
      <c r="A1585" s="4" t="s">
        <v>249</v>
      </c>
      <c r="B1585" t="s">
        <v>330</v>
      </c>
    </row>
    <row r="1586" spans="1:2">
      <c r="A1586" s="4" t="s">
        <v>250</v>
      </c>
      <c r="B1586" t="s">
        <v>274</v>
      </c>
    </row>
    <row r="1587" spans="1:2">
      <c r="A1587" s="4" t="s">
        <v>252</v>
      </c>
      <c r="B1587" t="s">
        <v>253</v>
      </c>
    </row>
    <row r="1588" spans="1:2">
      <c r="A1588" s="4" t="s">
        <v>331</v>
      </c>
    </row>
    <row r="1589" spans="1:2">
      <c r="A1589" s="4" t="s">
        <v>241</v>
      </c>
      <c r="B1589">
        <v>-3.05897</v>
      </c>
    </row>
    <row r="1590" spans="1:2">
      <c r="A1590" s="4" t="s">
        <v>242</v>
      </c>
      <c r="B1590">
        <v>0.11633300000000001</v>
      </c>
    </row>
    <row r="1591" spans="1:2">
      <c r="A1591" s="4" t="s">
        <v>243</v>
      </c>
      <c r="B1591">
        <v>4</v>
      </c>
    </row>
    <row r="1592" spans="1:2">
      <c r="A1592" s="4" t="s">
        <v>244</v>
      </c>
      <c r="B1592">
        <v>122</v>
      </c>
    </row>
    <row r="1593" spans="1:2">
      <c r="A1593" s="4" t="s">
        <v>169</v>
      </c>
      <c r="B1593" t="s">
        <v>332</v>
      </c>
    </row>
    <row r="1594" spans="1:2">
      <c r="A1594" s="4" t="s">
        <v>246</v>
      </c>
      <c r="B1594">
        <v>-4.0349599999999999</v>
      </c>
    </row>
    <row r="1595" spans="1:2">
      <c r="A1595" s="4" t="s">
        <v>247</v>
      </c>
      <c r="B1595">
        <v>-3.4471099999999999</v>
      </c>
    </row>
    <row r="1596" spans="1:2">
      <c r="A1596" s="4" t="s">
        <v>248</v>
      </c>
      <c r="B1596">
        <v>-3.14852</v>
      </c>
    </row>
    <row r="1597" spans="1:2">
      <c r="A1597" s="4" t="s">
        <v>265</v>
      </c>
      <c r="B1597">
        <v>0.05</v>
      </c>
    </row>
    <row r="1598" spans="1:2">
      <c r="A1598" s="4" t="s">
        <v>249</v>
      </c>
      <c r="B1598" t="s">
        <v>333</v>
      </c>
    </row>
    <row r="1599" spans="1:2">
      <c r="A1599" s="4" t="s">
        <v>250</v>
      </c>
      <c r="B1599" t="s">
        <v>274</v>
      </c>
    </row>
    <row r="1600" spans="1:2">
      <c r="A1600" s="4" t="s">
        <v>252</v>
      </c>
      <c r="B1600" t="s">
        <v>253</v>
      </c>
    </row>
    <row r="1601" spans="1:2">
      <c r="A1601" s="4" t="s">
        <v>334</v>
      </c>
    </row>
    <row r="1602" spans="1:2">
      <c r="A1602" s="4" t="s">
        <v>241</v>
      </c>
      <c r="B1602">
        <v>-3.1317400000000002</v>
      </c>
    </row>
    <row r="1603" spans="1:2">
      <c r="A1603" s="4" t="s">
        <v>242</v>
      </c>
      <c r="B1603">
        <v>9.8881499999999997E-2</v>
      </c>
    </row>
    <row r="1604" spans="1:2">
      <c r="A1604" s="4" t="s">
        <v>243</v>
      </c>
      <c r="B1604">
        <v>4</v>
      </c>
    </row>
    <row r="1605" spans="1:2">
      <c r="A1605" s="4" t="s">
        <v>244</v>
      </c>
      <c r="B1605">
        <v>122</v>
      </c>
    </row>
    <row r="1606" spans="1:2">
      <c r="A1606" s="4" t="s">
        <v>169</v>
      </c>
      <c r="B1606" t="s">
        <v>335</v>
      </c>
    </row>
    <row r="1607" spans="1:2">
      <c r="A1607" s="4" t="s">
        <v>246</v>
      </c>
      <c r="B1607">
        <v>-4.0349599999999999</v>
      </c>
    </row>
    <row r="1608" spans="1:2">
      <c r="A1608" s="4" t="s">
        <v>247</v>
      </c>
      <c r="B1608">
        <v>-3.4471099999999999</v>
      </c>
    </row>
    <row r="1609" spans="1:2">
      <c r="A1609" s="4" t="s">
        <v>248</v>
      </c>
      <c r="B1609">
        <v>-3.14852</v>
      </c>
    </row>
    <row r="1610" spans="1:2">
      <c r="A1610" s="4" t="s">
        <v>265</v>
      </c>
      <c r="B1610">
        <v>0.05</v>
      </c>
    </row>
    <row r="1611" spans="1:2">
      <c r="A1611" s="4" t="s">
        <v>249</v>
      </c>
      <c r="B1611" t="s">
        <v>336</v>
      </c>
    </row>
    <row r="1612" spans="1:2">
      <c r="A1612" s="4" t="s">
        <v>250</v>
      </c>
      <c r="B1612" t="s">
        <v>274</v>
      </c>
    </row>
    <row r="1613" spans="1:2">
      <c r="A1613" s="4" t="s">
        <v>252</v>
      </c>
      <c r="B1613" t="s">
        <v>253</v>
      </c>
    </row>
    <row r="1614" spans="1:2">
      <c r="A1614" s="4" t="s">
        <v>337</v>
      </c>
    </row>
    <row r="1615" spans="1:2">
      <c r="A1615" s="4" t="s">
        <v>241</v>
      </c>
      <c r="B1615">
        <v>-2.7625199999999999</v>
      </c>
    </row>
    <row r="1616" spans="1:2">
      <c r="A1616" s="4" t="s">
        <v>242</v>
      </c>
      <c r="B1616">
        <v>0.21105099999999999</v>
      </c>
    </row>
    <row r="1617" spans="1:2">
      <c r="A1617" s="4" t="s">
        <v>243</v>
      </c>
      <c r="B1617">
        <v>8</v>
      </c>
    </row>
    <row r="1618" spans="1:2">
      <c r="A1618" s="4" t="s">
        <v>244</v>
      </c>
      <c r="B1618">
        <v>118</v>
      </c>
    </row>
    <row r="1619" spans="1:2">
      <c r="A1619" s="4" t="s">
        <v>169</v>
      </c>
      <c r="B1619" t="s">
        <v>338</v>
      </c>
    </row>
    <row r="1620" spans="1:2">
      <c r="A1620" s="4" t="s">
        <v>246</v>
      </c>
      <c r="B1620">
        <v>-4.0376099999999999</v>
      </c>
    </row>
    <row r="1621" spans="1:2">
      <c r="A1621" s="4" t="s">
        <v>247</v>
      </c>
      <c r="B1621">
        <v>-3.4483700000000002</v>
      </c>
    </row>
    <row r="1622" spans="1:2">
      <c r="A1622" s="4" t="s">
        <v>248</v>
      </c>
      <c r="B1622">
        <v>-3.1492599999999999</v>
      </c>
    </row>
    <row r="1623" spans="1:2">
      <c r="A1623" s="4" t="s">
        <v>265</v>
      </c>
      <c r="B1623">
        <v>0.05</v>
      </c>
    </row>
    <row r="1624" spans="1:2">
      <c r="A1624" s="4" t="s">
        <v>249</v>
      </c>
      <c r="B1624" t="s">
        <v>339</v>
      </c>
    </row>
    <row r="1625" spans="1:2">
      <c r="A1625" s="4" t="s">
        <v>250</v>
      </c>
      <c r="B1625" t="s">
        <v>274</v>
      </c>
    </row>
    <row r="1626" spans="1:2">
      <c r="A1626" s="4" t="s">
        <v>252</v>
      </c>
      <c r="B1626" t="s">
        <v>253</v>
      </c>
    </row>
    <row r="1627" spans="1:2">
      <c r="A1627" s="4" t="s">
        <v>328</v>
      </c>
    </row>
    <row r="1628" spans="1:2">
      <c r="A1628" s="4" t="s">
        <v>241</v>
      </c>
      <c r="B1628">
        <v>-2.8554200000000001</v>
      </c>
    </row>
    <row r="1629" spans="1:2">
      <c r="A1629" s="4" t="s">
        <v>242</v>
      </c>
      <c r="B1629">
        <v>0.17733499999999999</v>
      </c>
    </row>
    <row r="1630" spans="1:2">
      <c r="A1630" s="4" t="s">
        <v>243</v>
      </c>
      <c r="B1630">
        <v>3</v>
      </c>
    </row>
    <row r="1631" spans="1:2">
      <c r="A1631" s="4" t="s">
        <v>244</v>
      </c>
      <c r="B1631">
        <v>123</v>
      </c>
    </row>
    <row r="1632" spans="1:2">
      <c r="A1632" s="4" t="s">
        <v>169</v>
      </c>
      <c r="B1632" t="s">
        <v>329</v>
      </c>
    </row>
    <row r="1633" spans="1:2">
      <c r="A1633" s="4" t="s">
        <v>246</v>
      </c>
      <c r="B1633">
        <v>-4.0343200000000001</v>
      </c>
    </row>
    <row r="1634" spans="1:2">
      <c r="A1634" s="4" t="s">
        <v>247</v>
      </c>
      <c r="B1634">
        <v>-3.4468100000000002</v>
      </c>
    </row>
    <row r="1635" spans="1:2">
      <c r="A1635" s="4" t="s">
        <v>248</v>
      </c>
      <c r="B1635">
        <v>-3.1483400000000001</v>
      </c>
    </row>
    <row r="1636" spans="1:2">
      <c r="A1636" s="4" t="s">
        <v>265</v>
      </c>
      <c r="B1636">
        <v>0.01</v>
      </c>
    </row>
    <row r="1637" spans="1:2">
      <c r="A1637" s="4" t="s">
        <v>249</v>
      </c>
      <c r="B1637" t="s">
        <v>330</v>
      </c>
    </row>
    <row r="1638" spans="1:2">
      <c r="A1638" s="4" t="s">
        <v>250</v>
      </c>
      <c r="B1638" t="s">
        <v>274</v>
      </c>
    </row>
    <row r="1639" spans="1:2">
      <c r="A1639" s="4" t="s">
        <v>252</v>
      </c>
      <c r="B1639" t="s">
        <v>253</v>
      </c>
    </row>
    <row r="1640" spans="1:2">
      <c r="A1640" s="4" t="s">
        <v>331</v>
      </c>
    </row>
    <row r="1641" spans="1:2">
      <c r="A1641" s="4" t="s">
        <v>241</v>
      </c>
      <c r="B1641">
        <v>-3.05897</v>
      </c>
    </row>
    <row r="1642" spans="1:2">
      <c r="A1642" s="4" t="s">
        <v>242</v>
      </c>
      <c r="B1642">
        <v>0.11633300000000001</v>
      </c>
    </row>
    <row r="1643" spans="1:2">
      <c r="A1643" s="4" t="s">
        <v>243</v>
      </c>
      <c r="B1643">
        <v>4</v>
      </c>
    </row>
    <row r="1644" spans="1:2">
      <c r="A1644" s="4" t="s">
        <v>244</v>
      </c>
      <c r="B1644">
        <v>122</v>
      </c>
    </row>
    <row r="1645" spans="1:2">
      <c r="A1645" s="4" t="s">
        <v>169</v>
      </c>
      <c r="B1645" t="s">
        <v>332</v>
      </c>
    </row>
    <row r="1646" spans="1:2">
      <c r="A1646" s="4" t="s">
        <v>246</v>
      </c>
      <c r="B1646">
        <v>-4.0349599999999999</v>
      </c>
    </row>
    <row r="1647" spans="1:2">
      <c r="A1647" s="4" t="s">
        <v>247</v>
      </c>
      <c r="B1647">
        <v>-3.4471099999999999</v>
      </c>
    </row>
    <row r="1648" spans="1:2">
      <c r="A1648" s="4" t="s">
        <v>248</v>
      </c>
      <c r="B1648">
        <v>-3.14852</v>
      </c>
    </row>
    <row r="1649" spans="1:2">
      <c r="A1649" s="4" t="s">
        <v>265</v>
      </c>
      <c r="B1649">
        <v>0.01</v>
      </c>
    </row>
    <row r="1650" spans="1:2">
      <c r="A1650" s="4" t="s">
        <v>249</v>
      </c>
      <c r="B1650" t="s">
        <v>333</v>
      </c>
    </row>
    <row r="1651" spans="1:2">
      <c r="A1651" s="4" t="s">
        <v>250</v>
      </c>
      <c r="B1651" t="s">
        <v>274</v>
      </c>
    </row>
    <row r="1652" spans="1:2">
      <c r="A1652" s="4" t="s">
        <v>252</v>
      </c>
      <c r="B1652" t="s">
        <v>253</v>
      </c>
    </row>
    <row r="1653" spans="1:2">
      <c r="A1653" s="4" t="s">
        <v>334</v>
      </c>
    </row>
    <row r="1654" spans="1:2">
      <c r="A1654" s="4" t="s">
        <v>241</v>
      </c>
      <c r="B1654">
        <v>-3.1317400000000002</v>
      </c>
    </row>
    <row r="1655" spans="1:2">
      <c r="A1655" s="4" t="s">
        <v>242</v>
      </c>
      <c r="B1655">
        <v>9.8881499999999997E-2</v>
      </c>
    </row>
    <row r="1656" spans="1:2">
      <c r="A1656" s="4" t="s">
        <v>243</v>
      </c>
      <c r="B1656">
        <v>4</v>
      </c>
    </row>
    <row r="1657" spans="1:2">
      <c r="A1657" s="4" t="s">
        <v>244</v>
      </c>
      <c r="B1657">
        <v>122</v>
      </c>
    </row>
    <row r="1658" spans="1:2">
      <c r="A1658" s="4" t="s">
        <v>169</v>
      </c>
      <c r="B1658" t="s">
        <v>335</v>
      </c>
    </row>
    <row r="1659" spans="1:2">
      <c r="A1659" s="4" t="s">
        <v>246</v>
      </c>
      <c r="B1659">
        <v>-4.0349599999999999</v>
      </c>
    </row>
    <row r="1660" spans="1:2">
      <c r="A1660" s="4" t="s">
        <v>247</v>
      </c>
      <c r="B1660">
        <v>-3.4471099999999999</v>
      </c>
    </row>
    <row r="1661" spans="1:2">
      <c r="A1661" s="4" t="s">
        <v>248</v>
      </c>
      <c r="B1661">
        <v>-3.14852</v>
      </c>
    </row>
    <row r="1662" spans="1:2">
      <c r="A1662" s="4" t="s">
        <v>265</v>
      </c>
      <c r="B1662">
        <v>0.01</v>
      </c>
    </row>
    <row r="1663" spans="1:2">
      <c r="A1663" s="4" t="s">
        <v>249</v>
      </c>
      <c r="B1663" t="s">
        <v>336</v>
      </c>
    </row>
    <row r="1664" spans="1:2">
      <c r="A1664" s="4" t="s">
        <v>250</v>
      </c>
      <c r="B1664" t="s">
        <v>274</v>
      </c>
    </row>
    <row r="1665" spans="1:2">
      <c r="A1665" s="4" t="s">
        <v>252</v>
      </c>
      <c r="B1665" t="s">
        <v>253</v>
      </c>
    </row>
    <row r="1666" spans="1:2">
      <c r="A1666" s="4" t="s">
        <v>337</v>
      </c>
    </row>
    <row r="1667" spans="1:2">
      <c r="A1667" s="4" t="s">
        <v>241</v>
      </c>
      <c r="B1667">
        <v>-2.7625199999999999</v>
      </c>
    </row>
    <row r="1668" spans="1:2">
      <c r="A1668" s="4" t="s">
        <v>242</v>
      </c>
      <c r="B1668">
        <v>0.21105099999999999</v>
      </c>
    </row>
    <row r="1669" spans="1:2">
      <c r="A1669" s="4" t="s">
        <v>243</v>
      </c>
      <c r="B1669">
        <v>8</v>
      </c>
    </row>
    <row r="1670" spans="1:2">
      <c r="A1670" s="4" t="s">
        <v>244</v>
      </c>
      <c r="B1670">
        <v>118</v>
      </c>
    </row>
    <row r="1671" spans="1:2">
      <c r="A1671" s="4" t="s">
        <v>169</v>
      </c>
      <c r="B1671" t="s">
        <v>338</v>
      </c>
    </row>
    <row r="1672" spans="1:2">
      <c r="A1672" s="4" t="s">
        <v>246</v>
      </c>
      <c r="B1672">
        <v>-4.0376099999999999</v>
      </c>
    </row>
    <row r="1673" spans="1:2">
      <c r="A1673" s="4" t="s">
        <v>247</v>
      </c>
      <c r="B1673">
        <v>-3.4483700000000002</v>
      </c>
    </row>
    <row r="1674" spans="1:2">
      <c r="A1674" s="4" t="s">
        <v>248</v>
      </c>
      <c r="B1674">
        <v>-3.1492599999999999</v>
      </c>
    </row>
    <row r="1675" spans="1:2">
      <c r="A1675" s="4" t="s">
        <v>265</v>
      </c>
      <c r="B1675">
        <v>0.01</v>
      </c>
    </row>
    <row r="1676" spans="1:2">
      <c r="A1676" s="4" t="s">
        <v>249</v>
      </c>
      <c r="B1676" t="s">
        <v>339</v>
      </c>
    </row>
    <row r="1677" spans="1:2">
      <c r="A1677" s="4" t="s">
        <v>250</v>
      </c>
      <c r="B1677" t="s">
        <v>274</v>
      </c>
    </row>
    <row r="1678" spans="1:2">
      <c r="A1678" s="4" t="s">
        <v>252</v>
      </c>
      <c r="B1678" t="s">
        <v>253</v>
      </c>
    </row>
    <row r="1679" spans="1:2">
      <c r="A1679" s="4" t="s">
        <v>300</v>
      </c>
    </row>
    <row r="1680" spans="1:2">
      <c r="A1680" s="4" t="s">
        <v>241</v>
      </c>
      <c r="B1680">
        <v>-3.8222100000000001</v>
      </c>
    </row>
    <row r="1681" spans="1:2">
      <c r="A1681" s="4" t="s">
        <v>242</v>
      </c>
      <c r="B1681">
        <v>1.5469500000000001E-2</v>
      </c>
    </row>
    <row r="1682" spans="1:2">
      <c r="A1682" s="4" t="s">
        <v>243</v>
      </c>
      <c r="B1682">
        <v>12</v>
      </c>
    </row>
    <row r="1683" spans="1:2">
      <c r="A1683" s="4" t="s">
        <v>244</v>
      </c>
      <c r="B1683">
        <v>114</v>
      </c>
    </row>
    <row r="1684" spans="1:2">
      <c r="A1684" s="4" t="s">
        <v>169</v>
      </c>
      <c r="B1684" t="s">
        <v>141</v>
      </c>
    </row>
    <row r="1685" spans="1:2">
      <c r="A1685" s="4" t="s">
        <v>246</v>
      </c>
      <c r="B1685">
        <v>-4.0404600000000004</v>
      </c>
    </row>
    <row r="1686" spans="1:2">
      <c r="A1686" s="4" t="s">
        <v>247</v>
      </c>
      <c r="B1686">
        <v>-3.4497300000000002</v>
      </c>
    </row>
    <row r="1687" spans="1:2">
      <c r="A1687" s="4" t="s">
        <v>248</v>
      </c>
      <c r="B1687">
        <v>-3.1500499999999998</v>
      </c>
    </row>
    <row r="1688" spans="1:2">
      <c r="A1688" s="4" t="s">
        <v>265</v>
      </c>
      <c r="B1688">
        <v>0.05</v>
      </c>
    </row>
    <row r="1689" spans="1:2">
      <c r="A1689" s="4" t="s">
        <v>249</v>
      </c>
      <c r="B1689" t="s">
        <v>324</v>
      </c>
    </row>
    <row r="1690" spans="1:2">
      <c r="A1690" s="4" t="s">
        <v>250</v>
      </c>
      <c r="B1690" t="s">
        <v>251</v>
      </c>
    </row>
    <row r="1691" spans="1:2">
      <c r="A1691" s="4" t="s">
        <v>252</v>
      </c>
      <c r="B1691" t="s">
        <v>253</v>
      </c>
    </row>
    <row r="1692" spans="1:2">
      <c r="A1692" s="4" t="s">
        <v>302</v>
      </c>
    </row>
    <row r="1693" spans="1:2">
      <c r="A1693" s="4" t="s">
        <v>241</v>
      </c>
      <c r="B1693">
        <v>-1.9501500000000001</v>
      </c>
    </row>
    <row r="1694" spans="1:2">
      <c r="A1694" s="4" t="s">
        <v>242</v>
      </c>
      <c r="B1694">
        <v>0.62830399999999997</v>
      </c>
    </row>
    <row r="1695" spans="1:2">
      <c r="A1695" s="4" t="s">
        <v>243</v>
      </c>
      <c r="B1695">
        <v>3</v>
      </c>
    </row>
    <row r="1696" spans="1:2">
      <c r="A1696" s="4" t="s">
        <v>244</v>
      </c>
      <c r="B1696">
        <v>123</v>
      </c>
    </row>
    <row r="1697" spans="1:2">
      <c r="A1697" s="4" t="s">
        <v>169</v>
      </c>
      <c r="B1697" t="s">
        <v>142</v>
      </c>
    </row>
    <row r="1698" spans="1:2">
      <c r="A1698" s="4" t="s">
        <v>246</v>
      </c>
      <c r="B1698">
        <v>-4.0343200000000001</v>
      </c>
    </row>
    <row r="1699" spans="1:2">
      <c r="A1699" s="4" t="s">
        <v>247</v>
      </c>
      <c r="B1699">
        <v>-3.4468100000000002</v>
      </c>
    </row>
    <row r="1700" spans="1:2">
      <c r="A1700" s="4" t="s">
        <v>248</v>
      </c>
      <c r="B1700">
        <v>-3.1483400000000001</v>
      </c>
    </row>
    <row r="1701" spans="1:2">
      <c r="A1701" s="4" t="s">
        <v>265</v>
      </c>
      <c r="B1701">
        <v>0.05</v>
      </c>
    </row>
    <row r="1702" spans="1:2">
      <c r="A1702" s="4" t="s">
        <v>249</v>
      </c>
      <c r="B1702" t="s">
        <v>325</v>
      </c>
    </row>
    <row r="1703" spans="1:2">
      <c r="A1703" s="4" t="s">
        <v>250</v>
      </c>
      <c r="B1703" t="s">
        <v>274</v>
      </c>
    </row>
    <row r="1704" spans="1:2">
      <c r="A1704" s="4" t="s">
        <v>252</v>
      </c>
      <c r="B1704" t="s">
        <v>253</v>
      </c>
    </row>
    <row r="1705" spans="1:2">
      <c r="A1705" s="4" t="s">
        <v>304</v>
      </c>
    </row>
    <row r="1706" spans="1:2">
      <c r="A1706" s="4" t="s">
        <v>241</v>
      </c>
      <c r="B1706">
        <v>-2.3845000000000001</v>
      </c>
    </row>
    <row r="1707" spans="1:2">
      <c r="A1707" s="4" t="s">
        <v>242</v>
      </c>
      <c r="B1707">
        <v>0.38789099999999999</v>
      </c>
    </row>
    <row r="1708" spans="1:2">
      <c r="A1708" s="4" t="s">
        <v>243</v>
      </c>
      <c r="B1708">
        <v>3</v>
      </c>
    </row>
    <row r="1709" spans="1:2">
      <c r="A1709" s="4" t="s">
        <v>244</v>
      </c>
      <c r="B1709">
        <v>123</v>
      </c>
    </row>
    <row r="1710" spans="1:2">
      <c r="A1710" s="4" t="s">
        <v>169</v>
      </c>
      <c r="B1710" t="s">
        <v>143</v>
      </c>
    </row>
    <row r="1711" spans="1:2">
      <c r="A1711" s="4" t="s">
        <v>246</v>
      </c>
      <c r="B1711">
        <v>-4.0343200000000001</v>
      </c>
    </row>
    <row r="1712" spans="1:2">
      <c r="A1712" s="4" t="s">
        <v>247</v>
      </c>
      <c r="B1712">
        <v>-3.4468100000000002</v>
      </c>
    </row>
    <row r="1713" spans="1:2">
      <c r="A1713" s="4" t="s">
        <v>248</v>
      </c>
      <c r="B1713">
        <v>-3.1483400000000001</v>
      </c>
    </row>
    <row r="1714" spans="1:2">
      <c r="A1714" s="4" t="s">
        <v>265</v>
      </c>
      <c r="B1714">
        <v>0.05</v>
      </c>
    </row>
    <row r="1715" spans="1:2">
      <c r="A1715" s="4" t="s">
        <v>249</v>
      </c>
      <c r="B1715" t="s">
        <v>326</v>
      </c>
    </row>
    <row r="1716" spans="1:2">
      <c r="A1716" s="4" t="s">
        <v>250</v>
      </c>
      <c r="B1716" t="s">
        <v>274</v>
      </c>
    </row>
    <row r="1717" spans="1:2">
      <c r="A1717" s="4" t="s">
        <v>252</v>
      </c>
      <c r="B1717" t="s">
        <v>253</v>
      </c>
    </row>
    <row r="1718" spans="1:2">
      <c r="A1718" s="4" t="s">
        <v>300</v>
      </c>
    </row>
    <row r="1719" spans="1:2">
      <c r="A1719" s="4" t="s">
        <v>241</v>
      </c>
      <c r="B1719">
        <v>-3.8222100000000001</v>
      </c>
    </row>
    <row r="1720" spans="1:2">
      <c r="A1720" s="4" t="s">
        <v>242</v>
      </c>
      <c r="B1720">
        <v>1.5469500000000001E-2</v>
      </c>
    </row>
    <row r="1721" spans="1:2">
      <c r="A1721" s="4" t="s">
        <v>243</v>
      </c>
      <c r="B1721">
        <v>12</v>
      </c>
    </row>
    <row r="1722" spans="1:2">
      <c r="A1722" s="4" t="s">
        <v>244</v>
      </c>
      <c r="B1722">
        <v>114</v>
      </c>
    </row>
    <row r="1723" spans="1:2">
      <c r="A1723" s="4" t="s">
        <v>169</v>
      </c>
      <c r="B1723" t="s">
        <v>141</v>
      </c>
    </row>
    <row r="1724" spans="1:2">
      <c r="A1724" s="4" t="s">
        <v>246</v>
      </c>
      <c r="B1724">
        <v>-4.0404600000000004</v>
      </c>
    </row>
    <row r="1725" spans="1:2">
      <c r="A1725" s="4" t="s">
        <v>247</v>
      </c>
      <c r="B1725">
        <v>-3.4497300000000002</v>
      </c>
    </row>
    <row r="1726" spans="1:2">
      <c r="A1726" s="4" t="s">
        <v>248</v>
      </c>
      <c r="B1726">
        <v>-3.1500499999999998</v>
      </c>
    </row>
    <row r="1727" spans="1:2">
      <c r="A1727" s="4" t="s">
        <v>265</v>
      </c>
      <c r="B1727">
        <v>0.01</v>
      </c>
    </row>
    <row r="1728" spans="1:2">
      <c r="A1728" s="4" t="s">
        <v>249</v>
      </c>
      <c r="B1728" t="s">
        <v>327</v>
      </c>
    </row>
    <row r="1729" spans="1:2">
      <c r="A1729" s="4" t="s">
        <v>250</v>
      </c>
      <c r="B1729" t="s">
        <v>274</v>
      </c>
    </row>
    <row r="1730" spans="1:2">
      <c r="A1730" s="4" t="s">
        <v>252</v>
      </c>
      <c r="B1730" t="s">
        <v>253</v>
      </c>
    </row>
    <row r="1731" spans="1:2">
      <c r="A1731" s="4" t="s">
        <v>302</v>
      </c>
    </row>
    <row r="1732" spans="1:2">
      <c r="A1732" s="4" t="s">
        <v>241</v>
      </c>
      <c r="B1732">
        <v>-1.9501500000000001</v>
      </c>
    </row>
    <row r="1733" spans="1:2">
      <c r="A1733" s="4" t="s">
        <v>242</v>
      </c>
      <c r="B1733">
        <v>0.62830399999999997</v>
      </c>
    </row>
    <row r="1734" spans="1:2">
      <c r="A1734" s="4" t="s">
        <v>243</v>
      </c>
      <c r="B1734">
        <v>3</v>
      </c>
    </row>
    <row r="1735" spans="1:2">
      <c r="A1735" s="4" t="s">
        <v>244</v>
      </c>
      <c r="B1735">
        <v>123</v>
      </c>
    </row>
    <row r="1736" spans="1:2">
      <c r="A1736" s="4" t="s">
        <v>169</v>
      </c>
      <c r="B1736" t="s">
        <v>142</v>
      </c>
    </row>
    <row r="1737" spans="1:2">
      <c r="A1737" s="4" t="s">
        <v>246</v>
      </c>
      <c r="B1737">
        <v>-4.0343200000000001</v>
      </c>
    </row>
    <row r="1738" spans="1:2">
      <c r="A1738" s="4" t="s">
        <v>247</v>
      </c>
      <c r="B1738">
        <v>-3.4468100000000002</v>
      </c>
    </row>
    <row r="1739" spans="1:2">
      <c r="A1739" s="4" t="s">
        <v>248</v>
      </c>
      <c r="B1739">
        <v>-3.1483400000000001</v>
      </c>
    </row>
    <row r="1740" spans="1:2">
      <c r="A1740" s="4" t="s">
        <v>265</v>
      </c>
      <c r="B1740">
        <v>0.01</v>
      </c>
    </row>
    <row r="1741" spans="1:2">
      <c r="A1741" s="4" t="s">
        <v>249</v>
      </c>
      <c r="B1741" t="s">
        <v>325</v>
      </c>
    </row>
    <row r="1742" spans="1:2">
      <c r="A1742" s="4" t="s">
        <v>250</v>
      </c>
      <c r="B1742" t="s">
        <v>274</v>
      </c>
    </row>
    <row r="1743" spans="1:2">
      <c r="A1743" s="4" t="s">
        <v>252</v>
      </c>
      <c r="B1743" t="s">
        <v>253</v>
      </c>
    </row>
    <row r="1744" spans="1:2">
      <c r="A1744" s="4" t="s">
        <v>304</v>
      </c>
    </row>
    <row r="1745" spans="1:23">
      <c r="A1745" s="4" t="s">
        <v>241</v>
      </c>
      <c r="B1745">
        <v>-2.3845000000000001</v>
      </c>
    </row>
    <row r="1746" spans="1:23">
      <c r="A1746" s="4" t="s">
        <v>242</v>
      </c>
      <c r="B1746">
        <v>0.38789099999999999</v>
      </c>
    </row>
    <row r="1747" spans="1:23">
      <c r="A1747" s="4" t="s">
        <v>243</v>
      </c>
      <c r="B1747">
        <v>3</v>
      </c>
    </row>
    <row r="1748" spans="1:23">
      <c r="A1748" s="4" t="s">
        <v>244</v>
      </c>
      <c r="B1748">
        <v>123</v>
      </c>
    </row>
    <row r="1749" spans="1:23">
      <c r="A1749" s="4" t="s">
        <v>169</v>
      </c>
      <c r="B1749" t="s">
        <v>143</v>
      </c>
    </row>
    <row r="1750" spans="1:23">
      <c r="A1750" s="4" t="s">
        <v>246</v>
      </c>
      <c r="B1750">
        <v>-4.0343200000000001</v>
      </c>
    </row>
    <row r="1751" spans="1:23">
      <c r="A1751" s="4" t="s">
        <v>247</v>
      </c>
      <c r="B1751">
        <v>-3.4468100000000002</v>
      </c>
    </row>
    <row r="1752" spans="1:23">
      <c r="A1752" s="4" t="s">
        <v>248</v>
      </c>
      <c r="B1752">
        <v>-3.1483400000000001</v>
      </c>
    </row>
    <row r="1753" spans="1:23">
      <c r="A1753" s="4" t="s">
        <v>265</v>
      </c>
      <c r="B1753">
        <v>0.01</v>
      </c>
    </row>
    <row r="1754" spans="1:23">
      <c r="A1754" s="4" t="s">
        <v>249</v>
      </c>
      <c r="B1754" t="s">
        <v>326</v>
      </c>
    </row>
    <row r="1755" spans="1:23">
      <c r="A1755" s="4" t="s">
        <v>250</v>
      </c>
      <c r="B1755" t="s">
        <v>274</v>
      </c>
    </row>
    <row r="1756" spans="1:23">
      <c r="A1756" s="4" t="s">
        <v>252</v>
      </c>
      <c r="B1756" t="s">
        <v>253</v>
      </c>
    </row>
    <row r="1757" spans="1:23">
      <c r="A1757" s="4" t="s">
        <v>267</v>
      </c>
    </row>
    <row r="1760" spans="1:23">
      <c r="A1760" s="4" t="s">
        <v>342</v>
      </c>
      <c r="B1760" t="s">
        <v>343</v>
      </c>
      <c r="D1760" t="s">
        <v>340</v>
      </c>
      <c r="E1760" t="str" cm="1">
        <f t="array" aca="1" ref="E1760:P1760" ca="1">TRANSPOSE(INDIRECT(D1760))</f>
        <v>Test Statistic</v>
      </c>
      <c r="F1760" t="str">
        <f ca="1"/>
        <v>p-value</v>
      </c>
      <c r="G1760" t="str">
        <f ca="1"/>
        <v>#Lags Used</v>
      </c>
      <c r="H1760" t="str">
        <f ca="1"/>
        <v>Number of Observations Used</v>
      </c>
      <c r="I1760" t="str">
        <f ca="1"/>
        <v>column</v>
      </c>
      <c r="J1760" t="str">
        <f ca="1"/>
        <v>Critical Value (1%)</v>
      </c>
      <c r="K1760" t="str">
        <f ca="1"/>
        <v>Critical Value (5%)</v>
      </c>
      <c r="L1760" t="str">
        <f ca="1"/>
        <v>Critical Value (10%)</v>
      </c>
      <c r="M1760" t="str">
        <f ca="1"/>
        <v>signif</v>
      </c>
      <c r="N1760" t="str">
        <f ca="1"/>
        <v>Stationarity</v>
      </c>
      <c r="O1760" t="str">
        <f ca="1"/>
        <v>Summary</v>
      </c>
      <c r="P1760" t="str">
        <f ca="1"/>
        <v>dtype</v>
      </c>
      <c r="R1760" t="str">
        <f t="shared" ref="R1760:R1772" ca="1" si="19">I1760</f>
        <v>column</v>
      </c>
      <c r="S1760" s="6" t="str">
        <f ca="1">F1760</f>
        <v>p-value</v>
      </c>
      <c r="T1760" s="6" t="str">
        <f ca="1">G1760</f>
        <v>#Lags Used</v>
      </c>
      <c r="U1760" t="str">
        <f t="shared" ref="U1760:U1772" ca="1" si="20">O1760</f>
        <v>Summary</v>
      </c>
      <c r="W1760" s="11" t="s">
        <v>369</v>
      </c>
    </row>
    <row r="1761" spans="1:23">
      <c r="A1761" s="4" t="s">
        <v>344</v>
      </c>
      <c r="C1761">
        <v>1762</v>
      </c>
      <c r="D1761" t="str">
        <f>"b"&amp;C1761&amp;":b"&amp;C1761+11</f>
        <v>b1762:b1773</v>
      </c>
      <c r="E1761" cm="1">
        <f t="array" aca="1" ref="E1761:P1761" ca="1">TRANSPOSE(INDIRECT(D1761))</f>
        <v>-5.0038799999999997</v>
      </c>
      <c r="F1761">
        <f ca="1"/>
        <v>2.0242700000000001E-4</v>
      </c>
      <c r="G1761">
        <f ca="1"/>
        <v>3</v>
      </c>
      <c r="H1761">
        <f ca="1"/>
        <v>122</v>
      </c>
      <c r="I1761" t="str">
        <f ca="1"/>
        <v>CS-Aaa-3MO</v>
      </c>
      <c r="J1761">
        <f ca="1"/>
        <v>-4.0349599999999999</v>
      </c>
      <c r="K1761">
        <f ca="1"/>
        <v>-3.4471099999999999</v>
      </c>
      <c r="L1761">
        <f ca="1"/>
        <v>-3.14852</v>
      </c>
      <c r="M1761">
        <f ca="1"/>
        <v>0.05</v>
      </c>
      <c r="N1761" t="str">
        <f ca="1"/>
        <v xml:space="preserve"> p-value 0.0002. Null Hypothesis Rejecting</v>
      </c>
      <c r="O1761" t="str">
        <f ca="1"/>
        <v xml:space="preserve"> Series is Stationary</v>
      </c>
      <c r="P1761" t="str">
        <f ca="1"/>
        <v xml:space="preserve"> object</v>
      </c>
      <c r="R1761" t="str">
        <f t="shared" ca="1" si="19"/>
        <v>CS-Aaa-3MO</v>
      </c>
      <c r="S1761" s="6" t="str">
        <f t="shared" ref="S1761:S1772" ca="1" si="21">IF(F1761 &lt; 0.01, "*" &amp; TEXT(F1761, "General"), IF(AND(F1761 &gt; 0.01, F1761 &lt; 0.05), "**" &amp; TEXT(F1761, "General"), F1761))</f>
        <v>*0.000202427</v>
      </c>
      <c r="T1761">
        <f t="shared" ref="T1761:T1772" ca="1" si="22">G1761</f>
        <v>3</v>
      </c>
      <c r="U1761" t="str">
        <f t="shared" ca="1" si="20"/>
        <v xml:space="preserve"> Series is Stationary</v>
      </c>
      <c r="W1761" s="11" t="s">
        <v>370</v>
      </c>
    </row>
    <row r="1762" spans="1:23">
      <c r="A1762" s="4" t="s">
        <v>241</v>
      </c>
      <c r="B1762">
        <v>-5.0038799999999997</v>
      </c>
      <c r="C1762">
        <f>C1761+13</f>
        <v>1775</v>
      </c>
      <c r="D1762" t="str">
        <f t="shared" ref="D1762:D1791" si="23">"b"&amp;C1762&amp;":b"&amp;C1762+11</f>
        <v>b1775:b1786</v>
      </c>
      <c r="E1762" cm="1">
        <f t="array" aca="1" ref="E1762:P1762" ca="1">TRANSPOSE(INDIRECT(D1762))</f>
        <v>-5.4927200000000003</v>
      </c>
      <c r="F1762">
        <f ca="1"/>
        <v>2.3821599999999999E-5</v>
      </c>
      <c r="G1762">
        <f ca="1"/>
        <v>3</v>
      </c>
      <c r="H1762">
        <f ca="1"/>
        <v>122</v>
      </c>
      <c r="I1762" t="str">
        <f ca="1"/>
        <v>CS-Aa-3MO</v>
      </c>
      <c r="J1762">
        <f ca="1"/>
        <v>-4.0349599999999999</v>
      </c>
      <c r="K1762">
        <f ca="1"/>
        <v>-3.4471099999999999</v>
      </c>
      <c r="L1762">
        <f ca="1"/>
        <v>-3.14852</v>
      </c>
      <c r="M1762">
        <f ca="1"/>
        <v>0.05</v>
      </c>
      <c r="N1762" t="str">
        <f ca="1"/>
        <v xml:space="preserve"> p-value 0.0. Null Hypothesis Rejecting</v>
      </c>
      <c r="O1762" t="str">
        <f ca="1"/>
        <v xml:space="preserve"> Series is Stationary</v>
      </c>
      <c r="P1762" t="str">
        <f ca="1"/>
        <v xml:space="preserve"> object</v>
      </c>
      <c r="R1762" t="str">
        <f t="shared" ca="1" si="19"/>
        <v>CS-Aa-3MO</v>
      </c>
      <c r="S1762" s="6" t="str">
        <f t="shared" ca="1" si="21"/>
        <v>*2.38216E-05</v>
      </c>
      <c r="T1762">
        <f t="shared" ca="1" si="22"/>
        <v>3</v>
      </c>
      <c r="U1762" t="str">
        <f t="shared" ca="1" si="20"/>
        <v xml:space="preserve"> Series is Stationary</v>
      </c>
      <c r="W1762" s="11" t="s">
        <v>371</v>
      </c>
    </row>
    <row r="1763" spans="1:23">
      <c r="A1763" s="4" t="s">
        <v>242</v>
      </c>
      <c r="B1763">
        <v>2.0242700000000001E-4</v>
      </c>
      <c r="C1763">
        <f t="shared" ref="C1763:C1791" si="24">C1762+13</f>
        <v>1788</v>
      </c>
      <c r="D1763" t="str">
        <f t="shared" si="23"/>
        <v>b1788:b1799</v>
      </c>
      <c r="E1763" cm="1">
        <f t="array" aca="1" ref="E1763:P1763" ca="1">TRANSPOSE(INDIRECT(D1763))</f>
        <v>-5.2099200000000003</v>
      </c>
      <c r="F1763">
        <f ca="1"/>
        <v>8.3881999999999994E-5</v>
      </c>
      <c r="G1763">
        <f ca="1"/>
        <v>7</v>
      </c>
      <c r="H1763">
        <f ca="1"/>
        <v>118</v>
      </c>
      <c r="I1763" t="str">
        <f ca="1"/>
        <v>CS-A-3MO</v>
      </c>
      <c r="J1763">
        <f ca="1"/>
        <v>-4.0376099999999999</v>
      </c>
      <c r="K1763">
        <f ca="1"/>
        <v>-3.4483700000000002</v>
      </c>
      <c r="L1763">
        <f ca="1"/>
        <v>-3.1492599999999999</v>
      </c>
      <c r="M1763">
        <f ca="1"/>
        <v>0.05</v>
      </c>
      <c r="N1763" t="str">
        <f ca="1"/>
        <v xml:space="preserve"> p-value 0.0001. Null Hypothesis Rejecting</v>
      </c>
      <c r="O1763" t="str">
        <f ca="1"/>
        <v xml:space="preserve"> Series is Stationary</v>
      </c>
      <c r="P1763" t="str">
        <f ca="1"/>
        <v xml:space="preserve"> object</v>
      </c>
      <c r="R1763" t="str">
        <f t="shared" ca="1" si="19"/>
        <v>CS-A-3MO</v>
      </c>
      <c r="S1763" s="6" t="str">
        <f t="shared" ca="1" si="21"/>
        <v>*0.000083882</v>
      </c>
      <c r="T1763">
        <f t="shared" ca="1" si="22"/>
        <v>7</v>
      </c>
      <c r="U1763" t="str">
        <f t="shared" ca="1" si="20"/>
        <v xml:space="preserve"> Series is Stationary</v>
      </c>
      <c r="W1763" s="11" t="s">
        <v>372</v>
      </c>
    </row>
    <row r="1764" spans="1:23">
      <c r="A1764" s="4" t="s">
        <v>243</v>
      </c>
      <c r="B1764">
        <v>3</v>
      </c>
      <c r="C1764">
        <f t="shared" si="24"/>
        <v>1801</v>
      </c>
      <c r="D1764" t="str">
        <f t="shared" si="23"/>
        <v>b1801:b1812</v>
      </c>
      <c r="E1764" cm="1">
        <f t="array" aca="1" ref="E1764:P1764" ca="1">TRANSPOSE(INDIRECT(D1764))</f>
        <v>-5.31637</v>
      </c>
      <c r="F1764">
        <f ca="1"/>
        <v>5.2566599999999999E-5</v>
      </c>
      <c r="G1764">
        <f ca="1"/>
        <v>7</v>
      </c>
      <c r="H1764">
        <f ca="1"/>
        <v>118</v>
      </c>
      <c r="I1764" t="str">
        <f ca="1"/>
        <v>CS-Baa-3MO</v>
      </c>
      <c r="J1764">
        <f ca="1"/>
        <v>-4.0376099999999999</v>
      </c>
      <c r="K1764">
        <f ca="1"/>
        <v>-3.4483700000000002</v>
      </c>
      <c r="L1764">
        <f ca="1"/>
        <v>-3.1492599999999999</v>
      </c>
      <c r="M1764">
        <f ca="1"/>
        <v>0.05</v>
      </c>
      <c r="N1764" t="str">
        <f ca="1"/>
        <v xml:space="preserve"> p-value 0.0001. Null Hypothesis Rejecting</v>
      </c>
      <c r="O1764" t="str">
        <f ca="1"/>
        <v xml:space="preserve"> Series is Stationary</v>
      </c>
      <c r="P1764" t="str">
        <f ca="1"/>
        <v xml:space="preserve"> object</v>
      </c>
      <c r="R1764" t="str">
        <f t="shared" ca="1" si="19"/>
        <v>CS-Baa-3MO</v>
      </c>
      <c r="S1764" s="6" t="str">
        <f t="shared" ca="1" si="21"/>
        <v>*5.25666E-05</v>
      </c>
      <c r="T1764">
        <f t="shared" ca="1" si="22"/>
        <v>7</v>
      </c>
      <c r="U1764" t="str">
        <f t="shared" ca="1" si="20"/>
        <v xml:space="preserve"> Series is Stationary</v>
      </c>
      <c r="W1764" s="11" t="s">
        <v>373</v>
      </c>
    </row>
    <row r="1765" spans="1:23">
      <c r="A1765" s="4" t="s">
        <v>244</v>
      </c>
      <c r="B1765">
        <v>122</v>
      </c>
      <c r="C1765">
        <f t="shared" si="24"/>
        <v>1814</v>
      </c>
      <c r="D1765" t="str">
        <f t="shared" si="23"/>
        <v>b1814:b1825</v>
      </c>
      <c r="E1765" cm="1">
        <f t="array" aca="1" ref="E1765:P1765" ca="1">TRANSPOSE(INDIRECT(D1765))</f>
        <v>-8.9151000000000007</v>
      </c>
      <c r="F1765">
        <f ca="1"/>
        <v>5.6503900000000001E-13</v>
      </c>
      <c r="G1765">
        <f ca="1"/>
        <v>1</v>
      </c>
      <c r="H1765">
        <f ca="1"/>
        <v>124</v>
      </c>
      <c r="I1765" t="str">
        <f ca="1"/>
        <v>CS-Aaa-1YR</v>
      </c>
      <c r="J1765">
        <f ca="1"/>
        <v>-4.0336999999999996</v>
      </c>
      <c r="K1765">
        <f ca="1"/>
        <v>-3.44651</v>
      </c>
      <c r="L1765">
        <f ca="1"/>
        <v>-3.1481699999999999</v>
      </c>
      <c r="M1765">
        <f ca="1"/>
        <v>0.05</v>
      </c>
      <c r="N1765" t="str">
        <f ca="1"/>
        <v xml:space="preserve"> p-value 0.0. Null Hypothesis Rejecting</v>
      </c>
      <c r="O1765" t="str">
        <f ca="1"/>
        <v xml:space="preserve"> Series is Stationary</v>
      </c>
      <c r="P1765" t="str">
        <f ca="1"/>
        <v xml:space="preserve"> object</v>
      </c>
      <c r="R1765" t="str">
        <f t="shared" ca="1" si="19"/>
        <v>CS-Aaa-1YR</v>
      </c>
      <c r="S1765" s="6" t="str">
        <f t="shared" ca="1" si="21"/>
        <v>*5.65039E-13</v>
      </c>
      <c r="T1765">
        <f t="shared" ca="1" si="22"/>
        <v>1</v>
      </c>
      <c r="U1765" t="str">
        <f t="shared" ca="1" si="20"/>
        <v xml:space="preserve"> Series is Stationary</v>
      </c>
      <c r="W1765" s="11" t="s">
        <v>374</v>
      </c>
    </row>
    <row r="1766" spans="1:23">
      <c r="A1766" s="4" t="s">
        <v>169</v>
      </c>
      <c r="B1766" t="s">
        <v>108</v>
      </c>
      <c r="C1766">
        <f t="shared" si="24"/>
        <v>1827</v>
      </c>
      <c r="D1766" t="str">
        <f t="shared" si="23"/>
        <v>b1827:b1838</v>
      </c>
      <c r="E1766" cm="1">
        <f t="array" aca="1" ref="E1766:P1766" ca="1">TRANSPOSE(INDIRECT(D1766))</f>
        <v>-5.6329500000000001</v>
      </c>
      <c r="F1766">
        <f ca="1"/>
        <v>1.25129E-5</v>
      </c>
      <c r="G1766">
        <f ca="1"/>
        <v>3</v>
      </c>
      <c r="H1766">
        <f ca="1"/>
        <v>122</v>
      </c>
      <c r="I1766" t="str">
        <f ca="1"/>
        <v>CS-Aa-1YR</v>
      </c>
      <c r="J1766">
        <f ca="1"/>
        <v>-4.0349599999999999</v>
      </c>
      <c r="K1766">
        <f ca="1"/>
        <v>-3.4471099999999999</v>
      </c>
      <c r="L1766">
        <f ca="1"/>
        <v>-3.14852</v>
      </c>
      <c r="M1766">
        <f ca="1"/>
        <v>0.05</v>
      </c>
      <c r="N1766" t="str">
        <f ca="1"/>
        <v xml:space="preserve"> p-value 0.0. Null Hypothesis Rejecting</v>
      </c>
      <c r="O1766" t="str">
        <f ca="1"/>
        <v xml:space="preserve"> Series is Stationary</v>
      </c>
      <c r="P1766" t="str">
        <f ca="1"/>
        <v xml:space="preserve"> object</v>
      </c>
      <c r="R1766" t="str">
        <f t="shared" ca="1" si="19"/>
        <v>CS-Aa-1YR</v>
      </c>
      <c r="S1766" s="6" t="str">
        <f t="shared" ca="1" si="21"/>
        <v>*1.25129E-05</v>
      </c>
      <c r="T1766">
        <f t="shared" ca="1" si="22"/>
        <v>3</v>
      </c>
      <c r="U1766" t="str">
        <f t="shared" ca="1" si="20"/>
        <v xml:space="preserve"> Series is Stationary</v>
      </c>
      <c r="W1766" s="11" t="s">
        <v>375</v>
      </c>
    </row>
    <row r="1767" spans="1:23">
      <c r="A1767" s="4" t="s">
        <v>246</v>
      </c>
      <c r="B1767">
        <v>-4.0349599999999999</v>
      </c>
      <c r="C1767">
        <f t="shared" si="24"/>
        <v>1840</v>
      </c>
      <c r="D1767" t="str">
        <f t="shared" si="23"/>
        <v>b1840:b1851</v>
      </c>
      <c r="E1767" cm="1">
        <f t="array" aca="1" ref="E1767:P1767" ca="1">TRANSPOSE(INDIRECT(D1767))</f>
        <v>-5.3860000000000001</v>
      </c>
      <c r="F1767">
        <f ca="1"/>
        <v>3.8553300000000002E-5</v>
      </c>
      <c r="G1767">
        <f ca="1"/>
        <v>7</v>
      </c>
      <c r="H1767">
        <f ca="1"/>
        <v>118</v>
      </c>
      <c r="I1767" t="str">
        <f ca="1"/>
        <v>CS-A-1YR</v>
      </c>
      <c r="J1767">
        <f ca="1"/>
        <v>-4.0376099999999999</v>
      </c>
      <c r="K1767">
        <f ca="1"/>
        <v>-3.4483700000000002</v>
      </c>
      <c r="L1767">
        <f ca="1"/>
        <v>-3.1492599999999999</v>
      </c>
      <c r="M1767">
        <f ca="1"/>
        <v>0.05</v>
      </c>
      <c r="N1767" t="str">
        <f ca="1"/>
        <v xml:space="preserve"> p-value 0.0. Null Hypothesis Rejecting</v>
      </c>
      <c r="O1767" t="str">
        <f ca="1"/>
        <v xml:space="preserve"> Series is Stationary</v>
      </c>
      <c r="P1767" t="str">
        <f ca="1"/>
        <v xml:space="preserve"> object</v>
      </c>
      <c r="R1767" t="str">
        <f t="shared" ca="1" si="19"/>
        <v>CS-A-1YR</v>
      </c>
      <c r="S1767" s="6" t="str">
        <f t="shared" ca="1" si="21"/>
        <v>*3.85533E-05</v>
      </c>
      <c r="T1767">
        <f t="shared" ca="1" si="22"/>
        <v>7</v>
      </c>
      <c r="U1767" t="str">
        <f t="shared" ca="1" si="20"/>
        <v xml:space="preserve"> Series is Stationary</v>
      </c>
      <c r="W1767" s="11" t="s">
        <v>376</v>
      </c>
    </row>
    <row r="1768" spans="1:23">
      <c r="A1768" s="4" t="s">
        <v>247</v>
      </c>
      <c r="B1768">
        <v>-3.4471099999999999</v>
      </c>
      <c r="C1768">
        <f t="shared" si="24"/>
        <v>1853</v>
      </c>
      <c r="D1768" t="str">
        <f t="shared" si="23"/>
        <v>b1853:b1864</v>
      </c>
      <c r="E1768" cm="1">
        <f t="array" aca="1" ref="E1768:P1768" ca="1">TRANSPOSE(INDIRECT(D1768))</f>
        <v>-5.3407900000000001</v>
      </c>
      <c r="F1768">
        <f ca="1"/>
        <v>4.7168600000000001E-5</v>
      </c>
      <c r="G1768">
        <f ca="1"/>
        <v>7</v>
      </c>
      <c r="H1768">
        <f ca="1"/>
        <v>118</v>
      </c>
      <c r="I1768" t="str">
        <f ca="1"/>
        <v>CS-Baa-1YR</v>
      </c>
      <c r="J1768">
        <f ca="1"/>
        <v>-4.0376099999999999</v>
      </c>
      <c r="K1768">
        <f ca="1"/>
        <v>-3.4483700000000002</v>
      </c>
      <c r="L1768">
        <f ca="1"/>
        <v>-3.1492599999999999</v>
      </c>
      <c r="M1768">
        <f ca="1"/>
        <v>0.05</v>
      </c>
      <c r="N1768" t="str">
        <f ca="1"/>
        <v xml:space="preserve"> p-value 0.0. Null Hypothesis Rejecting</v>
      </c>
      <c r="O1768" t="str">
        <f ca="1"/>
        <v xml:space="preserve"> Series is Stationary</v>
      </c>
      <c r="P1768" t="str">
        <f ca="1"/>
        <v xml:space="preserve"> object</v>
      </c>
      <c r="R1768" t="str">
        <f t="shared" ca="1" si="19"/>
        <v>CS-Baa-1YR</v>
      </c>
      <c r="S1768" s="6" t="str">
        <f t="shared" ca="1" si="21"/>
        <v>*4.71686E-05</v>
      </c>
      <c r="T1768">
        <f t="shared" ca="1" si="22"/>
        <v>7</v>
      </c>
      <c r="U1768" t="str">
        <f t="shared" ca="1" si="20"/>
        <v xml:space="preserve"> Series is Stationary</v>
      </c>
      <c r="W1768" s="11" t="s">
        <v>377</v>
      </c>
    </row>
    <row r="1769" spans="1:23">
      <c r="A1769" s="4" t="s">
        <v>248</v>
      </c>
      <c r="B1769">
        <v>-3.14852</v>
      </c>
      <c r="C1769">
        <f t="shared" si="24"/>
        <v>1866</v>
      </c>
      <c r="D1769" t="str">
        <f t="shared" si="23"/>
        <v>b1866:b1877</v>
      </c>
      <c r="E1769" cm="1">
        <f t="array" aca="1" ref="E1769:P1769" ca="1">TRANSPOSE(INDIRECT(D1769))</f>
        <v>-6.4668400000000004</v>
      </c>
      <c r="F1769">
        <f ca="1"/>
        <v>2.1818099999999999E-7</v>
      </c>
      <c r="G1769">
        <f ca="1"/>
        <v>5</v>
      </c>
      <c r="H1769">
        <f ca="1"/>
        <v>120</v>
      </c>
      <c r="I1769" t="str">
        <f ca="1"/>
        <v>CS-Aaa-5YR</v>
      </c>
      <c r="J1769">
        <f ca="1"/>
        <v>-4.0362600000000004</v>
      </c>
      <c r="K1769">
        <f ca="1"/>
        <v>-3.44773</v>
      </c>
      <c r="L1769">
        <f ca="1"/>
        <v>-3.1488800000000001</v>
      </c>
      <c r="M1769">
        <f ca="1"/>
        <v>0.05</v>
      </c>
      <c r="N1769" t="str">
        <f ca="1"/>
        <v xml:space="preserve"> p-value 0.0. Null Hypothesis Rejecting</v>
      </c>
      <c r="O1769" t="str">
        <f ca="1"/>
        <v xml:space="preserve"> Series is Stationary</v>
      </c>
      <c r="P1769" t="str">
        <f ca="1"/>
        <v xml:space="preserve"> object</v>
      </c>
      <c r="R1769" t="str">
        <f t="shared" ca="1" si="19"/>
        <v>CS-Aaa-5YR</v>
      </c>
      <c r="S1769" s="6" t="str">
        <f t="shared" ca="1" si="21"/>
        <v>*2.18181E-07</v>
      </c>
      <c r="T1769">
        <f t="shared" ca="1" si="22"/>
        <v>5</v>
      </c>
      <c r="U1769" t="str">
        <f t="shared" ca="1" si="20"/>
        <v xml:space="preserve"> Series is Stationary</v>
      </c>
      <c r="W1769" s="11" t="s">
        <v>378</v>
      </c>
    </row>
    <row r="1770" spans="1:23">
      <c r="A1770" s="4" t="s">
        <v>265</v>
      </c>
      <c r="B1770">
        <v>0.05</v>
      </c>
      <c r="C1770">
        <f t="shared" si="24"/>
        <v>1879</v>
      </c>
      <c r="D1770" t="str">
        <f t="shared" si="23"/>
        <v>b1879:b1890</v>
      </c>
      <c r="E1770" cm="1">
        <f t="array" aca="1" ref="E1770:P1770" ca="1">TRANSPOSE(INDIRECT(D1770))</f>
        <v>-4.1823199999999998</v>
      </c>
      <c r="F1770">
        <f ca="1"/>
        <v>4.7601900000000001E-3</v>
      </c>
      <c r="G1770">
        <f ca="1"/>
        <v>13</v>
      </c>
      <c r="H1770">
        <f ca="1"/>
        <v>112</v>
      </c>
      <c r="I1770" t="str">
        <f ca="1"/>
        <v>CS-Aa-5YR</v>
      </c>
      <c r="J1770">
        <f ca="1"/>
        <v>-4.0419600000000004</v>
      </c>
      <c r="K1770">
        <f ca="1"/>
        <v>-3.45044</v>
      </c>
      <c r="L1770">
        <f ca="1"/>
        <v>-3.1504599999999998</v>
      </c>
      <c r="M1770">
        <f ca="1"/>
        <v>0.05</v>
      </c>
      <c r="N1770" t="str">
        <f ca="1"/>
        <v xml:space="preserve"> p-value 0.0048. Null Hypothesis Rejecting</v>
      </c>
      <c r="O1770" t="str">
        <f ca="1"/>
        <v xml:space="preserve"> Series is Stationary</v>
      </c>
      <c r="P1770" t="str">
        <f ca="1"/>
        <v xml:space="preserve"> object</v>
      </c>
      <c r="R1770" t="str">
        <f t="shared" ca="1" si="19"/>
        <v>CS-Aa-5YR</v>
      </c>
      <c r="S1770" s="6" t="str">
        <f t="shared" ca="1" si="21"/>
        <v>*0.00476019</v>
      </c>
      <c r="T1770">
        <f t="shared" ca="1" si="22"/>
        <v>13</v>
      </c>
      <c r="U1770" t="str">
        <f t="shared" ca="1" si="20"/>
        <v xml:space="preserve"> Series is Stationary</v>
      </c>
      <c r="W1770" s="11" t="s">
        <v>379</v>
      </c>
    </row>
    <row r="1771" spans="1:23">
      <c r="A1771" s="4" t="s">
        <v>249</v>
      </c>
      <c r="B1771" t="s">
        <v>320</v>
      </c>
      <c r="C1771">
        <f t="shared" si="24"/>
        <v>1892</v>
      </c>
      <c r="D1771" t="str">
        <f t="shared" si="23"/>
        <v>b1892:b1903</v>
      </c>
      <c r="E1771" cm="1">
        <f t="array" aca="1" ref="E1771:P1771" ca="1">TRANSPOSE(INDIRECT(D1771))</f>
        <v>-4.0550499999999996</v>
      </c>
      <c r="F1771">
        <f ca="1"/>
        <v>7.3327100000000001E-3</v>
      </c>
      <c r="G1771">
        <f ca="1"/>
        <v>13</v>
      </c>
      <c r="H1771">
        <f ca="1"/>
        <v>112</v>
      </c>
      <c r="I1771" t="str">
        <f ca="1"/>
        <v>CS-A-5YR</v>
      </c>
      <c r="J1771">
        <f ca="1"/>
        <v>-4.0419600000000004</v>
      </c>
      <c r="K1771">
        <f ca="1"/>
        <v>-3.45044</v>
      </c>
      <c r="L1771">
        <f ca="1"/>
        <v>-3.1504599999999998</v>
      </c>
      <c r="M1771">
        <f ca="1"/>
        <v>0.05</v>
      </c>
      <c r="N1771" t="str">
        <f ca="1"/>
        <v xml:space="preserve"> p-value 0.0073. Null Hypothesis Rejecting</v>
      </c>
      <c r="O1771" t="str">
        <f ca="1"/>
        <v xml:space="preserve"> Series is Stationary</v>
      </c>
      <c r="P1771" t="str">
        <f ca="1"/>
        <v xml:space="preserve"> object</v>
      </c>
      <c r="R1771" t="str">
        <f t="shared" ca="1" si="19"/>
        <v>CS-A-5YR</v>
      </c>
      <c r="S1771" s="6" t="str">
        <f t="shared" ca="1" si="21"/>
        <v>*0.00733271</v>
      </c>
      <c r="T1771">
        <f t="shared" ca="1" si="22"/>
        <v>13</v>
      </c>
      <c r="U1771" t="str">
        <f t="shared" ca="1" si="20"/>
        <v xml:space="preserve"> Series is Stationary</v>
      </c>
      <c r="W1771" s="11" t="s">
        <v>380</v>
      </c>
    </row>
    <row r="1772" spans="1:23">
      <c r="A1772" s="4" t="s">
        <v>250</v>
      </c>
      <c r="B1772" t="s">
        <v>251</v>
      </c>
      <c r="C1772">
        <f t="shared" si="24"/>
        <v>1905</v>
      </c>
      <c r="D1772" t="str">
        <f t="shared" si="23"/>
        <v>b1905:b1916</v>
      </c>
      <c r="E1772" cm="1">
        <f t="array" aca="1" ref="E1772:P1772" ca="1">TRANSPOSE(INDIRECT(D1772))</f>
        <v>-4.1222200000000004</v>
      </c>
      <c r="F1772">
        <f ca="1"/>
        <v>5.8494999999999997E-3</v>
      </c>
      <c r="G1772">
        <f ca="1"/>
        <v>13</v>
      </c>
      <c r="H1772">
        <f ca="1"/>
        <v>112</v>
      </c>
      <c r="I1772" t="str">
        <f ca="1"/>
        <v>CS-Baa-5YR</v>
      </c>
      <c r="J1772">
        <f ca="1"/>
        <v>-4.0419600000000004</v>
      </c>
      <c r="K1772">
        <f ca="1"/>
        <v>-3.45044</v>
      </c>
      <c r="L1772">
        <f ca="1"/>
        <v>-3.1504599999999998</v>
      </c>
      <c r="M1772">
        <f ca="1"/>
        <v>0.05</v>
      </c>
      <c r="N1772" t="str">
        <f ca="1"/>
        <v xml:space="preserve"> p-value 0.0058. Null Hypothesis Rejecting</v>
      </c>
      <c r="O1772" t="str">
        <f ca="1"/>
        <v xml:space="preserve"> Series is Stationary</v>
      </c>
      <c r="P1772" t="str">
        <f ca="1"/>
        <v xml:space="preserve"> object</v>
      </c>
      <c r="R1772" t="str">
        <f t="shared" ca="1" si="19"/>
        <v>CS-Baa-5YR</v>
      </c>
      <c r="S1772" s="6" t="str">
        <f t="shared" ca="1" si="21"/>
        <v>*0.0058495</v>
      </c>
      <c r="T1772">
        <f t="shared" ca="1" si="22"/>
        <v>13</v>
      </c>
      <c r="U1772" t="str">
        <f t="shared" ca="1" si="20"/>
        <v xml:space="preserve"> Series is Stationary</v>
      </c>
      <c r="W1772" s="11" t="s">
        <v>381</v>
      </c>
    </row>
    <row r="1773" spans="1:23">
      <c r="A1773" s="4" t="s">
        <v>252</v>
      </c>
      <c r="B1773" t="s">
        <v>253</v>
      </c>
      <c r="C1773">
        <f t="shared" si="24"/>
        <v>1918</v>
      </c>
      <c r="D1773" t="str">
        <f t="shared" si="23"/>
        <v>b1918:b1929</v>
      </c>
      <c r="E1773" cm="1">
        <f t="array" aca="1" ref="E1773:P1773" ca="1">TRANSPOSE(INDIRECT(D1773))</f>
        <v>-5.0038799999999997</v>
      </c>
      <c r="F1773">
        <f ca="1"/>
        <v>2.0242700000000001E-4</v>
      </c>
      <c r="G1773">
        <f ca="1"/>
        <v>3</v>
      </c>
      <c r="H1773">
        <f ca="1"/>
        <v>122</v>
      </c>
      <c r="I1773" t="str">
        <f ca="1"/>
        <v>CS-Aaa-3MO</v>
      </c>
      <c r="J1773">
        <f ca="1"/>
        <v>-4.0349599999999999</v>
      </c>
      <c r="K1773">
        <f ca="1"/>
        <v>-3.4471099999999999</v>
      </c>
      <c r="L1773">
        <f ca="1"/>
        <v>-3.14852</v>
      </c>
      <c r="M1773">
        <f ca="1"/>
        <v>0.01</v>
      </c>
      <c r="N1773" t="str">
        <f ca="1"/>
        <v xml:space="preserve"> p-value 0.0002. Null Hypothesis Rejecting</v>
      </c>
      <c r="O1773" t="str">
        <f ca="1"/>
        <v xml:space="preserve"> Series is Stationary</v>
      </c>
      <c r="P1773" t="str">
        <f ca="1"/>
        <v xml:space="preserve"> object</v>
      </c>
      <c r="S1773" s="6"/>
      <c r="W1773" s="11" t="s">
        <v>382</v>
      </c>
    </row>
    <row r="1774" spans="1:23">
      <c r="A1774" s="4" t="s">
        <v>345</v>
      </c>
      <c r="C1774">
        <f t="shared" si="24"/>
        <v>1931</v>
      </c>
      <c r="D1774" t="str">
        <f t="shared" si="23"/>
        <v>b1931:b1942</v>
      </c>
      <c r="E1774" cm="1">
        <f t="array" aca="1" ref="E1774:P1774" ca="1">TRANSPOSE(INDIRECT(D1774))</f>
        <v>-5.4927200000000003</v>
      </c>
      <c r="F1774">
        <f ca="1"/>
        <v>2.3821599999999999E-5</v>
      </c>
      <c r="G1774">
        <f ca="1"/>
        <v>3</v>
      </c>
      <c r="H1774">
        <f ca="1"/>
        <v>122</v>
      </c>
      <c r="I1774" t="str">
        <f ca="1"/>
        <v>CS-Aa-3MO</v>
      </c>
      <c r="J1774">
        <f ca="1"/>
        <v>-4.0349599999999999</v>
      </c>
      <c r="K1774">
        <f ca="1"/>
        <v>-3.4471099999999999</v>
      </c>
      <c r="L1774">
        <f ca="1"/>
        <v>-3.14852</v>
      </c>
      <c r="M1774">
        <f ca="1"/>
        <v>0.01</v>
      </c>
      <c r="N1774" t="str">
        <f ca="1"/>
        <v xml:space="preserve"> p-value 0.0. Null Hypothesis Rejecting</v>
      </c>
      <c r="O1774" t="str">
        <f ca="1"/>
        <v xml:space="preserve"> Series is Stationary</v>
      </c>
      <c r="P1774" t="str">
        <f ca="1"/>
        <v xml:space="preserve"> object</v>
      </c>
      <c r="R1774" t="str">
        <f ca="1">I1785</f>
        <v>TB-3MO-TY</v>
      </c>
      <c r="S1774" s="6">
        <f ca="1">IF(F1785 &lt; 0.01, "*" &amp; TEXT(F1774, "General"), IF(AND(F1785 &gt; 0.01, F1785 &lt; 0.05), "**" &amp; TEXT(F1785, "General"), F1785))</f>
        <v>0.81525000000000003</v>
      </c>
      <c r="T1774">
        <f ca="1">G1785</f>
        <v>12</v>
      </c>
      <c r="U1774" t="str">
        <f ca="1">O1785</f>
        <v xml:space="preserve"> Series is Non-stationary</v>
      </c>
      <c r="W1774" s="11" t="s">
        <v>383</v>
      </c>
    </row>
    <row r="1775" spans="1:23">
      <c r="A1775" s="4" t="s">
        <v>241</v>
      </c>
      <c r="B1775">
        <v>-5.4927200000000003</v>
      </c>
      <c r="C1775">
        <f t="shared" si="24"/>
        <v>1944</v>
      </c>
      <c r="D1775" t="str">
        <f t="shared" si="23"/>
        <v>b1944:b1955</v>
      </c>
      <c r="E1775" cm="1">
        <f t="array" aca="1" ref="E1775:P1775" ca="1">TRANSPOSE(INDIRECT(D1775))</f>
        <v>-5.2099200000000003</v>
      </c>
      <c r="F1775">
        <f ca="1"/>
        <v>8.3881999999999994E-5</v>
      </c>
      <c r="G1775">
        <f ca="1"/>
        <v>7</v>
      </c>
      <c r="H1775">
        <f ca="1"/>
        <v>118</v>
      </c>
      <c r="I1775" t="str">
        <f ca="1"/>
        <v>CS-A-3MO</v>
      </c>
      <c r="J1775">
        <f ca="1"/>
        <v>-4.0376099999999999</v>
      </c>
      <c r="K1775">
        <f ca="1"/>
        <v>-3.4483700000000002</v>
      </c>
      <c r="L1775">
        <f ca="1"/>
        <v>-3.1492599999999999</v>
      </c>
      <c r="M1775">
        <f ca="1"/>
        <v>0.01</v>
      </c>
      <c r="N1775" t="str">
        <f ca="1"/>
        <v xml:space="preserve"> p-value 0.0001. Null Hypothesis Rejecting</v>
      </c>
      <c r="O1775" t="str">
        <f ca="1"/>
        <v xml:space="preserve"> Series is Stationary</v>
      </c>
      <c r="P1775" t="str">
        <f ca="1"/>
        <v xml:space="preserve"> object</v>
      </c>
      <c r="R1775" t="str">
        <f ca="1">I1786</f>
        <v>TB-1YR-TY</v>
      </c>
      <c r="S1775" s="6">
        <f ca="1">IF(F1786 &lt; 0.01, "*" &amp; TEXT(F1775, "General"), IF(AND(F1786 &gt; 0.01, F1786 &lt; 0.05), "**" &amp; TEXT(F1786, "General"), F1786))</f>
        <v>0.102546</v>
      </c>
      <c r="T1775">
        <f ca="1">G1786</f>
        <v>2</v>
      </c>
      <c r="U1775" t="str">
        <f ca="1">O1786</f>
        <v xml:space="preserve"> Series is Non-stationary</v>
      </c>
      <c r="W1775" s="11" t="s">
        <v>384</v>
      </c>
    </row>
    <row r="1776" spans="1:23">
      <c r="A1776" s="4" t="s">
        <v>242</v>
      </c>
      <c r="B1776" s="10">
        <v>2.3821599999999999E-5</v>
      </c>
      <c r="C1776">
        <f t="shared" si="24"/>
        <v>1957</v>
      </c>
      <c r="D1776" t="str">
        <f t="shared" si="23"/>
        <v>b1957:b1968</v>
      </c>
      <c r="E1776" cm="1">
        <f t="array" aca="1" ref="E1776:P1776" ca="1">TRANSPOSE(INDIRECT(D1776))</f>
        <v>-5.31637</v>
      </c>
      <c r="F1776">
        <f ca="1"/>
        <v>5.2566599999999999E-5</v>
      </c>
      <c r="G1776">
        <f ca="1"/>
        <v>7</v>
      </c>
      <c r="H1776">
        <f ca="1"/>
        <v>118</v>
      </c>
      <c r="I1776" t="str">
        <f ca="1"/>
        <v>CS-Baa-3MO</v>
      </c>
      <c r="J1776">
        <f ca="1"/>
        <v>-4.0376099999999999</v>
      </c>
      <c r="K1776">
        <f ca="1"/>
        <v>-3.4483700000000002</v>
      </c>
      <c r="L1776">
        <f ca="1"/>
        <v>-3.1492599999999999</v>
      </c>
      <c r="M1776">
        <f ca="1"/>
        <v>0.01</v>
      </c>
      <c r="N1776" t="str">
        <f ca="1"/>
        <v xml:space="preserve"> p-value 0.0001. Null Hypothesis Rejecting</v>
      </c>
      <c r="O1776" t="str">
        <f ca="1"/>
        <v xml:space="preserve"> Series is Stationary</v>
      </c>
      <c r="P1776" t="str">
        <f ca="1"/>
        <v xml:space="preserve"> object</v>
      </c>
      <c r="R1776" t="str">
        <f ca="1">I1787</f>
        <v>TB-5YR-TY</v>
      </c>
      <c r="S1776" s="6">
        <f ca="1">IF(F1787 &lt; 0.01, "*" &amp; TEXT(F1776, "General"), IF(AND(F1787 &gt; 0.01, F1787 &lt; 0.05), "**" &amp; TEXT(F1787, "General"), F1787))</f>
        <v>8.7075100000000002E-2</v>
      </c>
      <c r="T1776">
        <f ca="1">G1787</f>
        <v>12</v>
      </c>
      <c r="U1776" t="str">
        <f ca="1">O1787</f>
        <v xml:space="preserve"> Series is Non-stationary</v>
      </c>
      <c r="W1776" s="11" t="s">
        <v>385</v>
      </c>
    </row>
    <row r="1777" spans="1:18">
      <c r="A1777" s="4" t="s">
        <v>243</v>
      </c>
      <c r="B1777">
        <v>3</v>
      </c>
      <c r="C1777">
        <f t="shared" si="24"/>
        <v>1970</v>
      </c>
      <c r="D1777" t="str">
        <f t="shared" si="23"/>
        <v>b1970:b1981</v>
      </c>
      <c r="E1777" cm="1">
        <f t="array" aca="1" ref="E1777:P1777" ca="1">TRANSPOSE(INDIRECT(D1777))</f>
        <v>-8.9151000000000007</v>
      </c>
      <c r="F1777">
        <f ca="1"/>
        <v>5.6503900000000001E-13</v>
      </c>
      <c r="G1777">
        <f ca="1"/>
        <v>1</v>
      </c>
      <c r="H1777">
        <f ca="1"/>
        <v>124</v>
      </c>
      <c r="I1777" t="str">
        <f ca="1"/>
        <v>CS-Aaa-1YR</v>
      </c>
      <c r="J1777">
        <f ca="1"/>
        <v>-4.0336999999999996</v>
      </c>
      <c r="K1777">
        <f ca="1"/>
        <v>-3.44651</v>
      </c>
      <c r="L1777">
        <f ca="1"/>
        <v>-3.1481699999999999</v>
      </c>
      <c r="M1777">
        <f ca="1"/>
        <v>0.01</v>
      </c>
      <c r="N1777" t="str">
        <f ca="1"/>
        <v xml:space="preserve"> p-value 0.0. Null Hypothesis Rejecting</v>
      </c>
      <c r="O1777" t="str">
        <f ca="1"/>
        <v xml:space="preserve"> Series is Stationary</v>
      </c>
      <c r="P1777" t="str">
        <f ca="1"/>
        <v xml:space="preserve"> object</v>
      </c>
    </row>
    <row r="1778" spans="1:18">
      <c r="A1778" s="4" t="s">
        <v>244</v>
      </c>
      <c r="B1778">
        <v>122</v>
      </c>
      <c r="C1778">
        <f t="shared" si="24"/>
        <v>1983</v>
      </c>
      <c r="D1778" t="str">
        <f t="shared" si="23"/>
        <v>b1983:b1994</v>
      </c>
      <c r="E1778" cm="1">
        <f t="array" aca="1" ref="E1778:P1778" ca="1">TRANSPOSE(INDIRECT(D1778))</f>
        <v>-5.6329500000000001</v>
      </c>
      <c r="F1778">
        <f ca="1"/>
        <v>1.25129E-5</v>
      </c>
      <c r="G1778">
        <f ca="1"/>
        <v>3</v>
      </c>
      <c r="H1778">
        <f ca="1"/>
        <v>122</v>
      </c>
      <c r="I1778" t="str">
        <f ca="1"/>
        <v>CS-Aa-1YR</v>
      </c>
      <c r="J1778">
        <f ca="1"/>
        <v>-4.0349599999999999</v>
      </c>
      <c r="K1778">
        <f ca="1"/>
        <v>-3.4471099999999999</v>
      </c>
      <c r="L1778">
        <f ca="1"/>
        <v>-3.14852</v>
      </c>
      <c r="M1778">
        <f ca="1"/>
        <v>0.01</v>
      </c>
      <c r="N1778" t="str">
        <f ca="1"/>
        <v xml:space="preserve"> p-value 0.0. Null Hypothesis Rejecting</v>
      </c>
      <c r="O1778" t="str">
        <f ca="1"/>
        <v xml:space="preserve"> Series is Stationary</v>
      </c>
      <c r="P1778" t="str">
        <f ca="1"/>
        <v xml:space="preserve"> object</v>
      </c>
      <c r="R1778" t="s">
        <v>240</v>
      </c>
    </row>
    <row r="1779" spans="1:18">
      <c r="A1779" s="4" t="s">
        <v>169</v>
      </c>
      <c r="B1779" t="s">
        <v>109</v>
      </c>
      <c r="C1779">
        <f t="shared" si="24"/>
        <v>1996</v>
      </c>
      <c r="D1779" t="str">
        <f t="shared" si="23"/>
        <v>b1996:b2007</v>
      </c>
      <c r="E1779" cm="1">
        <f t="array" aca="1" ref="E1779:P1779" ca="1">TRANSPOSE(INDIRECT(D1779))</f>
        <v>-5.3860000000000001</v>
      </c>
      <c r="F1779">
        <f ca="1"/>
        <v>3.8553300000000002E-5</v>
      </c>
      <c r="G1779">
        <f ca="1"/>
        <v>7</v>
      </c>
      <c r="H1779">
        <f ca="1"/>
        <v>118</v>
      </c>
      <c r="I1779" t="str">
        <f ca="1"/>
        <v>CS-A-1YR</v>
      </c>
      <c r="J1779">
        <f ca="1"/>
        <v>-4.0376099999999999</v>
      </c>
      <c r="K1779">
        <f ca="1"/>
        <v>-3.4483700000000002</v>
      </c>
      <c r="L1779">
        <f ca="1"/>
        <v>-3.1492599999999999</v>
      </c>
      <c r="M1779">
        <f ca="1"/>
        <v>0.01</v>
      </c>
      <c r="N1779" t="str">
        <f ca="1"/>
        <v xml:space="preserve"> p-value 0.0. Null Hypothesis Rejecting</v>
      </c>
      <c r="O1779" t="str">
        <f ca="1"/>
        <v xml:space="preserve"> Series is Stationary</v>
      </c>
      <c r="P1779" t="str">
        <f ca="1"/>
        <v xml:space="preserve"> object</v>
      </c>
    </row>
    <row r="1780" spans="1:18">
      <c r="A1780" s="4" t="s">
        <v>246</v>
      </c>
      <c r="B1780">
        <v>-4.0349599999999999</v>
      </c>
      <c r="C1780">
        <f t="shared" si="24"/>
        <v>2009</v>
      </c>
      <c r="D1780" t="str">
        <f t="shared" si="23"/>
        <v>b2009:b2020</v>
      </c>
      <c r="E1780" cm="1">
        <f t="array" aca="1" ref="E1780:P1780" ca="1">TRANSPOSE(INDIRECT(D1780))</f>
        <v>-5.3407900000000001</v>
      </c>
      <c r="F1780">
        <f ca="1"/>
        <v>4.7168600000000001E-5</v>
      </c>
      <c r="G1780">
        <f ca="1"/>
        <v>7</v>
      </c>
      <c r="H1780">
        <f ca="1"/>
        <v>118</v>
      </c>
      <c r="I1780" t="str">
        <f ca="1"/>
        <v>CS-Baa-1YR</v>
      </c>
      <c r="J1780">
        <f ca="1"/>
        <v>-4.0376099999999999</v>
      </c>
      <c r="K1780">
        <f ca="1"/>
        <v>-3.4483700000000002</v>
      </c>
      <c r="L1780">
        <f ca="1"/>
        <v>-3.1492599999999999</v>
      </c>
      <c r="M1780">
        <f ca="1"/>
        <v>0.01</v>
      </c>
      <c r="N1780" t="str">
        <f ca="1"/>
        <v xml:space="preserve"> p-value 0.0. Null Hypothesis Rejecting</v>
      </c>
      <c r="O1780" t="str">
        <f ca="1"/>
        <v xml:space="preserve"> Series is Stationary</v>
      </c>
      <c r="P1780" t="str">
        <f ca="1"/>
        <v xml:space="preserve"> object</v>
      </c>
    </row>
    <row r="1781" spans="1:18">
      <c r="A1781" s="4" t="s">
        <v>247</v>
      </c>
      <c r="B1781">
        <v>-3.4471099999999999</v>
      </c>
      <c r="C1781">
        <f t="shared" si="24"/>
        <v>2022</v>
      </c>
      <c r="D1781" t="str">
        <f t="shared" si="23"/>
        <v>b2022:b2033</v>
      </c>
      <c r="E1781" cm="1">
        <f t="array" aca="1" ref="E1781:P1781" ca="1">TRANSPOSE(INDIRECT(D1781))</f>
        <v>-6.4668400000000004</v>
      </c>
      <c r="F1781">
        <f ca="1"/>
        <v>2.1818099999999999E-7</v>
      </c>
      <c r="G1781">
        <f ca="1"/>
        <v>5</v>
      </c>
      <c r="H1781">
        <f ca="1"/>
        <v>120</v>
      </c>
      <c r="I1781" t="str">
        <f ca="1"/>
        <v>CS-Aaa-5YR</v>
      </c>
      <c r="J1781">
        <f ca="1"/>
        <v>-4.0362600000000004</v>
      </c>
      <c r="K1781">
        <f ca="1"/>
        <v>-3.44773</v>
      </c>
      <c r="L1781">
        <f ca="1"/>
        <v>-3.1488800000000001</v>
      </c>
      <c r="M1781">
        <f ca="1"/>
        <v>0.01</v>
      </c>
      <c r="N1781" t="str">
        <f ca="1"/>
        <v xml:space="preserve"> p-value 0.0. Null Hypothesis Rejecting</v>
      </c>
      <c r="O1781" t="str">
        <f ca="1"/>
        <v xml:space="preserve"> Series is Stationary</v>
      </c>
      <c r="P1781" t="str">
        <f ca="1"/>
        <v xml:space="preserve"> object</v>
      </c>
    </row>
    <row r="1782" spans="1:18">
      <c r="A1782" s="4" t="s">
        <v>248</v>
      </c>
      <c r="B1782">
        <v>-3.14852</v>
      </c>
      <c r="C1782">
        <f t="shared" si="24"/>
        <v>2035</v>
      </c>
      <c r="D1782" t="str">
        <f t="shared" si="23"/>
        <v>b2035:b2046</v>
      </c>
      <c r="E1782" cm="1">
        <f t="array" aca="1" ref="E1782:P1782" ca="1">TRANSPOSE(INDIRECT(D1782))</f>
        <v>-4.1823199999999998</v>
      </c>
      <c r="F1782">
        <f ca="1"/>
        <v>4.7601900000000001E-3</v>
      </c>
      <c r="G1782">
        <f ca="1"/>
        <v>13</v>
      </c>
      <c r="H1782">
        <f ca="1"/>
        <v>112</v>
      </c>
      <c r="I1782" t="str">
        <f ca="1"/>
        <v>CS-Aa-5YR</v>
      </c>
      <c r="J1782">
        <f ca="1"/>
        <v>-4.0419600000000004</v>
      </c>
      <c r="K1782">
        <f ca="1"/>
        <v>-3.45044</v>
      </c>
      <c r="L1782">
        <f ca="1"/>
        <v>-3.1504599999999998</v>
      </c>
      <c r="M1782">
        <f ca="1"/>
        <v>0.01</v>
      </c>
      <c r="N1782" t="str">
        <f ca="1"/>
        <v xml:space="preserve"> p-value 0.0048. Null Hypothesis Rejecting</v>
      </c>
      <c r="O1782" t="str">
        <f ca="1"/>
        <v xml:space="preserve"> Series is Stationary</v>
      </c>
      <c r="P1782" t="str">
        <f ca="1"/>
        <v xml:space="preserve"> object</v>
      </c>
    </row>
    <row r="1783" spans="1:18">
      <c r="A1783" s="4" t="s">
        <v>265</v>
      </c>
      <c r="B1783">
        <v>0.05</v>
      </c>
      <c r="C1783">
        <f t="shared" si="24"/>
        <v>2048</v>
      </c>
      <c r="D1783" t="str">
        <f t="shared" si="23"/>
        <v>b2048:b2059</v>
      </c>
      <c r="E1783" cm="1">
        <f t="array" aca="1" ref="E1783:P1783" ca="1">TRANSPOSE(INDIRECT(D1783))</f>
        <v>-4.0550499999999996</v>
      </c>
      <c r="F1783">
        <f ca="1"/>
        <v>7.3327100000000001E-3</v>
      </c>
      <c r="G1783">
        <f ca="1"/>
        <v>13</v>
      </c>
      <c r="H1783">
        <f ca="1"/>
        <v>112</v>
      </c>
      <c r="I1783" t="str">
        <f ca="1"/>
        <v>CS-A-5YR</v>
      </c>
      <c r="J1783">
        <f ca="1"/>
        <v>-4.0419600000000004</v>
      </c>
      <c r="K1783">
        <f ca="1"/>
        <v>-3.45044</v>
      </c>
      <c r="L1783">
        <f ca="1"/>
        <v>-3.1504599999999998</v>
      </c>
      <c r="M1783">
        <f ca="1"/>
        <v>0.01</v>
      </c>
      <c r="N1783" t="str">
        <f ca="1"/>
        <v xml:space="preserve"> p-value 0.0073. Null Hypothesis Rejecting</v>
      </c>
      <c r="O1783" t="str">
        <f ca="1"/>
        <v xml:space="preserve"> Series is Stationary</v>
      </c>
      <c r="P1783" t="str">
        <f ca="1"/>
        <v xml:space="preserve"> object</v>
      </c>
    </row>
    <row r="1784" spans="1:18">
      <c r="A1784" s="4" t="s">
        <v>249</v>
      </c>
      <c r="B1784" t="s">
        <v>309</v>
      </c>
      <c r="C1784">
        <f t="shared" si="24"/>
        <v>2061</v>
      </c>
      <c r="D1784" t="str">
        <f t="shared" si="23"/>
        <v>b2061:b2072</v>
      </c>
      <c r="E1784" cm="1">
        <f t="array" aca="1" ref="E1784:P1784" ca="1">TRANSPOSE(INDIRECT(D1784))</f>
        <v>-4.1222200000000004</v>
      </c>
      <c r="F1784">
        <f ca="1"/>
        <v>5.8494999999999997E-3</v>
      </c>
      <c r="G1784">
        <f ca="1"/>
        <v>13</v>
      </c>
      <c r="H1784">
        <f ca="1"/>
        <v>112</v>
      </c>
      <c r="I1784" t="str">
        <f ca="1"/>
        <v>CS-Baa-5YR</v>
      </c>
      <c r="J1784">
        <f ca="1"/>
        <v>-4.0419600000000004</v>
      </c>
      <c r="K1784">
        <f ca="1"/>
        <v>-3.45044</v>
      </c>
      <c r="L1784">
        <f ca="1"/>
        <v>-3.1504599999999998</v>
      </c>
      <c r="M1784">
        <f ca="1"/>
        <v>0.01</v>
      </c>
      <c r="N1784" t="str">
        <f ca="1"/>
        <v xml:space="preserve"> p-value 0.0058. Null Hypothesis Rejecting</v>
      </c>
      <c r="O1784" t="str">
        <f ca="1"/>
        <v xml:space="preserve"> Series is Stationary</v>
      </c>
      <c r="P1784" t="str">
        <f ca="1"/>
        <v xml:space="preserve"> object</v>
      </c>
    </row>
    <row r="1785" spans="1:18">
      <c r="A1785" s="4" t="s">
        <v>250</v>
      </c>
      <c r="B1785" t="s">
        <v>251</v>
      </c>
      <c r="C1785">
        <f t="shared" si="24"/>
        <v>2074</v>
      </c>
      <c r="D1785" t="str">
        <f t="shared" si="23"/>
        <v>b2074:b2085</v>
      </c>
      <c r="E1785" cm="1">
        <f t="array" aca="1" ref="E1785:P1785" ca="1">TRANSPOSE(INDIRECT(D1785))</f>
        <v>-1.5394300000000001</v>
      </c>
      <c r="F1785">
        <f ca="1"/>
        <v>0.81525000000000003</v>
      </c>
      <c r="G1785">
        <f ca="1"/>
        <v>12</v>
      </c>
      <c r="H1785">
        <f ca="1"/>
        <v>113</v>
      </c>
      <c r="I1785" t="str">
        <f ca="1"/>
        <v>TB-3MO-TY</v>
      </c>
      <c r="J1785">
        <f ca="1"/>
        <v>-4.0412100000000004</v>
      </c>
      <c r="K1785">
        <f ca="1"/>
        <v>-3.4500799999999998</v>
      </c>
      <c r="L1785">
        <f ca="1"/>
        <v>-3.1502500000000002</v>
      </c>
      <c r="M1785">
        <f ca="1"/>
        <v>0.05</v>
      </c>
      <c r="N1785" t="str">
        <f ca="1"/>
        <v xml:space="preserve"> p-value 0.8153. Null Hypothesis Weak evidence ...</v>
      </c>
      <c r="O1785" t="str">
        <f ca="1"/>
        <v xml:space="preserve"> Series is Non-stationary</v>
      </c>
      <c r="P1785" t="str">
        <f ca="1"/>
        <v xml:space="preserve"> object</v>
      </c>
    </row>
    <row r="1786" spans="1:18">
      <c r="A1786" s="4" t="s">
        <v>252</v>
      </c>
      <c r="B1786" t="s">
        <v>253</v>
      </c>
      <c r="C1786">
        <f t="shared" si="24"/>
        <v>2087</v>
      </c>
      <c r="D1786" t="str">
        <f t="shared" si="23"/>
        <v>b2087:b2098</v>
      </c>
      <c r="E1786" cm="1">
        <f t="array" aca="1" ref="E1786:P1786" ca="1">TRANSPOSE(INDIRECT(D1786))</f>
        <v>-3.1156899999999998</v>
      </c>
      <c r="F1786">
        <f ca="1"/>
        <v>0.102546</v>
      </c>
      <c r="G1786">
        <f ca="1"/>
        <v>2</v>
      </c>
      <c r="H1786">
        <f ca="1"/>
        <v>123</v>
      </c>
      <c r="I1786" t="str">
        <f ca="1"/>
        <v>TB-1YR-TY</v>
      </c>
      <c r="J1786">
        <f ca="1"/>
        <v>-4.0343200000000001</v>
      </c>
      <c r="K1786">
        <f ca="1"/>
        <v>-3.4468100000000002</v>
      </c>
      <c r="L1786">
        <f ca="1"/>
        <v>-3.1483400000000001</v>
      </c>
      <c r="M1786">
        <f ca="1"/>
        <v>0.05</v>
      </c>
      <c r="N1786" t="str">
        <f ca="1"/>
        <v xml:space="preserve"> p-value 0.1025. Null Hypothesis Weak evidence ...</v>
      </c>
      <c r="O1786" t="str">
        <f ca="1"/>
        <v xml:space="preserve"> Series is Non-stationary</v>
      </c>
      <c r="P1786" t="str">
        <f ca="1"/>
        <v xml:space="preserve"> object</v>
      </c>
    </row>
    <row r="1787" spans="1:18">
      <c r="A1787" s="4" t="s">
        <v>346</v>
      </c>
      <c r="C1787">
        <f t="shared" si="24"/>
        <v>2100</v>
      </c>
      <c r="D1787" t="str">
        <f t="shared" si="23"/>
        <v>b2100:b2111</v>
      </c>
      <c r="E1787" cm="1">
        <f t="array" aca="1" ref="E1787:P1787" ca="1">TRANSPOSE(INDIRECT(D1787))</f>
        <v>-3.18675</v>
      </c>
      <c r="F1787">
        <f ca="1"/>
        <v>8.7075100000000002E-2</v>
      </c>
      <c r="G1787">
        <f ca="1"/>
        <v>12</v>
      </c>
      <c r="H1787">
        <f ca="1"/>
        <v>113</v>
      </c>
      <c r="I1787" t="str">
        <f ca="1"/>
        <v>TB-5YR-TY</v>
      </c>
      <c r="J1787">
        <f ca="1"/>
        <v>-4.0412100000000004</v>
      </c>
      <c r="K1787">
        <f ca="1"/>
        <v>-3.4500799999999998</v>
      </c>
      <c r="L1787">
        <f ca="1"/>
        <v>-3.1502500000000002</v>
      </c>
      <c r="M1787">
        <f ca="1"/>
        <v>0.05</v>
      </c>
      <c r="N1787" t="str">
        <f ca="1"/>
        <v xml:space="preserve"> p-value 0.0871. Null Hypothesis Weak evidence ...</v>
      </c>
      <c r="O1787" t="str">
        <f ca="1"/>
        <v xml:space="preserve"> Series is Non-stationary</v>
      </c>
      <c r="P1787" t="str">
        <f ca="1"/>
        <v xml:space="preserve"> object</v>
      </c>
    </row>
    <row r="1788" spans="1:18">
      <c r="A1788" s="4" t="s">
        <v>241</v>
      </c>
      <c r="B1788">
        <v>-5.2099200000000003</v>
      </c>
      <c r="C1788">
        <f t="shared" si="24"/>
        <v>2113</v>
      </c>
      <c r="D1788" t="str">
        <f t="shared" si="23"/>
        <v>b2113:b2124</v>
      </c>
      <c r="E1788" cm="1">
        <f t="array" aca="1" ref="E1788:P1788" ca="1">TRANSPOSE(INDIRECT(D1788))</f>
        <v>-1.5394300000000001</v>
      </c>
      <c r="F1788">
        <f ca="1"/>
        <v>0.81525000000000003</v>
      </c>
      <c r="G1788">
        <f ca="1"/>
        <v>12</v>
      </c>
      <c r="H1788">
        <f ca="1"/>
        <v>113</v>
      </c>
      <c r="I1788" t="str">
        <f ca="1"/>
        <v>TB-3MO-TY</v>
      </c>
      <c r="J1788">
        <f ca="1"/>
        <v>-4.0412100000000004</v>
      </c>
      <c r="K1788">
        <f ca="1"/>
        <v>-3.4500799999999998</v>
      </c>
      <c r="L1788">
        <f ca="1"/>
        <v>-3.1502500000000002</v>
      </c>
      <c r="M1788">
        <f ca="1"/>
        <v>0.01</v>
      </c>
      <c r="N1788" t="str">
        <f ca="1"/>
        <v xml:space="preserve"> p-value 0.8153. Null Hypothesis Weak evidence ...</v>
      </c>
      <c r="O1788" t="str">
        <f ca="1"/>
        <v xml:space="preserve"> Series is Non-stationary</v>
      </c>
      <c r="P1788" t="str">
        <f ca="1"/>
        <v xml:space="preserve"> object</v>
      </c>
    </row>
    <row r="1789" spans="1:18">
      <c r="A1789" s="4" t="s">
        <v>242</v>
      </c>
      <c r="B1789" s="10">
        <v>8.3881999999999994E-5</v>
      </c>
      <c r="C1789">
        <f t="shared" si="24"/>
        <v>2126</v>
      </c>
      <c r="D1789" t="str">
        <f t="shared" si="23"/>
        <v>b2126:b2137</v>
      </c>
      <c r="E1789" cm="1">
        <f t="array" aca="1" ref="E1789:P1789" ca="1">TRANSPOSE(INDIRECT(D1789))</f>
        <v>-3.1156899999999998</v>
      </c>
      <c r="F1789">
        <f ca="1"/>
        <v>0.102546</v>
      </c>
      <c r="G1789">
        <f ca="1"/>
        <v>2</v>
      </c>
      <c r="H1789">
        <f ca="1"/>
        <v>123</v>
      </c>
      <c r="I1789" t="str">
        <f ca="1"/>
        <v>TB-1YR-TY</v>
      </c>
      <c r="J1789">
        <f ca="1"/>
        <v>-4.0343200000000001</v>
      </c>
      <c r="K1789">
        <f ca="1"/>
        <v>-3.4468100000000002</v>
      </c>
      <c r="L1789">
        <f ca="1"/>
        <v>-3.1483400000000001</v>
      </c>
      <c r="M1789">
        <f ca="1"/>
        <v>0.01</v>
      </c>
      <c r="N1789" t="str">
        <f ca="1"/>
        <v xml:space="preserve"> p-value 0.1025. Null Hypothesis Weak evidence ...</v>
      </c>
      <c r="O1789" t="str">
        <f ca="1"/>
        <v xml:space="preserve"> Series is Non-stationary</v>
      </c>
      <c r="P1789" t="str">
        <f ca="1"/>
        <v xml:space="preserve"> object</v>
      </c>
    </row>
    <row r="1790" spans="1:18">
      <c r="A1790" s="4" t="s">
        <v>243</v>
      </c>
      <c r="B1790">
        <v>7</v>
      </c>
      <c r="C1790">
        <f t="shared" si="24"/>
        <v>2139</v>
      </c>
      <c r="D1790" t="str">
        <f t="shared" si="23"/>
        <v>b2139:b2150</v>
      </c>
      <c r="E1790" cm="1">
        <f t="array" aca="1" ref="E1790:P1790" ca="1">TRANSPOSE(INDIRECT(D1790))</f>
        <v>-3.18675</v>
      </c>
      <c r="F1790">
        <f ca="1"/>
        <v>8.7075100000000002E-2</v>
      </c>
      <c r="G1790">
        <f ca="1"/>
        <v>12</v>
      </c>
      <c r="H1790">
        <f ca="1"/>
        <v>113</v>
      </c>
      <c r="I1790" t="str">
        <f ca="1"/>
        <v>TB-5YR-TY</v>
      </c>
      <c r="J1790">
        <f ca="1"/>
        <v>-4.0412100000000004</v>
      </c>
      <c r="K1790">
        <f ca="1"/>
        <v>-3.4500799999999998</v>
      </c>
      <c r="L1790">
        <f ca="1"/>
        <v>-3.1502500000000002</v>
      </c>
      <c r="M1790">
        <f ca="1"/>
        <v>0.01</v>
      </c>
      <c r="N1790" t="str">
        <f ca="1"/>
        <v xml:space="preserve"> p-value 0.0871. Null Hypothesis Weak evidence ...</v>
      </c>
      <c r="O1790" t="str">
        <f ca="1"/>
        <v xml:space="preserve"> Series is Non-stationary</v>
      </c>
      <c r="P1790" t="str">
        <f ca="1"/>
        <v xml:space="preserve"> object</v>
      </c>
    </row>
    <row r="1791" spans="1:18">
      <c r="A1791" s="4" t="s">
        <v>244</v>
      </c>
      <c r="B1791">
        <v>118</v>
      </c>
      <c r="C1791">
        <f t="shared" si="24"/>
        <v>2152</v>
      </c>
      <c r="D1791" t="str">
        <f t="shared" si="23"/>
        <v>b2152:b2163</v>
      </c>
      <c r="E1791" cm="1">
        <f t="array" aca="1" ref="E1791:P1791" ca="1">TRANSPOSE(INDIRECT(D1791))</f>
        <v>-5.0315599999999998</v>
      </c>
      <c r="F1791">
        <f ca="1"/>
        <v>1.8017099999999999E-4</v>
      </c>
      <c r="G1791">
        <f ca="1"/>
        <v>3</v>
      </c>
      <c r="H1791">
        <f ca="1"/>
        <v>122</v>
      </c>
      <c r="I1791" t="str">
        <f ca="1"/>
        <v xml:space="preserve"> Corp-Aaa_Corp</v>
      </c>
      <c r="J1791">
        <f ca="1"/>
        <v>-4.0349599999999999</v>
      </c>
      <c r="K1791">
        <f ca="1"/>
        <v>-3.4471099999999999</v>
      </c>
      <c r="L1791">
        <f ca="1"/>
        <v>-3.14852</v>
      </c>
      <c r="M1791">
        <f ca="1"/>
        <v>0.05</v>
      </c>
      <c r="N1791" t="str">
        <f ca="1"/>
        <v xml:space="preserve"> p-value 0.0002. Null Hypothesis Rejecting</v>
      </c>
      <c r="O1791" t="str">
        <f ca="1"/>
        <v xml:space="preserve"> Series is Stationary</v>
      </c>
      <c r="P1791" t="str">
        <f ca="1"/>
        <v xml:space="preserve"> object</v>
      </c>
    </row>
    <row r="1792" spans="1:18">
      <c r="A1792" s="4" t="s">
        <v>169</v>
      </c>
      <c r="B1792" t="s">
        <v>110</v>
      </c>
    </row>
    <row r="1793" spans="1:2">
      <c r="A1793" s="4" t="s">
        <v>246</v>
      </c>
      <c r="B1793">
        <v>-4.0376099999999999</v>
      </c>
    </row>
    <row r="1794" spans="1:2">
      <c r="A1794" s="4" t="s">
        <v>247</v>
      </c>
      <c r="B1794">
        <v>-3.4483700000000002</v>
      </c>
    </row>
    <row r="1795" spans="1:2">
      <c r="A1795" s="4" t="s">
        <v>248</v>
      </c>
      <c r="B1795">
        <v>-3.1492599999999999</v>
      </c>
    </row>
    <row r="1796" spans="1:2">
      <c r="A1796" s="4" t="s">
        <v>265</v>
      </c>
      <c r="B1796">
        <v>0.05</v>
      </c>
    </row>
    <row r="1797" spans="1:2">
      <c r="A1797" s="4" t="s">
        <v>249</v>
      </c>
      <c r="B1797" t="s">
        <v>318</v>
      </c>
    </row>
    <row r="1798" spans="1:2">
      <c r="A1798" s="4" t="s">
        <v>250</v>
      </c>
      <c r="B1798" t="s">
        <v>251</v>
      </c>
    </row>
    <row r="1799" spans="1:2">
      <c r="A1799" s="4" t="s">
        <v>252</v>
      </c>
      <c r="B1799" t="s">
        <v>253</v>
      </c>
    </row>
    <row r="1800" spans="1:2">
      <c r="A1800" s="4" t="s">
        <v>347</v>
      </c>
    </row>
    <row r="1801" spans="1:2">
      <c r="A1801" s="4" t="s">
        <v>241</v>
      </c>
      <c r="B1801">
        <v>-5.31637</v>
      </c>
    </row>
    <row r="1802" spans="1:2">
      <c r="A1802" s="4" t="s">
        <v>242</v>
      </c>
      <c r="B1802" s="10">
        <v>5.2566599999999999E-5</v>
      </c>
    </row>
    <row r="1803" spans="1:2">
      <c r="A1803" s="4" t="s">
        <v>243</v>
      </c>
      <c r="B1803">
        <v>7</v>
      </c>
    </row>
    <row r="1804" spans="1:2">
      <c r="A1804" s="4" t="s">
        <v>244</v>
      </c>
      <c r="B1804">
        <v>118</v>
      </c>
    </row>
    <row r="1805" spans="1:2">
      <c r="A1805" s="4" t="s">
        <v>169</v>
      </c>
      <c r="B1805" t="s">
        <v>111</v>
      </c>
    </row>
    <row r="1806" spans="1:2">
      <c r="A1806" s="4" t="s">
        <v>246</v>
      </c>
      <c r="B1806">
        <v>-4.0376099999999999</v>
      </c>
    </row>
    <row r="1807" spans="1:2">
      <c r="A1807" s="4" t="s">
        <v>247</v>
      </c>
      <c r="B1807">
        <v>-3.4483700000000002</v>
      </c>
    </row>
    <row r="1808" spans="1:2">
      <c r="A1808" s="4" t="s">
        <v>248</v>
      </c>
      <c r="B1808">
        <v>-3.1492599999999999</v>
      </c>
    </row>
    <row r="1809" spans="1:2">
      <c r="A1809" s="4" t="s">
        <v>265</v>
      </c>
      <c r="B1809">
        <v>0.05</v>
      </c>
    </row>
    <row r="1810" spans="1:2">
      <c r="A1810" s="4" t="s">
        <v>249</v>
      </c>
      <c r="B1810" t="s">
        <v>318</v>
      </c>
    </row>
    <row r="1811" spans="1:2">
      <c r="A1811" s="4" t="s">
        <v>250</v>
      </c>
      <c r="B1811" t="s">
        <v>251</v>
      </c>
    </row>
    <row r="1812" spans="1:2">
      <c r="A1812" s="4" t="s">
        <v>252</v>
      </c>
      <c r="B1812" t="s">
        <v>253</v>
      </c>
    </row>
    <row r="1813" spans="1:2">
      <c r="A1813" s="4" t="s">
        <v>348</v>
      </c>
    </row>
    <row r="1814" spans="1:2">
      <c r="A1814" s="4" t="s">
        <v>241</v>
      </c>
      <c r="B1814">
        <v>-8.9151000000000007</v>
      </c>
    </row>
    <row r="1815" spans="1:2">
      <c r="A1815" s="4" t="s">
        <v>242</v>
      </c>
      <c r="B1815" s="10">
        <v>5.6503900000000001E-13</v>
      </c>
    </row>
    <row r="1816" spans="1:2">
      <c r="A1816" s="4" t="s">
        <v>243</v>
      </c>
      <c r="B1816">
        <v>1</v>
      </c>
    </row>
    <row r="1817" spans="1:2">
      <c r="A1817" s="4" t="s">
        <v>244</v>
      </c>
      <c r="B1817">
        <v>124</v>
      </c>
    </row>
    <row r="1818" spans="1:2">
      <c r="A1818" s="4" t="s">
        <v>169</v>
      </c>
      <c r="B1818" t="s">
        <v>113</v>
      </c>
    </row>
    <row r="1819" spans="1:2">
      <c r="A1819" s="4" t="s">
        <v>246</v>
      </c>
      <c r="B1819">
        <v>-4.0336999999999996</v>
      </c>
    </row>
    <row r="1820" spans="1:2">
      <c r="A1820" s="4" t="s">
        <v>247</v>
      </c>
      <c r="B1820">
        <v>-3.44651</v>
      </c>
    </row>
    <row r="1821" spans="1:2">
      <c r="A1821" s="4" t="s">
        <v>248</v>
      </c>
      <c r="B1821">
        <v>-3.1481699999999999</v>
      </c>
    </row>
    <row r="1822" spans="1:2">
      <c r="A1822" s="4" t="s">
        <v>265</v>
      </c>
      <c r="B1822">
        <v>0.05</v>
      </c>
    </row>
    <row r="1823" spans="1:2">
      <c r="A1823" s="4" t="s">
        <v>249</v>
      </c>
      <c r="B1823" t="s">
        <v>309</v>
      </c>
    </row>
    <row r="1824" spans="1:2">
      <c r="A1824" s="4" t="s">
        <v>250</v>
      </c>
      <c r="B1824" t="s">
        <v>251</v>
      </c>
    </row>
    <row r="1825" spans="1:2">
      <c r="A1825" s="4" t="s">
        <v>252</v>
      </c>
      <c r="B1825" t="s">
        <v>253</v>
      </c>
    </row>
    <row r="1826" spans="1:2">
      <c r="A1826" s="4" t="s">
        <v>349</v>
      </c>
    </row>
    <row r="1827" spans="1:2">
      <c r="A1827" s="4" t="s">
        <v>241</v>
      </c>
      <c r="B1827">
        <v>-5.6329500000000001</v>
      </c>
    </row>
    <row r="1828" spans="1:2">
      <c r="A1828" s="4" t="s">
        <v>242</v>
      </c>
      <c r="B1828" s="10">
        <v>1.25129E-5</v>
      </c>
    </row>
    <row r="1829" spans="1:2">
      <c r="A1829" s="4" t="s">
        <v>243</v>
      </c>
      <c r="B1829">
        <v>3</v>
      </c>
    </row>
    <row r="1830" spans="1:2">
      <c r="A1830" s="4" t="s">
        <v>244</v>
      </c>
      <c r="B1830">
        <v>122</v>
      </c>
    </row>
    <row r="1831" spans="1:2">
      <c r="A1831" s="4" t="s">
        <v>169</v>
      </c>
      <c r="B1831" t="s">
        <v>114</v>
      </c>
    </row>
    <row r="1832" spans="1:2">
      <c r="A1832" s="4" t="s">
        <v>246</v>
      </c>
      <c r="B1832">
        <v>-4.0349599999999999</v>
      </c>
    </row>
    <row r="1833" spans="1:2">
      <c r="A1833" s="4" t="s">
        <v>247</v>
      </c>
      <c r="B1833">
        <v>-3.4471099999999999</v>
      </c>
    </row>
    <row r="1834" spans="1:2">
      <c r="A1834" s="4" t="s">
        <v>248</v>
      </c>
      <c r="B1834">
        <v>-3.14852</v>
      </c>
    </row>
    <row r="1835" spans="1:2">
      <c r="A1835" s="4" t="s">
        <v>265</v>
      </c>
      <c r="B1835">
        <v>0.05</v>
      </c>
    </row>
    <row r="1836" spans="1:2">
      <c r="A1836" s="4" t="s">
        <v>249</v>
      </c>
      <c r="B1836" t="s">
        <v>309</v>
      </c>
    </row>
    <row r="1837" spans="1:2">
      <c r="A1837" s="4" t="s">
        <v>250</v>
      </c>
      <c r="B1837" t="s">
        <v>251</v>
      </c>
    </row>
    <row r="1838" spans="1:2">
      <c r="A1838" s="4" t="s">
        <v>252</v>
      </c>
      <c r="B1838" t="s">
        <v>253</v>
      </c>
    </row>
    <row r="1839" spans="1:2">
      <c r="A1839" s="4" t="s">
        <v>350</v>
      </c>
    </row>
    <row r="1840" spans="1:2">
      <c r="A1840" s="4" t="s">
        <v>241</v>
      </c>
      <c r="B1840">
        <v>-5.3860000000000001</v>
      </c>
    </row>
    <row r="1841" spans="1:2">
      <c r="A1841" s="4" t="s">
        <v>242</v>
      </c>
      <c r="B1841" s="10">
        <v>3.8553300000000002E-5</v>
      </c>
    </row>
    <row r="1842" spans="1:2">
      <c r="A1842" s="4" t="s">
        <v>243</v>
      </c>
      <c r="B1842">
        <v>7</v>
      </c>
    </row>
    <row r="1843" spans="1:2">
      <c r="A1843" s="4" t="s">
        <v>244</v>
      </c>
      <c r="B1843">
        <v>118</v>
      </c>
    </row>
    <row r="1844" spans="1:2">
      <c r="A1844" s="4" t="s">
        <v>169</v>
      </c>
      <c r="B1844" t="s">
        <v>115</v>
      </c>
    </row>
    <row r="1845" spans="1:2">
      <c r="A1845" s="4" t="s">
        <v>246</v>
      </c>
      <c r="B1845">
        <v>-4.0376099999999999</v>
      </c>
    </row>
    <row r="1846" spans="1:2">
      <c r="A1846" s="4" t="s">
        <v>247</v>
      </c>
      <c r="B1846">
        <v>-3.4483700000000002</v>
      </c>
    </row>
    <row r="1847" spans="1:2">
      <c r="A1847" s="4" t="s">
        <v>248</v>
      </c>
      <c r="B1847">
        <v>-3.1492599999999999</v>
      </c>
    </row>
    <row r="1848" spans="1:2">
      <c r="A1848" s="4" t="s">
        <v>265</v>
      </c>
      <c r="B1848">
        <v>0.05</v>
      </c>
    </row>
    <row r="1849" spans="1:2">
      <c r="A1849" s="4" t="s">
        <v>249</v>
      </c>
      <c r="B1849" t="s">
        <v>309</v>
      </c>
    </row>
    <row r="1850" spans="1:2">
      <c r="A1850" s="4" t="s">
        <v>250</v>
      </c>
      <c r="B1850" t="s">
        <v>251</v>
      </c>
    </row>
    <row r="1851" spans="1:2">
      <c r="A1851" s="4" t="s">
        <v>252</v>
      </c>
      <c r="B1851" t="s">
        <v>253</v>
      </c>
    </row>
    <row r="1852" spans="1:2">
      <c r="A1852" s="4" t="s">
        <v>351</v>
      </c>
    </row>
    <row r="1853" spans="1:2">
      <c r="A1853" s="4" t="s">
        <v>241</v>
      </c>
      <c r="B1853">
        <v>-5.3407900000000001</v>
      </c>
    </row>
    <row r="1854" spans="1:2">
      <c r="A1854" s="4" t="s">
        <v>242</v>
      </c>
      <c r="B1854" s="10">
        <v>4.7168600000000001E-5</v>
      </c>
    </row>
    <row r="1855" spans="1:2">
      <c r="A1855" s="4" t="s">
        <v>243</v>
      </c>
      <c r="B1855">
        <v>7</v>
      </c>
    </row>
    <row r="1856" spans="1:2">
      <c r="A1856" s="4" t="s">
        <v>244</v>
      </c>
      <c r="B1856">
        <v>118</v>
      </c>
    </row>
    <row r="1857" spans="1:2">
      <c r="A1857" s="4" t="s">
        <v>169</v>
      </c>
      <c r="B1857" t="s">
        <v>116</v>
      </c>
    </row>
    <row r="1858" spans="1:2">
      <c r="A1858" s="4" t="s">
        <v>246</v>
      </c>
      <c r="B1858">
        <v>-4.0376099999999999</v>
      </c>
    </row>
    <row r="1859" spans="1:2">
      <c r="A1859" s="4" t="s">
        <v>247</v>
      </c>
      <c r="B1859">
        <v>-3.4483700000000002</v>
      </c>
    </row>
    <row r="1860" spans="1:2">
      <c r="A1860" s="4" t="s">
        <v>248</v>
      </c>
      <c r="B1860">
        <v>-3.1492599999999999</v>
      </c>
    </row>
    <row r="1861" spans="1:2">
      <c r="A1861" s="4" t="s">
        <v>265</v>
      </c>
      <c r="B1861">
        <v>0.05</v>
      </c>
    </row>
    <row r="1862" spans="1:2">
      <c r="A1862" s="4" t="s">
        <v>249</v>
      </c>
      <c r="B1862" t="s">
        <v>309</v>
      </c>
    </row>
    <row r="1863" spans="1:2">
      <c r="A1863" s="4" t="s">
        <v>250</v>
      </c>
      <c r="B1863" t="s">
        <v>251</v>
      </c>
    </row>
    <row r="1864" spans="1:2">
      <c r="A1864" s="4" t="s">
        <v>252</v>
      </c>
      <c r="B1864" t="s">
        <v>253</v>
      </c>
    </row>
    <row r="1865" spans="1:2">
      <c r="A1865" s="4" t="s">
        <v>352</v>
      </c>
    </row>
    <row r="1866" spans="1:2">
      <c r="A1866" s="4" t="s">
        <v>241</v>
      </c>
      <c r="B1866">
        <v>-6.4668400000000004</v>
      </c>
    </row>
    <row r="1867" spans="1:2">
      <c r="A1867" s="4" t="s">
        <v>242</v>
      </c>
      <c r="B1867" s="10">
        <v>2.1818099999999999E-7</v>
      </c>
    </row>
    <row r="1868" spans="1:2">
      <c r="A1868" s="4" t="s">
        <v>243</v>
      </c>
      <c r="B1868">
        <v>5</v>
      </c>
    </row>
    <row r="1869" spans="1:2">
      <c r="A1869" s="4" t="s">
        <v>244</v>
      </c>
      <c r="B1869">
        <v>120</v>
      </c>
    </row>
    <row r="1870" spans="1:2">
      <c r="A1870" s="4" t="s">
        <v>169</v>
      </c>
      <c r="B1870" t="s">
        <v>118</v>
      </c>
    </row>
    <row r="1871" spans="1:2">
      <c r="A1871" s="4" t="s">
        <v>246</v>
      </c>
      <c r="B1871">
        <v>-4.0362600000000004</v>
      </c>
    </row>
    <row r="1872" spans="1:2">
      <c r="A1872" s="4" t="s">
        <v>247</v>
      </c>
      <c r="B1872">
        <v>-3.44773</v>
      </c>
    </row>
    <row r="1873" spans="1:2">
      <c r="A1873" s="4" t="s">
        <v>248</v>
      </c>
      <c r="B1873">
        <v>-3.1488800000000001</v>
      </c>
    </row>
    <row r="1874" spans="1:2">
      <c r="A1874" s="4" t="s">
        <v>265</v>
      </c>
      <c r="B1874">
        <v>0.05</v>
      </c>
    </row>
    <row r="1875" spans="1:2">
      <c r="A1875" s="4" t="s">
        <v>249</v>
      </c>
      <c r="B1875" t="s">
        <v>309</v>
      </c>
    </row>
    <row r="1876" spans="1:2">
      <c r="A1876" s="4" t="s">
        <v>250</v>
      </c>
      <c r="B1876" t="s">
        <v>251</v>
      </c>
    </row>
    <row r="1877" spans="1:2">
      <c r="A1877" s="4" t="s">
        <v>252</v>
      </c>
      <c r="B1877" t="s">
        <v>253</v>
      </c>
    </row>
    <row r="1878" spans="1:2">
      <c r="A1878" s="4" t="s">
        <v>353</v>
      </c>
    </row>
    <row r="1879" spans="1:2">
      <c r="A1879" s="4" t="s">
        <v>241</v>
      </c>
      <c r="B1879">
        <v>-4.1823199999999998</v>
      </c>
    </row>
    <row r="1880" spans="1:2">
      <c r="A1880" s="4" t="s">
        <v>242</v>
      </c>
      <c r="B1880">
        <v>4.7601900000000001E-3</v>
      </c>
    </row>
    <row r="1881" spans="1:2">
      <c r="A1881" s="4" t="s">
        <v>243</v>
      </c>
      <c r="B1881">
        <v>13</v>
      </c>
    </row>
    <row r="1882" spans="1:2">
      <c r="A1882" s="4" t="s">
        <v>244</v>
      </c>
      <c r="B1882">
        <v>112</v>
      </c>
    </row>
    <row r="1883" spans="1:2">
      <c r="A1883" s="4" t="s">
        <v>169</v>
      </c>
      <c r="B1883" t="s">
        <v>119</v>
      </c>
    </row>
    <row r="1884" spans="1:2">
      <c r="A1884" s="4" t="s">
        <v>246</v>
      </c>
      <c r="B1884">
        <v>-4.0419600000000004</v>
      </c>
    </row>
    <row r="1885" spans="1:2">
      <c r="A1885" s="4" t="s">
        <v>247</v>
      </c>
      <c r="B1885">
        <v>-3.45044</v>
      </c>
    </row>
    <row r="1886" spans="1:2">
      <c r="A1886" s="4" t="s">
        <v>248</v>
      </c>
      <c r="B1886">
        <v>-3.1504599999999998</v>
      </c>
    </row>
    <row r="1887" spans="1:2">
      <c r="A1887" s="4" t="s">
        <v>265</v>
      </c>
      <c r="B1887">
        <v>0.05</v>
      </c>
    </row>
    <row r="1888" spans="1:2">
      <c r="A1888" s="4" t="s">
        <v>249</v>
      </c>
      <c r="B1888" t="s">
        <v>354</v>
      </c>
    </row>
    <row r="1889" spans="1:2">
      <c r="A1889" s="4" t="s">
        <v>250</v>
      </c>
      <c r="B1889" t="s">
        <v>251</v>
      </c>
    </row>
    <row r="1890" spans="1:2">
      <c r="A1890" s="4" t="s">
        <v>252</v>
      </c>
      <c r="B1890" t="s">
        <v>253</v>
      </c>
    </row>
    <row r="1891" spans="1:2">
      <c r="A1891" s="4" t="s">
        <v>355</v>
      </c>
    </row>
    <row r="1892" spans="1:2">
      <c r="A1892" s="4" t="s">
        <v>241</v>
      </c>
      <c r="B1892">
        <v>-4.0550499999999996</v>
      </c>
    </row>
    <row r="1893" spans="1:2">
      <c r="A1893" s="4" t="s">
        <v>242</v>
      </c>
      <c r="B1893">
        <v>7.3327100000000001E-3</v>
      </c>
    </row>
    <row r="1894" spans="1:2">
      <c r="A1894" s="4" t="s">
        <v>243</v>
      </c>
      <c r="B1894">
        <v>13</v>
      </c>
    </row>
    <row r="1895" spans="1:2">
      <c r="A1895" s="4" t="s">
        <v>244</v>
      </c>
      <c r="B1895">
        <v>112</v>
      </c>
    </row>
    <row r="1896" spans="1:2">
      <c r="A1896" s="4" t="s">
        <v>169</v>
      </c>
      <c r="B1896" t="s">
        <v>120</v>
      </c>
    </row>
    <row r="1897" spans="1:2">
      <c r="A1897" s="4" t="s">
        <v>246</v>
      </c>
      <c r="B1897">
        <v>-4.0419600000000004</v>
      </c>
    </row>
    <row r="1898" spans="1:2">
      <c r="A1898" s="4" t="s">
        <v>247</v>
      </c>
      <c r="B1898">
        <v>-3.45044</v>
      </c>
    </row>
    <row r="1899" spans="1:2">
      <c r="A1899" s="4" t="s">
        <v>248</v>
      </c>
      <c r="B1899">
        <v>-3.1504599999999998</v>
      </c>
    </row>
    <row r="1900" spans="1:2">
      <c r="A1900" s="4" t="s">
        <v>265</v>
      </c>
      <c r="B1900">
        <v>0.05</v>
      </c>
    </row>
    <row r="1901" spans="1:2">
      <c r="A1901" s="4" t="s">
        <v>249</v>
      </c>
      <c r="B1901" t="s">
        <v>356</v>
      </c>
    </row>
    <row r="1902" spans="1:2">
      <c r="A1902" s="4" t="s">
        <v>250</v>
      </c>
      <c r="B1902" t="s">
        <v>251</v>
      </c>
    </row>
    <row r="1903" spans="1:2">
      <c r="A1903" s="4" t="s">
        <v>252</v>
      </c>
      <c r="B1903" t="s">
        <v>253</v>
      </c>
    </row>
    <row r="1904" spans="1:2">
      <c r="A1904" s="4" t="s">
        <v>357</v>
      </c>
    </row>
    <row r="1905" spans="1:2">
      <c r="A1905" s="4" t="s">
        <v>241</v>
      </c>
      <c r="B1905">
        <v>-4.1222200000000004</v>
      </c>
    </row>
    <row r="1906" spans="1:2">
      <c r="A1906" s="4" t="s">
        <v>242</v>
      </c>
      <c r="B1906">
        <v>5.8494999999999997E-3</v>
      </c>
    </row>
    <row r="1907" spans="1:2">
      <c r="A1907" s="4" t="s">
        <v>243</v>
      </c>
      <c r="B1907">
        <v>13</v>
      </c>
    </row>
    <row r="1908" spans="1:2">
      <c r="A1908" s="4" t="s">
        <v>244</v>
      </c>
      <c r="B1908">
        <v>112</v>
      </c>
    </row>
    <row r="1909" spans="1:2">
      <c r="A1909" s="4" t="s">
        <v>169</v>
      </c>
      <c r="B1909" t="s">
        <v>121</v>
      </c>
    </row>
    <row r="1910" spans="1:2">
      <c r="A1910" s="4" t="s">
        <v>246</v>
      </c>
      <c r="B1910">
        <v>-4.0419600000000004</v>
      </c>
    </row>
    <row r="1911" spans="1:2">
      <c r="A1911" s="4" t="s">
        <v>247</v>
      </c>
      <c r="B1911">
        <v>-3.45044</v>
      </c>
    </row>
    <row r="1912" spans="1:2">
      <c r="A1912" s="4" t="s">
        <v>248</v>
      </c>
      <c r="B1912">
        <v>-3.1504599999999998</v>
      </c>
    </row>
    <row r="1913" spans="1:2">
      <c r="A1913" s="4" t="s">
        <v>265</v>
      </c>
      <c r="B1913">
        <v>0.05</v>
      </c>
    </row>
    <row r="1914" spans="1:2">
      <c r="A1914" s="4" t="s">
        <v>249</v>
      </c>
      <c r="B1914" t="s">
        <v>358</v>
      </c>
    </row>
    <row r="1915" spans="1:2">
      <c r="A1915" s="4" t="s">
        <v>250</v>
      </c>
      <c r="B1915" t="s">
        <v>251</v>
      </c>
    </row>
    <row r="1916" spans="1:2">
      <c r="A1916" s="4" t="s">
        <v>252</v>
      </c>
      <c r="B1916" t="s">
        <v>253</v>
      </c>
    </row>
    <row r="1917" spans="1:2">
      <c r="A1917" s="4" t="s">
        <v>344</v>
      </c>
    </row>
    <row r="1918" spans="1:2">
      <c r="A1918" s="4" t="s">
        <v>241</v>
      </c>
      <c r="B1918">
        <v>-5.0038799999999997</v>
      </c>
    </row>
    <row r="1919" spans="1:2">
      <c r="A1919" s="4" t="s">
        <v>242</v>
      </c>
      <c r="B1919">
        <v>2.0242700000000001E-4</v>
      </c>
    </row>
    <row r="1920" spans="1:2">
      <c r="A1920" s="4" t="s">
        <v>243</v>
      </c>
      <c r="B1920">
        <v>3</v>
      </c>
    </row>
    <row r="1921" spans="1:2">
      <c r="A1921" s="4" t="s">
        <v>244</v>
      </c>
      <c r="B1921">
        <v>122</v>
      </c>
    </row>
    <row r="1922" spans="1:2">
      <c r="A1922" s="4" t="s">
        <v>169</v>
      </c>
      <c r="B1922" t="s">
        <v>108</v>
      </c>
    </row>
    <row r="1923" spans="1:2">
      <c r="A1923" s="4" t="s">
        <v>246</v>
      </c>
      <c r="B1923">
        <v>-4.0349599999999999</v>
      </c>
    </row>
    <row r="1924" spans="1:2">
      <c r="A1924" s="4" t="s">
        <v>247</v>
      </c>
      <c r="B1924">
        <v>-3.4471099999999999</v>
      </c>
    </row>
    <row r="1925" spans="1:2">
      <c r="A1925" s="4" t="s">
        <v>248</v>
      </c>
      <c r="B1925">
        <v>-3.14852</v>
      </c>
    </row>
    <row r="1926" spans="1:2">
      <c r="A1926" s="4" t="s">
        <v>265</v>
      </c>
      <c r="B1926">
        <v>0.01</v>
      </c>
    </row>
    <row r="1927" spans="1:2">
      <c r="A1927" s="4" t="s">
        <v>249</v>
      </c>
      <c r="B1927" t="s">
        <v>320</v>
      </c>
    </row>
    <row r="1928" spans="1:2">
      <c r="A1928" s="4" t="s">
        <v>250</v>
      </c>
      <c r="B1928" t="s">
        <v>251</v>
      </c>
    </row>
    <row r="1929" spans="1:2">
      <c r="A1929" s="4" t="s">
        <v>252</v>
      </c>
      <c r="B1929" t="s">
        <v>253</v>
      </c>
    </row>
    <row r="1930" spans="1:2">
      <c r="A1930" s="4" t="s">
        <v>345</v>
      </c>
    </row>
    <row r="1931" spans="1:2">
      <c r="A1931" s="4" t="s">
        <v>241</v>
      </c>
      <c r="B1931">
        <v>-5.4927200000000003</v>
      </c>
    </row>
    <row r="1932" spans="1:2">
      <c r="A1932" s="4" t="s">
        <v>242</v>
      </c>
      <c r="B1932" s="10">
        <v>2.3821599999999999E-5</v>
      </c>
    </row>
    <row r="1933" spans="1:2">
      <c r="A1933" s="4" t="s">
        <v>243</v>
      </c>
      <c r="B1933">
        <v>3</v>
      </c>
    </row>
    <row r="1934" spans="1:2">
      <c r="A1934" s="4" t="s">
        <v>244</v>
      </c>
      <c r="B1934">
        <v>122</v>
      </c>
    </row>
    <row r="1935" spans="1:2">
      <c r="A1935" s="4" t="s">
        <v>169</v>
      </c>
      <c r="B1935" t="s">
        <v>109</v>
      </c>
    </row>
    <row r="1936" spans="1:2">
      <c r="A1936" s="4" t="s">
        <v>246</v>
      </c>
      <c r="B1936">
        <v>-4.0349599999999999</v>
      </c>
    </row>
    <row r="1937" spans="1:2">
      <c r="A1937" s="4" t="s">
        <v>247</v>
      </c>
      <c r="B1937">
        <v>-3.4471099999999999</v>
      </c>
    </row>
    <row r="1938" spans="1:2">
      <c r="A1938" s="4" t="s">
        <v>248</v>
      </c>
      <c r="B1938">
        <v>-3.14852</v>
      </c>
    </row>
    <row r="1939" spans="1:2">
      <c r="A1939" s="4" t="s">
        <v>265</v>
      </c>
      <c r="B1939">
        <v>0.01</v>
      </c>
    </row>
    <row r="1940" spans="1:2">
      <c r="A1940" s="4" t="s">
        <v>249</v>
      </c>
      <c r="B1940" t="s">
        <v>309</v>
      </c>
    </row>
    <row r="1941" spans="1:2">
      <c r="A1941" s="4" t="s">
        <v>250</v>
      </c>
      <c r="B1941" t="s">
        <v>251</v>
      </c>
    </row>
    <row r="1942" spans="1:2">
      <c r="A1942" s="4" t="s">
        <v>252</v>
      </c>
      <c r="B1942" t="s">
        <v>253</v>
      </c>
    </row>
    <row r="1943" spans="1:2">
      <c r="A1943" s="4" t="s">
        <v>346</v>
      </c>
    </row>
    <row r="1944" spans="1:2">
      <c r="A1944" s="4" t="s">
        <v>241</v>
      </c>
      <c r="B1944">
        <v>-5.2099200000000003</v>
      </c>
    </row>
    <row r="1945" spans="1:2">
      <c r="A1945" s="4" t="s">
        <v>242</v>
      </c>
      <c r="B1945" s="10">
        <v>8.3881999999999994E-5</v>
      </c>
    </row>
    <row r="1946" spans="1:2">
      <c r="A1946" s="4" t="s">
        <v>243</v>
      </c>
      <c r="B1946">
        <v>7</v>
      </c>
    </row>
    <row r="1947" spans="1:2">
      <c r="A1947" s="4" t="s">
        <v>244</v>
      </c>
      <c r="B1947">
        <v>118</v>
      </c>
    </row>
    <row r="1948" spans="1:2">
      <c r="A1948" s="4" t="s">
        <v>169</v>
      </c>
      <c r="B1948" t="s">
        <v>110</v>
      </c>
    </row>
    <row r="1949" spans="1:2">
      <c r="A1949" s="4" t="s">
        <v>246</v>
      </c>
      <c r="B1949">
        <v>-4.0376099999999999</v>
      </c>
    </row>
    <row r="1950" spans="1:2">
      <c r="A1950" s="4" t="s">
        <v>247</v>
      </c>
      <c r="B1950">
        <v>-3.4483700000000002</v>
      </c>
    </row>
    <row r="1951" spans="1:2">
      <c r="A1951" s="4" t="s">
        <v>248</v>
      </c>
      <c r="B1951">
        <v>-3.1492599999999999</v>
      </c>
    </row>
    <row r="1952" spans="1:2">
      <c r="A1952" s="4" t="s">
        <v>265</v>
      </c>
      <c r="B1952">
        <v>0.01</v>
      </c>
    </row>
    <row r="1953" spans="1:2">
      <c r="A1953" s="4" t="s">
        <v>249</v>
      </c>
      <c r="B1953" t="s">
        <v>318</v>
      </c>
    </row>
    <row r="1954" spans="1:2">
      <c r="A1954" s="4" t="s">
        <v>250</v>
      </c>
      <c r="B1954" t="s">
        <v>251</v>
      </c>
    </row>
    <row r="1955" spans="1:2">
      <c r="A1955" s="4" t="s">
        <v>252</v>
      </c>
      <c r="B1955" t="s">
        <v>253</v>
      </c>
    </row>
    <row r="1956" spans="1:2">
      <c r="A1956" s="4" t="s">
        <v>347</v>
      </c>
    </row>
    <row r="1957" spans="1:2">
      <c r="A1957" s="4" t="s">
        <v>241</v>
      </c>
      <c r="B1957">
        <v>-5.31637</v>
      </c>
    </row>
    <row r="1958" spans="1:2">
      <c r="A1958" s="4" t="s">
        <v>242</v>
      </c>
      <c r="B1958" s="10">
        <v>5.2566599999999999E-5</v>
      </c>
    </row>
    <row r="1959" spans="1:2">
      <c r="A1959" s="4" t="s">
        <v>243</v>
      </c>
      <c r="B1959">
        <v>7</v>
      </c>
    </row>
    <row r="1960" spans="1:2">
      <c r="A1960" s="4" t="s">
        <v>244</v>
      </c>
      <c r="B1960">
        <v>118</v>
      </c>
    </row>
    <row r="1961" spans="1:2">
      <c r="A1961" s="4" t="s">
        <v>169</v>
      </c>
      <c r="B1961" t="s">
        <v>111</v>
      </c>
    </row>
    <row r="1962" spans="1:2">
      <c r="A1962" s="4" t="s">
        <v>246</v>
      </c>
      <c r="B1962">
        <v>-4.0376099999999999</v>
      </c>
    </row>
    <row r="1963" spans="1:2">
      <c r="A1963" s="4" t="s">
        <v>247</v>
      </c>
      <c r="B1963">
        <v>-3.4483700000000002</v>
      </c>
    </row>
    <row r="1964" spans="1:2">
      <c r="A1964" s="4" t="s">
        <v>248</v>
      </c>
      <c r="B1964">
        <v>-3.1492599999999999</v>
      </c>
    </row>
    <row r="1965" spans="1:2">
      <c r="A1965" s="4" t="s">
        <v>265</v>
      </c>
      <c r="B1965">
        <v>0.01</v>
      </c>
    </row>
    <row r="1966" spans="1:2">
      <c r="A1966" s="4" t="s">
        <v>249</v>
      </c>
      <c r="B1966" t="s">
        <v>318</v>
      </c>
    </row>
    <row r="1967" spans="1:2">
      <c r="A1967" s="4" t="s">
        <v>250</v>
      </c>
      <c r="B1967" t="s">
        <v>251</v>
      </c>
    </row>
    <row r="1968" spans="1:2">
      <c r="A1968" s="4" t="s">
        <v>252</v>
      </c>
      <c r="B1968" t="s">
        <v>253</v>
      </c>
    </row>
    <row r="1969" spans="1:2">
      <c r="A1969" s="4" t="s">
        <v>348</v>
      </c>
    </row>
    <row r="1970" spans="1:2">
      <c r="A1970" s="4" t="s">
        <v>241</v>
      </c>
      <c r="B1970">
        <v>-8.9151000000000007</v>
      </c>
    </row>
    <row r="1971" spans="1:2">
      <c r="A1971" s="4" t="s">
        <v>242</v>
      </c>
      <c r="B1971" s="10">
        <v>5.6503900000000001E-13</v>
      </c>
    </row>
    <row r="1972" spans="1:2">
      <c r="A1972" s="4" t="s">
        <v>243</v>
      </c>
      <c r="B1972">
        <v>1</v>
      </c>
    </row>
    <row r="1973" spans="1:2">
      <c r="A1973" s="4" t="s">
        <v>244</v>
      </c>
      <c r="B1973">
        <v>124</v>
      </c>
    </row>
    <row r="1974" spans="1:2">
      <c r="A1974" s="4" t="s">
        <v>169</v>
      </c>
      <c r="B1974" t="s">
        <v>113</v>
      </c>
    </row>
    <row r="1975" spans="1:2">
      <c r="A1975" s="4" t="s">
        <v>246</v>
      </c>
      <c r="B1975">
        <v>-4.0336999999999996</v>
      </c>
    </row>
    <row r="1976" spans="1:2">
      <c r="A1976" s="4" t="s">
        <v>247</v>
      </c>
      <c r="B1976">
        <v>-3.44651</v>
      </c>
    </row>
    <row r="1977" spans="1:2">
      <c r="A1977" s="4" t="s">
        <v>248</v>
      </c>
      <c r="B1977">
        <v>-3.1481699999999999</v>
      </c>
    </row>
    <row r="1978" spans="1:2">
      <c r="A1978" s="4" t="s">
        <v>265</v>
      </c>
      <c r="B1978">
        <v>0.01</v>
      </c>
    </row>
    <row r="1979" spans="1:2">
      <c r="A1979" s="4" t="s">
        <v>249</v>
      </c>
      <c r="B1979" t="s">
        <v>309</v>
      </c>
    </row>
    <row r="1980" spans="1:2">
      <c r="A1980" s="4" t="s">
        <v>250</v>
      </c>
      <c r="B1980" t="s">
        <v>251</v>
      </c>
    </row>
    <row r="1981" spans="1:2">
      <c r="A1981" s="4" t="s">
        <v>252</v>
      </c>
      <c r="B1981" t="s">
        <v>253</v>
      </c>
    </row>
    <row r="1982" spans="1:2">
      <c r="A1982" s="4" t="s">
        <v>349</v>
      </c>
    </row>
    <row r="1983" spans="1:2">
      <c r="A1983" s="4" t="s">
        <v>241</v>
      </c>
      <c r="B1983">
        <v>-5.6329500000000001</v>
      </c>
    </row>
    <row r="1984" spans="1:2">
      <c r="A1984" s="4" t="s">
        <v>242</v>
      </c>
      <c r="B1984" s="10">
        <v>1.25129E-5</v>
      </c>
    </row>
    <row r="1985" spans="1:2">
      <c r="A1985" s="4" t="s">
        <v>243</v>
      </c>
      <c r="B1985">
        <v>3</v>
      </c>
    </row>
    <row r="1986" spans="1:2">
      <c r="A1986" s="4" t="s">
        <v>244</v>
      </c>
      <c r="B1986">
        <v>122</v>
      </c>
    </row>
    <row r="1987" spans="1:2">
      <c r="A1987" s="4" t="s">
        <v>169</v>
      </c>
      <c r="B1987" t="s">
        <v>114</v>
      </c>
    </row>
    <row r="1988" spans="1:2">
      <c r="A1988" s="4" t="s">
        <v>246</v>
      </c>
      <c r="B1988">
        <v>-4.0349599999999999</v>
      </c>
    </row>
    <row r="1989" spans="1:2">
      <c r="A1989" s="4" t="s">
        <v>247</v>
      </c>
      <c r="B1989">
        <v>-3.4471099999999999</v>
      </c>
    </row>
    <row r="1990" spans="1:2">
      <c r="A1990" s="4" t="s">
        <v>248</v>
      </c>
      <c r="B1990">
        <v>-3.14852</v>
      </c>
    </row>
    <row r="1991" spans="1:2">
      <c r="A1991" s="4" t="s">
        <v>265</v>
      </c>
      <c r="B1991">
        <v>0.01</v>
      </c>
    </row>
    <row r="1992" spans="1:2">
      <c r="A1992" s="4" t="s">
        <v>249</v>
      </c>
      <c r="B1992" t="s">
        <v>309</v>
      </c>
    </row>
    <row r="1993" spans="1:2">
      <c r="A1993" s="4" t="s">
        <v>250</v>
      </c>
      <c r="B1993" t="s">
        <v>251</v>
      </c>
    </row>
    <row r="1994" spans="1:2">
      <c r="A1994" s="4" t="s">
        <v>252</v>
      </c>
      <c r="B1994" t="s">
        <v>253</v>
      </c>
    </row>
    <row r="1995" spans="1:2">
      <c r="A1995" s="4" t="s">
        <v>350</v>
      </c>
    </row>
    <row r="1996" spans="1:2">
      <c r="A1996" s="4" t="s">
        <v>241</v>
      </c>
      <c r="B1996">
        <v>-5.3860000000000001</v>
      </c>
    </row>
    <row r="1997" spans="1:2">
      <c r="A1997" s="4" t="s">
        <v>242</v>
      </c>
      <c r="B1997" s="10">
        <v>3.8553300000000002E-5</v>
      </c>
    </row>
    <row r="1998" spans="1:2">
      <c r="A1998" s="4" t="s">
        <v>243</v>
      </c>
      <c r="B1998">
        <v>7</v>
      </c>
    </row>
    <row r="1999" spans="1:2">
      <c r="A1999" s="4" t="s">
        <v>244</v>
      </c>
      <c r="B1999">
        <v>118</v>
      </c>
    </row>
    <row r="2000" spans="1:2">
      <c r="A2000" s="4" t="s">
        <v>169</v>
      </c>
      <c r="B2000" t="s">
        <v>115</v>
      </c>
    </row>
    <row r="2001" spans="1:2">
      <c r="A2001" s="4" t="s">
        <v>246</v>
      </c>
      <c r="B2001">
        <v>-4.0376099999999999</v>
      </c>
    </row>
    <row r="2002" spans="1:2">
      <c r="A2002" s="4" t="s">
        <v>247</v>
      </c>
      <c r="B2002">
        <v>-3.4483700000000002</v>
      </c>
    </row>
    <row r="2003" spans="1:2">
      <c r="A2003" s="4" t="s">
        <v>248</v>
      </c>
      <c r="B2003">
        <v>-3.1492599999999999</v>
      </c>
    </row>
    <row r="2004" spans="1:2">
      <c r="A2004" s="4" t="s">
        <v>265</v>
      </c>
      <c r="B2004">
        <v>0.01</v>
      </c>
    </row>
    <row r="2005" spans="1:2">
      <c r="A2005" s="4" t="s">
        <v>249</v>
      </c>
      <c r="B2005" t="s">
        <v>309</v>
      </c>
    </row>
    <row r="2006" spans="1:2">
      <c r="A2006" s="4" t="s">
        <v>250</v>
      </c>
      <c r="B2006" t="s">
        <v>251</v>
      </c>
    </row>
    <row r="2007" spans="1:2">
      <c r="A2007" s="4" t="s">
        <v>252</v>
      </c>
      <c r="B2007" t="s">
        <v>253</v>
      </c>
    </row>
    <row r="2008" spans="1:2">
      <c r="A2008" s="4" t="s">
        <v>351</v>
      </c>
    </row>
    <row r="2009" spans="1:2">
      <c r="A2009" s="4" t="s">
        <v>241</v>
      </c>
      <c r="B2009">
        <v>-5.3407900000000001</v>
      </c>
    </row>
    <row r="2010" spans="1:2">
      <c r="A2010" s="4" t="s">
        <v>242</v>
      </c>
      <c r="B2010" s="10">
        <v>4.7168600000000001E-5</v>
      </c>
    </row>
    <row r="2011" spans="1:2">
      <c r="A2011" s="4" t="s">
        <v>243</v>
      </c>
      <c r="B2011">
        <v>7</v>
      </c>
    </row>
    <row r="2012" spans="1:2">
      <c r="A2012" s="4" t="s">
        <v>244</v>
      </c>
      <c r="B2012">
        <v>118</v>
      </c>
    </row>
    <row r="2013" spans="1:2">
      <c r="A2013" s="4" t="s">
        <v>169</v>
      </c>
      <c r="B2013" t="s">
        <v>116</v>
      </c>
    </row>
    <row r="2014" spans="1:2">
      <c r="A2014" s="4" t="s">
        <v>246</v>
      </c>
      <c r="B2014">
        <v>-4.0376099999999999</v>
      </c>
    </row>
    <row r="2015" spans="1:2">
      <c r="A2015" s="4" t="s">
        <v>247</v>
      </c>
      <c r="B2015">
        <v>-3.4483700000000002</v>
      </c>
    </row>
    <row r="2016" spans="1:2">
      <c r="A2016" s="4" t="s">
        <v>248</v>
      </c>
      <c r="B2016">
        <v>-3.1492599999999999</v>
      </c>
    </row>
    <row r="2017" spans="1:2">
      <c r="A2017" s="4" t="s">
        <v>265</v>
      </c>
      <c r="B2017">
        <v>0.01</v>
      </c>
    </row>
    <row r="2018" spans="1:2">
      <c r="A2018" s="4" t="s">
        <v>249</v>
      </c>
      <c r="B2018" t="s">
        <v>309</v>
      </c>
    </row>
    <row r="2019" spans="1:2">
      <c r="A2019" s="4" t="s">
        <v>250</v>
      </c>
      <c r="B2019" t="s">
        <v>251</v>
      </c>
    </row>
    <row r="2020" spans="1:2">
      <c r="A2020" s="4" t="s">
        <v>252</v>
      </c>
      <c r="B2020" t="s">
        <v>253</v>
      </c>
    </row>
    <row r="2021" spans="1:2">
      <c r="A2021" s="4" t="s">
        <v>352</v>
      </c>
    </row>
    <row r="2022" spans="1:2">
      <c r="A2022" s="4" t="s">
        <v>241</v>
      </c>
      <c r="B2022">
        <v>-6.4668400000000004</v>
      </c>
    </row>
    <row r="2023" spans="1:2">
      <c r="A2023" s="4" t="s">
        <v>242</v>
      </c>
      <c r="B2023" s="10">
        <v>2.1818099999999999E-7</v>
      </c>
    </row>
    <row r="2024" spans="1:2">
      <c r="A2024" s="4" t="s">
        <v>243</v>
      </c>
      <c r="B2024">
        <v>5</v>
      </c>
    </row>
    <row r="2025" spans="1:2">
      <c r="A2025" s="4" t="s">
        <v>244</v>
      </c>
      <c r="B2025">
        <v>120</v>
      </c>
    </row>
    <row r="2026" spans="1:2">
      <c r="A2026" s="4" t="s">
        <v>169</v>
      </c>
      <c r="B2026" t="s">
        <v>118</v>
      </c>
    </row>
    <row r="2027" spans="1:2">
      <c r="A2027" s="4" t="s">
        <v>246</v>
      </c>
      <c r="B2027">
        <v>-4.0362600000000004</v>
      </c>
    </row>
    <row r="2028" spans="1:2">
      <c r="A2028" s="4" t="s">
        <v>247</v>
      </c>
      <c r="B2028">
        <v>-3.44773</v>
      </c>
    </row>
    <row r="2029" spans="1:2">
      <c r="A2029" s="4" t="s">
        <v>248</v>
      </c>
      <c r="B2029">
        <v>-3.1488800000000001</v>
      </c>
    </row>
    <row r="2030" spans="1:2">
      <c r="A2030" s="4" t="s">
        <v>265</v>
      </c>
      <c r="B2030">
        <v>0.01</v>
      </c>
    </row>
    <row r="2031" spans="1:2">
      <c r="A2031" s="4" t="s">
        <v>249</v>
      </c>
      <c r="B2031" t="s">
        <v>309</v>
      </c>
    </row>
    <row r="2032" spans="1:2">
      <c r="A2032" s="4" t="s">
        <v>250</v>
      </c>
      <c r="B2032" t="s">
        <v>251</v>
      </c>
    </row>
    <row r="2033" spans="1:2">
      <c r="A2033" s="4" t="s">
        <v>252</v>
      </c>
      <c r="B2033" t="s">
        <v>253</v>
      </c>
    </row>
    <row r="2034" spans="1:2">
      <c r="A2034" s="4" t="s">
        <v>353</v>
      </c>
    </row>
    <row r="2035" spans="1:2">
      <c r="A2035" s="4" t="s">
        <v>241</v>
      </c>
      <c r="B2035">
        <v>-4.1823199999999998</v>
      </c>
    </row>
    <row r="2036" spans="1:2">
      <c r="A2036" s="4" t="s">
        <v>242</v>
      </c>
      <c r="B2036">
        <v>4.7601900000000001E-3</v>
      </c>
    </row>
    <row r="2037" spans="1:2">
      <c r="A2037" s="4" t="s">
        <v>243</v>
      </c>
      <c r="B2037">
        <v>13</v>
      </c>
    </row>
    <row r="2038" spans="1:2">
      <c r="A2038" s="4" t="s">
        <v>244</v>
      </c>
      <c r="B2038">
        <v>112</v>
      </c>
    </row>
    <row r="2039" spans="1:2">
      <c r="A2039" s="4" t="s">
        <v>169</v>
      </c>
      <c r="B2039" t="s">
        <v>119</v>
      </c>
    </row>
    <row r="2040" spans="1:2">
      <c r="A2040" s="4" t="s">
        <v>246</v>
      </c>
      <c r="B2040">
        <v>-4.0419600000000004</v>
      </c>
    </row>
    <row r="2041" spans="1:2">
      <c r="A2041" s="4" t="s">
        <v>247</v>
      </c>
      <c r="B2041">
        <v>-3.45044</v>
      </c>
    </row>
    <row r="2042" spans="1:2">
      <c r="A2042" s="4" t="s">
        <v>248</v>
      </c>
      <c r="B2042">
        <v>-3.1504599999999998</v>
      </c>
    </row>
    <row r="2043" spans="1:2">
      <c r="A2043" s="4" t="s">
        <v>265</v>
      </c>
      <c r="B2043">
        <v>0.01</v>
      </c>
    </row>
    <row r="2044" spans="1:2">
      <c r="A2044" s="4" t="s">
        <v>249</v>
      </c>
      <c r="B2044" t="s">
        <v>354</v>
      </c>
    </row>
    <row r="2045" spans="1:2">
      <c r="A2045" s="4" t="s">
        <v>250</v>
      </c>
      <c r="B2045" t="s">
        <v>251</v>
      </c>
    </row>
    <row r="2046" spans="1:2">
      <c r="A2046" s="4" t="s">
        <v>252</v>
      </c>
      <c r="B2046" t="s">
        <v>253</v>
      </c>
    </row>
    <row r="2047" spans="1:2">
      <c r="A2047" s="4" t="s">
        <v>355</v>
      </c>
    </row>
    <row r="2048" spans="1:2">
      <c r="A2048" s="4" t="s">
        <v>241</v>
      </c>
      <c r="B2048">
        <v>-4.0550499999999996</v>
      </c>
    </row>
    <row r="2049" spans="1:2">
      <c r="A2049" s="4" t="s">
        <v>242</v>
      </c>
      <c r="B2049">
        <v>7.3327100000000001E-3</v>
      </c>
    </row>
    <row r="2050" spans="1:2">
      <c r="A2050" s="4" t="s">
        <v>243</v>
      </c>
      <c r="B2050">
        <v>13</v>
      </c>
    </row>
    <row r="2051" spans="1:2">
      <c r="A2051" s="4" t="s">
        <v>244</v>
      </c>
      <c r="B2051">
        <v>112</v>
      </c>
    </row>
    <row r="2052" spans="1:2">
      <c r="A2052" s="4" t="s">
        <v>169</v>
      </c>
      <c r="B2052" t="s">
        <v>120</v>
      </c>
    </row>
    <row r="2053" spans="1:2">
      <c r="A2053" s="4" t="s">
        <v>246</v>
      </c>
      <c r="B2053">
        <v>-4.0419600000000004</v>
      </c>
    </row>
    <row r="2054" spans="1:2">
      <c r="A2054" s="4" t="s">
        <v>247</v>
      </c>
      <c r="B2054">
        <v>-3.45044</v>
      </c>
    </row>
    <row r="2055" spans="1:2">
      <c r="A2055" s="4" t="s">
        <v>248</v>
      </c>
      <c r="B2055">
        <v>-3.1504599999999998</v>
      </c>
    </row>
    <row r="2056" spans="1:2">
      <c r="A2056" s="4" t="s">
        <v>265</v>
      </c>
      <c r="B2056">
        <v>0.01</v>
      </c>
    </row>
    <row r="2057" spans="1:2">
      <c r="A2057" s="4" t="s">
        <v>249</v>
      </c>
      <c r="B2057" t="s">
        <v>356</v>
      </c>
    </row>
    <row r="2058" spans="1:2">
      <c r="A2058" s="4" t="s">
        <v>250</v>
      </c>
      <c r="B2058" t="s">
        <v>251</v>
      </c>
    </row>
    <row r="2059" spans="1:2">
      <c r="A2059" s="4" t="s">
        <v>252</v>
      </c>
      <c r="B2059" t="s">
        <v>253</v>
      </c>
    </row>
    <row r="2060" spans="1:2">
      <c r="A2060" s="4" t="s">
        <v>357</v>
      </c>
    </row>
    <row r="2061" spans="1:2">
      <c r="A2061" s="4" t="s">
        <v>241</v>
      </c>
      <c r="B2061">
        <v>-4.1222200000000004</v>
      </c>
    </row>
    <row r="2062" spans="1:2">
      <c r="A2062" s="4" t="s">
        <v>242</v>
      </c>
      <c r="B2062">
        <v>5.8494999999999997E-3</v>
      </c>
    </row>
    <row r="2063" spans="1:2">
      <c r="A2063" s="4" t="s">
        <v>243</v>
      </c>
      <c r="B2063">
        <v>13</v>
      </c>
    </row>
    <row r="2064" spans="1:2">
      <c r="A2064" s="4" t="s">
        <v>244</v>
      </c>
      <c r="B2064">
        <v>112</v>
      </c>
    </row>
    <row r="2065" spans="1:2">
      <c r="A2065" s="4" t="s">
        <v>169</v>
      </c>
      <c r="B2065" t="s">
        <v>121</v>
      </c>
    </row>
    <row r="2066" spans="1:2">
      <c r="A2066" s="4" t="s">
        <v>246</v>
      </c>
      <c r="B2066">
        <v>-4.0419600000000004</v>
      </c>
    </row>
    <row r="2067" spans="1:2">
      <c r="A2067" s="4" t="s">
        <v>247</v>
      </c>
      <c r="B2067">
        <v>-3.45044</v>
      </c>
    </row>
    <row r="2068" spans="1:2">
      <c r="A2068" s="4" t="s">
        <v>248</v>
      </c>
      <c r="B2068">
        <v>-3.1504599999999998</v>
      </c>
    </row>
    <row r="2069" spans="1:2">
      <c r="A2069" s="4" t="s">
        <v>265</v>
      </c>
      <c r="B2069">
        <v>0.01</v>
      </c>
    </row>
    <row r="2070" spans="1:2">
      <c r="A2070" s="4" t="s">
        <v>249</v>
      </c>
      <c r="B2070" t="s">
        <v>358</v>
      </c>
    </row>
    <row r="2071" spans="1:2">
      <c r="A2071" s="4" t="s">
        <v>250</v>
      </c>
      <c r="B2071" t="s">
        <v>251</v>
      </c>
    </row>
    <row r="2072" spans="1:2">
      <c r="A2072" s="4" t="s">
        <v>252</v>
      </c>
      <c r="B2072" t="s">
        <v>253</v>
      </c>
    </row>
    <row r="2073" spans="1:2">
      <c r="A2073" s="4" t="s">
        <v>359</v>
      </c>
    </row>
    <row r="2074" spans="1:2">
      <c r="A2074" s="4" t="s">
        <v>241</v>
      </c>
      <c r="B2074">
        <v>-1.5394300000000001</v>
      </c>
    </row>
    <row r="2075" spans="1:2">
      <c r="A2075" s="4" t="s">
        <v>242</v>
      </c>
      <c r="B2075">
        <v>0.81525000000000003</v>
      </c>
    </row>
    <row r="2076" spans="1:2">
      <c r="A2076" s="4" t="s">
        <v>243</v>
      </c>
      <c r="B2076">
        <v>12</v>
      </c>
    </row>
    <row r="2077" spans="1:2">
      <c r="A2077" s="4" t="s">
        <v>244</v>
      </c>
      <c r="B2077">
        <v>113</v>
      </c>
    </row>
    <row r="2078" spans="1:2">
      <c r="A2078" s="4" t="s">
        <v>169</v>
      </c>
      <c r="B2078" t="s">
        <v>141</v>
      </c>
    </row>
    <row r="2079" spans="1:2">
      <c r="A2079" s="4" t="s">
        <v>246</v>
      </c>
      <c r="B2079">
        <v>-4.0412100000000004</v>
      </c>
    </row>
    <row r="2080" spans="1:2">
      <c r="A2080" s="4" t="s">
        <v>247</v>
      </c>
      <c r="B2080">
        <v>-3.4500799999999998</v>
      </c>
    </row>
    <row r="2081" spans="1:2">
      <c r="A2081" s="4" t="s">
        <v>248</v>
      </c>
      <c r="B2081">
        <v>-3.1502500000000002</v>
      </c>
    </row>
    <row r="2082" spans="1:2">
      <c r="A2082" s="4" t="s">
        <v>265</v>
      </c>
      <c r="B2082">
        <v>0.05</v>
      </c>
    </row>
    <row r="2083" spans="1:2">
      <c r="A2083" s="4" t="s">
        <v>249</v>
      </c>
      <c r="B2083" t="s">
        <v>360</v>
      </c>
    </row>
    <row r="2084" spans="1:2">
      <c r="A2084" s="4" t="s">
        <v>250</v>
      </c>
      <c r="B2084" t="s">
        <v>274</v>
      </c>
    </row>
    <row r="2085" spans="1:2">
      <c r="A2085" s="4" t="s">
        <v>252</v>
      </c>
      <c r="B2085" t="s">
        <v>253</v>
      </c>
    </row>
    <row r="2086" spans="1:2">
      <c r="A2086" s="4" t="s">
        <v>361</v>
      </c>
    </row>
    <row r="2087" spans="1:2">
      <c r="A2087" s="4" t="s">
        <v>241</v>
      </c>
      <c r="B2087">
        <v>-3.1156899999999998</v>
      </c>
    </row>
    <row r="2088" spans="1:2">
      <c r="A2088" s="4" t="s">
        <v>242</v>
      </c>
      <c r="B2088">
        <v>0.102546</v>
      </c>
    </row>
    <row r="2089" spans="1:2">
      <c r="A2089" s="4" t="s">
        <v>243</v>
      </c>
      <c r="B2089">
        <v>2</v>
      </c>
    </row>
    <row r="2090" spans="1:2">
      <c r="A2090" s="4" t="s">
        <v>244</v>
      </c>
      <c r="B2090">
        <v>123</v>
      </c>
    </row>
    <row r="2091" spans="1:2">
      <c r="A2091" s="4" t="s">
        <v>169</v>
      </c>
      <c r="B2091" t="s">
        <v>142</v>
      </c>
    </row>
    <row r="2092" spans="1:2">
      <c r="A2092" s="4" t="s">
        <v>246</v>
      </c>
      <c r="B2092">
        <v>-4.0343200000000001</v>
      </c>
    </row>
    <row r="2093" spans="1:2">
      <c r="A2093" s="4" t="s">
        <v>247</v>
      </c>
      <c r="B2093">
        <v>-3.4468100000000002</v>
      </c>
    </row>
    <row r="2094" spans="1:2">
      <c r="A2094" s="4" t="s">
        <v>248</v>
      </c>
      <c r="B2094">
        <v>-3.1483400000000001</v>
      </c>
    </row>
    <row r="2095" spans="1:2">
      <c r="A2095" s="4" t="s">
        <v>265</v>
      </c>
      <c r="B2095">
        <v>0.05</v>
      </c>
    </row>
    <row r="2096" spans="1:2">
      <c r="A2096" s="4" t="s">
        <v>249</v>
      </c>
      <c r="B2096" t="s">
        <v>362</v>
      </c>
    </row>
    <row r="2097" spans="1:2">
      <c r="A2097" s="4" t="s">
        <v>250</v>
      </c>
      <c r="B2097" t="s">
        <v>274</v>
      </c>
    </row>
    <row r="2098" spans="1:2">
      <c r="A2098" s="4" t="s">
        <v>252</v>
      </c>
      <c r="B2098" t="s">
        <v>253</v>
      </c>
    </row>
    <row r="2099" spans="1:2">
      <c r="A2099" s="4" t="s">
        <v>363</v>
      </c>
    </row>
    <row r="2100" spans="1:2">
      <c r="A2100" s="4" t="s">
        <v>241</v>
      </c>
      <c r="B2100">
        <v>-3.18675</v>
      </c>
    </row>
    <row r="2101" spans="1:2">
      <c r="A2101" s="4" t="s">
        <v>242</v>
      </c>
      <c r="B2101">
        <v>8.7075100000000002E-2</v>
      </c>
    </row>
    <row r="2102" spans="1:2">
      <c r="A2102" s="4" t="s">
        <v>243</v>
      </c>
      <c r="B2102">
        <v>12</v>
      </c>
    </row>
    <row r="2103" spans="1:2">
      <c r="A2103" s="4" t="s">
        <v>244</v>
      </c>
      <c r="B2103">
        <v>113</v>
      </c>
    </row>
    <row r="2104" spans="1:2">
      <c r="A2104" s="4" t="s">
        <v>169</v>
      </c>
      <c r="B2104" t="s">
        <v>143</v>
      </c>
    </row>
    <row r="2105" spans="1:2">
      <c r="A2105" s="4" t="s">
        <v>246</v>
      </c>
      <c r="B2105">
        <v>-4.0412100000000004</v>
      </c>
    </row>
    <row r="2106" spans="1:2">
      <c r="A2106" s="4" t="s">
        <v>247</v>
      </c>
      <c r="B2106">
        <v>-3.4500799999999998</v>
      </c>
    </row>
    <row r="2107" spans="1:2">
      <c r="A2107" s="4" t="s">
        <v>248</v>
      </c>
      <c r="B2107">
        <v>-3.1502500000000002</v>
      </c>
    </row>
    <row r="2108" spans="1:2">
      <c r="A2108" s="4" t="s">
        <v>265</v>
      </c>
      <c r="B2108">
        <v>0.05</v>
      </c>
    </row>
    <row r="2109" spans="1:2">
      <c r="A2109" s="4" t="s">
        <v>249</v>
      </c>
      <c r="B2109" t="s">
        <v>364</v>
      </c>
    </row>
    <row r="2110" spans="1:2">
      <c r="A2110" s="4" t="s">
        <v>250</v>
      </c>
      <c r="B2110" t="s">
        <v>274</v>
      </c>
    </row>
    <row r="2111" spans="1:2">
      <c r="A2111" s="4" t="s">
        <v>252</v>
      </c>
      <c r="B2111" t="s">
        <v>253</v>
      </c>
    </row>
    <row r="2112" spans="1:2">
      <c r="A2112" s="4" t="s">
        <v>359</v>
      </c>
    </row>
    <row r="2113" spans="1:2">
      <c r="A2113" s="4" t="s">
        <v>241</v>
      </c>
      <c r="B2113">
        <v>-1.5394300000000001</v>
      </c>
    </row>
    <row r="2114" spans="1:2">
      <c r="A2114" s="4" t="s">
        <v>242</v>
      </c>
      <c r="B2114">
        <v>0.81525000000000003</v>
      </c>
    </row>
    <row r="2115" spans="1:2">
      <c r="A2115" s="4" t="s">
        <v>243</v>
      </c>
      <c r="B2115">
        <v>12</v>
      </c>
    </row>
    <row r="2116" spans="1:2">
      <c r="A2116" s="4" t="s">
        <v>244</v>
      </c>
      <c r="B2116">
        <v>113</v>
      </c>
    </row>
    <row r="2117" spans="1:2">
      <c r="A2117" s="4" t="s">
        <v>169</v>
      </c>
      <c r="B2117" t="s">
        <v>141</v>
      </c>
    </row>
    <row r="2118" spans="1:2">
      <c r="A2118" s="4" t="s">
        <v>246</v>
      </c>
      <c r="B2118">
        <v>-4.0412100000000004</v>
      </c>
    </row>
    <row r="2119" spans="1:2">
      <c r="A2119" s="4" t="s">
        <v>247</v>
      </c>
      <c r="B2119">
        <v>-3.4500799999999998</v>
      </c>
    </row>
    <row r="2120" spans="1:2">
      <c r="A2120" s="4" t="s">
        <v>248</v>
      </c>
      <c r="B2120">
        <v>-3.1502500000000002</v>
      </c>
    </row>
    <row r="2121" spans="1:2">
      <c r="A2121" s="4" t="s">
        <v>265</v>
      </c>
      <c r="B2121">
        <v>0.01</v>
      </c>
    </row>
    <row r="2122" spans="1:2">
      <c r="A2122" s="4" t="s">
        <v>249</v>
      </c>
      <c r="B2122" t="s">
        <v>360</v>
      </c>
    </row>
    <row r="2123" spans="1:2">
      <c r="A2123" s="4" t="s">
        <v>250</v>
      </c>
      <c r="B2123" t="s">
        <v>274</v>
      </c>
    </row>
    <row r="2124" spans="1:2">
      <c r="A2124" s="4" t="s">
        <v>252</v>
      </c>
      <c r="B2124" t="s">
        <v>253</v>
      </c>
    </row>
    <row r="2125" spans="1:2">
      <c r="A2125" s="4" t="s">
        <v>361</v>
      </c>
    </row>
    <row r="2126" spans="1:2">
      <c r="A2126" s="4" t="s">
        <v>241</v>
      </c>
      <c r="B2126">
        <v>-3.1156899999999998</v>
      </c>
    </row>
    <row r="2127" spans="1:2">
      <c r="A2127" s="4" t="s">
        <v>242</v>
      </c>
      <c r="B2127">
        <v>0.102546</v>
      </c>
    </row>
    <row r="2128" spans="1:2">
      <c r="A2128" s="4" t="s">
        <v>243</v>
      </c>
      <c r="B2128">
        <v>2</v>
      </c>
    </row>
    <row r="2129" spans="1:2">
      <c r="A2129" s="4" t="s">
        <v>244</v>
      </c>
      <c r="B2129">
        <v>123</v>
      </c>
    </row>
    <row r="2130" spans="1:2">
      <c r="A2130" s="4" t="s">
        <v>169</v>
      </c>
      <c r="B2130" t="s">
        <v>142</v>
      </c>
    </row>
    <row r="2131" spans="1:2">
      <c r="A2131" s="4" t="s">
        <v>246</v>
      </c>
      <c r="B2131">
        <v>-4.0343200000000001</v>
      </c>
    </row>
    <row r="2132" spans="1:2">
      <c r="A2132" s="4" t="s">
        <v>247</v>
      </c>
      <c r="B2132">
        <v>-3.4468100000000002</v>
      </c>
    </row>
    <row r="2133" spans="1:2">
      <c r="A2133" s="4" t="s">
        <v>248</v>
      </c>
      <c r="B2133">
        <v>-3.1483400000000001</v>
      </c>
    </row>
    <row r="2134" spans="1:2">
      <c r="A2134" s="4" t="s">
        <v>265</v>
      </c>
      <c r="B2134">
        <v>0.01</v>
      </c>
    </row>
    <row r="2135" spans="1:2">
      <c r="A2135" s="4" t="s">
        <v>249</v>
      </c>
      <c r="B2135" t="s">
        <v>362</v>
      </c>
    </row>
    <row r="2136" spans="1:2">
      <c r="A2136" s="4" t="s">
        <v>250</v>
      </c>
      <c r="B2136" t="s">
        <v>274</v>
      </c>
    </row>
    <row r="2137" spans="1:2">
      <c r="A2137" s="4" t="s">
        <v>252</v>
      </c>
      <c r="B2137" t="s">
        <v>253</v>
      </c>
    </row>
    <row r="2138" spans="1:2">
      <c r="A2138" s="4" t="s">
        <v>363</v>
      </c>
    </row>
    <row r="2139" spans="1:2">
      <c r="A2139" s="4" t="s">
        <v>241</v>
      </c>
      <c r="B2139">
        <v>-3.18675</v>
      </c>
    </row>
    <row r="2140" spans="1:2">
      <c r="A2140" s="4" t="s">
        <v>242</v>
      </c>
      <c r="B2140">
        <v>8.7075100000000002E-2</v>
      </c>
    </row>
    <row r="2141" spans="1:2">
      <c r="A2141" s="4" t="s">
        <v>243</v>
      </c>
      <c r="B2141">
        <v>12</v>
      </c>
    </row>
    <row r="2142" spans="1:2">
      <c r="A2142" s="4" t="s">
        <v>244</v>
      </c>
      <c r="B2142">
        <v>113</v>
      </c>
    </row>
    <row r="2143" spans="1:2">
      <c r="A2143" s="4" t="s">
        <v>169</v>
      </c>
      <c r="B2143" t="s">
        <v>143</v>
      </c>
    </row>
    <row r="2144" spans="1:2">
      <c r="A2144" s="4" t="s">
        <v>246</v>
      </c>
      <c r="B2144">
        <v>-4.0412100000000004</v>
      </c>
    </row>
    <row r="2145" spans="1:2">
      <c r="A2145" s="4" t="s">
        <v>247</v>
      </c>
      <c r="B2145">
        <v>-3.4500799999999998</v>
      </c>
    </row>
    <row r="2146" spans="1:2">
      <c r="A2146" s="4" t="s">
        <v>248</v>
      </c>
      <c r="B2146">
        <v>-3.1502500000000002</v>
      </c>
    </row>
    <row r="2147" spans="1:2">
      <c r="A2147" s="4" t="s">
        <v>265</v>
      </c>
      <c r="B2147">
        <v>0.01</v>
      </c>
    </row>
    <row r="2148" spans="1:2">
      <c r="A2148" s="4" t="s">
        <v>249</v>
      </c>
      <c r="B2148" t="s">
        <v>364</v>
      </c>
    </row>
    <row r="2149" spans="1:2">
      <c r="A2149" s="4" t="s">
        <v>250</v>
      </c>
      <c r="B2149" t="s">
        <v>274</v>
      </c>
    </row>
    <row r="2150" spans="1:2">
      <c r="A2150" s="4" t="s">
        <v>252</v>
      </c>
      <c r="B2150" t="s">
        <v>253</v>
      </c>
    </row>
    <row r="2151" spans="1:2">
      <c r="A2151" s="4" t="s">
        <v>365</v>
      </c>
    </row>
    <row r="2152" spans="1:2">
      <c r="A2152" s="4" t="s">
        <v>241</v>
      </c>
      <c r="B2152">
        <v>-5.0315599999999998</v>
      </c>
    </row>
    <row r="2153" spans="1:2">
      <c r="A2153" s="4" t="s">
        <v>242</v>
      </c>
      <c r="B2153">
        <v>1.8017099999999999E-4</v>
      </c>
    </row>
    <row r="2154" spans="1:2">
      <c r="A2154" s="4" t="s">
        <v>243</v>
      </c>
      <c r="B2154">
        <v>3</v>
      </c>
    </row>
    <row r="2155" spans="1:2">
      <c r="A2155" s="4" t="s">
        <v>244</v>
      </c>
      <c r="B2155">
        <v>122</v>
      </c>
    </row>
    <row r="2156" spans="1:2">
      <c r="A2156" s="4" t="s">
        <v>169</v>
      </c>
      <c r="B2156" t="s">
        <v>329</v>
      </c>
    </row>
    <row r="2157" spans="1:2">
      <c r="A2157" s="4" t="s">
        <v>246</v>
      </c>
      <c r="B2157">
        <v>-4.0349599999999999</v>
      </c>
    </row>
    <row r="2158" spans="1:2">
      <c r="A2158" s="4" t="s">
        <v>247</v>
      </c>
      <c r="B2158">
        <v>-3.4471099999999999</v>
      </c>
    </row>
    <row r="2159" spans="1:2">
      <c r="A2159" s="4" t="s">
        <v>248</v>
      </c>
      <c r="B2159">
        <v>-3.14852</v>
      </c>
    </row>
    <row r="2160" spans="1:2">
      <c r="A2160" s="4" t="s">
        <v>265</v>
      </c>
      <c r="B2160">
        <v>0.05</v>
      </c>
    </row>
    <row r="2161" spans="1:2">
      <c r="A2161" s="4" t="s">
        <v>249</v>
      </c>
      <c r="B2161" t="s">
        <v>320</v>
      </c>
    </row>
    <row r="2162" spans="1:2">
      <c r="A2162" s="4" t="s">
        <v>250</v>
      </c>
      <c r="B2162" t="s">
        <v>251</v>
      </c>
    </row>
    <row r="2163" spans="1:2">
      <c r="A2163" s="4" t="s">
        <v>252</v>
      </c>
      <c r="B2163" t="s">
        <v>253</v>
      </c>
    </row>
    <row r="2164" spans="1:2">
      <c r="A2164" s="4" t="s">
        <v>366</v>
      </c>
    </row>
    <row r="2165" spans="1:2">
      <c r="A2165" s="4" t="s">
        <v>241</v>
      </c>
      <c r="B2165">
        <v>-5.0580600000000002</v>
      </c>
    </row>
    <row r="2166" spans="1:2">
      <c r="A2166" s="4" t="s">
        <v>242</v>
      </c>
      <c r="B2166">
        <v>1.6107099999999999E-4</v>
      </c>
    </row>
    <row r="2167" spans="1:2">
      <c r="A2167" s="4" t="s">
        <v>243</v>
      </c>
      <c r="B2167">
        <v>3</v>
      </c>
    </row>
    <row r="2168" spans="1:2">
      <c r="A2168" s="4" t="s">
        <v>244</v>
      </c>
      <c r="B2168">
        <v>122</v>
      </c>
    </row>
    <row r="2169" spans="1:2">
      <c r="A2169" s="4" t="s">
        <v>169</v>
      </c>
      <c r="B2169" t="s">
        <v>332</v>
      </c>
    </row>
    <row r="2170" spans="1:2">
      <c r="A2170" s="4" t="s">
        <v>246</v>
      </c>
      <c r="B2170">
        <v>-4.0349599999999999</v>
      </c>
    </row>
    <row r="2171" spans="1:2">
      <c r="A2171" s="4" t="s">
        <v>247</v>
      </c>
      <c r="B2171">
        <v>-3.4471099999999999</v>
      </c>
    </row>
    <row r="2172" spans="1:2">
      <c r="A2172" s="4" t="s">
        <v>248</v>
      </c>
      <c r="B2172">
        <v>-3.14852</v>
      </c>
    </row>
    <row r="2173" spans="1:2">
      <c r="A2173" s="4" t="s">
        <v>265</v>
      </c>
      <c r="B2173">
        <v>0.05</v>
      </c>
    </row>
    <row r="2174" spans="1:2">
      <c r="A2174" s="4" t="s">
        <v>249</v>
      </c>
      <c r="B2174" t="s">
        <v>320</v>
      </c>
    </row>
    <row r="2175" spans="1:2">
      <c r="A2175" s="4" t="s">
        <v>250</v>
      </c>
      <c r="B2175" t="s">
        <v>251</v>
      </c>
    </row>
    <row r="2176" spans="1:2">
      <c r="A2176" s="4" t="s">
        <v>252</v>
      </c>
      <c r="B2176" t="s">
        <v>253</v>
      </c>
    </row>
    <row r="2177" spans="1:2">
      <c r="A2177" s="4" t="s">
        <v>367</v>
      </c>
    </row>
    <row r="2178" spans="1:2">
      <c r="A2178" s="4" t="s">
        <v>241</v>
      </c>
      <c r="B2178">
        <v>-4.9760099999999996</v>
      </c>
    </row>
    <row r="2179" spans="1:2">
      <c r="A2179" s="4" t="s">
        <v>242</v>
      </c>
      <c r="B2179">
        <v>2.2747699999999999E-4</v>
      </c>
    </row>
    <row r="2180" spans="1:2">
      <c r="A2180" s="4" t="s">
        <v>243</v>
      </c>
      <c r="B2180">
        <v>7</v>
      </c>
    </row>
    <row r="2181" spans="1:2">
      <c r="A2181" s="4" t="s">
        <v>244</v>
      </c>
      <c r="B2181">
        <v>118</v>
      </c>
    </row>
    <row r="2182" spans="1:2">
      <c r="A2182" s="4" t="s">
        <v>169</v>
      </c>
      <c r="B2182" t="s">
        <v>335</v>
      </c>
    </row>
    <row r="2183" spans="1:2">
      <c r="A2183" s="4" t="s">
        <v>246</v>
      </c>
      <c r="B2183">
        <v>-4.0376099999999999</v>
      </c>
    </row>
    <row r="2184" spans="1:2">
      <c r="A2184" s="4" t="s">
        <v>247</v>
      </c>
      <c r="B2184">
        <v>-3.4483700000000002</v>
      </c>
    </row>
    <row r="2185" spans="1:2">
      <c r="A2185" s="4" t="s">
        <v>248</v>
      </c>
      <c r="B2185">
        <v>-3.1492599999999999</v>
      </c>
    </row>
    <row r="2186" spans="1:2">
      <c r="A2186" s="4" t="s">
        <v>265</v>
      </c>
      <c r="B2186">
        <v>0.05</v>
      </c>
    </row>
    <row r="2187" spans="1:2">
      <c r="A2187" s="4" t="s">
        <v>249</v>
      </c>
      <c r="B2187" t="s">
        <v>320</v>
      </c>
    </row>
    <row r="2188" spans="1:2">
      <c r="A2188" s="4" t="s">
        <v>250</v>
      </c>
      <c r="B2188" t="s">
        <v>251</v>
      </c>
    </row>
    <row r="2189" spans="1:2">
      <c r="A2189" s="4" t="s">
        <v>252</v>
      </c>
      <c r="B2189" t="s">
        <v>253</v>
      </c>
    </row>
    <row r="2190" spans="1:2">
      <c r="A2190" s="4" t="s">
        <v>368</v>
      </c>
    </row>
    <row r="2191" spans="1:2">
      <c r="A2191" s="4" t="s">
        <v>241</v>
      </c>
      <c r="B2191">
        <v>-5.1446399999999999</v>
      </c>
    </row>
    <row r="2192" spans="1:2">
      <c r="A2192" s="4" t="s">
        <v>242</v>
      </c>
      <c r="B2192">
        <v>1.11276E-4</v>
      </c>
    </row>
    <row r="2193" spans="1:2">
      <c r="A2193" s="4" t="s">
        <v>243</v>
      </c>
      <c r="B2193">
        <v>7</v>
      </c>
    </row>
    <row r="2194" spans="1:2">
      <c r="A2194" s="4" t="s">
        <v>244</v>
      </c>
      <c r="B2194">
        <v>118</v>
      </c>
    </row>
    <row r="2195" spans="1:2">
      <c r="A2195" s="4" t="s">
        <v>169</v>
      </c>
      <c r="B2195" t="s">
        <v>338</v>
      </c>
    </row>
    <row r="2196" spans="1:2">
      <c r="A2196" s="4" t="s">
        <v>246</v>
      </c>
      <c r="B2196">
        <v>-4.0376099999999999</v>
      </c>
    </row>
    <row r="2197" spans="1:2">
      <c r="A2197" s="4" t="s">
        <v>247</v>
      </c>
      <c r="B2197">
        <v>-3.4483700000000002</v>
      </c>
    </row>
    <row r="2198" spans="1:2">
      <c r="A2198" s="4" t="s">
        <v>248</v>
      </c>
      <c r="B2198">
        <v>-3.1492599999999999</v>
      </c>
    </row>
    <row r="2199" spans="1:2">
      <c r="A2199" s="4" t="s">
        <v>265</v>
      </c>
      <c r="B2199">
        <v>0.05</v>
      </c>
    </row>
    <row r="2200" spans="1:2">
      <c r="A2200" s="4" t="s">
        <v>249</v>
      </c>
      <c r="B2200" t="s">
        <v>318</v>
      </c>
    </row>
    <row r="2201" spans="1:2">
      <c r="A2201" s="4" t="s">
        <v>250</v>
      </c>
      <c r="B2201" t="s">
        <v>251</v>
      </c>
    </row>
    <row r="2202" spans="1:2">
      <c r="A2202" s="4" t="s">
        <v>252</v>
      </c>
      <c r="B2202" t="s">
        <v>253</v>
      </c>
    </row>
    <row r="2203" spans="1:2">
      <c r="A2203" s="4" t="s">
        <v>365</v>
      </c>
    </row>
    <row r="2204" spans="1:2">
      <c r="A2204" s="4" t="s">
        <v>241</v>
      </c>
      <c r="B2204">
        <v>-5.0315599999999998</v>
      </c>
    </row>
    <row r="2205" spans="1:2">
      <c r="A2205" s="4" t="s">
        <v>242</v>
      </c>
      <c r="B2205">
        <v>1.8017099999999999E-4</v>
      </c>
    </row>
    <row r="2206" spans="1:2">
      <c r="A2206" s="4" t="s">
        <v>243</v>
      </c>
      <c r="B2206">
        <v>3</v>
      </c>
    </row>
    <row r="2207" spans="1:2">
      <c r="A2207" s="4" t="s">
        <v>244</v>
      </c>
      <c r="B2207">
        <v>122</v>
      </c>
    </row>
    <row r="2208" spans="1:2">
      <c r="A2208" s="4" t="s">
        <v>169</v>
      </c>
      <c r="B2208" t="s">
        <v>329</v>
      </c>
    </row>
    <row r="2209" spans="1:2">
      <c r="A2209" s="4" t="s">
        <v>246</v>
      </c>
      <c r="B2209">
        <v>-4.0349599999999999</v>
      </c>
    </row>
    <row r="2210" spans="1:2">
      <c r="A2210" s="4" t="s">
        <v>247</v>
      </c>
      <c r="B2210">
        <v>-3.4471099999999999</v>
      </c>
    </row>
    <row r="2211" spans="1:2">
      <c r="A2211" s="4" t="s">
        <v>248</v>
      </c>
      <c r="B2211">
        <v>-3.14852</v>
      </c>
    </row>
    <row r="2212" spans="1:2">
      <c r="A2212" s="4" t="s">
        <v>265</v>
      </c>
      <c r="B2212">
        <v>0.01</v>
      </c>
    </row>
    <row r="2213" spans="1:2">
      <c r="A2213" s="4" t="s">
        <v>249</v>
      </c>
      <c r="B2213" t="s">
        <v>320</v>
      </c>
    </row>
    <row r="2214" spans="1:2">
      <c r="A2214" s="4" t="s">
        <v>250</v>
      </c>
      <c r="B2214" t="s">
        <v>251</v>
      </c>
    </row>
    <row r="2215" spans="1:2">
      <c r="A2215" s="4" t="s">
        <v>252</v>
      </c>
      <c r="B2215" t="s">
        <v>253</v>
      </c>
    </row>
    <row r="2216" spans="1:2">
      <c r="A2216" s="4" t="s">
        <v>366</v>
      </c>
    </row>
    <row r="2217" spans="1:2">
      <c r="A2217" s="4" t="s">
        <v>241</v>
      </c>
      <c r="B2217">
        <v>-5.0580600000000002</v>
      </c>
    </row>
    <row r="2218" spans="1:2">
      <c r="A2218" s="4" t="s">
        <v>242</v>
      </c>
      <c r="B2218">
        <v>1.6107099999999999E-4</v>
      </c>
    </row>
    <row r="2219" spans="1:2">
      <c r="A2219" s="4" t="s">
        <v>243</v>
      </c>
      <c r="B2219">
        <v>3</v>
      </c>
    </row>
    <row r="2220" spans="1:2">
      <c r="A2220" s="4" t="s">
        <v>244</v>
      </c>
      <c r="B2220">
        <v>122</v>
      </c>
    </row>
    <row r="2221" spans="1:2">
      <c r="A2221" s="4" t="s">
        <v>169</v>
      </c>
      <c r="B2221" t="s">
        <v>332</v>
      </c>
    </row>
    <row r="2222" spans="1:2">
      <c r="A2222" s="4" t="s">
        <v>246</v>
      </c>
      <c r="B2222">
        <v>-4.0349599999999999</v>
      </c>
    </row>
    <row r="2223" spans="1:2">
      <c r="A2223" s="4" t="s">
        <v>247</v>
      </c>
      <c r="B2223">
        <v>-3.4471099999999999</v>
      </c>
    </row>
    <row r="2224" spans="1:2">
      <c r="A2224" s="4" t="s">
        <v>248</v>
      </c>
      <c r="B2224">
        <v>-3.14852</v>
      </c>
    </row>
    <row r="2225" spans="1:2">
      <c r="A2225" s="4" t="s">
        <v>265</v>
      </c>
      <c r="B2225">
        <v>0.01</v>
      </c>
    </row>
    <row r="2226" spans="1:2">
      <c r="A2226" s="4" t="s">
        <v>249</v>
      </c>
      <c r="B2226" t="s">
        <v>320</v>
      </c>
    </row>
    <row r="2227" spans="1:2">
      <c r="A2227" s="4" t="s">
        <v>250</v>
      </c>
      <c r="B2227" t="s">
        <v>251</v>
      </c>
    </row>
    <row r="2228" spans="1:2">
      <c r="A2228" s="4" t="s">
        <v>252</v>
      </c>
      <c r="B2228" t="s">
        <v>253</v>
      </c>
    </row>
    <row r="2229" spans="1:2">
      <c r="A2229" s="4" t="s">
        <v>367</v>
      </c>
    </row>
    <row r="2230" spans="1:2">
      <c r="A2230" s="4" t="s">
        <v>241</v>
      </c>
      <c r="B2230">
        <v>-4.9760099999999996</v>
      </c>
    </row>
    <row r="2231" spans="1:2">
      <c r="A2231" s="4" t="s">
        <v>242</v>
      </c>
      <c r="B2231">
        <v>2.2747699999999999E-4</v>
      </c>
    </row>
    <row r="2232" spans="1:2">
      <c r="A2232" s="4" t="s">
        <v>243</v>
      </c>
      <c r="B2232">
        <v>7</v>
      </c>
    </row>
    <row r="2233" spans="1:2">
      <c r="A2233" s="4" t="s">
        <v>244</v>
      </c>
      <c r="B2233">
        <v>118</v>
      </c>
    </row>
    <row r="2234" spans="1:2">
      <c r="A2234" s="4" t="s">
        <v>169</v>
      </c>
      <c r="B2234" t="s">
        <v>335</v>
      </c>
    </row>
    <row r="2235" spans="1:2">
      <c r="A2235" s="4" t="s">
        <v>246</v>
      </c>
      <c r="B2235">
        <v>-4.0376099999999999</v>
      </c>
    </row>
    <row r="2236" spans="1:2">
      <c r="A2236" s="4" t="s">
        <v>247</v>
      </c>
      <c r="B2236">
        <v>-3.4483700000000002</v>
      </c>
    </row>
    <row r="2237" spans="1:2">
      <c r="A2237" s="4" t="s">
        <v>248</v>
      </c>
      <c r="B2237">
        <v>-3.1492599999999999</v>
      </c>
    </row>
    <row r="2238" spans="1:2">
      <c r="A2238" s="4" t="s">
        <v>265</v>
      </c>
      <c r="B2238">
        <v>0.01</v>
      </c>
    </row>
    <row r="2239" spans="1:2">
      <c r="A2239" s="4" t="s">
        <v>249</v>
      </c>
      <c r="B2239" t="s">
        <v>320</v>
      </c>
    </row>
    <row r="2240" spans="1:2">
      <c r="A2240" s="4" t="s">
        <v>250</v>
      </c>
      <c r="B2240" t="s">
        <v>251</v>
      </c>
    </row>
    <row r="2241" spans="1:2">
      <c r="A2241" s="4" t="s">
        <v>252</v>
      </c>
      <c r="B2241" t="s">
        <v>253</v>
      </c>
    </row>
    <row r="2242" spans="1:2">
      <c r="A2242" s="4" t="s">
        <v>368</v>
      </c>
    </row>
    <row r="2243" spans="1:2">
      <c r="A2243" s="4" t="s">
        <v>241</v>
      </c>
      <c r="B2243">
        <v>-5.1446399999999999</v>
      </c>
    </row>
    <row r="2244" spans="1:2">
      <c r="A2244" s="4" t="s">
        <v>242</v>
      </c>
      <c r="B2244">
        <v>1.11276E-4</v>
      </c>
    </row>
    <row r="2245" spans="1:2">
      <c r="A2245" s="4" t="s">
        <v>243</v>
      </c>
      <c r="B2245">
        <v>7</v>
      </c>
    </row>
    <row r="2246" spans="1:2">
      <c r="A2246" s="4" t="s">
        <v>244</v>
      </c>
      <c r="B2246">
        <v>118</v>
      </c>
    </row>
    <row r="2247" spans="1:2">
      <c r="A2247" s="4" t="s">
        <v>169</v>
      </c>
      <c r="B2247" t="s">
        <v>338</v>
      </c>
    </row>
    <row r="2248" spans="1:2">
      <c r="A2248" s="4" t="s">
        <v>246</v>
      </c>
      <c r="B2248">
        <v>-4.0376099999999999</v>
      </c>
    </row>
    <row r="2249" spans="1:2">
      <c r="A2249" s="4" t="s">
        <v>247</v>
      </c>
      <c r="B2249">
        <v>-3.4483700000000002</v>
      </c>
    </row>
    <row r="2250" spans="1:2">
      <c r="A2250" s="4" t="s">
        <v>248</v>
      </c>
      <c r="B2250">
        <v>-3.1492599999999999</v>
      </c>
    </row>
    <row r="2251" spans="1:2">
      <c r="A2251" s="4" t="s">
        <v>265</v>
      </c>
      <c r="B2251">
        <v>0.01</v>
      </c>
    </row>
    <row r="2252" spans="1:2">
      <c r="A2252" s="4" t="s">
        <v>249</v>
      </c>
      <c r="B2252" t="s">
        <v>318</v>
      </c>
    </row>
    <row r="2253" spans="1:2">
      <c r="A2253" s="4" t="s">
        <v>250</v>
      </c>
      <c r="B2253" t="s">
        <v>251</v>
      </c>
    </row>
    <row r="2254" spans="1:2">
      <c r="A2254" s="4" t="s">
        <v>252</v>
      </c>
      <c r="B2254" t="s">
        <v>253</v>
      </c>
    </row>
    <row r="2255" spans="1:2">
      <c r="A2255" s="4" t="s">
        <v>359</v>
      </c>
    </row>
    <row r="2256" spans="1:2">
      <c r="A2256" s="4" t="s">
        <v>241</v>
      </c>
      <c r="B2256">
        <v>-1.5394300000000001</v>
      </c>
    </row>
    <row r="2257" spans="1:2">
      <c r="A2257" s="4" t="s">
        <v>242</v>
      </c>
      <c r="B2257">
        <v>0.81525000000000003</v>
      </c>
    </row>
    <row r="2258" spans="1:2">
      <c r="A2258" s="4" t="s">
        <v>243</v>
      </c>
      <c r="B2258">
        <v>12</v>
      </c>
    </row>
    <row r="2259" spans="1:2">
      <c r="A2259" s="4" t="s">
        <v>244</v>
      </c>
      <c r="B2259">
        <v>113</v>
      </c>
    </row>
    <row r="2260" spans="1:2">
      <c r="A2260" s="4" t="s">
        <v>169</v>
      </c>
      <c r="B2260" t="s">
        <v>141</v>
      </c>
    </row>
    <row r="2261" spans="1:2">
      <c r="A2261" s="4" t="s">
        <v>246</v>
      </c>
      <c r="B2261">
        <v>-4.0412100000000004</v>
      </c>
    </row>
    <row r="2262" spans="1:2">
      <c r="A2262" s="4" t="s">
        <v>247</v>
      </c>
      <c r="B2262">
        <v>-3.4500799999999998</v>
      </c>
    </row>
    <row r="2263" spans="1:2">
      <c r="A2263" s="4" t="s">
        <v>248</v>
      </c>
      <c r="B2263">
        <v>-3.1502500000000002</v>
      </c>
    </row>
    <row r="2264" spans="1:2">
      <c r="A2264" s="4" t="s">
        <v>265</v>
      </c>
      <c r="B2264">
        <v>0.05</v>
      </c>
    </row>
    <row r="2265" spans="1:2">
      <c r="A2265" s="4" t="s">
        <v>249</v>
      </c>
      <c r="B2265" t="s">
        <v>360</v>
      </c>
    </row>
    <row r="2266" spans="1:2">
      <c r="A2266" s="4" t="s">
        <v>250</v>
      </c>
      <c r="B2266" t="s">
        <v>274</v>
      </c>
    </row>
    <row r="2267" spans="1:2">
      <c r="A2267" s="4" t="s">
        <v>252</v>
      </c>
      <c r="B2267" t="s">
        <v>253</v>
      </c>
    </row>
    <row r="2268" spans="1:2">
      <c r="A2268" s="4" t="s">
        <v>361</v>
      </c>
    </row>
    <row r="2269" spans="1:2">
      <c r="A2269" s="4" t="s">
        <v>241</v>
      </c>
      <c r="B2269">
        <v>-3.1156899999999998</v>
      </c>
    </row>
    <row r="2270" spans="1:2">
      <c r="A2270" s="4" t="s">
        <v>242</v>
      </c>
      <c r="B2270">
        <v>0.102546</v>
      </c>
    </row>
    <row r="2271" spans="1:2">
      <c r="A2271" s="4" t="s">
        <v>243</v>
      </c>
      <c r="B2271">
        <v>2</v>
      </c>
    </row>
    <row r="2272" spans="1:2">
      <c r="A2272" s="4" t="s">
        <v>244</v>
      </c>
      <c r="B2272">
        <v>123</v>
      </c>
    </row>
    <row r="2273" spans="1:2">
      <c r="A2273" s="4" t="s">
        <v>169</v>
      </c>
      <c r="B2273" t="s">
        <v>142</v>
      </c>
    </row>
    <row r="2274" spans="1:2">
      <c r="A2274" s="4" t="s">
        <v>246</v>
      </c>
      <c r="B2274">
        <v>-4.0343200000000001</v>
      </c>
    </row>
    <row r="2275" spans="1:2">
      <c r="A2275" s="4" t="s">
        <v>247</v>
      </c>
      <c r="B2275">
        <v>-3.4468100000000002</v>
      </c>
    </row>
    <row r="2276" spans="1:2">
      <c r="A2276" s="4" t="s">
        <v>248</v>
      </c>
      <c r="B2276">
        <v>-3.1483400000000001</v>
      </c>
    </row>
    <row r="2277" spans="1:2">
      <c r="A2277" s="4" t="s">
        <v>265</v>
      </c>
      <c r="B2277">
        <v>0.05</v>
      </c>
    </row>
    <row r="2278" spans="1:2">
      <c r="A2278" s="4" t="s">
        <v>249</v>
      </c>
      <c r="B2278" t="s">
        <v>362</v>
      </c>
    </row>
    <row r="2279" spans="1:2">
      <c r="A2279" s="4" t="s">
        <v>250</v>
      </c>
      <c r="B2279" t="s">
        <v>274</v>
      </c>
    </row>
    <row r="2280" spans="1:2">
      <c r="A2280" s="4" t="s">
        <v>252</v>
      </c>
      <c r="B2280" t="s">
        <v>253</v>
      </c>
    </row>
    <row r="2281" spans="1:2">
      <c r="A2281" s="4" t="s">
        <v>363</v>
      </c>
    </row>
    <row r="2282" spans="1:2">
      <c r="A2282" s="4" t="s">
        <v>241</v>
      </c>
      <c r="B2282">
        <v>-3.18675</v>
      </c>
    </row>
    <row r="2283" spans="1:2">
      <c r="A2283" s="4" t="s">
        <v>242</v>
      </c>
      <c r="B2283">
        <v>8.7075100000000002E-2</v>
      </c>
    </row>
    <row r="2284" spans="1:2">
      <c r="A2284" s="4" t="s">
        <v>243</v>
      </c>
      <c r="B2284">
        <v>12</v>
      </c>
    </row>
    <row r="2285" spans="1:2">
      <c r="A2285" s="4" t="s">
        <v>244</v>
      </c>
      <c r="B2285">
        <v>113</v>
      </c>
    </row>
    <row r="2286" spans="1:2">
      <c r="A2286" s="4" t="s">
        <v>169</v>
      </c>
      <c r="B2286" t="s">
        <v>143</v>
      </c>
    </row>
    <row r="2287" spans="1:2">
      <c r="A2287" s="4" t="s">
        <v>246</v>
      </c>
      <c r="B2287">
        <v>-4.0412100000000004</v>
      </c>
    </row>
    <row r="2288" spans="1:2">
      <c r="A2288" s="4" t="s">
        <v>247</v>
      </c>
      <c r="B2288">
        <v>-3.4500799999999998</v>
      </c>
    </row>
    <row r="2289" spans="1:2">
      <c r="A2289" s="4" t="s">
        <v>248</v>
      </c>
      <c r="B2289">
        <v>-3.1502500000000002</v>
      </c>
    </row>
    <row r="2290" spans="1:2">
      <c r="A2290" s="4" t="s">
        <v>265</v>
      </c>
      <c r="B2290">
        <v>0.05</v>
      </c>
    </row>
    <row r="2291" spans="1:2">
      <c r="A2291" s="4" t="s">
        <v>249</v>
      </c>
      <c r="B2291" t="s">
        <v>364</v>
      </c>
    </row>
    <row r="2292" spans="1:2">
      <c r="A2292" s="4" t="s">
        <v>250</v>
      </c>
      <c r="B2292" t="s">
        <v>274</v>
      </c>
    </row>
    <row r="2293" spans="1:2">
      <c r="A2293" s="4" t="s">
        <v>252</v>
      </c>
      <c r="B2293" t="s">
        <v>253</v>
      </c>
    </row>
    <row r="2294" spans="1:2">
      <c r="A2294" s="4" t="s">
        <v>359</v>
      </c>
    </row>
    <row r="2295" spans="1:2">
      <c r="A2295" s="4" t="s">
        <v>241</v>
      </c>
      <c r="B2295">
        <v>-1.5394300000000001</v>
      </c>
    </row>
    <row r="2296" spans="1:2">
      <c r="A2296" s="4" t="s">
        <v>242</v>
      </c>
      <c r="B2296">
        <v>0.81525000000000003</v>
      </c>
    </row>
    <row r="2297" spans="1:2">
      <c r="A2297" s="4" t="s">
        <v>243</v>
      </c>
      <c r="B2297">
        <v>12</v>
      </c>
    </row>
    <row r="2298" spans="1:2">
      <c r="A2298" s="4" t="s">
        <v>244</v>
      </c>
      <c r="B2298">
        <v>113</v>
      </c>
    </row>
    <row r="2299" spans="1:2">
      <c r="A2299" s="4" t="s">
        <v>169</v>
      </c>
      <c r="B2299" t="s">
        <v>141</v>
      </c>
    </row>
    <row r="2300" spans="1:2">
      <c r="A2300" s="4" t="s">
        <v>246</v>
      </c>
      <c r="B2300">
        <v>-4.0412100000000004</v>
      </c>
    </row>
    <row r="2301" spans="1:2">
      <c r="A2301" s="4" t="s">
        <v>247</v>
      </c>
      <c r="B2301">
        <v>-3.4500799999999998</v>
      </c>
    </row>
    <row r="2302" spans="1:2">
      <c r="A2302" s="4" t="s">
        <v>248</v>
      </c>
      <c r="B2302">
        <v>-3.1502500000000002</v>
      </c>
    </row>
    <row r="2303" spans="1:2">
      <c r="A2303" s="4" t="s">
        <v>265</v>
      </c>
      <c r="B2303">
        <v>0.01</v>
      </c>
    </row>
    <row r="2304" spans="1:2">
      <c r="A2304" s="4" t="s">
        <v>249</v>
      </c>
      <c r="B2304" t="s">
        <v>360</v>
      </c>
    </row>
    <row r="2305" spans="1:2">
      <c r="A2305" s="4" t="s">
        <v>250</v>
      </c>
      <c r="B2305" t="s">
        <v>274</v>
      </c>
    </row>
    <row r="2306" spans="1:2">
      <c r="A2306" s="4" t="s">
        <v>252</v>
      </c>
      <c r="B2306" t="s">
        <v>253</v>
      </c>
    </row>
    <row r="2307" spans="1:2">
      <c r="A2307" s="4" t="s">
        <v>361</v>
      </c>
    </row>
    <row r="2308" spans="1:2">
      <c r="A2308" s="4" t="s">
        <v>241</v>
      </c>
      <c r="B2308">
        <v>-3.1156899999999998</v>
      </c>
    </row>
    <row r="2309" spans="1:2">
      <c r="A2309" s="4" t="s">
        <v>242</v>
      </c>
      <c r="B2309">
        <v>0.102546</v>
      </c>
    </row>
    <row r="2310" spans="1:2">
      <c r="A2310" s="4" t="s">
        <v>243</v>
      </c>
      <c r="B2310">
        <v>2</v>
      </c>
    </row>
    <row r="2311" spans="1:2">
      <c r="A2311" s="4" t="s">
        <v>244</v>
      </c>
      <c r="B2311">
        <v>123</v>
      </c>
    </row>
    <row r="2312" spans="1:2">
      <c r="A2312" s="4" t="s">
        <v>169</v>
      </c>
      <c r="B2312" t="s">
        <v>142</v>
      </c>
    </row>
    <row r="2313" spans="1:2">
      <c r="A2313" s="4" t="s">
        <v>246</v>
      </c>
      <c r="B2313">
        <v>-4.0343200000000001</v>
      </c>
    </row>
    <row r="2314" spans="1:2">
      <c r="A2314" s="4" t="s">
        <v>247</v>
      </c>
      <c r="B2314">
        <v>-3.4468100000000002</v>
      </c>
    </row>
    <row r="2315" spans="1:2">
      <c r="A2315" s="4" t="s">
        <v>248</v>
      </c>
      <c r="B2315">
        <v>-3.1483400000000001</v>
      </c>
    </row>
    <row r="2316" spans="1:2">
      <c r="A2316" s="4" t="s">
        <v>265</v>
      </c>
      <c r="B2316">
        <v>0.01</v>
      </c>
    </row>
    <row r="2317" spans="1:2">
      <c r="A2317" s="4" t="s">
        <v>249</v>
      </c>
      <c r="B2317" t="s">
        <v>362</v>
      </c>
    </row>
    <row r="2318" spans="1:2">
      <c r="A2318" s="4" t="s">
        <v>250</v>
      </c>
      <c r="B2318" t="s">
        <v>274</v>
      </c>
    </row>
    <row r="2319" spans="1:2">
      <c r="A2319" s="4" t="s">
        <v>252</v>
      </c>
      <c r="B2319" t="s">
        <v>253</v>
      </c>
    </row>
    <row r="2320" spans="1:2">
      <c r="A2320" s="4" t="s">
        <v>363</v>
      </c>
    </row>
    <row r="2321" spans="1:16">
      <c r="A2321" s="4" t="s">
        <v>241</v>
      </c>
      <c r="B2321">
        <v>-3.18675</v>
      </c>
    </row>
    <row r="2322" spans="1:16">
      <c r="A2322" s="4" t="s">
        <v>242</v>
      </c>
      <c r="B2322">
        <v>8.7075100000000002E-2</v>
      </c>
    </row>
    <row r="2323" spans="1:16">
      <c r="A2323" s="4" t="s">
        <v>243</v>
      </c>
      <c r="B2323">
        <v>12</v>
      </c>
    </row>
    <row r="2324" spans="1:16">
      <c r="A2324" s="4" t="s">
        <v>244</v>
      </c>
      <c r="B2324">
        <v>113</v>
      </c>
    </row>
    <row r="2325" spans="1:16">
      <c r="A2325" s="4" t="s">
        <v>169</v>
      </c>
      <c r="B2325" t="s">
        <v>143</v>
      </c>
    </row>
    <row r="2326" spans="1:16">
      <c r="A2326" s="4" t="s">
        <v>246</v>
      </c>
      <c r="B2326">
        <v>-4.0412100000000004</v>
      </c>
    </row>
    <row r="2327" spans="1:16">
      <c r="A2327" s="4" t="s">
        <v>247</v>
      </c>
      <c r="B2327">
        <v>-3.4500799999999998</v>
      </c>
    </row>
    <row r="2328" spans="1:16">
      <c r="A2328" s="4" t="s">
        <v>248</v>
      </c>
      <c r="B2328">
        <v>-3.1502500000000002</v>
      </c>
    </row>
    <row r="2329" spans="1:16">
      <c r="A2329" s="4" t="s">
        <v>265</v>
      </c>
      <c r="B2329">
        <v>0.01</v>
      </c>
    </row>
    <row r="2330" spans="1:16">
      <c r="A2330" s="4" t="s">
        <v>249</v>
      </c>
      <c r="B2330" t="s">
        <v>364</v>
      </c>
    </row>
    <row r="2331" spans="1:16">
      <c r="A2331" s="4" t="s">
        <v>250</v>
      </c>
      <c r="B2331" t="s">
        <v>274</v>
      </c>
    </row>
    <row r="2332" spans="1:16">
      <c r="A2332" s="4" t="s">
        <v>252</v>
      </c>
      <c r="B2332" t="s">
        <v>253</v>
      </c>
    </row>
    <row r="2333" spans="1:16">
      <c r="A2333" s="4" t="s">
        <v>267</v>
      </c>
    </row>
    <row r="2336" spans="1:16">
      <c r="D2336" t="s">
        <v>340</v>
      </c>
      <c r="E2336" t="str" cm="1">
        <f t="array" aca="1" ref="E2336:P2336" ca="1">TRANSPOSE(INDIRECT(D2336))</f>
        <v>Test Statistic</v>
      </c>
      <c r="F2336" t="str">
        <f ca="1"/>
        <v>p-value</v>
      </c>
      <c r="G2336" t="str">
        <f ca="1"/>
        <v>#Lags Used</v>
      </c>
      <c r="H2336" t="str">
        <f ca="1"/>
        <v>Number of Observations Used</v>
      </c>
      <c r="I2336" t="str">
        <f ca="1"/>
        <v>column</v>
      </c>
      <c r="J2336" t="str">
        <f ca="1"/>
        <v>Critical Value (1%)</v>
      </c>
      <c r="K2336" t="str">
        <f ca="1"/>
        <v>Critical Value (5%)</v>
      </c>
      <c r="L2336" t="str">
        <f ca="1"/>
        <v>Critical Value (10%)</v>
      </c>
      <c r="M2336" t="str">
        <f ca="1"/>
        <v>signif</v>
      </c>
      <c r="N2336" t="str">
        <f ca="1"/>
        <v>Stationarity</v>
      </c>
      <c r="O2336" t="str">
        <f ca="1"/>
        <v>Summary</v>
      </c>
      <c r="P2336" t="str">
        <f ca="1"/>
        <v>dtype</v>
      </c>
    </row>
    <row r="2337" spans="3:16">
      <c r="C2337">
        <v>1762</v>
      </c>
      <c r="D2337" t="str">
        <f>"b"&amp;C2337&amp;":b"&amp;C2337+11</f>
        <v>b1762:b1773</v>
      </c>
      <c r="E2337" cm="1">
        <f t="array" aca="1" ref="E2337:P2337" ca="1">TRANSPOSE(INDIRECT(D2337))</f>
        <v>-5.0038799999999997</v>
      </c>
      <c r="F2337">
        <f ca="1"/>
        <v>2.0242700000000001E-4</v>
      </c>
      <c r="G2337">
        <f ca="1"/>
        <v>3</v>
      </c>
      <c r="H2337">
        <f ca="1"/>
        <v>122</v>
      </c>
      <c r="I2337" t="str">
        <f ca="1"/>
        <v>CS-Aaa-3MO</v>
      </c>
      <c r="J2337">
        <f ca="1"/>
        <v>-4.0349599999999999</v>
      </c>
      <c r="K2337">
        <f ca="1"/>
        <v>-3.4471099999999999</v>
      </c>
      <c r="L2337">
        <f ca="1"/>
        <v>-3.14852</v>
      </c>
      <c r="M2337">
        <f ca="1"/>
        <v>0.05</v>
      </c>
      <c r="N2337" t="str">
        <f ca="1"/>
        <v xml:space="preserve"> p-value 0.0002. Null Hypothesis Rejecting</v>
      </c>
      <c r="O2337" t="str">
        <f ca="1"/>
        <v xml:space="preserve"> Series is Stationary</v>
      </c>
      <c r="P2337" t="str">
        <f ca="1"/>
        <v xml:space="preserve"> object</v>
      </c>
    </row>
    <row r="2338" spans="3:16">
      <c r="C2338">
        <f>C2337+13</f>
        <v>1775</v>
      </c>
      <c r="D2338" t="str">
        <f t="shared" ref="D2338:D2339" si="25">"b"&amp;C2338&amp;":b"&amp;C2338+11</f>
        <v>b1775:b1786</v>
      </c>
      <c r="E2338" cm="1">
        <f t="array" aca="1" ref="E2338:P2338" ca="1">TRANSPOSE(INDIRECT(D2338))</f>
        <v>-5.4927200000000003</v>
      </c>
      <c r="F2338">
        <f ca="1"/>
        <v>2.3821599999999999E-5</v>
      </c>
      <c r="G2338">
        <f ca="1"/>
        <v>3</v>
      </c>
      <c r="H2338">
        <f ca="1"/>
        <v>122</v>
      </c>
      <c r="I2338" t="str">
        <f ca="1"/>
        <v>CS-Aa-3MO</v>
      </c>
      <c r="J2338">
        <f ca="1"/>
        <v>-4.0349599999999999</v>
      </c>
      <c r="K2338">
        <f ca="1"/>
        <v>-3.4471099999999999</v>
      </c>
      <c r="L2338">
        <f ca="1"/>
        <v>-3.14852</v>
      </c>
      <c r="M2338">
        <f ca="1"/>
        <v>0.05</v>
      </c>
      <c r="N2338" t="str">
        <f ca="1"/>
        <v xml:space="preserve"> p-value 0.0. Null Hypothesis Rejecting</v>
      </c>
      <c r="O2338" t="str">
        <f ca="1"/>
        <v xml:space="preserve"> Series is Stationary</v>
      </c>
      <c r="P2338" t="str">
        <f ca="1"/>
        <v xml:space="preserve"> object</v>
      </c>
    </row>
    <row r="2339" spans="3:16">
      <c r="C2339">
        <f t="shared" ref="C2339" si="26">C2338+13</f>
        <v>1788</v>
      </c>
      <c r="D2339" t="str">
        <f t="shared" si="25"/>
        <v>b1788:b1799</v>
      </c>
      <c r="E2339" cm="1">
        <f t="array" aca="1" ref="E2339:P2339" ca="1">TRANSPOSE(INDIRECT(D2339))</f>
        <v>-5.2099200000000003</v>
      </c>
      <c r="F2339">
        <f ca="1"/>
        <v>8.3881999999999994E-5</v>
      </c>
      <c r="G2339">
        <f ca="1"/>
        <v>7</v>
      </c>
      <c r="H2339">
        <f ca="1"/>
        <v>118</v>
      </c>
      <c r="I2339" t="str">
        <f ca="1"/>
        <v>CS-A-3MO</v>
      </c>
      <c r="J2339">
        <f ca="1"/>
        <v>-4.0376099999999999</v>
      </c>
      <c r="K2339">
        <f ca="1"/>
        <v>-3.4483700000000002</v>
      </c>
      <c r="L2339">
        <f ca="1"/>
        <v>-3.1492599999999999</v>
      </c>
      <c r="M2339">
        <f ca="1"/>
        <v>0.05</v>
      </c>
      <c r="N2339" t="str">
        <f ca="1"/>
        <v xml:space="preserve"> p-value 0.0001. Null Hypothesis Rejecting</v>
      </c>
      <c r="O2339" t="str">
        <f ca="1"/>
        <v xml:space="preserve"> Series is Stationary</v>
      </c>
      <c r="P2339" t="str">
        <f ca="1"/>
        <v xml:space="preserve"> object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838E-ADA5-0E49-8F02-B235AF41976C}">
  <sheetPr filterMode="1"/>
  <dimension ref="A1:Y12487"/>
  <sheetViews>
    <sheetView workbookViewId="0">
      <selection activeCell="A15" sqref="A15"/>
    </sheetView>
  </sheetViews>
  <sheetFormatPr baseColWidth="10" defaultRowHeight="16"/>
  <cols>
    <col min="1" max="1" width="77.83203125" bestFit="1" customWidth="1"/>
    <col min="10" max="10" width="21.5" bestFit="1" customWidth="1"/>
    <col min="11" max="14" width="10.83203125" customWidth="1"/>
    <col min="15" max="15" width="21.5" customWidth="1"/>
    <col min="16" max="16" width="4.6640625" bestFit="1" customWidth="1"/>
    <col min="18" max="18" width="41.83203125" bestFit="1" customWidth="1"/>
    <col min="20" max="20" width="15.83203125" customWidth="1"/>
    <col min="21" max="21" width="15.33203125" customWidth="1"/>
    <col min="23" max="23" width="21.5" bestFit="1" customWidth="1"/>
  </cols>
  <sheetData>
    <row r="1" spans="1:23">
      <c r="A1" t="s">
        <v>723</v>
      </c>
      <c r="B1" t="s">
        <v>724</v>
      </c>
      <c r="D1" t="s">
        <v>722</v>
      </c>
      <c r="F1" t="str" cm="1">
        <f t="array" aca="1" ref="F1:R1" ca="1">TRANSPOSE(INDIRECT(D1))</f>
        <v>Test Statistic</v>
      </c>
      <c r="G1" t="str">
        <f ca="1"/>
        <v>p-value</v>
      </c>
      <c r="H1" t="str">
        <f ca="1"/>
        <v>#Lags Used</v>
      </c>
      <c r="I1" t="str">
        <f ca="1"/>
        <v>Number of Observations Used</v>
      </c>
      <c r="J1" t="str">
        <f ca="1"/>
        <v>column</v>
      </c>
      <c r="K1" t="str">
        <f ca="1"/>
        <v>Critical Value (1%)</v>
      </c>
      <c r="L1" t="str">
        <f ca="1"/>
        <v>Critical Value (5%)</v>
      </c>
      <c r="M1" t="str">
        <f ca="1"/>
        <v>Critical Value (10%)</v>
      </c>
      <c r="N1" t="str">
        <f ca="1"/>
        <v>signif</v>
      </c>
      <c r="O1" t="str">
        <f ca="1"/>
        <v>autolag</v>
      </c>
      <c r="P1" t="str">
        <f ca="1"/>
        <v>c-t-t</v>
      </c>
      <c r="Q1" t="str">
        <f ca="1"/>
        <v>Stationarity p-value</v>
      </c>
      <c r="R1" t="str">
        <f ca="1"/>
        <v>Summary</v>
      </c>
      <c r="T1" t="str">
        <f t="shared" ref="T1:T13" ca="1" si="0">J1</f>
        <v>column</v>
      </c>
      <c r="U1" s="6" t="str">
        <f ca="1">G1</f>
        <v>p-value</v>
      </c>
      <c r="V1" s="6">
        <f ca="1">H2</f>
        <v>0</v>
      </c>
      <c r="W1" t="str">
        <f t="shared" ref="W1:W13" ca="1" si="1">P1</f>
        <v>c-t-t</v>
      </c>
    </row>
    <row r="2" spans="1:23">
      <c r="A2" t="s">
        <v>483</v>
      </c>
      <c r="C2">
        <v>3</v>
      </c>
      <c r="D2" t="str">
        <f>"b"&amp;C2&amp;":b"&amp;C2+12</f>
        <v>b3:b15</v>
      </c>
      <c r="F2" cm="1">
        <f t="array" aca="1" ref="F2:R2" ca="1">TRANSPOSE(INDIRECT(D2))</f>
        <v>-2.5156800000000001</v>
      </c>
      <c r="G2">
        <f ca="1"/>
        <v>1.14874E-2</v>
      </c>
      <c r="H2">
        <f ca="1"/>
        <v>0</v>
      </c>
      <c r="I2">
        <f ca="1"/>
        <v>126</v>
      </c>
      <c r="J2" t="str">
        <f ca="1"/>
        <v>CS-Aaa-3MO</v>
      </c>
      <c r="K2">
        <f ca="1"/>
        <v>-2.58371</v>
      </c>
      <c r="L2">
        <f ca="1"/>
        <v>-1.94333</v>
      </c>
      <c r="M2">
        <f ca="1"/>
        <v>-1.61487</v>
      </c>
      <c r="N2">
        <f ca="1"/>
        <v>0.05</v>
      </c>
      <c r="O2" t="str">
        <f ca="1"/>
        <v>BIC</v>
      </c>
      <c r="P2" t="str">
        <f ca="1"/>
        <v xml:space="preserve"> nc</v>
      </c>
      <c r="Q2">
        <f ca="1"/>
        <v>1.15E-2</v>
      </c>
      <c r="R2" t="str">
        <f ca="1"/>
        <v>Series is Stationary. Null Hypothesis Rejecting</v>
      </c>
      <c r="T2" t="str">
        <f t="shared" ca="1" si="0"/>
        <v>CS-Aaa-3MO</v>
      </c>
      <c r="U2" s="6" t="str">
        <f t="shared" ref="U2:U13" ca="1" si="2">IF(G2 &lt; 0.01, "***" &amp; TEXT(G2, "General"), IF(AND(G2 &gt; 0.01, G2 &lt; 0.05), "**" &amp; TEXT(G2, "General"), G2))</f>
        <v>**0.0114874</v>
      </c>
      <c r="V2" t="e">
        <f>#REF!</f>
        <v>#REF!</v>
      </c>
      <c r="W2" t="str">
        <f t="shared" ca="1" si="1"/>
        <v xml:space="preserve"> nc</v>
      </c>
    </row>
    <row r="3" spans="1:23">
      <c r="A3" s="4" t="s">
        <v>241</v>
      </c>
      <c r="B3">
        <v>-2.5156800000000001</v>
      </c>
      <c r="C3">
        <f>C2+15</f>
        <v>18</v>
      </c>
      <c r="D3" t="str">
        <f t="shared" ref="D3:D241" si="3">"b"&amp;C3&amp;":b"&amp;C3+12</f>
        <v>b18:b30</v>
      </c>
      <c r="F3" cm="1">
        <f t="array" aca="1" ref="F3:R3" ca="1">TRANSPOSE(INDIRECT(D3))</f>
        <v>-3.2427299999999999</v>
      </c>
      <c r="G3">
        <f ca="1"/>
        <v>1.1917799999999999E-3</v>
      </c>
      <c r="H3">
        <f ca="1"/>
        <v>0</v>
      </c>
      <c r="I3">
        <f ca="1"/>
        <v>126</v>
      </c>
      <c r="J3" t="str">
        <f ca="1"/>
        <v>CS-Aa-3MO</v>
      </c>
      <c r="K3">
        <f ca="1"/>
        <v>-2.58371</v>
      </c>
      <c r="L3">
        <f ca="1"/>
        <v>-1.94333</v>
      </c>
      <c r="M3">
        <f ca="1"/>
        <v>-1.61487</v>
      </c>
      <c r="N3">
        <f ca="1"/>
        <v>0.05</v>
      </c>
      <c r="O3" t="str">
        <f ca="1"/>
        <v>BIC</v>
      </c>
      <c r="P3" t="str">
        <f ca="1"/>
        <v xml:space="preserve"> nc</v>
      </c>
      <c r="Q3">
        <f ca="1"/>
        <v>1.1999999999999999E-3</v>
      </c>
      <c r="R3" t="str">
        <f ca="1"/>
        <v>Series is Stationary. Null Hypothesis Rejecting</v>
      </c>
      <c r="T3" t="str">
        <f t="shared" ca="1" si="0"/>
        <v>CS-Aa-3MO</v>
      </c>
      <c r="U3" s="6" t="str">
        <f t="shared" ca="1" si="2"/>
        <v>***0.00119178</v>
      </c>
      <c r="V3">
        <f t="shared" ref="V3:V13" ca="1" si="4">H3</f>
        <v>0</v>
      </c>
      <c r="W3" t="str">
        <f t="shared" ca="1" si="1"/>
        <v xml:space="preserve"> nc</v>
      </c>
    </row>
    <row r="4" spans="1:23">
      <c r="A4" s="4" t="s">
        <v>242</v>
      </c>
      <c r="B4">
        <v>1.14874E-2</v>
      </c>
      <c r="C4">
        <f t="shared" ref="C4:C19" si="5">C3+15</f>
        <v>33</v>
      </c>
      <c r="D4" t="str">
        <f t="shared" si="3"/>
        <v>b33:b45</v>
      </c>
      <c r="F4" cm="1">
        <f t="array" aca="1" ref="F4:R4" ca="1">TRANSPOSE(INDIRECT(D4))</f>
        <v>-3.4982600000000001</v>
      </c>
      <c r="G4">
        <f ca="1"/>
        <v>4.8676500000000001E-4</v>
      </c>
      <c r="H4">
        <f ca="1"/>
        <v>0</v>
      </c>
      <c r="I4">
        <f ca="1"/>
        <v>126</v>
      </c>
      <c r="J4" t="str">
        <f ca="1"/>
        <v>CS-A-3MO</v>
      </c>
      <c r="K4">
        <f ca="1"/>
        <v>-2.58371</v>
      </c>
      <c r="L4">
        <f ca="1"/>
        <v>-1.94333</v>
      </c>
      <c r="M4">
        <f ca="1"/>
        <v>-1.61487</v>
      </c>
      <c r="N4">
        <f ca="1"/>
        <v>0.05</v>
      </c>
      <c r="O4" t="str">
        <f ca="1"/>
        <v>BIC</v>
      </c>
      <c r="P4" t="str">
        <f ca="1"/>
        <v xml:space="preserve"> nc</v>
      </c>
      <c r="Q4">
        <f ca="1"/>
        <v>5.0000000000000001E-4</v>
      </c>
      <c r="R4" t="str">
        <f ca="1"/>
        <v>Series is Stationary. Null Hypothesis Rejecting</v>
      </c>
      <c r="T4" t="str">
        <f t="shared" ca="1" si="0"/>
        <v>CS-A-3MO</v>
      </c>
      <c r="U4" s="6" t="str">
        <f t="shared" ca="1" si="2"/>
        <v>***0.000486765</v>
      </c>
      <c r="V4">
        <f t="shared" ca="1" si="4"/>
        <v>0</v>
      </c>
      <c r="W4" t="str">
        <f t="shared" ca="1" si="1"/>
        <v xml:space="preserve"> nc</v>
      </c>
    </row>
    <row r="5" spans="1:23">
      <c r="A5" s="4" t="s">
        <v>243</v>
      </c>
      <c r="B5">
        <v>0</v>
      </c>
      <c r="C5">
        <f t="shared" si="5"/>
        <v>48</v>
      </c>
      <c r="D5" t="str">
        <f t="shared" si="3"/>
        <v>b48:b60</v>
      </c>
      <c r="F5" cm="1">
        <f t="array" aca="1" ref="F5:R5" ca="1">TRANSPOSE(INDIRECT(D5))</f>
        <v>-4.4247899999999998</v>
      </c>
      <c r="G5">
        <f ca="1"/>
        <v>1.2975E-5</v>
      </c>
      <c r="H5">
        <f ca="1"/>
        <v>0</v>
      </c>
      <c r="I5">
        <f ca="1"/>
        <v>126</v>
      </c>
      <c r="J5" t="str">
        <f ca="1"/>
        <v>CS-Baa-3MO</v>
      </c>
      <c r="K5">
        <f ca="1"/>
        <v>-2.58371</v>
      </c>
      <c r="L5">
        <f ca="1"/>
        <v>-1.94333</v>
      </c>
      <c r="M5">
        <f ca="1"/>
        <v>-1.61487</v>
      </c>
      <c r="N5">
        <f ca="1"/>
        <v>0.05</v>
      </c>
      <c r="O5" t="str">
        <f ca="1"/>
        <v>BIC</v>
      </c>
      <c r="P5" t="str">
        <f ca="1"/>
        <v xml:space="preserve"> nc</v>
      </c>
      <c r="Q5">
        <f ca="1"/>
        <v>0</v>
      </c>
      <c r="R5" t="str">
        <f ca="1"/>
        <v>Series is Stationary. Null Hypothesis Rejecting</v>
      </c>
      <c r="T5" t="str">
        <f t="shared" ca="1" si="0"/>
        <v>CS-Baa-3MO</v>
      </c>
      <c r="U5" s="6" t="str">
        <f t="shared" ca="1" si="2"/>
        <v>***0.000012975</v>
      </c>
      <c r="V5">
        <f t="shared" ca="1" si="4"/>
        <v>0</v>
      </c>
      <c r="W5" t="str">
        <f t="shared" ca="1" si="1"/>
        <v xml:space="preserve"> nc</v>
      </c>
    </row>
    <row r="6" spans="1:23">
      <c r="A6" s="4" t="s">
        <v>244</v>
      </c>
      <c r="B6" s="10">
        <v>126</v>
      </c>
      <c r="C6">
        <f t="shared" si="5"/>
        <v>63</v>
      </c>
      <c r="D6" t="str">
        <f t="shared" si="3"/>
        <v>b63:b75</v>
      </c>
      <c r="F6" cm="1">
        <f t="array" aca="1" ref="F6:R6" ca="1">TRANSPOSE(INDIRECT(D6))</f>
        <v>-2.6650200000000002</v>
      </c>
      <c r="G6">
        <f ca="1"/>
        <v>7.4754399999999999E-3</v>
      </c>
      <c r="H6">
        <f ca="1"/>
        <v>0</v>
      </c>
      <c r="I6">
        <f ca="1"/>
        <v>126</v>
      </c>
      <c r="J6" t="str">
        <f ca="1"/>
        <v>CS-Aaa-1YR</v>
      </c>
      <c r="K6">
        <f ca="1"/>
        <v>-2.58371</v>
      </c>
      <c r="L6">
        <f ca="1"/>
        <v>-1.94333</v>
      </c>
      <c r="M6">
        <f ca="1"/>
        <v>-1.61487</v>
      </c>
      <c r="N6">
        <f ca="1"/>
        <v>0.05</v>
      </c>
      <c r="O6" t="str">
        <f ca="1"/>
        <v>BIC</v>
      </c>
      <c r="P6" t="str">
        <f ca="1"/>
        <v xml:space="preserve"> nc</v>
      </c>
      <c r="Q6">
        <f ca="1"/>
        <v>7.4999999999999997E-3</v>
      </c>
      <c r="R6" t="str">
        <f ca="1"/>
        <v>Series is Stationary. Null Hypothesis Rejecting</v>
      </c>
      <c r="T6" t="str">
        <f t="shared" ca="1" si="0"/>
        <v>CS-Aaa-1YR</v>
      </c>
      <c r="U6" s="6" t="str">
        <f t="shared" ca="1" si="2"/>
        <v>***0.00747544</v>
      </c>
      <c r="V6">
        <f t="shared" ca="1" si="4"/>
        <v>0</v>
      </c>
      <c r="W6" t="str">
        <f t="shared" ca="1" si="1"/>
        <v xml:space="preserve"> nc</v>
      </c>
    </row>
    <row r="7" spans="1:23">
      <c r="A7" s="4" t="s">
        <v>169</v>
      </c>
      <c r="B7" t="s">
        <v>108</v>
      </c>
      <c r="C7">
        <f t="shared" si="5"/>
        <v>78</v>
      </c>
      <c r="D7" t="str">
        <f t="shared" si="3"/>
        <v>b78:b90</v>
      </c>
      <c r="F7" cm="1">
        <f t="array" aca="1" ref="F7:R7" ca="1">TRANSPOSE(INDIRECT(D7))</f>
        <v>-3.5584899999999999</v>
      </c>
      <c r="G7">
        <f ca="1"/>
        <v>3.91395E-4</v>
      </c>
      <c r="H7">
        <f ca="1"/>
        <v>0</v>
      </c>
      <c r="I7">
        <f ca="1"/>
        <v>126</v>
      </c>
      <c r="J7" t="str">
        <f ca="1"/>
        <v>CS-Aa-1YR</v>
      </c>
      <c r="K7">
        <f ca="1"/>
        <v>-2.58371</v>
      </c>
      <c r="L7">
        <f ca="1"/>
        <v>-1.94333</v>
      </c>
      <c r="M7">
        <f ca="1"/>
        <v>-1.61487</v>
      </c>
      <c r="N7">
        <f ca="1"/>
        <v>0.05</v>
      </c>
      <c r="O7" t="str">
        <f ca="1"/>
        <v>BIC</v>
      </c>
      <c r="P7" t="str">
        <f ca="1"/>
        <v xml:space="preserve"> nc</v>
      </c>
      <c r="Q7">
        <f ca="1"/>
        <v>4.0000000000000002E-4</v>
      </c>
      <c r="R7" t="str">
        <f ca="1"/>
        <v>Series is Stationary. Null Hypothesis Rejecting</v>
      </c>
      <c r="T7" t="str">
        <f t="shared" ca="1" si="0"/>
        <v>CS-Aa-1YR</v>
      </c>
      <c r="U7" s="6" t="str">
        <f t="shared" ca="1" si="2"/>
        <v>***0.000391395</v>
      </c>
      <c r="V7">
        <f t="shared" ca="1" si="4"/>
        <v>0</v>
      </c>
      <c r="W7" t="str">
        <f t="shared" ca="1" si="1"/>
        <v xml:space="preserve"> nc</v>
      </c>
    </row>
    <row r="8" spans="1:23">
      <c r="A8" s="4" t="s">
        <v>246</v>
      </c>
      <c r="B8">
        <v>-2.58371</v>
      </c>
      <c r="C8">
        <f t="shared" si="5"/>
        <v>93</v>
      </c>
      <c r="D8" t="str">
        <f t="shared" si="3"/>
        <v>b93:b105</v>
      </c>
      <c r="F8" cm="1">
        <f t="array" aca="1" ref="F8:R8" ca="1">TRANSPOSE(INDIRECT(D8))</f>
        <v>-3.8292999999999999</v>
      </c>
      <c r="G8">
        <f ca="1"/>
        <v>1.4226000000000001E-4</v>
      </c>
      <c r="H8">
        <f ca="1"/>
        <v>0</v>
      </c>
      <c r="I8">
        <f ca="1"/>
        <v>126</v>
      </c>
      <c r="J8" t="str">
        <f ca="1"/>
        <v>CS-A-1YR</v>
      </c>
      <c r="K8">
        <f ca="1"/>
        <v>-2.58371</v>
      </c>
      <c r="L8">
        <f ca="1"/>
        <v>-1.94333</v>
      </c>
      <c r="M8">
        <f ca="1"/>
        <v>-1.61487</v>
      </c>
      <c r="N8">
        <f ca="1"/>
        <v>0.05</v>
      </c>
      <c r="O8" t="str">
        <f ca="1"/>
        <v>BIC</v>
      </c>
      <c r="P8" t="str">
        <f ca="1"/>
        <v xml:space="preserve"> nc</v>
      </c>
      <c r="Q8">
        <f ca="1"/>
        <v>1E-4</v>
      </c>
      <c r="R8" t="str">
        <f ca="1"/>
        <v>Series is Stationary. Null Hypothesis Rejecting</v>
      </c>
      <c r="T8" t="str">
        <f t="shared" ca="1" si="0"/>
        <v>CS-A-1YR</v>
      </c>
      <c r="U8" s="6" t="str">
        <f t="shared" ca="1" si="2"/>
        <v>***0.00014226</v>
      </c>
      <c r="V8">
        <f t="shared" ca="1" si="4"/>
        <v>0</v>
      </c>
      <c r="W8" t="str">
        <f t="shared" ca="1" si="1"/>
        <v xml:space="preserve"> nc</v>
      </c>
    </row>
    <row r="9" spans="1:23">
      <c r="A9" s="4" t="s">
        <v>247</v>
      </c>
      <c r="B9">
        <v>-1.94333</v>
      </c>
      <c r="C9">
        <f t="shared" si="5"/>
        <v>108</v>
      </c>
      <c r="D9" t="str">
        <f t="shared" si="3"/>
        <v>b108:b120</v>
      </c>
      <c r="F9" cm="1">
        <f t="array" aca="1" ref="F9:R9" ca="1">TRANSPOSE(INDIRECT(D9))</f>
        <v>-4.6867799999999997</v>
      </c>
      <c r="G9">
        <f ca="1"/>
        <v>4.2320700000000001E-6</v>
      </c>
      <c r="H9">
        <f ca="1"/>
        <v>0</v>
      </c>
      <c r="I9">
        <f ca="1"/>
        <v>126</v>
      </c>
      <c r="J9" t="str">
        <f ca="1"/>
        <v>CS-Baa-1YR</v>
      </c>
      <c r="K9">
        <f ca="1"/>
        <v>-2.58371</v>
      </c>
      <c r="L9">
        <f ca="1"/>
        <v>-1.94333</v>
      </c>
      <c r="M9">
        <f ca="1"/>
        <v>-1.61487</v>
      </c>
      <c r="N9">
        <f ca="1"/>
        <v>0.05</v>
      </c>
      <c r="O9" t="str">
        <f ca="1"/>
        <v>BIC</v>
      </c>
      <c r="P9" t="str">
        <f ca="1"/>
        <v xml:space="preserve"> nc</v>
      </c>
      <c r="Q9">
        <f ca="1"/>
        <v>0</v>
      </c>
      <c r="R9" t="str">
        <f ca="1"/>
        <v>Series is Stationary. Null Hypothesis Rejecting</v>
      </c>
      <c r="T9" t="str">
        <f t="shared" ca="1" si="0"/>
        <v>CS-Baa-1YR</v>
      </c>
      <c r="U9" s="6" t="str">
        <f t="shared" ca="1" si="2"/>
        <v>***4.23207E-06</v>
      </c>
      <c r="V9">
        <f t="shared" ca="1" si="4"/>
        <v>0</v>
      </c>
      <c r="W9" t="str">
        <f t="shared" ca="1" si="1"/>
        <v xml:space="preserve"> nc</v>
      </c>
    </row>
    <row r="10" spans="1:23">
      <c r="A10" s="4" t="s">
        <v>248</v>
      </c>
      <c r="B10">
        <v>-1.61487</v>
      </c>
      <c r="C10">
        <f t="shared" si="5"/>
        <v>123</v>
      </c>
      <c r="D10" t="str">
        <f t="shared" si="3"/>
        <v>b123:b135</v>
      </c>
      <c r="F10" cm="1">
        <f t="array" aca="1" ref="F10:R10" ca="1">TRANSPOSE(INDIRECT(D10))</f>
        <v>-3.1239400000000002</v>
      </c>
      <c r="G10">
        <f ca="1"/>
        <v>1.77684E-3</v>
      </c>
      <c r="H10">
        <f ca="1"/>
        <v>0</v>
      </c>
      <c r="I10">
        <f ca="1"/>
        <v>126</v>
      </c>
      <c r="J10" t="str">
        <f ca="1"/>
        <v>CS-Aaa-5YR</v>
      </c>
      <c r="K10">
        <f ca="1"/>
        <v>-2.58371</v>
      </c>
      <c r="L10">
        <f ca="1"/>
        <v>-1.94333</v>
      </c>
      <c r="M10">
        <f ca="1"/>
        <v>-1.61487</v>
      </c>
      <c r="N10">
        <f ca="1"/>
        <v>0.05</v>
      </c>
      <c r="O10" t="str">
        <f ca="1"/>
        <v>BIC</v>
      </c>
      <c r="P10" t="str">
        <f ca="1"/>
        <v xml:space="preserve"> nc</v>
      </c>
      <c r="Q10">
        <f ca="1"/>
        <v>1.8E-3</v>
      </c>
      <c r="R10" t="str">
        <f ca="1"/>
        <v>Series is Stationary. Null Hypothesis Rejecting</v>
      </c>
      <c r="T10" t="str">
        <f t="shared" ca="1" si="0"/>
        <v>CS-Aaa-5YR</v>
      </c>
      <c r="U10" s="6" t="str">
        <f t="shared" ca="1" si="2"/>
        <v>***0.00177684</v>
      </c>
      <c r="V10">
        <f t="shared" ca="1" si="4"/>
        <v>0</v>
      </c>
      <c r="W10" t="str">
        <f t="shared" ca="1" si="1"/>
        <v xml:space="preserve"> nc</v>
      </c>
    </row>
    <row r="11" spans="1:23">
      <c r="A11" s="4" t="s">
        <v>265</v>
      </c>
      <c r="B11">
        <v>0.05</v>
      </c>
      <c r="C11">
        <f t="shared" si="5"/>
        <v>138</v>
      </c>
      <c r="D11" t="str">
        <f t="shared" si="3"/>
        <v>b138:b150</v>
      </c>
      <c r="F11" cm="1">
        <f t="array" aca="1" ref="F11:R11" ca="1">TRANSPOSE(INDIRECT(D11))</f>
        <v>-3.31663</v>
      </c>
      <c r="G11">
        <f ca="1"/>
        <v>9.2451299999999996E-4</v>
      </c>
      <c r="H11">
        <f ca="1"/>
        <v>0</v>
      </c>
      <c r="I11">
        <f ca="1"/>
        <v>126</v>
      </c>
      <c r="J11" t="str">
        <f ca="1"/>
        <v>CS-Aa-5YR</v>
      </c>
      <c r="K11">
        <f ca="1"/>
        <v>-2.58371</v>
      </c>
      <c r="L11">
        <f ca="1"/>
        <v>-1.94333</v>
      </c>
      <c r="M11">
        <f ca="1"/>
        <v>-1.61487</v>
      </c>
      <c r="N11">
        <f ca="1"/>
        <v>0.05</v>
      </c>
      <c r="O11" t="str">
        <f ca="1"/>
        <v>BIC</v>
      </c>
      <c r="P11" t="str">
        <f ca="1"/>
        <v xml:space="preserve"> nc</v>
      </c>
      <c r="Q11">
        <f ca="1"/>
        <v>8.9999999999999998E-4</v>
      </c>
      <c r="R11" t="str">
        <f ca="1"/>
        <v>Series is Stationary. Null Hypothesis Rejecting</v>
      </c>
      <c r="T11" t="str">
        <f t="shared" ca="1" si="0"/>
        <v>CS-Aa-5YR</v>
      </c>
      <c r="U11" s="6" t="str">
        <f t="shared" ca="1" si="2"/>
        <v>***0.000924513</v>
      </c>
      <c r="V11">
        <f t="shared" ca="1" si="4"/>
        <v>0</v>
      </c>
      <c r="W11" t="str">
        <f t="shared" ca="1" si="1"/>
        <v xml:space="preserve"> nc</v>
      </c>
    </row>
    <row r="12" spans="1:23">
      <c r="A12" s="4" t="s">
        <v>683</v>
      </c>
      <c r="B12" t="s">
        <v>403</v>
      </c>
      <c r="C12">
        <f t="shared" si="5"/>
        <v>153</v>
      </c>
      <c r="D12" t="str">
        <f t="shared" si="3"/>
        <v>b153:b165</v>
      </c>
      <c r="F12" cm="1">
        <f t="array" aca="1" ref="F12:R12" ca="1">TRANSPOSE(INDIRECT(D12))</f>
        <v>-3.2496399999999999</v>
      </c>
      <c r="G12">
        <f ca="1"/>
        <v>1.16402E-3</v>
      </c>
      <c r="H12">
        <f ca="1"/>
        <v>0</v>
      </c>
      <c r="I12">
        <f ca="1"/>
        <v>126</v>
      </c>
      <c r="J12" t="str">
        <f ca="1"/>
        <v>CS-A-5YR</v>
      </c>
      <c r="K12">
        <f ca="1"/>
        <v>-2.58371</v>
      </c>
      <c r="L12">
        <f ca="1"/>
        <v>-1.94333</v>
      </c>
      <c r="M12">
        <f ca="1"/>
        <v>-1.61487</v>
      </c>
      <c r="N12">
        <f ca="1"/>
        <v>0.05</v>
      </c>
      <c r="O12" t="str">
        <f ca="1"/>
        <v>BIC</v>
      </c>
      <c r="P12" t="str">
        <f ca="1"/>
        <v xml:space="preserve"> nc</v>
      </c>
      <c r="Q12">
        <f ca="1"/>
        <v>1.1999999999999999E-3</v>
      </c>
      <c r="R12" t="str">
        <f ca="1"/>
        <v>Series is Stationary. Null Hypothesis Rejecting</v>
      </c>
      <c r="T12" t="str">
        <f t="shared" ca="1" si="0"/>
        <v>CS-A-5YR</v>
      </c>
      <c r="U12" s="6" t="str">
        <f t="shared" ca="1" si="2"/>
        <v>***0.00116402</v>
      </c>
      <c r="V12">
        <f t="shared" ca="1" si="4"/>
        <v>0</v>
      </c>
      <c r="W12" t="str">
        <f t="shared" ca="1" si="1"/>
        <v xml:space="preserve"> nc</v>
      </c>
    </row>
    <row r="13" spans="1:23">
      <c r="A13" s="4" t="s">
        <v>684</v>
      </c>
      <c r="B13" t="s">
        <v>686</v>
      </c>
      <c r="C13">
        <f t="shared" si="5"/>
        <v>168</v>
      </c>
      <c r="D13" t="str">
        <f t="shared" si="3"/>
        <v>b168:b180</v>
      </c>
      <c r="F13" cm="1">
        <f t="array" aca="1" ref="F13:R13" ca="1">TRANSPOSE(INDIRECT(D13))</f>
        <v>-3.9081800000000002</v>
      </c>
      <c r="G13">
        <f ca="1"/>
        <v>1.04944E-4</v>
      </c>
      <c r="H13">
        <f ca="1"/>
        <v>0</v>
      </c>
      <c r="I13">
        <f ca="1"/>
        <v>126</v>
      </c>
      <c r="J13" t="str">
        <f ca="1"/>
        <v>CS-Baa-5YR</v>
      </c>
      <c r="K13">
        <f ca="1"/>
        <v>-2.58371</v>
      </c>
      <c r="L13">
        <f ca="1"/>
        <v>-1.94333</v>
      </c>
      <c r="M13">
        <f ca="1"/>
        <v>-1.61487</v>
      </c>
      <c r="N13">
        <f ca="1"/>
        <v>0.05</v>
      </c>
      <c r="O13" t="str">
        <f ca="1"/>
        <v>BIC</v>
      </c>
      <c r="P13" t="str">
        <f ca="1"/>
        <v xml:space="preserve"> nc</v>
      </c>
      <c r="Q13">
        <f ca="1"/>
        <v>1E-4</v>
      </c>
      <c r="R13" t="str">
        <f ca="1"/>
        <v>Series is Stationary. Null Hypothesis Rejecting</v>
      </c>
      <c r="T13" t="str">
        <f t="shared" ca="1" si="0"/>
        <v>CS-Baa-5YR</v>
      </c>
      <c r="U13" s="6" t="str">
        <f t="shared" ca="1" si="2"/>
        <v>***0.000104944</v>
      </c>
      <c r="V13">
        <f t="shared" ca="1" si="4"/>
        <v>0</v>
      </c>
      <c r="W13" t="str">
        <f t="shared" ca="1" si="1"/>
        <v xml:space="preserve"> nc</v>
      </c>
    </row>
    <row r="14" spans="1:23">
      <c r="A14" s="4" t="s">
        <v>685</v>
      </c>
      <c r="B14">
        <v>1.15E-2</v>
      </c>
      <c r="C14">
        <f t="shared" si="5"/>
        <v>183</v>
      </c>
      <c r="D14" t="str">
        <f t="shared" si="3"/>
        <v>b183:b195</v>
      </c>
      <c r="F14" cm="1">
        <f t="array" aca="1" ref="F14:R14" ca="1">TRANSPOSE(INDIRECT(D14))</f>
        <v>1.69818</v>
      </c>
      <c r="G14">
        <f ca="1"/>
        <v>0.97874899999999998</v>
      </c>
      <c r="H14">
        <f ca="1"/>
        <v>0</v>
      </c>
      <c r="I14">
        <f ca="1"/>
        <v>126</v>
      </c>
      <c r="J14" t="str">
        <f ca="1"/>
        <v>CS-Price-Aaa-3MO</v>
      </c>
      <c r="K14">
        <f ca="1"/>
        <v>-2.58371</v>
      </c>
      <c r="L14">
        <f ca="1"/>
        <v>-1.94333</v>
      </c>
      <c r="M14">
        <f ca="1"/>
        <v>-1.61487</v>
      </c>
      <c r="N14">
        <f ca="1"/>
        <v>0.05</v>
      </c>
      <c r="O14" t="str">
        <f ca="1"/>
        <v>BIC</v>
      </c>
      <c r="P14" t="str">
        <f ca="1"/>
        <v xml:space="preserve"> nc</v>
      </c>
      <c r="Q14">
        <f ca="1"/>
        <v>0.97870000000000001</v>
      </c>
      <c r="R14" t="str">
        <f ca="1"/>
        <v>Series is Non-stationary. Null Hypothesis Weak...</v>
      </c>
      <c r="U14" s="6"/>
    </row>
    <row r="15" spans="1:23">
      <c r="A15" s="4" t="s">
        <v>250</v>
      </c>
      <c r="B15" t="s">
        <v>697</v>
      </c>
      <c r="C15">
        <f t="shared" si="5"/>
        <v>198</v>
      </c>
      <c r="D15" t="str">
        <f t="shared" si="3"/>
        <v>b198:b210</v>
      </c>
      <c r="F15" cm="1">
        <f t="array" aca="1" ref="F15:R15" ca="1">TRANSPOSE(INDIRECT(D15))</f>
        <v>2.4293499999999999</v>
      </c>
      <c r="G15">
        <f ca="1"/>
        <v>0.99755000000000005</v>
      </c>
      <c r="H15">
        <f ca="1"/>
        <v>0</v>
      </c>
      <c r="I15">
        <f ca="1"/>
        <v>126</v>
      </c>
      <c r="J15" t="str">
        <f ca="1"/>
        <v>CS-Price-Aa-3MO</v>
      </c>
      <c r="K15">
        <f ca="1"/>
        <v>-2.58371</v>
      </c>
      <c r="L15">
        <f ca="1"/>
        <v>-1.94333</v>
      </c>
      <c r="M15">
        <f ca="1"/>
        <v>-1.61487</v>
      </c>
      <c r="N15">
        <f ca="1"/>
        <v>0.05</v>
      </c>
      <c r="O15" t="str">
        <f ca="1"/>
        <v>BIC</v>
      </c>
      <c r="P15" t="str">
        <f ca="1"/>
        <v xml:space="preserve"> nc</v>
      </c>
      <c r="Q15">
        <f ca="1"/>
        <v>0.99760000000000004</v>
      </c>
      <c r="R15" t="str">
        <f ca="1"/>
        <v>Series is Non-stationary. Null Hypothesis Weak...</v>
      </c>
      <c r="T15" t="str">
        <f ca="1">J26</f>
        <v>CS-Aaa-3MO-diff</v>
      </c>
      <c r="U15" s="6">
        <f ca="1">IF(G15 &lt; 0.01, "***" &amp; TEXT(G15, "General"), IF(AND(G15 &gt; 0.01, G15 &lt; 0.05), "**" &amp; TEXT(G15, "General"), G15))</f>
        <v>0.99755000000000005</v>
      </c>
      <c r="V15">
        <f ca="1">H26</f>
        <v>0</v>
      </c>
      <c r="W15" t="str">
        <f ca="1">P26</f>
        <v xml:space="preserve"> nc</v>
      </c>
    </row>
    <row r="16" spans="1:23">
      <c r="A16" s="4" t="s">
        <v>252</v>
      </c>
      <c r="B16" t="s">
        <v>253</v>
      </c>
      <c r="C16">
        <f t="shared" si="5"/>
        <v>213</v>
      </c>
      <c r="D16" t="str">
        <f t="shared" si="3"/>
        <v>b213:b225</v>
      </c>
      <c r="F16" cm="1">
        <f t="array" aca="1" ref="F16:R16" ca="1">TRANSPOSE(INDIRECT(D16))</f>
        <v>2.6636600000000001</v>
      </c>
      <c r="G16">
        <f ca="1"/>
        <v>0.99903299999999995</v>
      </c>
      <c r="H16">
        <f ca="1"/>
        <v>0</v>
      </c>
      <c r="I16">
        <f ca="1"/>
        <v>126</v>
      </c>
      <c r="J16" t="str">
        <f ca="1"/>
        <v>CS-Price-A-3MO</v>
      </c>
      <c r="K16">
        <f ca="1"/>
        <v>-2.58371</v>
      </c>
      <c r="L16">
        <f ca="1"/>
        <v>-1.94333</v>
      </c>
      <c r="M16">
        <f ca="1"/>
        <v>-1.61487</v>
      </c>
      <c r="N16">
        <f ca="1"/>
        <v>0.05</v>
      </c>
      <c r="O16" t="str">
        <f ca="1"/>
        <v>BIC</v>
      </c>
      <c r="P16" t="str">
        <f ca="1"/>
        <v xml:space="preserve"> nc</v>
      </c>
      <c r="Q16">
        <f ca="1"/>
        <v>0.999</v>
      </c>
      <c r="R16" t="str">
        <f ca="1"/>
        <v>Series is Non-stationary. Null Hypothesis Weak...</v>
      </c>
      <c r="T16" t="str">
        <f ca="1">J27</f>
        <v>CS-Aa-3MO-diff</v>
      </c>
      <c r="U16" s="6">
        <f ca="1">IF(G16 &lt; 0.01, "***" &amp; TEXT(G16, "General"), IF(AND(G16 &gt; 0.01, G16 &lt; 0.05), "**" &amp; TEXT(G16, "General"), G16))</f>
        <v>0.99903299999999995</v>
      </c>
      <c r="V16">
        <f ca="1">H27</f>
        <v>0</v>
      </c>
      <c r="W16" t="str">
        <f ca="1">P27</f>
        <v xml:space="preserve"> nc</v>
      </c>
    </row>
    <row r="17" spans="1:23">
      <c r="A17" s="4" t="s">
        <v>484</v>
      </c>
      <c r="C17">
        <f t="shared" si="5"/>
        <v>228</v>
      </c>
      <c r="D17" t="str">
        <f t="shared" si="3"/>
        <v>b228:b240</v>
      </c>
      <c r="F17" cm="1">
        <f t="array" aca="1" ref="F17:R17" ca="1">TRANSPOSE(INDIRECT(D17))</f>
        <v>3.0638800000000002</v>
      </c>
      <c r="G17">
        <f ca="1"/>
        <v>0.99986399999999998</v>
      </c>
      <c r="H17">
        <f ca="1"/>
        <v>0</v>
      </c>
      <c r="I17">
        <f ca="1"/>
        <v>126</v>
      </c>
      <c r="J17" t="str">
        <f ca="1"/>
        <v>CS-Price-Baa-3MO</v>
      </c>
      <c r="K17">
        <f ca="1"/>
        <v>-2.58371</v>
      </c>
      <c r="L17">
        <f ca="1"/>
        <v>-1.94333</v>
      </c>
      <c r="M17">
        <f ca="1"/>
        <v>-1.61487</v>
      </c>
      <c r="N17">
        <f ca="1"/>
        <v>0.05</v>
      </c>
      <c r="O17" t="str">
        <f ca="1"/>
        <v>BIC</v>
      </c>
      <c r="P17" t="str">
        <f ca="1"/>
        <v xml:space="preserve"> nc</v>
      </c>
      <c r="Q17">
        <f ca="1"/>
        <v>0.99990000000000001</v>
      </c>
      <c r="R17" t="str">
        <f ca="1"/>
        <v>Series is Non-stationary. Null Hypothesis Weak...</v>
      </c>
      <c r="T17" t="str">
        <f ca="1">J28</f>
        <v>CS-A-3MO-diff</v>
      </c>
      <c r="U17" s="6">
        <f ca="1">IF(G17 &lt; 0.01, "***" &amp; TEXT(G17, "General"), IF(AND(G17 &gt; 0.01, G17 &lt; 0.05), "**" &amp; TEXT(G17, "General"), G17))</f>
        <v>0.99986399999999998</v>
      </c>
      <c r="V17">
        <f ca="1">H28</f>
        <v>0</v>
      </c>
      <c r="W17" t="str">
        <f ca="1">P28</f>
        <v xml:space="preserve"> nc</v>
      </c>
    </row>
    <row r="18" spans="1:23">
      <c r="A18" s="4" t="s">
        <v>241</v>
      </c>
      <c r="B18">
        <v>-3.2427299999999999</v>
      </c>
      <c r="C18">
        <f t="shared" si="5"/>
        <v>243</v>
      </c>
      <c r="D18" t="str">
        <f t="shared" si="3"/>
        <v>b243:b255</v>
      </c>
      <c r="F18" cm="1">
        <f t="array" aca="1" ref="F18:R18" ca="1">TRANSPOSE(INDIRECT(D18))</f>
        <v>1.7474400000000001</v>
      </c>
      <c r="G18">
        <f ca="1"/>
        <v>0.98111199999999998</v>
      </c>
      <c r="H18">
        <f ca="1"/>
        <v>0</v>
      </c>
      <c r="I18">
        <f ca="1"/>
        <v>126</v>
      </c>
      <c r="J18" t="str">
        <f ca="1"/>
        <v>CS-Price-Aaa-1YR</v>
      </c>
      <c r="K18">
        <f ca="1"/>
        <v>-2.58371</v>
      </c>
      <c r="L18">
        <f ca="1"/>
        <v>-1.94333</v>
      </c>
      <c r="M18">
        <f ca="1"/>
        <v>-1.61487</v>
      </c>
      <c r="N18">
        <f ca="1"/>
        <v>0.05</v>
      </c>
      <c r="O18" t="str">
        <f ca="1"/>
        <v>BIC</v>
      </c>
      <c r="P18" t="str">
        <f ca="1"/>
        <v xml:space="preserve"> nc</v>
      </c>
      <c r="Q18">
        <f ca="1"/>
        <v>0.98109999999999997</v>
      </c>
      <c r="R18" t="str">
        <f ca="1"/>
        <v>Series is Non-stationary. Null Hypothesis Weak...</v>
      </c>
    </row>
    <row r="19" spans="1:23">
      <c r="A19" s="4" t="s">
        <v>242</v>
      </c>
      <c r="B19">
        <v>1.1917799999999999E-3</v>
      </c>
      <c r="C19">
        <f t="shared" si="5"/>
        <v>258</v>
      </c>
      <c r="D19" t="str">
        <f t="shared" si="3"/>
        <v>b258:b270</v>
      </c>
      <c r="F19" cm="1">
        <f t="array" aca="1" ref="F19:R19" ca="1">TRANSPOSE(INDIRECT(D19))</f>
        <v>2.5669900000000001</v>
      </c>
      <c r="G19">
        <f ca="1"/>
        <v>0.998556</v>
      </c>
      <c r="H19">
        <f ca="1"/>
        <v>0</v>
      </c>
      <c r="I19">
        <f ca="1"/>
        <v>126</v>
      </c>
      <c r="J19" t="str">
        <f ca="1"/>
        <v>CS-Price-Aa-1YR</v>
      </c>
      <c r="K19">
        <f ca="1"/>
        <v>-2.58371</v>
      </c>
      <c r="L19">
        <f ca="1"/>
        <v>-1.94333</v>
      </c>
      <c r="M19">
        <f ca="1"/>
        <v>-1.61487</v>
      </c>
      <c r="N19">
        <f ca="1"/>
        <v>0.05</v>
      </c>
      <c r="O19" t="str">
        <f ca="1"/>
        <v>BIC</v>
      </c>
      <c r="P19" t="str">
        <f ca="1"/>
        <v xml:space="preserve"> nc</v>
      </c>
      <c r="Q19">
        <f ca="1"/>
        <v>0.99860000000000004</v>
      </c>
      <c r="R19" t="str">
        <f ca="1"/>
        <v>Series is Non-stationary. Null Hypothesis Weak...</v>
      </c>
      <c r="T19" t="s">
        <v>395</v>
      </c>
    </row>
    <row r="20" spans="1:23">
      <c r="A20" s="4" t="s">
        <v>243</v>
      </c>
      <c r="B20">
        <v>0</v>
      </c>
      <c r="C20">
        <f>C19+15</f>
        <v>273</v>
      </c>
      <c r="D20" t="str">
        <f t="shared" si="3"/>
        <v>b273:b285</v>
      </c>
      <c r="F20" cm="1">
        <f t="array" aca="1" ref="F20:R20" ca="1">TRANSPOSE(INDIRECT(D20))</f>
        <v>2.8226399999999998</v>
      </c>
      <c r="G20">
        <f ca="1"/>
        <v>0.99952799999999997</v>
      </c>
      <c r="H20">
        <f ca="1"/>
        <v>0</v>
      </c>
      <c r="I20">
        <f ca="1"/>
        <v>126</v>
      </c>
      <c r="J20" t="str">
        <f ca="1"/>
        <v>CS-Price-A-1YR</v>
      </c>
      <c r="K20">
        <f ca="1"/>
        <v>-2.58371</v>
      </c>
      <c r="L20">
        <f ca="1"/>
        <v>-1.94333</v>
      </c>
      <c r="M20">
        <f ca="1"/>
        <v>-1.61487</v>
      </c>
      <c r="N20">
        <f ca="1"/>
        <v>0.05</v>
      </c>
      <c r="O20" t="str">
        <f ca="1"/>
        <v>BIC</v>
      </c>
      <c r="P20" t="str">
        <f ca="1"/>
        <v xml:space="preserve"> nc</v>
      </c>
      <c r="Q20">
        <f ca="1"/>
        <v>0.99950000000000006</v>
      </c>
      <c r="R20" t="str">
        <f ca="1"/>
        <v>Series is Non-stationary. Null Hypothesis Weak...</v>
      </c>
    </row>
    <row r="21" spans="1:23">
      <c r="A21" s="4" t="s">
        <v>244</v>
      </c>
      <c r="B21">
        <v>126</v>
      </c>
      <c r="C21">
        <f t="shared" ref="C21:C36" si="6">C20+15</f>
        <v>288</v>
      </c>
      <c r="D21" t="str">
        <f t="shared" si="3"/>
        <v>b288:b300</v>
      </c>
      <c r="F21" cm="1">
        <f t="array" aca="1" ref="F21:R21" ca="1">TRANSPOSE(INDIRECT(D21))</f>
        <v>3.1013299999999999</v>
      </c>
      <c r="G21">
        <f ca="1"/>
        <v>0.99988999999999995</v>
      </c>
      <c r="H21">
        <f ca="1"/>
        <v>0</v>
      </c>
      <c r="I21">
        <f ca="1"/>
        <v>126</v>
      </c>
      <c r="J21" t="str">
        <f ca="1"/>
        <v>CS-Price-Baa-1YR</v>
      </c>
      <c r="K21">
        <f ca="1"/>
        <v>-2.58371</v>
      </c>
      <c r="L21">
        <f ca="1"/>
        <v>-1.94333</v>
      </c>
      <c r="M21">
        <f ca="1"/>
        <v>-1.61487</v>
      </c>
      <c r="N21">
        <f ca="1"/>
        <v>0.05</v>
      </c>
      <c r="O21" t="str">
        <f ca="1"/>
        <v>BIC</v>
      </c>
      <c r="P21" t="str">
        <f ca="1"/>
        <v xml:space="preserve"> nc</v>
      </c>
      <c r="Q21">
        <f ca="1"/>
        <v>0.99990000000000001</v>
      </c>
      <c r="R21" t="str">
        <f ca="1"/>
        <v>Series is Non-stationary. Null Hypothesis Weak...</v>
      </c>
    </row>
    <row r="22" spans="1:23">
      <c r="A22" s="4" t="s">
        <v>169</v>
      </c>
      <c r="B22" t="s">
        <v>109</v>
      </c>
      <c r="C22">
        <f t="shared" si="6"/>
        <v>303</v>
      </c>
      <c r="D22" t="str">
        <f t="shared" si="3"/>
        <v>b303:b315</v>
      </c>
      <c r="F22" cm="1">
        <f t="array" aca="1" ref="F22:R22" ca="1">TRANSPOSE(INDIRECT(D22))</f>
        <v>1.19876</v>
      </c>
      <c r="G22">
        <f ca="1"/>
        <v>0.94033699999999998</v>
      </c>
      <c r="H22">
        <f ca="1"/>
        <v>0</v>
      </c>
      <c r="I22">
        <f ca="1"/>
        <v>126</v>
      </c>
      <c r="J22" t="str">
        <f ca="1"/>
        <v>CS-Price-Aaa-5YR</v>
      </c>
      <c r="K22">
        <f ca="1"/>
        <v>-2.58371</v>
      </c>
      <c r="L22">
        <f ca="1"/>
        <v>-1.94333</v>
      </c>
      <c r="M22">
        <f ca="1"/>
        <v>-1.61487</v>
      </c>
      <c r="N22">
        <f ca="1"/>
        <v>0.05</v>
      </c>
      <c r="O22" t="str">
        <f ca="1"/>
        <v>BIC</v>
      </c>
      <c r="P22" t="str">
        <f ca="1"/>
        <v xml:space="preserve"> nc</v>
      </c>
      <c r="Q22">
        <f ca="1"/>
        <v>0.94030000000000002</v>
      </c>
      <c r="R22" t="str">
        <f ca="1"/>
        <v>Series is Non-stationary. Null Hypothesis Weak...</v>
      </c>
    </row>
    <row r="23" spans="1:23">
      <c r="A23" s="4" t="s">
        <v>246</v>
      </c>
      <c r="B23">
        <v>-2.58371</v>
      </c>
      <c r="C23">
        <f t="shared" si="6"/>
        <v>318</v>
      </c>
      <c r="D23" t="str">
        <f t="shared" si="3"/>
        <v>b318:b330</v>
      </c>
      <c r="F23" cm="1">
        <f t="array" aca="1" ref="F23:R23" ca="1">TRANSPOSE(INDIRECT(D23))</f>
        <v>1.27217</v>
      </c>
      <c r="G23">
        <f ca="1"/>
        <v>0.94788799999999995</v>
      </c>
      <c r="H23">
        <f ca="1"/>
        <v>0</v>
      </c>
      <c r="I23">
        <f ca="1"/>
        <v>126</v>
      </c>
      <c r="J23" t="str">
        <f ca="1"/>
        <v>CS-Price-Aa-5YR</v>
      </c>
      <c r="K23">
        <f ca="1"/>
        <v>-2.58371</v>
      </c>
      <c r="L23">
        <f ca="1"/>
        <v>-1.94333</v>
      </c>
      <c r="M23">
        <f ca="1"/>
        <v>-1.61487</v>
      </c>
      <c r="N23">
        <f ca="1"/>
        <v>0.05</v>
      </c>
      <c r="O23" t="str">
        <f ca="1"/>
        <v>BIC</v>
      </c>
      <c r="P23" t="str">
        <f ca="1"/>
        <v xml:space="preserve"> nc</v>
      </c>
      <c r="Q23">
        <f ca="1"/>
        <v>0.94789999999999996</v>
      </c>
      <c r="R23" t="str">
        <f ca="1"/>
        <v>Series is Non-stationary. Null Hypothesis Weak...</v>
      </c>
    </row>
    <row r="24" spans="1:23">
      <c r="A24" s="4" t="s">
        <v>247</v>
      </c>
      <c r="B24">
        <v>-1.94333</v>
      </c>
      <c r="C24">
        <f t="shared" si="6"/>
        <v>333</v>
      </c>
      <c r="D24" t="str">
        <f t="shared" si="3"/>
        <v>b333:b345</v>
      </c>
      <c r="F24" cm="1">
        <f t="array" aca="1" ref="F24:R24" ca="1">TRANSPOSE(INDIRECT(D24))</f>
        <v>1.4853099999999999</v>
      </c>
      <c r="G24">
        <f ca="1"/>
        <v>0.96586700000000003</v>
      </c>
      <c r="H24">
        <f ca="1"/>
        <v>0</v>
      </c>
      <c r="I24">
        <f ca="1"/>
        <v>126</v>
      </c>
      <c r="J24" t="str">
        <f ca="1"/>
        <v>CS-Price-A-5YR</v>
      </c>
      <c r="K24">
        <f ca="1"/>
        <v>-2.58371</v>
      </c>
      <c r="L24">
        <f ca="1"/>
        <v>-1.94333</v>
      </c>
      <c r="M24">
        <f ca="1"/>
        <v>-1.61487</v>
      </c>
      <c r="N24">
        <f ca="1"/>
        <v>0.05</v>
      </c>
      <c r="O24" t="str">
        <f ca="1"/>
        <v>BIC</v>
      </c>
      <c r="P24" t="str">
        <f ca="1"/>
        <v xml:space="preserve"> nc</v>
      </c>
      <c r="Q24">
        <f ca="1"/>
        <v>0.96589999999999998</v>
      </c>
      <c r="R24" t="str">
        <f ca="1"/>
        <v>Series is Non-stationary. Null Hypothesis Weak...</v>
      </c>
    </row>
    <row r="25" spans="1:23">
      <c r="A25" s="4" t="s">
        <v>248</v>
      </c>
      <c r="B25">
        <v>-1.61487</v>
      </c>
      <c r="C25">
        <f t="shared" si="6"/>
        <v>348</v>
      </c>
      <c r="D25" t="str">
        <f t="shared" si="3"/>
        <v>b348:b360</v>
      </c>
      <c r="F25" cm="1">
        <f t="array" aca="1" ref="F25:R25" ca="1">TRANSPOSE(INDIRECT(D25))</f>
        <v>1.72027</v>
      </c>
      <c r="G25">
        <f ca="1"/>
        <v>0.97983500000000001</v>
      </c>
      <c r="H25">
        <f ca="1"/>
        <v>0</v>
      </c>
      <c r="I25">
        <f ca="1"/>
        <v>126</v>
      </c>
      <c r="J25" t="str">
        <f ca="1"/>
        <v>CS-Price-Baa-5YR</v>
      </c>
      <c r="K25">
        <f ca="1"/>
        <v>-2.58371</v>
      </c>
      <c r="L25">
        <f ca="1"/>
        <v>-1.94333</v>
      </c>
      <c r="M25">
        <f ca="1"/>
        <v>-1.61487</v>
      </c>
      <c r="N25">
        <f ca="1"/>
        <v>0.05</v>
      </c>
      <c r="O25" t="str">
        <f ca="1"/>
        <v>BIC</v>
      </c>
      <c r="P25" t="str">
        <f ca="1"/>
        <v xml:space="preserve"> nc</v>
      </c>
      <c r="Q25">
        <f ca="1"/>
        <v>0.9798</v>
      </c>
      <c r="R25" t="str">
        <f ca="1"/>
        <v>Series is Non-stationary. Null Hypothesis Weak...</v>
      </c>
    </row>
    <row r="26" spans="1:23">
      <c r="A26" s="4" t="s">
        <v>265</v>
      </c>
      <c r="B26">
        <v>0.05</v>
      </c>
      <c r="C26">
        <f t="shared" si="6"/>
        <v>363</v>
      </c>
      <c r="D26" t="str">
        <f t="shared" si="3"/>
        <v>b363:b375</v>
      </c>
      <c r="F26" cm="1">
        <f t="array" aca="1" ref="F26:R26" ca="1">TRANSPOSE(INDIRECT(D26))</f>
        <v>-10.4154</v>
      </c>
      <c r="G26">
        <f ca="1"/>
        <v>1.24465E-18</v>
      </c>
      <c r="H26">
        <f ca="1"/>
        <v>0</v>
      </c>
      <c r="I26">
        <f ca="1"/>
        <v>126</v>
      </c>
      <c r="J26" t="str">
        <f ca="1"/>
        <v>CS-Aaa-3MO-diff</v>
      </c>
      <c r="K26">
        <f ca="1"/>
        <v>-2.58371</v>
      </c>
      <c r="L26">
        <f ca="1"/>
        <v>-1.94333</v>
      </c>
      <c r="M26">
        <f ca="1"/>
        <v>-1.61487</v>
      </c>
      <c r="N26">
        <f ca="1"/>
        <v>0.05</v>
      </c>
      <c r="O26" t="str">
        <f ca="1"/>
        <v>BIC</v>
      </c>
      <c r="P26" t="str">
        <f ca="1"/>
        <v xml:space="preserve"> nc</v>
      </c>
      <c r="Q26">
        <f ca="1"/>
        <v>0</v>
      </c>
      <c r="R26" t="str">
        <f ca="1"/>
        <v>Series is Stationary. Null Hypothesis Rejecting</v>
      </c>
    </row>
    <row r="27" spans="1:23">
      <c r="A27" s="4" t="s">
        <v>683</v>
      </c>
      <c r="B27" t="s">
        <v>403</v>
      </c>
      <c r="C27">
        <f t="shared" si="6"/>
        <v>378</v>
      </c>
      <c r="D27" t="str">
        <f t="shared" si="3"/>
        <v>b378:b390</v>
      </c>
      <c r="F27" cm="1">
        <f t="array" aca="1" ref="F27:R27" ca="1">TRANSPOSE(INDIRECT(D27))</f>
        <v>-10.4154</v>
      </c>
      <c r="G27">
        <f ca="1"/>
        <v>1.24465E-18</v>
      </c>
      <c r="H27">
        <f ca="1"/>
        <v>0</v>
      </c>
      <c r="I27">
        <f ca="1"/>
        <v>126</v>
      </c>
      <c r="J27" t="str">
        <f ca="1"/>
        <v>CS-Aa-3MO-diff</v>
      </c>
      <c r="K27">
        <f ca="1"/>
        <v>-2.58371</v>
      </c>
      <c r="L27">
        <f ca="1"/>
        <v>-1.94333</v>
      </c>
      <c r="M27">
        <f ca="1"/>
        <v>-1.61487</v>
      </c>
      <c r="N27">
        <f ca="1"/>
        <v>0.05</v>
      </c>
      <c r="O27" t="str">
        <f ca="1"/>
        <v>BIC</v>
      </c>
      <c r="P27" t="str">
        <f ca="1"/>
        <v xml:space="preserve"> nc</v>
      </c>
      <c r="Q27">
        <f ca="1"/>
        <v>0</v>
      </c>
      <c r="R27" t="str">
        <f ca="1"/>
        <v>Series is Stationary. Null Hypothesis Rejecting</v>
      </c>
    </row>
    <row r="28" spans="1:23">
      <c r="A28" s="4" t="s">
        <v>684</v>
      </c>
      <c r="B28" t="s">
        <v>686</v>
      </c>
      <c r="C28">
        <f t="shared" si="6"/>
        <v>393</v>
      </c>
      <c r="D28" t="str">
        <f t="shared" si="3"/>
        <v>b393:b405</v>
      </c>
      <c r="F28" cm="1">
        <f t="array" aca="1" ref="F28:R28" ca="1">TRANSPOSE(INDIRECT(D28))</f>
        <v>-10.2004</v>
      </c>
      <c r="G28">
        <f ca="1"/>
        <v>3.6372900000000002E-18</v>
      </c>
      <c r="H28">
        <f ca="1"/>
        <v>0</v>
      </c>
      <c r="I28">
        <f ca="1"/>
        <v>126</v>
      </c>
      <c r="J28" t="str">
        <f ca="1"/>
        <v>CS-A-3MO-diff</v>
      </c>
      <c r="K28">
        <f ca="1"/>
        <v>-2.58371</v>
      </c>
      <c r="L28">
        <f ca="1"/>
        <v>-1.94333</v>
      </c>
      <c r="M28">
        <f ca="1"/>
        <v>-1.61487</v>
      </c>
      <c r="N28">
        <f ca="1"/>
        <v>0.05</v>
      </c>
      <c r="O28" t="str">
        <f ca="1"/>
        <v>BIC</v>
      </c>
      <c r="P28" t="str">
        <f ca="1"/>
        <v xml:space="preserve"> nc</v>
      </c>
      <c r="Q28">
        <f ca="1"/>
        <v>0</v>
      </c>
      <c r="R28" t="str">
        <f ca="1"/>
        <v>Series is Stationary. Null Hypothesis Rejecting</v>
      </c>
    </row>
    <row r="29" spans="1:23">
      <c r="A29" s="4" t="s">
        <v>685</v>
      </c>
      <c r="B29">
        <v>1.1999999999999999E-3</v>
      </c>
      <c r="C29">
        <f t="shared" si="6"/>
        <v>408</v>
      </c>
      <c r="D29" t="str">
        <f t="shared" si="3"/>
        <v>b408:b420</v>
      </c>
      <c r="F29" cm="1">
        <f t="array" aca="1" ref="F29:R29" ca="1">TRANSPOSE(INDIRECT(D29))</f>
        <v>-4.5074399999999999</v>
      </c>
      <c r="G29">
        <f ca="1"/>
        <v>9.1499700000000001E-6</v>
      </c>
      <c r="H29">
        <f ca="1"/>
        <v>3</v>
      </c>
      <c r="I29">
        <f ca="1"/>
        <v>123</v>
      </c>
      <c r="J29" t="str">
        <f ca="1"/>
        <v>CS-Baa-3MO-diff</v>
      </c>
      <c r="K29">
        <f ca="1"/>
        <v>-2.5841599999999998</v>
      </c>
      <c r="L29">
        <f ca="1"/>
        <v>-1.94339</v>
      </c>
      <c r="M29">
        <f ca="1"/>
        <v>-1.61483</v>
      </c>
      <c r="N29">
        <f ca="1"/>
        <v>0.05</v>
      </c>
      <c r="O29" t="str">
        <f ca="1"/>
        <v>BIC</v>
      </c>
      <c r="P29" t="str">
        <f ca="1"/>
        <v xml:space="preserve"> nc</v>
      </c>
      <c r="Q29">
        <f ca="1"/>
        <v>0</v>
      </c>
      <c r="R29" t="str">
        <f ca="1"/>
        <v>Series is Stationary. Null Hypothesis Rejecting</v>
      </c>
    </row>
    <row r="30" spans="1:23">
      <c r="A30" s="4" t="s">
        <v>250</v>
      </c>
      <c r="B30" t="s">
        <v>697</v>
      </c>
      <c r="C30">
        <f t="shared" si="6"/>
        <v>423</v>
      </c>
      <c r="D30" t="str">
        <f t="shared" si="3"/>
        <v>b423:b435</v>
      </c>
      <c r="F30" cm="1">
        <f t="array" aca="1" ref="F30:R30" ca="1">TRANSPOSE(INDIRECT(D30))</f>
        <v>-13.706300000000001</v>
      </c>
      <c r="G30">
        <f ca="1"/>
        <v>7.5467100000000003E-25</v>
      </c>
      <c r="H30">
        <f ca="1"/>
        <v>0</v>
      </c>
      <c r="I30">
        <f ca="1"/>
        <v>126</v>
      </c>
      <c r="J30" t="str">
        <f ca="1"/>
        <v>CS-Price-Aaa-3MO-diff</v>
      </c>
      <c r="K30">
        <f ca="1"/>
        <v>-2.58371</v>
      </c>
      <c r="L30">
        <f ca="1"/>
        <v>-1.94333</v>
      </c>
      <c r="M30">
        <f ca="1"/>
        <v>-1.61487</v>
      </c>
      <c r="N30">
        <f ca="1"/>
        <v>0.05</v>
      </c>
      <c r="O30" t="str">
        <f ca="1"/>
        <v>BIC</v>
      </c>
      <c r="P30" t="str">
        <f ca="1"/>
        <v xml:space="preserve"> nc</v>
      </c>
      <c r="Q30">
        <f ca="1"/>
        <v>0</v>
      </c>
      <c r="R30" t="str">
        <f ca="1"/>
        <v>Series is Stationary. Null Hypothesis Rejecting</v>
      </c>
    </row>
    <row r="31" spans="1:23">
      <c r="A31" s="4" t="s">
        <v>252</v>
      </c>
      <c r="B31" t="s">
        <v>253</v>
      </c>
      <c r="C31">
        <f t="shared" si="6"/>
        <v>438</v>
      </c>
      <c r="D31" t="str">
        <f t="shared" si="3"/>
        <v>b438:b450</v>
      </c>
      <c r="F31" cm="1">
        <f t="array" aca="1" ref="F31:R31" ca="1">TRANSPOSE(INDIRECT(D31))</f>
        <v>-10.4663</v>
      </c>
      <c r="G31">
        <f ca="1"/>
        <v>9.6730400000000002E-19</v>
      </c>
      <c r="H31">
        <f ca="1"/>
        <v>0</v>
      </c>
      <c r="I31">
        <f ca="1"/>
        <v>126</v>
      </c>
      <c r="J31" t="str">
        <f ca="1"/>
        <v>CS-Price-Aa-3MO-diff</v>
      </c>
      <c r="K31">
        <f ca="1"/>
        <v>-2.58371</v>
      </c>
      <c r="L31">
        <f ca="1"/>
        <v>-1.94333</v>
      </c>
      <c r="M31">
        <f ca="1"/>
        <v>-1.61487</v>
      </c>
      <c r="N31">
        <f ca="1"/>
        <v>0.05</v>
      </c>
      <c r="O31" t="str">
        <f ca="1"/>
        <v>BIC</v>
      </c>
      <c r="P31" t="str">
        <f ca="1"/>
        <v xml:space="preserve"> nc</v>
      </c>
      <c r="Q31">
        <f ca="1"/>
        <v>0</v>
      </c>
      <c r="R31" t="str">
        <f ca="1"/>
        <v>Series is Stationary. Null Hypothesis Rejecting</v>
      </c>
    </row>
    <row r="32" spans="1:23">
      <c r="A32" s="4" t="s">
        <v>485</v>
      </c>
      <c r="B32" s="10"/>
      <c r="C32">
        <f t="shared" si="6"/>
        <v>453</v>
      </c>
      <c r="D32" t="str">
        <f t="shared" si="3"/>
        <v>b453:b465</v>
      </c>
      <c r="F32" cm="1">
        <f t="array" aca="1" ref="F32:R32" ca="1">TRANSPOSE(INDIRECT(D32))</f>
        <v>-10.2197</v>
      </c>
      <c r="G32">
        <f ca="1"/>
        <v>3.3019300000000001E-18</v>
      </c>
      <c r="H32">
        <f ca="1"/>
        <v>0</v>
      </c>
      <c r="I32">
        <f ca="1"/>
        <v>126</v>
      </c>
      <c r="J32" t="str">
        <f ca="1"/>
        <v>CS-Price-A-3MO-diff</v>
      </c>
      <c r="K32">
        <f ca="1"/>
        <v>-2.58371</v>
      </c>
      <c r="L32">
        <f ca="1"/>
        <v>-1.94333</v>
      </c>
      <c r="M32">
        <f ca="1"/>
        <v>-1.61487</v>
      </c>
      <c r="N32">
        <f ca="1"/>
        <v>0.05</v>
      </c>
      <c r="O32" t="str">
        <f ca="1"/>
        <v>BIC</v>
      </c>
      <c r="P32" t="str">
        <f ca="1"/>
        <v xml:space="preserve"> nc</v>
      </c>
      <c r="Q32">
        <f ca="1"/>
        <v>0</v>
      </c>
      <c r="R32" t="str">
        <f ca="1"/>
        <v>Series is Stationary. Null Hypothesis Rejecting</v>
      </c>
    </row>
    <row r="33" spans="1:18">
      <c r="A33" s="4" t="s">
        <v>241</v>
      </c>
      <c r="B33">
        <v>-3.4982600000000001</v>
      </c>
      <c r="C33">
        <f t="shared" si="6"/>
        <v>468</v>
      </c>
      <c r="D33" t="str">
        <f t="shared" si="3"/>
        <v>b468:b480</v>
      </c>
      <c r="F33" cm="1">
        <f t="array" aca="1" ref="F33:R33" ca="1">TRANSPOSE(INDIRECT(D33))</f>
        <v>-4.5101000000000004</v>
      </c>
      <c r="G33">
        <f ca="1"/>
        <v>9.0469600000000005E-6</v>
      </c>
      <c r="H33">
        <f ca="1"/>
        <v>3</v>
      </c>
      <c r="I33">
        <f ca="1"/>
        <v>123</v>
      </c>
      <c r="J33" t="str">
        <f ca="1"/>
        <v>CS-Price-Baa-3MO-diff</v>
      </c>
      <c r="K33">
        <f ca="1"/>
        <v>-2.5841599999999998</v>
      </c>
      <c r="L33">
        <f ca="1"/>
        <v>-1.94339</v>
      </c>
      <c r="M33">
        <f ca="1"/>
        <v>-1.61483</v>
      </c>
      <c r="N33">
        <f ca="1"/>
        <v>0.05</v>
      </c>
      <c r="O33" t="str">
        <f ca="1"/>
        <v>BIC</v>
      </c>
      <c r="P33" t="str">
        <f ca="1"/>
        <v xml:space="preserve"> nc</v>
      </c>
      <c r="Q33">
        <f ca="1"/>
        <v>0</v>
      </c>
      <c r="R33" t="str">
        <f ca="1"/>
        <v>Series is Stationary. Null Hypothesis Rejecting</v>
      </c>
    </row>
    <row r="34" spans="1:18">
      <c r="A34" s="4" t="s">
        <v>242</v>
      </c>
      <c r="B34">
        <v>4.8676500000000001E-4</v>
      </c>
      <c r="C34">
        <f t="shared" si="6"/>
        <v>483</v>
      </c>
      <c r="D34" t="str">
        <f t="shared" si="3"/>
        <v>b483:b495</v>
      </c>
      <c r="F34" cm="1">
        <f t="array" aca="1" ref="F34:R34" ca="1">TRANSPOSE(INDIRECT(D34))</f>
        <v>-9.0195500000000006</v>
      </c>
      <c r="G34">
        <f ca="1"/>
        <v>1.55547E-15</v>
      </c>
      <c r="H34">
        <f ca="1"/>
        <v>1</v>
      </c>
      <c r="I34">
        <f ca="1"/>
        <v>125</v>
      </c>
      <c r="J34" t="str">
        <f ca="1"/>
        <v>CS-Price-Aaa-1YR-diff</v>
      </c>
      <c r="K34">
        <f ca="1"/>
        <v>-2.58386</v>
      </c>
      <c r="L34">
        <f ca="1"/>
        <v>-1.9433499999999999</v>
      </c>
      <c r="M34">
        <f ca="1"/>
        <v>-1.61486</v>
      </c>
      <c r="N34">
        <f ca="1"/>
        <v>0.05</v>
      </c>
      <c r="O34" t="str">
        <f ca="1"/>
        <v>BIC</v>
      </c>
      <c r="P34" t="str">
        <f ca="1"/>
        <v xml:space="preserve"> nc</v>
      </c>
      <c r="Q34">
        <f ca="1"/>
        <v>0</v>
      </c>
      <c r="R34" t="str">
        <f ca="1"/>
        <v>Series is Stationary. Null Hypothesis Rejecting</v>
      </c>
    </row>
    <row r="35" spans="1:18">
      <c r="A35" s="4" t="s">
        <v>243</v>
      </c>
      <c r="B35">
        <v>0</v>
      </c>
      <c r="C35">
        <f t="shared" si="6"/>
        <v>498</v>
      </c>
      <c r="D35" t="str">
        <f t="shared" si="3"/>
        <v>b498:b510</v>
      </c>
      <c r="F35" cm="1">
        <f t="array" aca="1" ref="F35:R35" ca="1">TRANSPOSE(INDIRECT(D35))</f>
        <v>-9.68628</v>
      </c>
      <c r="G35">
        <f ca="1"/>
        <v>4.9336099999999997E-17</v>
      </c>
      <c r="H35">
        <f ca="1"/>
        <v>0</v>
      </c>
      <c r="I35">
        <f ca="1"/>
        <v>126</v>
      </c>
      <c r="J35" t="str">
        <f ca="1"/>
        <v>CS-Price-Aa-1YR-diff</v>
      </c>
      <c r="K35">
        <f ca="1"/>
        <v>-2.58371</v>
      </c>
      <c r="L35">
        <f ca="1"/>
        <v>-1.94333</v>
      </c>
      <c r="M35">
        <f ca="1"/>
        <v>-1.61487</v>
      </c>
      <c r="N35">
        <f ca="1"/>
        <v>0.05</v>
      </c>
      <c r="O35" t="str">
        <f ca="1"/>
        <v>BIC</v>
      </c>
      <c r="P35" t="str">
        <f ca="1"/>
        <v xml:space="preserve"> nc</v>
      </c>
      <c r="Q35">
        <f ca="1"/>
        <v>0</v>
      </c>
      <c r="R35" t="str">
        <f ca="1"/>
        <v>Series is Stationary. Null Hypothesis Rejecting</v>
      </c>
    </row>
    <row r="36" spans="1:18">
      <c r="A36" s="4" t="s">
        <v>244</v>
      </c>
      <c r="B36">
        <v>126</v>
      </c>
      <c r="C36">
        <f t="shared" si="6"/>
        <v>513</v>
      </c>
      <c r="D36" t="str">
        <f t="shared" si="3"/>
        <v>b513:b525</v>
      </c>
      <c r="F36" cm="1">
        <f t="array" aca="1" ref="F36:R36" ca="1">TRANSPOSE(INDIRECT(D36))</f>
        <v>-9.3522999999999996</v>
      </c>
      <c r="G36">
        <f ca="1"/>
        <v>2.7570099999999999E-16</v>
      </c>
      <c r="H36">
        <f ca="1"/>
        <v>0</v>
      </c>
      <c r="I36">
        <f ca="1"/>
        <v>126</v>
      </c>
      <c r="J36" t="str">
        <f ca="1"/>
        <v>CS-Price-A-1YR-diff</v>
      </c>
      <c r="K36">
        <f ca="1"/>
        <v>-2.58371</v>
      </c>
      <c r="L36">
        <f ca="1"/>
        <v>-1.94333</v>
      </c>
      <c r="M36">
        <f ca="1"/>
        <v>-1.61487</v>
      </c>
      <c r="N36">
        <f ca="1"/>
        <v>0.05</v>
      </c>
      <c r="O36" t="str">
        <f ca="1"/>
        <v>BIC</v>
      </c>
      <c r="P36" t="str">
        <f ca="1"/>
        <v xml:space="preserve"> nc</v>
      </c>
      <c r="Q36">
        <f ca="1"/>
        <v>0</v>
      </c>
      <c r="R36" t="str">
        <f ca="1"/>
        <v>Series is Stationary. Null Hypothesis Rejecting</v>
      </c>
    </row>
    <row r="37" spans="1:18">
      <c r="A37" s="4" t="s">
        <v>169</v>
      </c>
      <c r="B37" t="s">
        <v>110</v>
      </c>
      <c r="C37">
        <f>C36+15</f>
        <v>528</v>
      </c>
      <c r="D37" t="str">
        <f t="shared" si="3"/>
        <v>b528:b540</v>
      </c>
      <c r="F37" cm="1">
        <f t="array" aca="1" ref="F37:R37" ca="1">TRANSPOSE(INDIRECT(D37))</f>
        <v>-8.2814599999999992</v>
      </c>
      <c r="G37">
        <f ca="1"/>
        <v>7.4678100000000005E-14</v>
      </c>
      <c r="H37">
        <f ca="1"/>
        <v>0</v>
      </c>
      <c r="I37">
        <f ca="1"/>
        <v>126</v>
      </c>
      <c r="J37" t="str">
        <f ca="1"/>
        <v>CS-Price-Baa-1YR-diff</v>
      </c>
      <c r="K37">
        <f ca="1"/>
        <v>-2.58371</v>
      </c>
      <c r="L37">
        <f ca="1"/>
        <v>-1.94333</v>
      </c>
      <c r="M37">
        <f ca="1"/>
        <v>-1.61487</v>
      </c>
      <c r="N37">
        <f ca="1"/>
        <v>0.05</v>
      </c>
      <c r="O37" t="str">
        <f ca="1"/>
        <v>BIC</v>
      </c>
      <c r="P37" t="str">
        <f ca="1"/>
        <v xml:space="preserve"> nc</v>
      </c>
      <c r="Q37">
        <f ca="1"/>
        <v>0</v>
      </c>
      <c r="R37" t="str">
        <f ca="1"/>
        <v>Series is Stationary. Null Hypothesis Rejecting</v>
      </c>
    </row>
    <row r="38" spans="1:18">
      <c r="A38" s="4" t="s">
        <v>246</v>
      </c>
      <c r="B38">
        <v>-2.58371</v>
      </c>
      <c r="C38">
        <f t="shared" ref="C38:C53" si="7">C37+15</f>
        <v>543</v>
      </c>
      <c r="D38" t="str">
        <f t="shared" si="3"/>
        <v>b543:b555</v>
      </c>
      <c r="F38" cm="1">
        <f t="array" aca="1" ref="F38:R38" ca="1">TRANSPOSE(INDIRECT(D38))</f>
        <v>-8.6668500000000002</v>
      </c>
      <c r="G38">
        <f ca="1"/>
        <v>9.8545400000000002E-15</v>
      </c>
      <c r="H38">
        <f ca="1"/>
        <v>1</v>
      </c>
      <c r="I38">
        <f ca="1"/>
        <v>125</v>
      </c>
      <c r="J38" t="str">
        <f ca="1"/>
        <v>CS-Price-Aaa-5YR-diff</v>
      </c>
      <c r="K38">
        <f ca="1"/>
        <v>-2.58386</v>
      </c>
      <c r="L38">
        <f ca="1"/>
        <v>-1.9433499999999999</v>
      </c>
      <c r="M38">
        <f ca="1"/>
        <v>-1.61486</v>
      </c>
      <c r="N38">
        <f ca="1"/>
        <v>0.05</v>
      </c>
      <c r="O38" t="str">
        <f ca="1"/>
        <v>BIC</v>
      </c>
      <c r="P38" t="str">
        <f ca="1"/>
        <v xml:space="preserve"> nc</v>
      </c>
      <c r="Q38">
        <f ca="1"/>
        <v>0</v>
      </c>
      <c r="R38" t="str">
        <f ca="1"/>
        <v>Series is Stationary. Null Hypothesis Rejecting</v>
      </c>
    </row>
    <row r="39" spans="1:18">
      <c r="A39" s="4" t="s">
        <v>247</v>
      </c>
      <c r="B39">
        <v>-1.94333</v>
      </c>
      <c r="C39">
        <f t="shared" si="7"/>
        <v>558</v>
      </c>
      <c r="D39" t="str">
        <f t="shared" si="3"/>
        <v>b558:b570</v>
      </c>
      <c r="F39" cm="1">
        <f t="array" aca="1" ref="F39:R39" ca="1">TRANSPOSE(INDIRECT(D39))</f>
        <v>-9.1038700000000006</v>
      </c>
      <c r="G39">
        <f ca="1"/>
        <v>1.0020900000000001E-15</v>
      </c>
      <c r="H39">
        <f ca="1"/>
        <v>0</v>
      </c>
      <c r="I39">
        <f ca="1"/>
        <v>126</v>
      </c>
      <c r="J39" t="str">
        <f ca="1"/>
        <v>CS-Price-Aa-5YR-diff</v>
      </c>
      <c r="K39">
        <f ca="1"/>
        <v>-2.58371</v>
      </c>
      <c r="L39">
        <f ca="1"/>
        <v>-1.94333</v>
      </c>
      <c r="M39">
        <f ca="1"/>
        <v>-1.61487</v>
      </c>
      <c r="N39">
        <f ca="1"/>
        <v>0.05</v>
      </c>
      <c r="O39" t="str">
        <f ca="1"/>
        <v>BIC</v>
      </c>
      <c r="P39" t="str">
        <f ca="1"/>
        <v xml:space="preserve"> nc</v>
      </c>
      <c r="Q39">
        <f ca="1"/>
        <v>0</v>
      </c>
      <c r="R39" t="str">
        <f ca="1"/>
        <v>Series is Stationary. Null Hypothesis Rejecting</v>
      </c>
    </row>
    <row r="40" spans="1:18">
      <c r="A40" s="4" t="s">
        <v>248</v>
      </c>
      <c r="B40">
        <v>-1.61487</v>
      </c>
      <c r="C40">
        <f t="shared" si="7"/>
        <v>573</v>
      </c>
      <c r="D40" t="str">
        <f t="shared" si="3"/>
        <v>b573:b585</v>
      </c>
      <c r="F40" cm="1">
        <f t="array" aca="1" ref="F40:R40" ca="1">TRANSPOSE(INDIRECT(D40))</f>
        <v>-9.2841199999999997</v>
      </c>
      <c r="G40">
        <f ca="1"/>
        <v>3.9256900000000002E-16</v>
      </c>
      <c r="H40">
        <f ca="1"/>
        <v>0</v>
      </c>
      <c r="I40">
        <f ca="1"/>
        <v>126</v>
      </c>
      <c r="J40" t="str">
        <f ca="1"/>
        <v>CS-Price-A-5YR-diff</v>
      </c>
      <c r="K40">
        <f ca="1"/>
        <v>-2.58371</v>
      </c>
      <c r="L40">
        <f ca="1"/>
        <v>-1.94333</v>
      </c>
      <c r="M40">
        <f ca="1"/>
        <v>-1.61487</v>
      </c>
      <c r="N40">
        <f ca="1"/>
        <v>0.05</v>
      </c>
      <c r="O40" t="str">
        <f ca="1"/>
        <v>BIC</v>
      </c>
      <c r="P40" t="str">
        <f ca="1"/>
        <v xml:space="preserve"> nc</v>
      </c>
      <c r="Q40">
        <f ca="1"/>
        <v>0</v>
      </c>
      <c r="R40" t="str">
        <f ca="1"/>
        <v>Series is Stationary. Null Hypothesis Rejecting</v>
      </c>
    </row>
    <row r="41" spans="1:18">
      <c r="A41" s="4" t="s">
        <v>265</v>
      </c>
      <c r="B41">
        <v>0.05</v>
      </c>
      <c r="C41">
        <f t="shared" si="7"/>
        <v>588</v>
      </c>
      <c r="D41" t="str">
        <f t="shared" si="3"/>
        <v>b588:b600</v>
      </c>
      <c r="F41" cm="1">
        <f t="array" aca="1" ref="F41:R41" ca="1">TRANSPOSE(INDIRECT(D41))</f>
        <v>-8.1198800000000002</v>
      </c>
      <c r="G41">
        <f ca="1"/>
        <v>1.74693E-13</v>
      </c>
      <c r="H41">
        <f ca="1"/>
        <v>0</v>
      </c>
      <c r="I41">
        <f ca="1"/>
        <v>126</v>
      </c>
      <c r="J41" t="str">
        <f ca="1"/>
        <v>CS-Price-Baa-5YR-diff</v>
      </c>
      <c r="K41">
        <f ca="1"/>
        <v>-2.58371</v>
      </c>
      <c r="L41">
        <f ca="1"/>
        <v>-1.94333</v>
      </c>
      <c r="M41">
        <f ca="1"/>
        <v>-1.61487</v>
      </c>
      <c r="N41">
        <f ca="1"/>
        <v>0.05</v>
      </c>
      <c r="O41" t="str">
        <f ca="1"/>
        <v>BIC</v>
      </c>
      <c r="P41" t="str">
        <f ca="1"/>
        <v xml:space="preserve"> nc</v>
      </c>
      <c r="Q41">
        <f ca="1"/>
        <v>0</v>
      </c>
      <c r="R41" t="str">
        <f ca="1"/>
        <v>Series is Stationary. Null Hypothesis Rejecting</v>
      </c>
    </row>
    <row r="42" spans="1:18">
      <c r="A42" s="4" t="s">
        <v>683</v>
      </c>
      <c r="B42" t="s">
        <v>403</v>
      </c>
      <c r="C42">
        <f t="shared" si="7"/>
        <v>603</v>
      </c>
      <c r="D42" t="str">
        <f t="shared" si="3"/>
        <v>b603:b615</v>
      </c>
      <c r="F42" cm="1">
        <f t="array" aca="1" ref="F42:R42" ca="1">TRANSPOSE(INDIRECT(D42))</f>
        <v>-1.8636299999999999</v>
      </c>
      <c r="G42">
        <f ca="1"/>
        <v>5.9434000000000001E-2</v>
      </c>
      <c r="H42">
        <f ca="1"/>
        <v>0</v>
      </c>
      <c r="I42">
        <f ca="1"/>
        <v>126</v>
      </c>
      <c r="J42" t="str">
        <f ca="1"/>
        <v>Corp-Aaa_Corp</v>
      </c>
      <c r="K42">
        <f ca="1"/>
        <v>-2.58371</v>
      </c>
      <c r="L42">
        <f ca="1"/>
        <v>-1.94333</v>
      </c>
      <c r="M42">
        <f ca="1"/>
        <v>-1.61487</v>
      </c>
      <c r="N42">
        <f ca="1"/>
        <v>0.05</v>
      </c>
      <c r="O42" t="str">
        <f ca="1"/>
        <v>BIC</v>
      </c>
      <c r="P42" t="str">
        <f ca="1"/>
        <v xml:space="preserve"> nc</v>
      </c>
      <c r="Q42">
        <f ca="1"/>
        <v>5.9400000000000001E-2</v>
      </c>
      <c r="R42" t="str">
        <f ca="1"/>
        <v>Series is Non-stationary. Null Hypothesis Weak...</v>
      </c>
    </row>
    <row r="43" spans="1:18">
      <c r="A43" s="4" t="s">
        <v>684</v>
      </c>
      <c r="B43" t="s">
        <v>686</v>
      </c>
      <c r="C43">
        <f t="shared" si="7"/>
        <v>618</v>
      </c>
      <c r="D43" t="str">
        <f t="shared" si="3"/>
        <v>b618:b630</v>
      </c>
      <c r="F43" cm="1">
        <f t="array" aca="1" ref="F43:R43" ca="1">TRANSPOSE(INDIRECT(D43))</f>
        <v>-2.3702700000000001</v>
      </c>
      <c r="G43">
        <f ca="1"/>
        <v>1.7132100000000001E-2</v>
      </c>
      <c r="H43">
        <f ca="1"/>
        <v>0</v>
      </c>
      <c r="I43">
        <f ca="1"/>
        <v>126</v>
      </c>
      <c r="J43" t="str">
        <f ca="1"/>
        <v>Corp-Aa_Corp</v>
      </c>
      <c r="K43">
        <f ca="1"/>
        <v>-2.58371</v>
      </c>
      <c r="L43">
        <f ca="1"/>
        <v>-1.94333</v>
      </c>
      <c r="M43">
        <f ca="1"/>
        <v>-1.61487</v>
      </c>
      <c r="N43">
        <f ca="1"/>
        <v>0.05</v>
      </c>
      <c r="O43" t="str">
        <f ca="1"/>
        <v>BIC</v>
      </c>
      <c r="P43" t="str">
        <f ca="1"/>
        <v xml:space="preserve"> nc</v>
      </c>
      <c r="Q43">
        <f ca="1"/>
        <v>1.7100000000000001E-2</v>
      </c>
      <c r="R43" t="str">
        <f ca="1"/>
        <v>Series is Stationary. Null Hypothesis Rejecting</v>
      </c>
    </row>
    <row r="44" spans="1:18">
      <c r="A44" s="4" t="s">
        <v>685</v>
      </c>
      <c r="B44">
        <v>5.0000000000000001E-4</v>
      </c>
      <c r="C44">
        <f t="shared" si="7"/>
        <v>633</v>
      </c>
      <c r="D44" t="str">
        <f t="shared" si="3"/>
        <v>b633:b645</v>
      </c>
      <c r="F44" cm="1">
        <f t="array" aca="1" ref="F44:R44" ca="1">TRANSPOSE(INDIRECT(D44))</f>
        <v>-2.7184400000000002</v>
      </c>
      <c r="G44">
        <f ca="1"/>
        <v>6.3810300000000002E-3</v>
      </c>
      <c r="H44">
        <f ca="1"/>
        <v>0</v>
      </c>
      <c r="I44">
        <f ca="1"/>
        <v>126</v>
      </c>
      <c r="J44" t="str">
        <f ca="1"/>
        <v>Corp-A_Corp</v>
      </c>
      <c r="K44">
        <f ca="1"/>
        <v>-2.58371</v>
      </c>
      <c r="L44">
        <f ca="1"/>
        <v>-1.94333</v>
      </c>
      <c r="M44">
        <f ca="1"/>
        <v>-1.61487</v>
      </c>
      <c r="N44">
        <f ca="1"/>
        <v>0.05</v>
      </c>
      <c r="O44" t="str">
        <f ca="1"/>
        <v>BIC</v>
      </c>
      <c r="P44" t="str">
        <f ca="1"/>
        <v xml:space="preserve"> nc</v>
      </c>
      <c r="Q44">
        <f ca="1"/>
        <v>6.4000000000000003E-3</v>
      </c>
      <c r="R44" t="str">
        <f ca="1"/>
        <v>Series is Stationary. Null Hypothesis Rejecting</v>
      </c>
    </row>
    <row r="45" spans="1:18">
      <c r="A45" s="4" t="s">
        <v>250</v>
      </c>
      <c r="B45" s="10" t="s">
        <v>697</v>
      </c>
      <c r="C45">
        <f t="shared" si="7"/>
        <v>648</v>
      </c>
      <c r="D45" t="str">
        <f t="shared" si="3"/>
        <v>b648:b660</v>
      </c>
      <c r="F45" cm="1">
        <f t="array" aca="1" ref="F45:R45" ca="1">TRANSPOSE(INDIRECT(D45))</f>
        <v>-3.5816599999999998</v>
      </c>
      <c r="G45">
        <f ca="1"/>
        <v>3.59654E-4</v>
      </c>
      <c r="H45">
        <f ca="1"/>
        <v>0</v>
      </c>
      <c r="I45">
        <f ca="1"/>
        <v>126</v>
      </c>
      <c r="J45" t="str">
        <f ca="1"/>
        <v>Corp-Baa_Corp</v>
      </c>
      <c r="K45">
        <f ca="1"/>
        <v>-2.58371</v>
      </c>
      <c r="L45">
        <f ca="1"/>
        <v>-1.94333</v>
      </c>
      <c r="M45">
        <f ca="1"/>
        <v>-1.61487</v>
      </c>
      <c r="N45">
        <f ca="1"/>
        <v>0.05</v>
      </c>
      <c r="O45" t="str">
        <f ca="1"/>
        <v>BIC</v>
      </c>
      <c r="P45" t="str">
        <f ca="1"/>
        <v xml:space="preserve"> nc</v>
      </c>
      <c r="Q45">
        <f ca="1"/>
        <v>4.0000000000000002E-4</v>
      </c>
      <c r="R45" t="str">
        <f ca="1"/>
        <v>Series is Stationary. Null Hypothesis Rejecting</v>
      </c>
    </row>
    <row r="46" spans="1:18">
      <c r="A46" s="4" t="s">
        <v>252</v>
      </c>
      <c r="B46" t="s">
        <v>253</v>
      </c>
      <c r="C46">
        <f t="shared" si="7"/>
        <v>663</v>
      </c>
      <c r="D46" t="str">
        <f t="shared" si="3"/>
        <v>b663:b675</v>
      </c>
      <c r="F46" cm="1">
        <f t="array" aca="1" ref="F46:R46" ca="1">TRANSPOSE(INDIRECT(D46))</f>
        <v>-1.8971100000000001E-2</v>
      </c>
      <c r="G46">
        <f ca="1"/>
        <v>0.67793300000000001</v>
      </c>
      <c r="H46">
        <f ca="1"/>
        <v>3</v>
      </c>
      <c r="I46">
        <f ca="1"/>
        <v>123</v>
      </c>
      <c r="J46" t="str">
        <f ca="1"/>
        <v>TB-3MO-TY</v>
      </c>
      <c r="K46">
        <f ca="1"/>
        <v>-2.5841599999999998</v>
      </c>
      <c r="L46">
        <f ca="1"/>
        <v>-1.94339</v>
      </c>
      <c r="M46">
        <f ca="1"/>
        <v>-1.61483</v>
      </c>
      <c r="N46">
        <f ca="1"/>
        <v>0.05</v>
      </c>
      <c r="O46" t="str">
        <f ca="1"/>
        <v>BIC</v>
      </c>
      <c r="P46" t="str">
        <f ca="1"/>
        <v xml:space="preserve"> nc</v>
      </c>
      <c r="Q46">
        <f ca="1"/>
        <v>0.67789999999999995</v>
      </c>
      <c r="R46" t="str">
        <f ca="1"/>
        <v>Series is Non-stationary. Null Hypothesis Weak...</v>
      </c>
    </row>
    <row r="47" spans="1:18">
      <c r="A47" s="4" t="s">
        <v>486</v>
      </c>
      <c r="C47">
        <f t="shared" si="7"/>
        <v>678</v>
      </c>
      <c r="D47" t="str">
        <f t="shared" si="3"/>
        <v>b678:b690</v>
      </c>
      <c r="F47" cm="1">
        <f t="array" aca="1" ref="F47:R47" ca="1">TRANSPOSE(INDIRECT(D47))</f>
        <v>-0.41283399999999998</v>
      </c>
      <c r="G47">
        <f ca="1"/>
        <v>0.53156700000000001</v>
      </c>
      <c r="H47">
        <f ca="1"/>
        <v>3</v>
      </c>
      <c r="I47">
        <f ca="1"/>
        <v>123</v>
      </c>
      <c r="J47" t="str">
        <f ca="1"/>
        <v>TB-1YR-TY</v>
      </c>
      <c r="K47">
        <f ca="1"/>
        <v>-2.5841599999999998</v>
      </c>
      <c r="L47">
        <f ca="1"/>
        <v>-1.94339</v>
      </c>
      <c r="M47">
        <f ca="1"/>
        <v>-1.61483</v>
      </c>
      <c r="N47">
        <f ca="1"/>
        <v>0.05</v>
      </c>
      <c r="O47" t="str">
        <f ca="1"/>
        <v>BIC</v>
      </c>
      <c r="P47" t="str">
        <f ca="1"/>
        <v xml:space="preserve"> nc</v>
      </c>
      <c r="Q47">
        <f ca="1"/>
        <v>0.53159999999999996</v>
      </c>
      <c r="R47" t="str">
        <f ca="1"/>
        <v>Series is Non-stationary. Null Hypothesis Weak...</v>
      </c>
    </row>
    <row r="48" spans="1:18">
      <c r="A48" s="4" t="s">
        <v>241</v>
      </c>
      <c r="B48">
        <v>-4.4247899999999998</v>
      </c>
      <c r="C48">
        <f t="shared" si="7"/>
        <v>693</v>
      </c>
      <c r="D48" t="str">
        <f t="shared" si="3"/>
        <v>b693:b705</v>
      </c>
      <c r="F48" cm="1">
        <f t="array" aca="1" ref="F48:R48" ca="1">TRANSPOSE(INDIRECT(D48))</f>
        <v>-0.65217400000000003</v>
      </c>
      <c r="G48">
        <f ca="1"/>
        <v>0.43274299999999999</v>
      </c>
      <c r="H48">
        <f ca="1"/>
        <v>0</v>
      </c>
      <c r="I48">
        <f ca="1"/>
        <v>126</v>
      </c>
      <c r="J48" t="str">
        <f ca="1"/>
        <v>TB-5YR-TY</v>
      </c>
      <c r="K48">
        <f ca="1"/>
        <v>-2.58371</v>
      </c>
      <c r="L48">
        <f ca="1"/>
        <v>-1.94333</v>
      </c>
      <c r="M48">
        <f ca="1"/>
        <v>-1.61487</v>
      </c>
      <c r="N48">
        <f ca="1"/>
        <v>0.05</v>
      </c>
      <c r="O48" t="str">
        <f ca="1"/>
        <v>BIC</v>
      </c>
      <c r="P48" t="str">
        <f ca="1"/>
        <v xml:space="preserve"> nc</v>
      </c>
      <c r="Q48">
        <f ca="1"/>
        <v>0.43269999999999997</v>
      </c>
      <c r="R48" t="str">
        <f ca="1"/>
        <v>Series is Non-stationary. Null Hypothesis Weak...</v>
      </c>
    </row>
    <row r="49" spans="1:18">
      <c r="A49" s="4" t="s">
        <v>242</v>
      </c>
      <c r="B49" s="10">
        <v>1.2975E-5</v>
      </c>
      <c r="C49">
        <f t="shared" si="7"/>
        <v>708</v>
      </c>
      <c r="D49" t="str">
        <f t="shared" si="3"/>
        <v>b708:b720</v>
      </c>
      <c r="F49" cm="1">
        <f t="array" aca="1" ref="F49:R49" ca="1">TRANSPOSE(INDIRECT(D49))</f>
        <v>-3.3226</v>
      </c>
      <c r="G49">
        <f ca="1"/>
        <v>9.0557599999999995E-4</v>
      </c>
      <c r="H49">
        <f ca="1"/>
        <v>2</v>
      </c>
      <c r="I49">
        <f ca="1"/>
        <v>124</v>
      </c>
      <c r="J49" t="str">
        <f ca="1"/>
        <v>TB-3MO-TY-diff</v>
      </c>
      <c r="K49">
        <f ca="1"/>
        <v>-2.5840100000000001</v>
      </c>
      <c r="L49">
        <f ca="1"/>
        <v>-1.94337</v>
      </c>
      <c r="M49">
        <f ca="1"/>
        <v>-1.6148400000000001</v>
      </c>
      <c r="N49">
        <f ca="1"/>
        <v>0.05</v>
      </c>
      <c r="O49" t="str">
        <f ca="1"/>
        <v>BIC</v>
      </c>
      <c r="P49" t="str">
        <f ca="1"/>
        <v xml:space="preserve"> nc</v>
      </c>
      <c r="Q49">
        <f ca="1"/>
        <v>8.9999999999999998E-4</v>
      </c>
      <c r="R49" t="str">
        <f ca="1"/>
        <v>Series is Stationary. Null Hypothesis Rejecting</v>
      </c>
    </row>
    <row r="50" spans="1:18">
      <c r="A50" s="4" t="s">
        <v>243</v>
      </c>
      <c r="B50">
        <v>0</v>
      </c>
      <c r="C50">
        <f t="shared" si="7"/>
        <v>723</v>
      </c>
      <c r="D50" t="str">
        <f t="shared" si="3"/>
        <v>b723:b735</v>
      </c>
      <c r="F50" cm="1">
        <f t="array" aca="1" ref="F50:R50" ca="1">TRANSPOSE(INDIRECT(D50))</f>
        <v>-3.47763</v>
      </c>
      <c r="G50">
        <f ca="1"/>
        <v>5.2418899999999999E-4</v>
      </c>
      <c r="H50">
        <f ca="1"/>
        <v>2</v>
      </c>
      <c r="I50">
        <f ca="1"/>
        <v>124</v>
      </c>
      <c r="J50" t="str">
        <f ca="1"/>
        <v>TB-1YR-TY-diff</v>
      </c>
      <c r="K50">
        <f ca="1"/>
        <v>-2.5840100000000001</v>
      </c>
      <c r="L50">
        <f ca="1"/>
        <v>-1.94337</v>
      </c>
      <c r="M50">
        <f ca="1"/>
        <v>-1.6148400000000001</v>
      </c>
      <c r="N50">
        <f ca="1"/>
        <v>0.05</v>
      </c>
      <c r="O50" t="str">
        <f ca="1"/>
        <v>BIC</v>
      </c>
      <c r="P50" t="str">
        <f ca="1"/>
        <v xml:space="preserve"> nc</v>
      </c>
      <c r="Q50">
        <f ca="1"/>
        <v>5.0000000000000001E-4</v>
      </c>
      <c r="R50" t="str">
        <f ca="1"/>
        <v>Series is Stationary. Null Hypothesis Rejecting</v>
      </c>
    </row>
    <row r="51" spans="1:18">
      <c r="A51" s="4" t="s">
        <v>244</v>
      </c>
      <c r="B51">
        <v>126</v>
      </c>
      <c r="C51">
        <f t="shared" si="7"/>
        <v>738</v>
      </c>
      <c r="D51" t="str">
        <f t="shared" si="3"/>
        <v>b738:b750</v>
      </c>
      <c r="F51" cm="1">
        <f t="array" aca="1" ref="F51:R51" ca="1">TRANSPOSE(INDIRECT(D51))</f>
        <v>-11.523099999999999</v>
      </c>
      <c r="G51">
        <f ca="1"/>
        <v>6.1549299999999998E-21</v>
      </c>
      <c r="H51">
        <f ca="1"/>
        <v>0</v>
      </c>
      <c r="I51">
        <f ca="1"/>
        <v>126</v>
      </c>
      <c r="J51" t="str">
        <f ca="1"/>
        <v>TB-5YR-TY-diff</v>
      </c>
      <c r="K51">
        <f ca="1"/>
        <v>-2.58371</v>
      </c>
      <c r="L51">
        <f ca="1"/>
        <v>-1.94333</v>
      </c>
      <c r="M51">
        <f ca="1"/>
        <v>-1.61487</v>
      </c>
      <c r="N51">
        <f ca="1"/>
        <v>0.05</v>
      </c>
      <c r="O51" t="str">
        <f ca="1"/>
        <v>BIC</v>
      </c>
      <c r="P51" t="str">
        <f ca="1"/>
        <v xml:space="preserve"> nc</v>
      </c>
      <c r="Q51">
        <f ca="1"/>
        <v>0</v>
      </c>
      <c r="R51" t="str">
        <f ca="1"/>
        <v>Series is Stationary. Null Hypothesis Rejecting</v>
      </c>
    </row>
    <row r="52" spans="1:18">
      <c r="A52" s="4" t="s">
        <v>169</v>
      </c>
      <c r="B52" t="s">
        <v>111</v>
      </c>
      <c r="C52">
        <f t="shared" si="7"/>
        <v>753</v>
      </c>
      <c r="D52" t="str">
        <f t="shared" si="3"/>
        <v>b753:b765</v>
      </c>
      <c r="F52" cm="1">
        <f t="array" aca="1" ref="F52:R52" ca="1">TRANSPOSE(INDIRECT(D52))</f>
        <v>-2.5156800000000001</v>
      </c>
      <c r="G52">
        <f ca="1"/>
        <v>1.14874E-2</v>
      </c>
      <c r="H52">
        <f ca="1"/>
        <v>0</v>
      </c>
      <c r="I52">
        <f ca="1"/>
        <v>126</v>
      </c>
      <c r="J52" t="str">
        <f ca="1"/>
        <v>CS-Aaa-3MO</v>
      </c>
      <c r="K52">
        <f ca="1"/>
        <v>-2.58371</v>
      </c>
      <c r="L52">
        <f ca="1"/>
        <v>-1.94333</v>
      </c>
      <c r="M52">
        <f ca="1"/>
        <v>-1.61487</v>
      </c>
      <c r="N52">
        <f ca="1"/>
        <v>0.01</v>
      </c>
      <c r="O52" t="str">
        <f ca="1"/>
        <v>BIC</v>
      </c>
      <c r="P52" t="str">
        <f ca="1"/>
        <v xml:space="preserve"> nc</v>
      </c>
      <c r="Q52">
        <f ca="1"/>
        <v>1.15E-2</v>
      </c>
      <c r="R52" t="str">
        <f ca="1"/>
        <v>Series is Non-stationary. Null Hypothesis Weak...</v>
      </c>
    </row>
    <row r="53" spans="1:18">
      <c r="A53" s="4" t="s">
        <v>246</v>
      </c>
      <c r="B53">
        <v>-2.58371</v>
      </c>
      <c r="C53">
        <f t="shared" si="7"/>
        <v>768</v>
      </c>
      <c r="D53" t="str">
        <f t="shared" si="3"/>
        <v>b768:b780</v>
      </c>
      <c r="F53" cm="1">
        <f t="array" aca="1" ref="F53:R53" ca="1">TRANSPOSE(INDIRECT(D53))</f>
        <v>-3.2427299999999999</v>
      </c>
      <c r="G53">
        <f ca="1"/>
        <v>1.1917799999999999E-3</v>
      </c>
      <c r="H53">
        <f ca="1"/>
        <v>0</v>
      </c>
      <c r="I53">
        <f ca="1"/>
        <v>126</v>
      </c>
      <c r="J53" t="str">
        <f ca="1"/>
        <v>CS-Aa-3MO</v>
      </c>
      <c r="K53">
        <f ca="1"/>
        <v>-2.58371</v>
      </c>
      <c r="L53">
        <f ca="1"/>
        <v>-1.94333</v>
      </c>
      <c r="M53">
        <f ca="1"/>
        <v>-1.61487</v>
      </c>
      <c r="N53">
        <f ca="1"/>
        <v>0.01</v>
      </c>
      <c r="O53" t="str">
        <f ca="1"/>
        <v>BIC</v>
      </c>
      <c r="P53" t="str">
        <f ca="1"/>
        <v xml:space="preserve"> nc</v>
      </c>
      <c r="Q53">
        <f ca="1"/>
        <v>1.1999999999999999E-3</v>
      </c>
      <c r="R53" t="str">
        <f ca="1"/>
        <v>Series is Stationary. Null Hypothesis Rejecting</v>
      </c>
    </row>
    <row r="54" spans="1:18">
      <c r="A54" s="4" t="s">
        <v>247</v>
      </c>
      <c r="B54">
        <v>-1.94333</v>
      </c>
      <c r="C54">
        <f>C53+15</f>
        <v>783</v>
      </c>
      <c r="D54" t="str">
        <f t="shared" si="3"/>
        <v>b783:b795</v>
      </c>
      <c r="F54" cm="1">
        <f t="array" aca="1" ref="F54:R54" ca="1">TRANSPOSE(INDIRECT(D54))</f>
        <v>-3.4982600000000001</v>
      </c>
      <c r="G54">
        <f ca="1"/>
        <v>4.8676500000000001E-4</v>
      </c>
      <c r="H54">
        <f ca="1"/>
        <v>0</v>
      </c>
      <c r="I54">
        <f ca="1"/>
        <v>126</v>
      </c>
      <c r="J54" t="str">
        <f ca="1"/>
        <v>CS-A-3MO</v>
      </c>
      <c r="K54">
        <f ca="1"/>
        <v>-2.58371</v>
      </c>
      <c r="L54">
        <f ca="1"/>
        <v>-1.94333</v>
      </c>
      <c r="M54">
        <f ca="1"/>
        <v>-1.61487</v>
      </c>
      <c r="N54">
        <f ca="1"/>
        <v>0.01</v>
      </c>
      <c r="O54" t="str">
        <f ca="1"/>
        <v>BIC</v>
      </c>
      <c r="P54" t="str">
        <f ca="1"/>
        <v xml:space="preserve"> nc</v>
      </c>
      <c r="Q54">
        <f ca="1"/>
        <v>5.0000000000000001E-4</v>
      </c>
      <c r="R54" t="str">
        <f ca="1"/>
        <v>Series is Stationary. Null Hypothesis Rejecting</v>
      </c>
    </row>
    <row r="55" spans="1:18">
      <c r="A55" s="4" t="s">
        <v>248</v>
      </c>
      <c r="B55">
        <v>-1.61487</v>
      </c>
      <c r="C55">
        <f t="shared" ref="C55:C70" si="8">C54+15</f>
        <v>798</v>
      </c>
      <c r="D55" t="str">
        <f t="shared" si="3"/>
        <v>b798:b810</v>
      </c>
      <c r="F55" cm="1">
        <f t="array" aca="1" ref="F55:R55" ca="1">TRANSPOSE(INDIRECT(D55))</f>
        <v>-4.4247899999999998</v>
      </c>
      <c r="G55">
        <f ca="1"/>
        <v>1.2975E-5</v>
      </c>
      <c r="H55">
        <f ca="1"/>
        <v>0</v>
      </c>
      <c r="I55">
        <f ca="1"/>
        <v>126</v>
      </c>
      <c r="J55" t="str">
        <f ca="1"/>
        <v>CS-Baa-3MO</v>
      </c>
      <c r="K55">
        <f ca="1"/>
        <v>-2.58371</v>
      </c>
      <c r="L55">
        <f ca="1"/>
        <v>-1.94333</v>
      </c>
      <c r="M55">
        <f ca="1"/>
        <v>-1.61487</v>
      </c>
      <c r="N55">
        <f ca="1"/>
        <v>0.01</v>
      </c>
      <c r="O55" t="str">
        <f ca="1"/>
        <v>BIC</v>
      </c>
      <c r="P55" t="str">
        <f ca="1"/>
        <v xml:space="preserve"> nc</v>
      </c>
      <c r="Q55">
        <f ca="1"/>
        <v>0</v>
      </c>
      <c r="R55" t="str">
        <f ca="1"/>
        <v>Series is Stationary. Null Hypothesis Rejecting</v>
      </c>
    </row>
    <row r="56" spans="1:18">
      <c r="A56" s="4" t="s">
        <v>265</v>
      </c>
      <c r="B56">
        <v>0.05</v>
      </c>
      <c r="C56">
        <f t="shared" si="8"/>
        <v>813</v>
      </c>
      <c r="D56" t="str">
        <f t="shared" si="3"/>
        <v>b813:b825</v>
      </c>
      <c r="F56" cm="1">
        <f t="array" aca="1" ref="F56:R56" ca="1">TRANSPOSE(INDIRECT(D56))</f>
        <v>-2.6650200000000002</v>
      </c>
      <c r="G56">
        <f ca="1"/>
        <v>7.4754399999999999E-3</v>
      </c>
      <c r="H56">
        <f ca="1"/>
        <v>0</v>
      </c>
      <c r="I56">
        <f ca="1"/>
        <v>126</v>
      </c>
      <c r="J56" t="str">
        <f ca="1"/>
        <v>CS-Aaa-1YR</v>
      </c>
      <c r="K56">
        <f ca="1"/>
        <v>-2.58371</v>
      </c>
      <c r="L56">
        <f ca="1"/>
        <v>-1.94333</v>
      </c>
      <c r="M56">
        <f ca="1"/>
        <v>-1.61487</v>
      </c>
      <c r="N56">
        <f ca="1"/>
        <v>0.01</v>
      </c>
      <c r="O56" t="str">
        <f ca="1"/>
        <v>BIC</v>
      </c>
      <c r="P56" t="str">
        <f ca="1"/>
        <v xml:space="preserve"> nc</v>
      </c>
      <c r="Q56">
        <f ca="1"/>
        <v>7.4999999999999997E-3</v>
      </c>
      <c r="R56" t="str">
        <f ca="1"/>
        <v>Series is Stationary. Null Hypothesis Rejecting</v>
      </c>
    </row>
    <row r="57" spans="1:18">
      <c r="A57" s="4" t="s">
        <v>683</v>
      </c>
      <c r="B57" t="s">
        <v>403</v>
      </c>
      <c r="C57">
        <f t="shared" si="8"/>
        <v>828</v>
      </c>
      <c r="D57" t="str">
        <f t="shared" si="3"/>
        <v>b828:b840</v>
      </c>
      <c r="F57" cm="1">
        <f t="array" aca="1" ref="F57:R57" ca="1">TRANSPOSE(INDIRECT(D57))</f>
        <v>-3.5584899999999999</v>
      </c>
      <c r="G57">
        <f ca="1"/>
        <v>3.91395E-4</v>
      </c>
      <c r="H57">
        <f ca="1"/>
        <v>0</v>
      </c>
      <c r="I57">
        <f ca="1"/>
        <v>126</v>
      </c>
      <c r="J57" t="str">
        <f ca="1"/>
        <v>CS-Aa-1YR</v>
      </c>
      <c r="K57">
        <f ca="1"/>
        <v>-2.58371</v>
      </c>
      <c r="L57">
        <f ca="1"/>
        <v>-1.94333</v>
      </c>
      <c r="M57">
        <f ca="1"/>
        <v>-1.61487</v>
      </c>
      <c r="N57">
        <f ca="1"/>
        <v>0.01</v>
      </c>
      <c r="O57" t="str">
        <f ca="1"/>
        <v>BIC</v>
      </c>
      <c r="P57" t="str">
        <f ca="1"/>
        <v xml:space="preserve"> nc</v>
      </c>
      <c r="Q57">
        <f ca="1"/>
        <v>4.0000000000000002E-4</v>
      </c>
      <c r="R57" t="str">
        <f ca="1"/>
        <v>Series is Stationary. Null Hypothesis Rejecting</v>
      </c>
    </row>
    <row r="58" spans="1:18">
      <c r="A58" s="4" t="s">
        <v>684</v>
      </c>
      <c r="B58" t="s">
        <v>686</v>
      </c>
      <c r="C58">
        <f t="shared" si="8"/>
        <v>843</v>
      </c>
      <c r="D58" t="str">
        <f t="shared" si="3"/>
        <v>b843:b855</v>
      </c>
      <c r="F58" cm="1">
        <f t="array" aca="1" ref="F58:R58" ca="1">TRANSPOSE(INDIRECT(D58))</f>
        <v>-3.8292999999999999</v>
      </c>
      <c r="G58">
        <f ca="1"/>
        <v>1.4226000000000001E-4</v>
      </c>
      <c r="H58">
        <f ca="1"/>
        <v>0</v>
      </c>
      <c r="I58">
        <f ca="1"/>
        <v>126</v>
      </c>
      <c r="J58" t="str">
        <f ca="1"/>
        <v>CS-A-1YR</v>
      </c>
      <c r="K58">
        <f ca="1"/>
        <v>-2.58371</v>
      </c>
      <c r="L58">
        <f ca="1"/>
        <v>-1.94333</v>
      </c>
      <c r="M58">
        <f ca="1"/>
        <v>-1.61487</v>
      </c>
      <c r="N58">
        <f ca="1"/>
        <v>0.01</v>
      </c>
      <c r="O58" t="str">
        <f ca="1"/>
        <v>BIC</v>
      </c>
      <c r="P58" t="str">
        <f ca="1"/>
        <v xml:space="preserve"> nc</v>
      </c>
      <c r="Q58">
        <f ca="1"/>
        <v>1E-4</v>
      </c>
      <c r="R58" t="str">
        <f ca="1"/>
        <v>Series is Stationary. Null Hypothesis Rejecting</v>
      </c>
    </row>
    <row r="59" spans="1:18">
      <c r="A59" s="4" t="s">
        <v>685</v>
      </c>
      <c r="B59">
        <v>0</v>
      </c>
      <c r="C59">
        <f t="shared" si="8"/>
        <v>858</v>
      </c>
      <c r="D59" t="str">
        <f t="shared" si="3"/>
        <v>b858:b870</v>
      </c>
      <c r="F59" cm="1">
        <f t="array" aca="1" ref="F59:R59" ca="1">TRANSPOSE(INDIRECT(D59))</f>
        <v>-4.6867799999999997</v>
      </c>
      <c r="G59">
        <f ca="1"/>
        <v>4.2320700000000001E-6</v>
      </c>
      <c r="H59">
        <f ca="1"/>
        <v>0</v>
      </c>
      <c r="I59">
        <f ca="1"/>
        <v>126</v>
      </c>
      <c r="J59" t="str">
        <f ca="1"/>
        <v>CS-Baa-1YR</v>
      </c>
      <c r="K59">
        <f ca="1"/>
        <v>-2.58371</v>
      </c>
      <c r="L59">
        <f ca="1"/>
        <v>-1.94333</v>
      </c>
      <c r="M59">
        <f ca="1"/>
        <v>-1.61487</v>
      </c>
      <c r="N59">
        <f ca="1"/>
        <v>0.01</v>
      </c>
      <c r="O59" t="str">
        <f ca="1"/>
        <v>BIC</v>
      </c>
      <c r="P59" t="str">
        <f ca="1"/>
        <v xml:space="preserve"> nc</v>
      </c>
      <c r="Q59">
        <f ca="1"/>
        <v>0</v>
      </c>
      <c r="R59" t="str">
        <f ca="1"/>
        <v>Series is Stationary. Null Hypothesis Rejecting</v>
      </c>
    </row>
    <row r="60" spans="1:18">
      <c r="A60" s="4" t="s">
        <v>250</v>
      </c>
      <c r="B60" t="s">
        <v>697</v>
      </c>
      <c r="C60">
        <f t="shared" si="8"/>
        <v>873</v>
      </c>
      <c r="D60" t="str">
        <f t="shared" si="3"/>
        <v>b873:b885</v>
      </c>
      <c r="F60" cm="1">
        <f t="array" aca="1" ref="F60:R60" ca="1">TRANSPOSE(INDIRECT(D60))</f>
        <v>-3.1239400000000002</v>
      </c>
      <c r="G60">
        <f ca="1"/>
        <v>1.77684E-3</v>
      </c>
      <c r="H60">
        <f ca="1"/>
        <v>0</v>
      </c>
      <c r="I60">
        <f ca="1"/>
        <v>126</v>
      </c>
      <c r="J60" t="str">
        <f ca="1"/>
        <v>CS-Aaa-5YR</v>
      </c>
      <c r="K60">
        <f ca="1"/>
        <v>-2.58371</v>
      </c>
      <c r="L60">
        <f ca="1"/>
        <v>-1.94333</v>
      </c>
      <c r="M60">
        <f ca="1"/>
        <v>-1.61487</v>
      </c>
      <c r="N60">
        <f ca="1"/>
        <v>0.01</v>
      </c>
      <c r="O60" t="str">
        <f ca="1"/>
        <v>BIC</v>
      </c>
      <c r="P60" t="str">
        <f ca="1"/>
        <v xml:space="preserve"> nc</v>
      </c>
      <c r="Q60">
        <f ca="1"/>
        <v>1.8E-3</v>
      </c>
      <c r="R60" t="str">
        <f ca="1"/>
        <v>Series is Stationary. Null Hypothesis Rejecting</v>
      </c>
    </row>
    <row r="61" spans="1:18">
      <c r="A61" s="4" t="s">
        <v>252</v>
      </c>
      <c r="B61" t="s">
        <v>253</v>
      </c>
      <c r="C61">
        <f t="shared" si="8"/>
        <v>888</v>
      </c>
      <c r="D61" t="str">
        <f t="shared" si="3"/>
        <v>b888:b900</v>
      </c>
      <c r="F61" cm="1">
        <f t="array" aca="1" ref="F61:R61" ca="1">TRANSPOSE(INDIRECT(D61))</f>
        <v>-3.31663</v>
      </c>
      <c r="G61">
        <f ca="1"/>
        <v>9.2451299999999996E-4</v>
      </c>
      <c r="H61">
        <f ca="1"/>
        <v>0</v>
      </c>
      <c r="I61">
        <f ca="1"/>
        <v>126</v>
      </c>
      <c r="J61" t="str">
        <f ca="1"/>
        <v>CS-Aa-5YR</v>
      </c>
      <c r="K61">
        <f ca="1"/>
        <v>-2.58371</v>
      </c>
      <c r="L61">
        <f ca="1"/>
        <v>-1.94333</v>
      </c>
      <c r="M61">
        <f ca="1"/>
        <v>-1.61487</v>
      </c>
      <c r="N61">
        <f ca="1"/>
        <v>0.01</v>
      </c>
      <c r="O61" t="str">
        <f ca="1"/>
        <v>BIC</v>
      </c>
      <c r="P61" t="str">
        <f ca="1"/>
        <v xml:space="preserve"> nc</v>
      </c>
      <c r="Q61">
        <f ca="1"/>
        <v>8.9999999999999998E-4</v>
      </c>
      <c r="R61" t="str">
        <f ca="1"/>
        <v>Series is Stationary. Null Hypothesis Rejecting</v>
      </c>
    </row>
    <row r="62" spans="1:18">
      <c r="A62" s="4" t="s">
        <v>487</v>
      </c>
      <c r="C62">
        <f t="shared" si="8"/>
        <v>903</v>
      </c>
      <c r="D62" t="str">
        <f t="shared" si="3"/>
        <v>b903:b915</v>
      </c>
      <c r="F62" cm="1">
        <f t="array" aca="1" ref="F62:R62" ca="1">TRANSPOSE(INDIRECT(D62))</f>
        <v>-3.2496399999999999</v>
      </c>
      <c r="G62">
        <f ca="1"/>
        <v>1.16402E-3</v>
      </c>
      <c r="H62">
        <f ca="1"/>
        <v>0</v>
      </c>
      <c r="I62">
        <f ca="1"/>
        <v>126</v>
      </c>
      <c r="J62" t="str">
        <f ca="1"/>
        <v>CS-A-5YR</v>
      </c>
      <c r="K62">
        <f ca="1"/>
        <v>-2.58371</v>
      </c>
      <c r="L62">
        <f ca="1"/>
        <v>-1.94333</v>
      </c>
      <c r="M62">
        <f ca="1"/>
        <v>-1.61487</v>
      </c>
      <c r="N62">
        <f ca="1"/>
        <v>0.01</v>
      </c>
      <c r="O62" t="str">
        <f ca="1"/>
        <v>BIC</v>
      </c>
      <c r="P62" t="str">
        <f ca="1"/>
        <v xml:space="preserve"> nc</v>
      </c>
      <c r="Q62">
        <f ca="1"/>
        <v>1.1999999999999999E-3</v>
      </c>
      <c r="R62" t="str">
        <f ca="1"/>
        <v>Series is Stationary. Null Hypothesis Rejecting</v>
      </c>
    </row>
    <row r="63" spans="1:18">
      <c r="A63" s="4" t="s">
        <v>241</v>
      </c>
      <c r="B63">
        <v>-2.6650200000000002</v>
      </c>
      <c r="C63">
        <f t="shared" si="8"/>
        <v>918</v>
      </c>
      <c r="D63" t="str">
        <f t="shared" si="3"/>
        <v>b918:b930</v>
      </c>
      <c r="F63" cm="1">
        <f t="array" aca="1" ref="F63:R63" ca="1">TRANSPOSE(INDIRECT(D63))</f>
        <v>-3.9081800000000002</v>
      </c>
      <c r="G63">
        <f ca="1"/>
        <v>1.04944E-4</v>
      </c>
      <c r="H63">
        <f ca="1"/>
        <v>0</v>
      </c>
      <c r="I63">
        <f ca="1"/>
        <v>126</v>
      </c>
      <c r="J63" t="str">
        <f ca="1"/>
        <v>CS-Baa-5YR</v>
      </c>
      <c r="K63">
        <f ca="1"/>
        <v>-2.58371</v>
      </c>
      <c r="L63">
        <f ca="1"/>
        <v>-1.94333</v>
      </c>
      <c r="M63">
        <f ca="1"/>
        <v>-1.61487</v>
      </c>
      <c r="N63">
        <f ca="1"/>
        <v>0.01</v>
      </c>
      <c r="O63" t="str">
        <f ca="1"/>
        <v>BIC</v>
      </c>
      <c r="P63" t="str">
        <f ca="1"/>
        <v xml:space="preserve"> nc</v>
      </c>
      <c r="Q63">
        <f ca="1"/>
        <v>1E-4</v>
      </c>
      <c r="R63" t="str">
        <f ca="1"/>
        <v>Series is Stationary. Null Hypothesis Rejecting</v>
      </c>
    </row>
    <row r="64" spans="1:18">
      <c r="A64" s="4" t="s">
        <v>242</v>
      </c>
      <c r="B64">
        <v>7.4754399999999999E-3</v>
      </c>
      <c r="C64">
        <f t="shared" si="8"/>
        <v>933</v>
      </c>
      <c r="D64" t="str">
        <f t="shared" si="3"/>
        <v>b933:b945</v>
      </c>
      <c r="F64" cm="1">
        <f t="array" aca="1" ref="F64:R64" ca="1">TRANSPOSE(INDIRECT(D64))</f>
        <v>1.69818</v>
      </c>
      <c r="G64">
        <f ca="1"/>
        <v>0.97874899999999998</v>
      </c>
      <c r="H64">
        <f ca="1"/>
        <v>0</v>
      </c>
      <c r="I64">
        <f ca="1"/>
        <v>126</v>
      </c>
      <c r="J64" t="str">
        <f ca="1"/>
        <v>CS-Price-Aaa-3MO</v>
      </c>
      <c r="K64">
        <f ca="1"/>
        <v>-2.58371</v>
      </c>
      <c r="L64">
        <f ca="1"/>
        <v>-1.94333</v>
      </c>
      <c r="M64">
        <f ca="1"/>
        <v>-1.61487</v>
      </c>
      <c r="N64">
        <f ca="1"/>
        <v>0.01</v>
      </c>
      <c r="O64" t="str">
        <f ca="1"/>
        <v>BIC</v>
      </c>
      <c r="P64" t="str">
        <f ca="1"/>
        <v xml:space="preserve"> nc</v>
      </c>
      <c r="Q64">
        <f ca="1"/>
        <v>0.97870000000000001</v>
      </c>
      <c r="R64" t="str">
        <f ca="1"/>
        <v>Series is Non-stationary. Null Hypothesis Weak...</v>
      </c>
    </row>
    <row r="65" spans="1:18">
      <c r="A65" s="4" t="s">
        <v>243</v>
      </c>
      <c r="B65">
        <v>0</v>
      </c>
      <c r="C65">
        <f t="shared" si="8"/>
        <v>948</v>
      </c>
      <c r="D65" t="str">
        <f t="shared" si="3"/>
        <v>b948:b960</v>
      </c>
      <c r="F65" cm="1">
        <f t="array" aca="1" ref="F65:R65" ca="1">TRANSPOSE(INDIRECT(D65))</f>
        <v>2.4293499999999999</v>
      </c>
      <c r="G65">
        <f ca="1"/>
        <v>0.99755000000000005</v>
      </c>
      <c r="H65">
        <f ca="1"/>
        <v>0</v>
      </c>
      <c r="I65">
        <f ca="1"/>
        <v>126</v>
      </c>
      <c r="J65" t="str">
        <f ca="1"/>
        <v>CS-Price-Aa-3MO</v>
      </c>
      <c r="K65">
        <f ca="1"/>
        <v>-2.58371</v>
      </c>
      <c r="L65">
        <f ca="1"/>
        <v>-1.94333</v>
      </c>
      <c r="M65">
        <f ca="1"/>
        <v>-1.61487</v>
      </c>
      <c r="N65">
        <f ca="1"/>
        <v>0.01</v>
      </c>
      <c r="O65" t="str">
        <f ca="1"/>
        <v>BIC</v>
      </c>
      <c r="P65" t="str">
        <f ca="1"/>
        <v xml:space="preserve"> nc</v>
      </c>
      <c r="Q65">
        <f ca="1"/>
        <v>0.99760000000000004</v>
      </c>
      <c r="R65" t="str">
        <f ca="1"/>
        <v>Series is Non-stationary. Null Hypothesis Weak...</v>
      </c>
    </row>
    <row r="66" spans="1:18">
      <c r="A66" s="4" t="s">
        <v>244</v>
      </c>
      <c r="B66">
        <v>126</v>
      </c>
      <c r="C66">
        <f t="shared" si="8"/>
        <v>963</v>
      </c>
      <c r="D66" t="str">
        <f t="shared" si="3"/>
        <v>b963:b975</v>
      </c>
      <c r="F66" cm="1">
        <f t="array" aca="1" ref="F66:R66" ca="1">TRANSPOSE(INDIRECT(D66))</f>
        <v>2.6636600000000001</v>
      </c>
      <c r="G66">
        <f ca="1"/>
        <v>0.99903299999999995</v>
      </c>
      <c r="H66">
        <f ca="1"/>
        <v>0</v>
      </c>
      <c r="I66">
        <f ca="1"/>
        <v>126</v>
      </c>
      <c r="J66" t="str">
        <f ca="1"/>
        <v>CS-Price-A-3MO</v>
      </c>
      <c r="K66">
        <f ca="1"/>
        <v>-2.58371</v>
      </c>
      <c r="L66">
        <f ca="1"/>
        <v>-1.94333</v>
      </c>
      <c r="M66">
        <f ca="1"/>
        <v>-1.61487</v>
      </c>
      <c r="N66">
        <f ca="1"/>
        <v>0.01</v>
      </c>
      <c r="O66" t="str">
        <f ca="1"/>
        <v>BIC</v>
      </c>
      <c r="P66" t="str">
        <f ca="1"/>
        <v xml:space="preserve"> nc</v>
      </c>
      <c r="Q66">
        <f ca="1"/>
        <v>0.999</v>
      </c>
      <c r="R66" t="str">
        <f ca="1"/>
        <v>Series is Non-stationary. Null Hypothesis Weak...</v>
      </c>
    </row>
    <row r="67" spans="1:18">
      <c r="A67" s="4" t="s">
        <v>169</v>
      </c>
      <c r="B67" t="s">
        <v>113</v>
      </c>
      <c r="C67">
        <f t="shared" si="8"/>
        <v>978</v>
      </c>
      <c r="D67" t="str">
        <f t="shared" si="3"/>
        <v>b978:b990</v>
      </c>
      <c r="F67" cm="1">
        <f t="array" aca="1" ref="F67:R67" ca="1">TRANSPOSE(INDIRECT(D67))</f>
        <v>3.0638800000000002</v>
      </c>
      <c r="G67">
        <f ca="1"/>
        <v>0.99986399999999998</v>
      </c>
      <c r="H67">
        <f ca="1"/>
        <v>0</v>
      </c>
      <c r="I67">
        <f ca="1"/>
        <v>126</v>
      </c>
      <c r="J67" t="str">
        <f ca="1"/>
        <v>CS-Price-Baa-3MO</v>
      </c>
      <c r="K67">
        <f ca="1"/>
        <v>-2.58371</v>
      </c>
      <c r="L67">
        <f ca="1"/>
        <v>-1.94333</v>
      </c>
      <c r="M67">
        <f ca="1"/>
        <v>-1.61487</v>
      </c>
      <c r="N67">
        <f ca="1"/>
        <v>0.01</v>
      </c>
      <c r="O67" t="str">
        <f ca="1"/>
        <v>BIC</v>
      </c>
      <c r="P67" t="str">
        <f ca="1"/>
        <v xml:space="preserve"> nc</v>
      </c>
      <c r="Q67">
        <f ca="1"/>
        <v>0.99990000000000001</v>
      </c>
      <c r="R67" t="str">
        <f ca="1"/>
        <v>Series is Non-stationary. Null Hypothesis Weak...</v>
      </c>
    </row>
    <row r="68" spans="1:18">
      <c r="A68" s="4" t="s">
        <v>246</v>
      </c>
      <c r="B68">
        <v>-2.58371</v>
      </c>
      <c r="C68">
        <f t="shared" si="8"/>
        <v>993</v>
      </c>
      <c r="D68" t="str">
        <f t="shared" si="3"/>
        <v>b993:b1005</v>
      </c>
      <c r="F68" cm="1">
        <f t="array" aca="1" ref="F68:R68" ca="1">TRANSPOSE(INDIRECT(D68))</f>
        <v>1.7474400000000001</v>
      </c>
      <c r="G68">
        <f ca="1"/>
        <v>0.98111199999999998</v>
      </c>
      <c r="H68">
        <f ca="1"/>
        <v>0</v>
      </c>
      <c r="I68">
        <f ca="1"/>
        <v>126</v>
      </c>
      <c r="J68" t="str">
        <f ca="1"/>
        <v>CS-Price-Aaa-1YR</v>
      </c>
      <c r="K68">
        <f ca="1"/>
        <v>-2.58371</v>
      </c>
      <c r="L68">
        <f ca="1"/>
        <v>-1.94333</v>
      </c>
      <c r="M68">
        <f ca="1"/>
        <v>-1.61487</v>
      </c>
      <c r="N68">
        <f ca="1"/>
        <v>0.01</v>
      </c>
      <c r="O68" t="str">
        <f ca="1"/>
        <v>BIC</v>
      </c>
      <c r="P68" t="str">
        <f ca="1"/>
        <v xml:space="preserve"> nc</v>
      </c>
      <c r="Q68">
        <f ca="1"/>
        <v>0.98109999999999997</v>
      </c>
      <c r="R68" t="str">
        <f ca="1"/>
        <v>Series is Non-stationary. Null Hypothesis Weak...</v>
      </c>
    </row>
    <row r="69" spans="1:18">
      <c r="A69" s="4" t="s">
        <v>247</v>
      </c>
      <c r="B69">
        <v>-1.94333</v>
      </c>
      <c r="C69">
        <f t="shared" si="8"/>
        <v>1008</v>
      </c>
      <c r="D69" t="str">
        <f t="shared" si="3"/>
        <v>b1008:b1020</v>
      </c>
      <c r="F69" cm="1">
        <f t="array" aca="1" ref="F69:R69" ca="1">TRANSPOSE(INDIRECT(D69))</f>
        <v>2.5669900000000001</v>
      </c>
      <c r="G69">
        <f ca="1"/>
        <v>0.998556</v>
      </c>
      <c r="H69">
        <f ca="1"/>
        <v>0</v>
      </c>
      <c r="I69">
        <f ca="1"/>
        <v>126</v>
      </c>
      <c r="J69" t="str">
        <f ca="1"/>
        <v>CS-Price-Aa-1YR</v>
      </c>
      <c r="K69">
        <f ca="1"/>
        <v>-2.58371</v>
      </c>
      <c r="L69">
        <f ca="1"/>
        <v>-1.94333</v>
      </c>
      <c r="M69">
        <f ca="1"/>
        <v>-1.61487</v>
      </c>
      <c r="N69">
        <f ca="1"/>
        <v>0.01</v>
      </c>
      <c r="O69" t="str">
        <f ca="1"/>
        <v>BIC</v>
      </c>
      <c r="P69" t="str">
        <f ca="1"/>
        <v xml:space="preserve"> nc</v>
      </c>
      <c r="Q69">
        <f ca="1"/>
        <v>0.99860000000000004</v>
      </c>
      <c r="R69" t="str">
        <f ca="1"/>
        <v>Series is Non-stationary. Null Hypothesis Weak...</v>
      </c>
    </row>
    <row r="70" spans="1:18">
      <c r="A70" s="4" t="s">
        <v>248</v>
      </c>
      <c r="B70">
        <v>-1.61487</v>
      </c>
      <c r="C70">
        <f t="shared" si="8"/>
        <v>1023</v>
      </c>
      <c r="D70" t="str">
        <f t="shared" si="3"/>
        <v>b1023:b1035</v>
      </c>
      <c r="F70" cm="1">
        <f t="array" aca="1" ref="F70:R70" ca="1">TRANSPOSE(INDIRECT(D70))</f>
        <v>2.8226399999999998</v>
      </c>
      <c r="G70">
        <f ca="1"/>
        <v>0.99952799999999997</v>
      </c>
      <c r="H70">
        <f ca="1"/>
        <v>0</v>
      </c>
      <c r="I70">
        <f ca="1"/>
        <v>126</v>
      </c>
      <c r="J70" t="str">
        <f ca="1"/>
        <v>CS-Price-A-1YR</v>
      </c>
      <c r="K70">
        <f ca="1"/>
        <v>-2.58371</v>
      </c>
      <c r="L70">
        <f ca="1"/>
        <v>-1.94333</v>
      </c>
      <c r="M70">
        <f ca="1"/>
        <v>-1.61487</v>
      </c>
      <c r="N70">
        <f ca="1"/>
        <v>0.01</v>
      </c>
      <c r="O70" t="str">
        <f ca="1"/>
        <v>BIC</v>
      </c>
      <c r="P70" t="str">
        <f ca="1"/>
        <v xml:space="preserve"> nc</v>
      </c>
      <c r="Q70">
        <f ca="1"/>
        <v>0.99950000000000006</v>
      </c>
      <c r="R70" t="str">
        <f ca="1"/>
        <v>Series is Non-stationary. Null Hypothesis Weak...</v>
      </c>
    </row>
    <row r="71" spans="1:18">
      <c r="A71" s="4" t="s">
        <v>265</v>
      </c>
      <c r="B71">
        <v>0.05</v>
      </c>
      <c r="C71">
        <f>C70+15</f>
        <v>1038</v>
      </c>
      <c r="D71" t="str">
        <f t="shared" si="3"/>
        <v>b1038:b1050</v>
      </c>
      <c r="F71" cm="1">
        <f t="array" aca="1" ref="F71:R71" ca="1">TRANSPOSE(INDIRECT(D71))</f>
        <v>3.1013299999999999</v>
      </c>
      <c r="G71">
        <f ca="1"/>
        <v>0.99988999999999995</v>
      </c>
      <c r="H71">
        <f ca="1"/>
        <v>0</v>
      </c>
      <c r="I71">
        <f ca="1"/>
        <v>126</v>
      </c>
      <c r="J71" t="str">
        <f ca="1"/>
        <v>CS-Price-Baa-1YR</v>
      </c>
      <c r="K71">
        <f ca="1"/>
        <v>-2.58371</v>
      </c>
      <c r="L71">
        <f ca="1"/>
        <v>-1.94333</v>
      </c>
      <c r="M71">
        <f ca="1"/>
        <v>-1.61487</v>
      </c>
      <c r="N71">
        <f ca="1"/>
        <v>0.01</v>
      </c>
      <c r="O71" t="str">
        <f ca="1"/>
        <v>BIC</v>
      </c>
      <c r="P71" t="str">
        <f ca="1"/>
        <v xml:space="preserve"> nc</v>
      </c>
      <c r="Q71">
        <f ca="1"/>
        <v>0.99990000000000001</v>
      </c>
      <c r="R71" t="str">
        <f ca="1"/>
        <v>Series is Non-stationary. Null Hypothesis Weak...</v>
      </c>
    </row>
    <row r="72" spans="1:18">
      <c r="A72" s="4" t="s">
        <v>683</v>
      </c>
      <c r="B72" t="s">
        <v>403</v>
      </c>
      <c r="C72">
        <f t="shared" ref="C72:C87" si="9">C71+15</f>
        <v>1053</v>
      </c>
      <c r="D72" t="str">
        <f t="shared" si="3"/>
        <v>b1053:b1065</v>
      </c>
      <c r="F72" cm="1">
        <f t="array" aca="1" ref="F72:R72" ca="1">TRANSPOSE(INDIRECT(D72))</f>
        <v>1.19876</v>
      </c>
      <c r="G72">
        <f ca="1"/>
        <v>0.94033699999999998</v>
      </c>
      <c r="H72">
        <f ca="1"/>
        <v>0</v>
      </c>
      <c r="I72">
        <f ca="1"/>
        <v>126</v>
      </c>
      <c r="J72" t="str">
        <f ca="1"/>
        <v>CS-Price-Aaa-5YR</v>
      </c>
      <c r="K72">
        <f ca="1"/>
        <v>-2.58371</v>
      </c>
      <c r="L72">
        <f ca="1"/>
        <v>-1.94333</v>
      </c>
      <c r="M72">
        <f ca="1"/>
        <v>-1.61487</v>
      </c>
      <c r="N72">
        <f ca="1"/>
        <v>0.01</v>
      </c>
      <c r="O72" t="str">
        <f ca="1"/>
        <v>BIC</v>
      </c>
      <c r="P72" t="str">
        <f ca="1"/>
        <v xml:space="preserve"> nc</v>
      </c>
      <c r="Q72">
        <f ca="1"/>
        <v>0.94030000000000002</v>
      </c>
      <c r="R72" t="str">
        <f ca="1"/>
        <v>Series is Non-stationary. Null Hypothesis Weak...</v>
      </c>
    </row>
    <row r="73" spans="1:18">
      <c r="A73" s="4" t="s">
        <v>684</v>
      </c>
      <c r="B73" t="s">
        <v>686</v>
      </c>
      <c r="C73">
        <f t="shared" si="9"/>
        <v>1068</v>
      </c>
      <c r="D73" t="str">
        <f t="shared" si="3"/>
        <v>b1068:b1080</v>
      </c>
      <c r="F73" cm="1">
        <f t="array" aca="1" ref="F73:R73" ca="1">TRANSPOSE(INDIRECT(D73))</f>
        <v>1.27217</v>
      </c>
      <c r="G73">
        <f ca="1"/>
        <v>0.94788799999999995</v>
      </c>
      <c r="H73">
        <f ca="1"/>
        <v>0</v>
      </c>
      <c r="I73">
        <f ca="1"/>
        <v>126</v>
      </c>
      <c r="J73" t="str">
        <f ca="1"/>
        <v>CS-Price-Aa-5YR</v>
      </c>
      <c r="K73">
        <f ca="1"/>
        <v>-2.58371</v>
      </c>
      <c r="L73">
        <f ca="1"/>
        <v>-1.94333</v>
      </c>
      <c r="M73">
        <f ca="1"/>
        <v>-1.61487</v>
      </c>
      <c r="N73">
        <f ca="1"/>
        <v>0.01</v>
      </c>
      <c r="O73" t="str">
        <f ca="1"/>
        <v>BIC</v>
      </c>
      <c r="P73" t="str">
        <f ca="1"/>
        <v xml:space="preserve"> nc</v>
      </c>
      <c r="Q73">
        <f ca="1"/>
        <v>0.94789999999999996</v>
      </c>
      <c r="R73" t="str">
        <f ca="1"/>
        <v>Series is Non-stationary. Null Hypothesis Weak...</v>
      </c>
    </row>
    <row r="74" spans="1:18">
      <c r="A74" s="4" t="s">
        <v>685</v>
      </c>
      <c r="B74">
        <v>7.4999999999999997E-3</v>
      </c>
      <c r="C74">
        <f t="shared" si="9"/>
        <v>1083</v>
      </c>
      <c r="D74" t="str">
        <f t="shared" si="3"/>
        <v>b1083:b1095</v>
      </c>
      <c r="F74" cm="1">
        <f t="array" aca="1" ref="F74:R74" ca="1">TRANSPOSE(INDIRECT(D74))</f>
        <v>1.4853099999999999</v>
      </c>
      <c r="G74">
        <f ca="1"/>
        <v>0.96586700000000003</v>
      </c>
      <c r="H74">
        <f ca="1"/>
        <v>0</v>
      </c>
      <c r="I74">
        <f ca="1"/>
        <v>126</v>
      </c>
      <c r="J74" t="str">
        <f ca="1"/>
        <v>CS-Price-A-5YR</v>
      </c>
      <c r="K74">
        <f ca="1"/>
        <v>-2.58371</v>
      </c>
      <c r="L74">
        <f ca="1"/>
        <v>-1.94333</v>
      </c>
      <c r="M74">
        <f ca="1"/>
        <v>-1.61487</v>
      </c>
      <c r="N74">
        <f ca="1"/>
        <v>0.01</v>
      </c>
      <c r="O74" t="str">
        <f ca="1"/>
        <v>BIC</v>
      </c>
      <c r="P74" t="str">
        <f ca="1"/>
        <v xml:space="preserve"> nc</v>
      </c>
      <c r="Q74">
        <f ca="1"/>
        <v>0.96589999999999998</v>
      </c>
      <c r="R74" t="str">
        <f ca="1"/>
        <v>Series is Non-stationary. Null Hypothesis Weak...</v>
      </c>
    </row>
    <row r="75" spans="1:18">
      <c r="A75" s="4" t="s">
        <v>250</v>
      </c>
      <c r="B75" t="s">
        <v>697</v>
      </c>
      <c r="C75">
        <f t="shared" si="9"/>
        <v>1098</v>
      </c>
      <c r="D75" t="str">
        <f t="shared" si="3"/>
        <v>b1098:b1110</v>
      </c>
      <c r="F75" cm="1">
        <f t="array" aca="1" ref="F75:R75" ca="1">TRANSPOSE(INDIRECT(D75))</f>
        <v>1.72027</v>
      </c>
      <c r="G75">
        <f ca="1"/>
        <v>0.97983500000000001</v>
      </c>
      <c r="H75">
        <f ca="1"/>
        <v>0</v>
      </c>
      <c r="I75">
        <f ca="1"/>
        <v>126</v>
      </c>
      <c r="J75" t="str">
        <f ca="1"/>
        <v>CS-Price-Baa-5YR</v>
      </c>
      <c r="K75">
        <f ca="1"/>
        <v>-2.58371</v>
      </c>
      <c r="L75">
        <f ca="1"/>
        <v>-1.94333</v>
      </c>
      <c r="M75">
        <f ca="1"/>
        <v>-1.61487</v>
      </c>
      <c r="N75">
        <f ca="1"/>
        <v>0.01</v>
      </c>
      <c r="O75" t="str">
        <f ca="1"/>
        <v>BIC</v>
      </c>
      <c r="P75" t="str">
        <f ca="1"/>
        <v xml:space="preserve"> nc</v>
      </c>
      <c r="Q75">
        <f ca="1"/>
        <v>0.9798</v>
      </c>
      <c r="R75" t="str">
        <f ca="1"/>
        <v>Series is Non-stationary. Null Hypothesis Weak...</v>
      </c>
    </row>
    <row r="76" spans="1:18">
      <c r="A76" s="4" t="s">
        <v>252</v>
      </c>
      <c r="B76" t="s">
        <v>253</v>
      </c>
      <c r="C76">
        <f t="shared" si="9"/>
        <v>1113</v>
      </c>
      <c r="D76" t="str">
        <f t="shared" si="3"/>
        <v>b1113:b1125</v>
      </c>
      <c r="F76" cm="1">
        <f t="array" aca="1" ref="F76:R76" ca="1">TRANSPOSE(INDIRECT(D76))</f>
        <v>-10.4154</v>
      </c>
      <c r="G76">
        <f ca="1"/>
        <v>1.24465E-18</v>
      </c>
      <c r="H76">
        <f ca="1"/>
        <v>0</v>
      </c>
      <c r="I76">
        <f ca="1"/>
        <v>126</v>
      </c>
      <c r="J76" t="str">
        <f ca="1"/>
        <v>CS-Aaa-3MO-diff</v>
      </c>
      <c r="K76">
        <f ca="1"/>
        <v>-2.58371</v>
      </c>
      <c r="L76">
        <f ca="1"/>
        <v>-1.94333</v>
      </c>
      <c r="M76">
        <f ca="1"/>
        <v>-1.61487</v>
      </c>
      <c r="N76">
        <f ca="1"/>
        <v>0.01</v>
      </c>
      <c r="O76" t="str">
        <f ca="1"/>
        <v>BIC</v>
      </c>
      <c r="P76" t="str">
        <f ca="1"/>
        <v xml:space="preserve"> nc</v>
      </c>
      <c r="Q76">
        <f ca="1"/>
        <v>0</v>
      </c>
      <c r="R76" t="str">
        <f ca="1"/>
        <v>Series is Stationary. Null Hypothesis Rejecting</v>
      </c>
    </row>
    <row r="77" spans="1:18">
      <c r="A77" s="4" t="s">
        <v>488</v>
      </c>
      <c r="C77">
        <f t="shared" si="9"/>
        <v>1128</v>
      </c>
      <c r="D77" t="str">
        <f t="shared" si="3"/>
        <v>b1128:b1140</v>
      </c>
      <c r="F77" cm="1">
        <f t="array" aca="1" ref="F77:R77" ca="1">TRANSPOSE(INDIRECT(D77))</f>
        <v>-10.4154</v>
      </c>
      <c r="G77">
        <f ca="1"/>
        <v>1.24465E-18</v>
      </c>
      <c r="H77">
        <f ca="1"/>
        <v>0</v>
      </c>
      <c r="I77">
        <f ca="1"/>
        <v>126</v>
      </c>
      <c r="J77" t="str">
        <f ca="1"/>
        <v>CS-Aa-3MO-diff</v>
      </c>
      <c r="K77">
        <f ca="1"/>
        <v>-2.58371</v>
      </c>
      <c r="L77">
        <f ca="1"/>
        <v>-1.94333</v>
      </c>
      <c r="M77">
        <f ca="1"/>
        <v>-1.61487</v>
      </c>
      <c r="N77">
        <f ca="1"/>
        <v>0.01</v>
      </c>
      <c r="O77" t="str">
        <f ca="1"/>
        <v>BIC</v>
      </c>
      <c r="P77" t="str">
        <f ca="1"/>
        <v xml:space="preserve"> nc</v>
      </c>
      <c r="Q77">
        <f ca="1"/>
        <v>0</v>
      </c>
      <c r="R77" t="str">
        <f ca="1"/>
        <v>Series is Stationary. Null Hypothesis Rejecting</v>
      </c>
    </row>
    <row r="78" spans="1:18">
      <c r="A78" s="4" t="s">
        <v>241</v>
      </c>
      <c r="B78">
        <v>-3.5584899999999999</v>
      </c>
      <c r="C78">
        <f t="shared" si="9"/>
        <v>1143</v>
      </c>
      <c r="D78" t="str">
        <f t="shared" si="3"/>
        <v>b1143:b1155</v>
      </c>
      <c r="F78" cm="1">
        <f t="array" aca="1" ref="F78:R78" ca="1">TRANSPOSE(INDIRECT(D78))</f>
        <v>-10.2004</v>
      </c>
      <c r="G78">
        <f ca="1"/>
        <v>3.6372900000000002E-18</v>
      </c>
      <c r="H78">
        <f ca="1"/>
        <v>0</v>
      </c>
      <c r="I78">
        <f ca="1"/>
        <v>126</v>
      </c>
      <c r="J78" t="str">
        <f ca="1"/>
        <v>CS-A-3MO-diff</v>
      </c>
      <c r="K78">
        <f ca="1"/>
        <v>-2.58371</v>
      </c>
      <c r="L78">
        <f ca="1"/>
        <v>-1.94333</v>
      </c>
      <c r="M78">
        <f ca="1"/>
        <v>-1.61487</v>
      </c>
      <c r="N78">
        <f ca="1"/>
        <v>0.01</v>
      </c>
      <c r="O78" t="str">
        <f ca="1"/>
        <v>BIC</v>
      </c>
      <c r="P78" t="str">
        <f ca="1"/>
        <v xml:space="preserve"> nc</v>
      </c>
      <c r="Q78">
        <f ca="1"/>
        <v>0</v>
      </c>
      <c r="R78" t="str">
        <f ca="1"/>
        <v>Series is Stationary. Null Hypothesis Rejecting</v>
      </c>
    </row>
    <row r="79" spans="1:18">
      <c r="A79" s="4" t="s">
        <v>242</v>
      </c>
      <c r="B79">
        <v>3.91395E-4</v>
      </c>
      <c r="C79">
        <f t="shared" si="9"/>
        <v>1158</v>
      </c>
      <c r="D79" t="str">
        <f t="shared" si="3"/>
        <v>b1158:b1170</v>
      </c>
      <c r="F79" cm="1">
        <f t="array" aca="1" ref="F79:R79" ca="1">TRANSPOSE(INDIRECT(D79))</f>
        <v>-4.5074399999999999</v>
      </c>
      <c r="G79">
        <f ca="1"/>
        <v>9.1499700000000001E-6</v>
      </c>
      <c r="H79">
        <f ca="1"/>
        <v>3</v>
      </c>
      <c r="I79">
        <f ca="1"/>
        <v>123</v>
      </c>
      <c r="J79" t="str">
        <f ca="1"/>
        <v>CS-Baa-3MO-diff</v>
      </c>
      <c r="K79">
        <f ca="1"/>
        <v>-2.5841599999999998</v>
      </c>
      <c r="L79">
        <f ca="1"/>
        <v>-1.94339</v>
      </c>
      <c r="M79">
        <f ca="1"/>
        <v>-1.61483</v>
      </c>
      <c r="N79">
        <f ca="1"/>
        <v>0.01</v>
      </c>
      <c r="O79" t="str">
        <f ca="1"/>
        <v>BIC</v>
      </c>
      <c r="P79" t="str">
        <f ca="1"/>
        <v xml:space="preserve"> nc</v>
      </c>
      <c r="Q79">
        <f ca="1"/>
        <v>0</v>
      </c>
      <c r="R79" t="str">
        <f ca="1"/>
        <v>Series is Stationary. Null Hypothesis Rejecting</v>
      </c>
    </row>
    <row r="80" spans="1:18">
      <c r="A80" s="4" t="s">
        <v>243</v>
      </c>
      <c r="B80">
        <v>0</v>
      </c>
      <c r="C80">
        <f t="shared" si="9"/>
        <v>1173</v>
      </c>
      <c r="D80" t="str">
        <f t="shared" si="3"/>
        <v>b1173:b1185</v>
      </c>
      <c r="F80" cm="1">
        <f t="array" aca="1" ref="F80:R80" ca="1">TRANSPOSE(INDIRECT(D80))</f>
        <v>-13.706300000000001</v>
      </c>
      <c r="G80">
        <f ca="1"/>
        <v>7.5467100000000003E-25</v>
      </c>
      <c r="H80">
        <f ca="1"/>
        <v>0</v>
      </c>
      <c r="I80">
        <f ca="1"/>
        <v>126</v>
      </c>
      <c r="J80" t="str">
        <f ca="1"/>
        <v>CS-Price-Aaa-3MO-diff</v>
      </c>
      <c r="K80">
        <f ca="1"/>
        <v>-2.58371</v>
      </c>
      <c r="L80">
        <f ca="1"/>
        <v>-1.94333</v>
      </c>
      <c r="M80">
        <f ca="1"/>
        <v>-1.61487</v>
      </c>
      <c r="N80">
        <f ca="1"/>
        <v>0.01</v>
      </c>
      <c r="O80" t="str">
        <f ca="1"/>
        <v>BIC</v>
      </c>
      <c r="P80" t="str">
        <f ca="1"/>
        <v xml:space="preserve"> nc</v>
      </c>
      <c r="Q80">
        <f ca="1"/>
        <v>0</v>
      </c>
      <c r="R80" t="str">
        <f ca="1"/>
        <v>Series is Stationary. Null Hypothesis Rejecting</v>
      </c>
    </row>
    <row r="81" spans="1:18">
      <c r="A81" s="4" t="s">
        <v>244</v>
      </c>
      <c r="B81">
        <v>126</v>
      </c>
      <c r="C81">
        <f t="shared" si="9"/>
        <v>1188</v>
      </c>
      <c r="D81" t="str">
        <f t="shared" si="3"/>
        <v>b1188:b1200</v>
      </c>
      <c r="F81" cm="1">
        <f t="array" aca="1" ref="F81:R81" ca="1">TRANSPOSE(INDIRECT(D81))</f>
        <v>-10.4663</v>
      </c>
      <c r="G81">
        <f ca="1"/>
        <v>9.6730400000000002E-19</v>
      </c>
      <c r="H81">
        <f ca="1"/>
        <v>0</v>
      </c>
      <c r="I81">
        <f ca="1"/>
        <v>126</v>
      </c>
      <c r="J81" t="str">
        <f ca="1"/>
        <v>CS-Price-Aa-3MO-diff</v>
      </c>
      <c r="K81">
        <f ca="1"/>
        <v>-2.58371</v>
      </c>
      <c r="L81">
        <f ca="1"/>
        <v>-1.94333</v>
      </c>
      <c r="M81">
        <f ca="1"/>
        <v>-1.61487</v>
      </c>
      <c r="N81">
        <f ca="1"/>
        <v>0.01</v>
      </c>
      <c r="O81" t="str">
        <f ca="1"/>
        <v>BIC</v>
      </c>
      <c r="P81" t="str">
        <f ca="1"/>
        <v xml:space="preserve"> nc</v>
      </c>
      <c r="Q81">
        <f ca="1"/>
        <v>0</v>
      </c>
      <c r="R81" t="str">
        <f ca="1"/>
        <v>Series is Stationary. Null Hypothesis Rejecting</v>
      </c>
    </row>
    <row r="82" spans="1:18">
      <c r="A82" s="4" t="s">
        <v>169</v>
      </c>
      <c r="B82" t="s">
        <v>114</v>
      </c>
      <c r="C82">
        <f t="shared" si="9"/>
        <v>1203</v>
      </c>
      <c r="D82" t="str">
        <f t="shared" si="3"/>
        <v>b1203:b1215</v>
      </c>
      <c r="F82" cm="1">
        <f t="array" aca="1" ref="F82:R82" ca="1">TRANSPOSE(INDIRECT(D82))</f>
        <v>-10.2197</v>
      </c>
      <c r="G82">
        <f ca="1"/>
        <v>3.3019300000000001E-18</v>
      </c>
      <c r="H82">
        <f ca="1"/>
        <v>0</v>
      </c>
      <c r="I82">
        <f ca="1"/>
        <v>126</v>
      </c>
      <c r="J82" t="str">
        <f ca="1"/>
        <v>CS-Price-A-3MO-diff</v>
      </c>
      <c r="K82">
        <f ca="1"/>
        <v>-2.58371</v>
      </c>
      <c r="L82">
        <f ca="1"/>
        <v>-1.94333</v>
      </c>
      <c r="M82">
        <f ca="1"/>
        <v>-1.61487</v>
      </c>
      <c r="N82">
        <f ca="1"/>
        <v>0.01</v>
      </c>
      <c r="O82" t="str">
        <f ca="1"/>
        <v>BIC</v>
      </c>
      <c r="P82" t="str">
        <f ca="1"/>
        <v xml:space="preserve"> nc</v>
      </c>
      <c r="Q82">
        <f ca="1"/>
        <v>0</v>
      </c>
      <c r="R82" t="str">
        <f ca="1"/>
        <v>Series is Stationary. Null Hypothesis Rejecting</v>
      </c>
    </row>
    <row r="83" spans="1:18">
      <c r="A83" s="4" t="s">
        <v>246</v>
      </c>
      <c r="B83">
        <v>-2.58371</v>
      </c>
      <c r="C83">
        <f t="shared" si="9"/>
        <v>1218</v>
      </c>
      <c r="D83" t="str">
        <f t="shared" si="3"/>
        <v>b1218:b1230</v>
      </c>
      <c r="F83" cm="1">
        <f t="array" aca="1" ref="F83:R83" ca="1">TRANSPOSE(INDIRECT(D83))</f>
        <v>-4.5101000000000004</v>
      </c>
      <c r="G83">
        <f ca="1"/>
        <v>9.0469600000000005E-6</v>
      </c>
      <c r="H83">
        <f ca="1"/>
        <v>3</v>
      </c>
      <c r="I83">
        <f ca="1"/>
        <v>123</v>
      </c>
      <c r="J83" t="str">
        <f ca="1"/>
        <v>CS-Price-Baa-3MO-diff</v>
      </c>
      <c r="K83">
        <f ca="1"/>
        <v>-2.5841599999999998</v>
      </c>
      <c r="L83">
        <f ca="1"/>
        <v>-1.94339</v>
      </c>
      <c r="M83">
        <f ca="1"/>
        <v>-1.61483</v>
      </c>
      <c r="N83">
        <f ca="1"/>
        <v>0.01</v>
      </c>
      <c r="O83" t="str">
        <f ca="1"/>
        <v>BIC</v>
      </c>
      <c r="P83" t="str">
        <f ca="1"/>
        <v xml:space="preserve"> nc</v>
      </c>
      <c r="Q83">
        <f ca="1"/>
        <v>0</v>
      </c>
      <c r="R83" t="str">
        <f ca="1"/>
        <v>Series is Stationary. Null Hypothesis Rejecting</v>
      </c>
    </row>
    <row r="84" spans="1:18">
      <c r="A84" s="4" t="s">
        <v>247</v>
      </c>
      <c r="B84" s="10">
        <v>-1.94333</v>
      </c>
      <c r="C84">
        <f t="shared" si="9"/>
        <v>1233</v>
      </c>
      <c r="D84" t="str">
        <f t="shared" si="3"/>
        <v>b1233:b1245</v>
      </c>
      <c r="F84" cm="1">
        <f t="array" aca="1" ref="F84:R84" ca="1">TRANSPOSE(INDIRECT(D84))</f>
        <v>-9.0195500000000006</v>
      </c>
      <c r="G84">
        <f ca="1"/>
        <v>1.55547E-15</v>
      </c>
      <c r="H84">
        <f ca="1"/>
        <v>1</v>
      </c>
      <c r="I84">
        <f ca="1"/>
        <v>125</v>
      </c>
      <c r="J84" t="str">
        <f ca="1"/>
        <v>CS-Price-Aaa-1YR-diff</v>
      </c>
      <c r="K84">
        <f ca="1"/>
        <v>-2.58386</v>
      </c>
      <c r="L84">
        <f ca="1"/>
        <v>-1.9433499999999999</v>
      </c>
      <c r="M84">
        <f ca="1"/>
        <v>-1.61486</v>
      </c>
      <c r="N84">
        <f ca="1"/>
        <v>0.01</v>
      </c>
      <c r="O84" t="str">
        <f ca="1"/>
        <v>BIC</v>
      </c>
      <c r="P84" t="str">
        <f ca="1"/>
        <v xml:space="preserve"> nc</v>
      </c>
      <c r="Q84">
        <f ca="1"/>
        <v>0</v>
      </c>
      <c r="R84" t="str">
        <f ca="1"/>
        <v>Series is Stationary. Null Hypothesis Rejecting</v>
      </c>
    </row>
    <row r="85" spans="1:18">
      <c r="A85" s="4" t="s">
        <v>248</v>
      </c>
      <c r="B85">
        <v>-1.61487</v>
      </c>
      <c r="C85">
        <f t="shared" si="9"/>
        <v>1248</v>
      </c>
      <c r="D85" t="str">
        <f t="shared" si="3"/>
        <v>b1248:b1260</v>
      </c>
      <c r="F85" cm="1">
        <f t="array" aca="1" ref="F85:R85" ca="1">TRANSPOSE(INDIRECT(D85))</f>
        <v>-9.68628</v>
      </c>
      <c r="G85">
        <f ca="1"/>
        <v>4.9336099999999997E-17</v>
      </c>
      <c r="H85">
        <f ca="1"/>
        <v>0</v>
      </c>
      <c r="I85">
        <f ca="1"/>
        <v>126</v>
      </c>
      <c r="J85" t="str">
        <f ca="1"/>
        <v>CS-Price-Aa-1YR-diff</v>
      </c>
      <c r="K85">
        <f ca="1"/>
        <v>-2.58371</v>
      </c>
      <c r="L85">
        <f ca="1"/>
        <v>-1.94333</v>
      </c>
      <c r="M85">
        <f ca="1"/>
        <v>-1.61487</v>
      </c>
      <c r="N85">
        <f ca="1"/>
        <v>0.01</v>
      </c>
      <c r="O85" t="str">
        <f ca="1"/>
        <v>BIC</v>
      </c>
      <c r="P85" t="str">
        <f ca="1"/>
        <v xml:space="preserve"> nc</v>
      </c>
      <c r="Q85">
        <f ca="1"/>
        <v>0</v>
      </c>
      <c r="R85" t="str">
        <f ca="1"/>
        <v>Series is Stationary. Null Hypothesis Rejecting</v>
      </c>
    </row>
    <row r="86" spans="1:18">
      <c r="A86" s="4" t="s">
        <v>265</v>
      </c>
      <c r="B86">
        <v>0.05</v>
      </c>
      <c r="C86">
        <f t="shared" si="9"/>
        <v>1263</v>
      </c>
      <c r="D86" t="str">
        <f t="shared" si="3"/>
        <v>b1263:b1275</v>
      </c>
      <c r="F86" cm="1">
        <f t="array" aca="1" ref="F86:R86" ca="1">TRANSPOSE(INDIRECT(D86))</f>
        <v>-9.3522999999999996</v>
      </c>
      <c r="G86">
        <f ca="1"/>
        <v>2.7570099999999999E-16</v>
      </c>
      <c r="H86">
        <f ca="1"/>
        <v>0</v>
      </c>
      <c r="I86">
        <f ca="1"/>
        <v>126</v>
      </c>
      <c r="J86" t="str">
        <f ca="1"/>
        <v>CS-Price-A-1YR-diff</v>
      </c>
      <c r="K86">
        <f ca="1"/>
        <v>-2.58371</v>
      </c>
      <c r="L86">
        <f ca="1"/>
        <v>-1.94333</v>
      </c>
      <c r="M86">
        <f ca="1"/>
        <v>-1.61487</v>
      </c>
      <c r="N86">
        <f ca="1"/>
        <v>0.01</v>
      </c>
      <c r="O86" t="str">
        <f ca="1"/>
        <v>BIC</v>
      </c>
      <c r="P86" t="str">
        <f ca="1"/>
        <v xml:space="preserve"> nc</v>
      </c>
      <c r="Q86">
        <f ca="1"/>
        <v>0</v>
      </c>
      <c r="R86" t="str">
        <f ca="1"/>
        <v>Series is Stationary. Null Hypothesis Rejecting</v>
      </c>
    </row>
    <row r="87" spans="1:18">
      <c r="A87" s="4" t="s">
        <v>683</v>
      </c>
      <c r="B87" t="s">
        <v>403</v>
      </c>
      <c r="C87">
        <f t="shared" si="9"/>
        <v>1278</v>
      </c>
      <c r="D87" t="str">
        <f t="shared" si="3"/>
        <v>b1278:b1290</v>
      </c>
      <c r="F87" cm="1">
        <f t="array" aca="1" ref="F87:R87" ca="1">TRANSPOSE(INDIRECT(D87))</f>
        <v>-8.2814599999999992</v>
      </c>
      <c r="G87">
        <f ca="1"/>
        <v>7.4678100000000005E-14</v>
      </c>
      <c r="H87">
        <f ca="1"/>
        <v>0</v>
      </c>
      <c r="I87">
        <f ca="1"/>
        <v>126</v>
      </c>
      <c r="J87" t="str">
        <f ca="1"/>
        <v>CS-Price-Baa-1YR-diff</v>
      </c>
      <c r="K87">
        <f ca="1"/>
        <v>-2.58371</v>
      </c>
      <c r="L87">
        <f ca="1"/>
        <v>-1.94333</v>
      </c>
      <c r="M87">
        <f ca="1"/>
        <v>-1.61487</v>
      </c>
      <c r="N87">
        <f ca="1"/>
        <v>0.01</v>
      </c>
      <c r="O87" t="str">
        <f ca="1"/>
        <v>BIC</v>
      </c>
      <c r="P87" t="str">
        <f ca="1"/>
        <v xml:space="preserve"> nc</v>
      </c>
      <c r="Q87">
        <f ca="1"/>
        <v>0</v>
      </c>
      <c r="R87" t="str">
        <f ca="1"/>
        <v>Series is Stationary. Null Hypothesis Rejecting</v>
      </c>
    </row>
    <row r="88" spans="1:18">
      <c r="A88" s="4" t="s">
        <v>684</v>
      </c>
      <c r="B88" t="s">
        <v>686</v>
      </c>
      <c r="C88">
        <f>C87+15</f>
        <v>1293</v>
      </c>
      <c r="D88" t="str">
        <f t="shared" si="3"/>
        <v>b1293:b1305</v>
      </c>
      <c r="F88" cm="1">
        <f t="array" aca="1" ref="F88:R88" ca="1">TRANSPOSE(INDIRECT(D88))</f>
        <v>-8.6668500000000002</v>
      </c>
      <c r="G88">
        <f ca="1"/>
        <v>9.8545400000000002E-15</v>
      </c>
      <c r="H88">
        <f ca="1"/>
        <v>1</v>
      </c>
      <c r="I88">
        <f ca="1"/>
        <v>125</v>
      </c>
      <c r="J88" t="str">
        <f ca="1"/>
        <v>CS-Price-Aaa-5YR-diff</v>
      </c>
      <c r="K88">
        <f ca="1"/>
        <v>-2.58386</v>
      </c>
      <c r="L88">
        <f ca="1"/>
        <v>-1.9433499999999999</v>
      </c>
      <c r="M88">
        <f ca="1"/>
        <v>-1.61486</v>
      </c>
      <c r="N88">
        <f ca="1"/>
        <v>0.01</v>
      </c>
      <c r="O88" t="str">
        <f ca="1"/>
        <v>BIC</v>
      </c>
      <c r="P88" t="str">
        <f ca="1"/>
        <v xml:space="preserve"> nc</v>
      </c>
      <c r="Q88">
        <f ca="1"/>
        <v>0</v>
      </c>
      <c r="R88" t="str">
        <f ca="1"/>
        <v>Series is Stationary. Null Hypothesis Rejecting</v>
      </c>
    </row>
    <row r="89" spans="1:18">
      <c r="A89" s="4" t="s">
        <v>685</v>
      </c>
      <c r="B89">
        <v>4.0000000000000002E-4</v>
      </c>
      <c r="C89">
        <f t="shared" ref="C89:C104" si="10">C88+15</f>
        <v>1308</v>
      </c>
      <c r="D89" t="str">
        <f t="shared" si="3"/>
        <v>b1308:b1320</v>
      </c>
      <c r="F89" cm="1">
        <f t="array" aca="1" ref="F89:R89" ca="1">TRANSPOSE(INDIRECT(D89))</f>
        <v>-9.1038700000000006</v>
      </c>
      <c r="G89">
        <f ca="1"/>
        <v>1.0020900000000001E-15</v>
      </c>
      <c r="H89">
        <f ca="1"/>
        <v>0</v>
      </c>
      <c r="I89">
        <f ca="1"/>
        <v>126</v>
      </c>
      <c r="J89" t="str">
        <f ca="1"/>
        <v>CS-Price-Aa-5YR-diff</v>
      </c>
      <c r="K89">
        <f ca="1"/>
        <v>-2.58371</v>
      </c>
      <c r="L89">
        <f ca="1"/>
        <v>-1.94333</v>
      </c>
      <c r="M89">
        <f ca="1"/>
        <v>-1.61487</v>
      </c>
      <c r="N89">
        <f ca="1"/>
        <v>0.01</v>
      </c>
      <c r="O89" t="str">
        <f ca="1"/>
        <v>BIC</v>
      </c>
      <c r="P89" t="str">
        <f ca="1"/>
        <v xml:space="preserve"> nc</v>
      </c>
      <c r="Q89">
        <f ca="1"/>
        <v>0</v>
      </c>
      <c r="R89" t="str">
        <f ca="1"/>
        <v>Series is Stationary. Null Hypothesis Rejecting</v>
      </c>
    </row>
    <row r="90" spans="1:18">
      <c r="A90" s="4" t="s">
        <v>250</v>
      </c>
      <c r="B90" t="s">
        <v>697</v>
      </c>
      <c r="C90">
        <f t="shared" si="10"/>
        <v>1323</v>
      </c>
      <c r="D90" t="str">
        <f t="shared" si="3"/>
        <v>b1323:b1335</v>
      </c>
      <c r="F90" cm="1">
        <f t="array" aca="1" ref="F90:R90" ca="1">TRANSPOSE(INDIRECT(D90))</f>
        <v>-9.2841199999999997</v>
      </c>
      <c r="G90">
        <f ca="1"/>
        <v>3.9256900000000002E-16</v>
      </c>
      <c r="H90">
        <f ca="1"/>
        <v>0</v>
      </c>
      <c r="I90">
        <f ca="1"/>
        <v>126</v>
      </c>
      <c r="J90" t="str">
        <f ca="1"/>
        <v>CS-Price-A-5YR-diff</v>
      </c>
      <c r="K90">
        <f ca="1"/>
        <v>-2.58371</v>
      </c>
      <c r="L90">
        <f ca="1"/>
        <v>-1.94333</v>
      </c>
      <c r="M90">
        <f ca="1"/>
        <v>-1.61487</v>
      </c>
      <c r="N90">
        <f ca="1"/>
        <v>0.01</v>
      </c>
      <c r="O90" t="str">
        <f ca="1"/>
        <v>BIC</v>
      </c>
      <c r="P90" t="str">
        <f ca="1"/>
        <v xml:space="preserve"> nc</v>
      </c>
      <c r="Q90">
        <f ca="1"/>
        <v>0</v>
      </c>
      <c r="R90" t="str">
        <f ca="1"/>
        <v>Series is Stationary. Null Hypothesis Rejecting</v>
      </c>
    </row>
    <row r="91" spans="1:18">
      <c r="A91" s="4" t="s">
        <v>252</v>
      </c>
      <c r="B91" t="s">
        <v>253</v>
      </c>
      <c r="C91">
        <f t="shared" si="10"/>
        <v>1338</v>
      </c>
      <c r="D91" t="str">
        <f t="shared" si="3"/>
        <v>b1338:b1350</v>
      </c>
      <c r="F91" cm="1">
        <f t="array" aca="1" ref="F91:R91" ca="1">TRANSPOSE(INDIRECT(D91))</f>
        <v>-8.1198800000000002</v>
      </c>
      <c r="G91">
        <f ca="1"/>
        <v>1.74693E-13</v>
      </c>
      <c r="H91">
        <f ca="1"/>
        <v>0</v>
      </c>
      <c r="I91">
        <f ca="1"/>
        <v>126</v>
      </c>
      <c r="J91" t="str">
        <f ca="1"/>
        <v>CS-Price-Baa-5YR-diff</v>
      </c>
      <c r="K91">
        <f ca="1"/>
        <v>-2.58371</v>
      </c>
      <c r="L91">
        <f ca="1"/>
        <v>-1.94333</v>
      </c>
      <c r="M91">
        <f ca="1"/>
        <v>-1.61487</v>
      </c>
      <c r="N91">
        <f ca="1"/>
        <v>0.01</v>
      </c>
      <c r="O91" t="str">
        <f ca="1"/>
        <v>BIC</v>
      </c>
      <c r="P91" t="str">
        <f ca="1"/>
        <v xml:space="preserve"> nc</v>
      </c>
      <c r="Q91">
        <f ca="1"/>
        <v>0</v>
      </c>
      <c r="R91" t="str">
        <f ca="1"/>
        <v>Series is Stationary. Null Hypothesis Rejecting</v>
      </c>
    </row>
    <row r="92" spans="1:18">
      <c r="A92" s="4" t="s">
        <v>489</v>
      </c>
      <c r="C92">
        <f t="shared" si="10"/>
        <v>1353</v>
      </c>
      <c r="D92" t="str">
        <f t="shared" si="3"/>
        <v>b1353:b1365</v>
      </c>
      <c r="F92" cm="1">
        <f t="array" aca="1" ref="F92:R92" ca="1">TRANSPOSE(INDIRECT(D92))</f>
        <v>-1.8636299999999999</v>
      </c>
      <c r="G92">
        <f ca="1"/>
        <v>5.9434000000000001E-2</v>
      </c>
      <c r="H92">
        <f ca="1"/>
        <v>0</v>
      </c>
      <c r="I92">
        <f ca="1"/>
        <v>126</v>
      </c>
      <c r="J92" t="str">
        <f ca="1"/>
        <v>Corp-Aaa_Corp</v>
      </c>
      <c r="K92">
        <f ca="1"/>
        <v>-2.58371</v>
      </c>
      <c r="L92">
        <f ca="1"/>
        <v>-1.94333</v>
      </c>
      <c r="M92">
        <f ca="1"/>
        <v>-1.61487</v>
      </c>
      <c r="N92">
        <f ca="1"/>
        <v>0.01</v>
      </c>
      <c r="O92" t="str">
        <f ca="1"/>
        <v>BIC</v>
      </c>
      <c r="P92" t="str">
        <f ca="1"/>
        <v xml:space="preserve"> nc</v>
      </c>
      <c r="Q92">
        <f ca="1"/>
        <v>5.9400000000000001E-2</v>
      </c>
      <c r="R92" t="str">
        <f ca="1"/>
        <v>Series is Non-stationary. Null Hypothesis Weak...</v>
      </c>
    </row>
    <row r="93" spans="1:18">
      <c r="A93" s="4" t="s">
        <v>241</v>
      </c>
      <c r="B93">
        <v>-3.8292999999999999</v>
      </c>
      <c r="C93">
        <f t="shared" si="10"/>
        <v>1368</v>
      </c>
      <c r="D93" t="str">
        <f t="shared" si="3"/>
        <v>b1368:b1380</v>
      </c>
      <c r="F93" cm="1">
        <f t="array" aca="1" ref="F93:R93" ca="1">TRANSPOSE(INDIRECT(D93))</f>
        <v>-2.3702700000000001</v>
      </c>
      <c r="G93">
        <f ca="1"/>
        <v>1.7132100000000001E-2</v>
      </c>
      <c r="H93">
        <f ca="1"/>
        <v>0</v>
      </c>
      <c r="I93">
        <f ca="1"/>
        <v>126</v>
      </c>
      <c r="J93" t="str">
        <f ca="1"/>
        <v>Corp-Aa_Corp</v>
      </c>
      <c r="K93">
        <f ca="1"/>
        <v>-2.58371</v>
      </c>
      <c r="L93">
        <f ca="1"/>
        <v>-1.94333</v>
      </c>
      <c r="M93">
        <f ca="1"/>
        <v>-1.61487</v>
      </c>
      <c r="N93">
        <f ca="1"/>
        <v>0.01</v>
      </c>
      <c r="O93" t="str">
        <f ca="1"/>
        <v>BIC</v>
      </c>
      <c r="P93" t="str">
        <f ca="1"/>
        <v xml:space="preserve"> nc</v>
      </c>
      <c r="Q93">
        <f ca="1"/>
        <v>1.7100000000000001E-2</v>
      </c>
      <c r="R93" t="str">
        <f ca="1"/>
        <v>Series is Non-stationary. Null Hypothesis Weak...</v>
      </c>
    </row>
    <row r="94" spans="1:18">
      <c r="A94" s="4" t="s">
        <v>242</v>
      </c>
      <c r="B94">
        <v>1.4226000000000001E-4</v>
      </c>
      <c r="C94">
        <f t="shared" si="10"/>
        <v>1383</v>
      </c>
      <c r="D94" t="str">
        <f t="shared" si="3"/>
        <v>b1383:b1395</v>
      </c>
      <c r="F94" cm="1">
        <f t="array" aca="1" ref="F94:R94" ca="1">TRANSPOSE(INDIRECT(D94))</f>
        <v>-2.7184400000000002</v>
      </c>
      <c r="G94">
        <f ca="1"/>
        <v>6.3810300000000002E-3</v>
      </c>
      <c r="H94">
        <f ca="1"/>
        <v>0</v>
      </c>
      <c r="I94">
        <f ca="1"/>
        <v>126</v>
      </c>
      <c r="J94" t="str">
        <f ca="1"/>
        <v>Corp-A_Corp</v>
      </c>
      <c r="K94">
        <f ca="1"/>
        <v>-2.58371</v>
      </c>
      <c r="L94">
        <f ca="1"/>
        <v>-1.94333</v>
      </c>
      <c r="M94">
        <f ca="1"/>
        <v>-1.61487</v>
      </c>
      <c r="N94">
        <f ca="1"/>
        <v>0.01</v>
      </c>
      <c r="O94" t="str">
        <f ca="1"/>
        <v>BIC</v>
      </c>
      <c r="P94" t="str">
        <f ca="1"/>
        <v xml:space="preserve"> nc</v>
      </c>
      <c r="Q94">
        <f ca="1"/>
        <v>6.4000000000000003E-3</v>
      </c>
      <c r="R94" t="str">
        <f ca="1"/>
        <v>Series is Stationary. Null Hypothesis Rejecting</v>
      </c>
    </row>
    <row r="95" spans="1:18">
      <c r="A95" s="4" t="s">
        <v>243</v>
      </c>
      <c r="B95">
        <v>0</v>
      </c>
      <c r="C95">
        <f t="shared" si="10"/>
        <v>1398</v>
      </c>
      <c r="D95" t="str">
        <f t="shared" si="3"/>
        <v>b1398:b1410</v>
      </c>
      <c r="F95" cm="1">
        <f t="array" aca="1" ref="F95:R95" ca="1">TRANSPOSE(INDIRECT(D95))</f>
        <v>-3.5816599999999998</v>
      </c>
      <c r="G95">
        <f ca="1"/>
        <v>3.59654E-4</v>
      </c>
      <c r="H95">
        <f ca="1"/>
        <v>0</v>
      </c>
      <c r="I95">
        <f ca="1"/>
        <v>126</v>
      </c>
      <c r="J95" t="str">
        <f ca="1"/>
        <v>Corp-Baa_Corp</v>
      </c>
      <c r="K95">
        <f ca="1"/>
        <v>-2.58371</v>
      </c>
      <c r="L95">
        <f ca="1"/>
        <v>-1.94333</v>
      </c>
      <c r="M95">
        <f ca="1"/>
        <v>-1.61487</v>
      </c>
      <c r="N95">
        <f ca="1"/>
        <v>0.01</v>
      </c>
      <c r="O95" t="str">
        <f ca="1"/>
        <v>BIC</v>
      </c>
      <c r="P95" t="str">
        <f ca="1"/>
        <v xml:space="preserve"> nc</v>
      </c>
      <c r="Q95">
        <f ca="1"/>
        <v>4.0000000000000002E-4</v>
      </c>
      <c r="R95" t="str">
        <f ca="1"/>
        <v>Series is Stationary. Null Hypothesis Rejecting</v>
      </c>
    </row>
    <row r="96" spans="1:18">
      <c r="A96" s="4" t="s">
        <v>244</v>
      </c>
      <c r="B96">
        <v>126</v>
      </c>
      <c r="C96">
        <f t="shared" si="10"/>
        <v>1413</v>
      </c>
      <c r="D96" t="str">
        <f t="shared" si="3"/>
        <v>b1413:b1425</v>
      </c>
      <c r="F96" cm="1">
        <f t="array" aca="1" ref="F96:R96" ca="1">TRANSPOSE(INDIRECT(D96))</f>
        <v>-1.8971100000000001E-2</v>
      </c>
      <c r="G96">
        <f ca="1"/>
        <v>0.67793300000000001</v>
      </c>
      <c r="H96">
        <f ca="1"/>
        <v>3</v>
      </c>
      <c r="I96">
        <f ca="1"/>
        <v>123</v>
      </c>
      <c r="J96" t="str">
        <f ca="1"/>
        <v>TB-3MO-TY</v>
      </c>
      <c r="K96">
        <f ca="1"/>
        <v>-2.5841599999999998</v>
      </c>
      <c r="L96">
        <f ca="1"/>
        <v>-1.94339</v>
      </c>
      <c r="M96">
        <f ca="1"/>
        <v>-1.61483</v>
      </c>
      <c r="N96">
        <f ca="1"/>
        <v>0.01</v>
      </c>
      <c r="O96" t="str">
        <f ca="1"/>
        <v>BIC</v>
      </c>
      <c r="P96" t="str">
        <f ca="1"/>
        <v xml:space="preserve"> nc</v>
      </c>
      <c r="Q96">
        <f ca="1"/>
        <v>0.67789999999999995</v>
      </c>
      <c r="R96" t="str">
        <f ca="1"/>
        <v>Series is Non-stationary. Null Hypothesis Weak...</v>
      </c>
    </row>
    <row r="97" spans="1:18">
      <c r="A97" s="4" t="s">
        <v>169</v>
      </c>
      <c r="B97" s="10" t="s">
        <v>115</v>
      </c>
      <c r="C97">
        <f t="shared" si="10"/>
        <v>1428</v>
      </c>
      <c r="D97" t="str">
        <f t="shared" si="3"/>
        <v>b1428:b1440</v>
      </c>
      <c r="F97" cm="1">
        <f t="array" aca="1" ref="F97:R97" ca="1">TRANSPOSE(INDIRECT(D97))</f>
        <v>-0.41283399999999998</v>
      </c>
      <c r="G97">
        <f ca="1"/>
        <v>0.53156700000000001</v>
      </c>
      <c r="H97">
        <f ca="1"/>
        <v>3</v>
      </c>
      <c r="I97">
        <f ca="1"/>
        <v>123</v>
      </c>
      <c r="J97" t="str">
        <f ca="1"/>
        <v>TB-1YR-TY</v>
      </c>
      <c r="K97">
        <f ca="1"/>
        <v>-2.5841599999999998</v>
      </c>
      <c r="L97">
        <f ca="1"/>
        <v>-1.94339</v>
      </c>
      <c r="M97">
        <f ca="1"/>
        <v>-1.61483</v>
      </c>
      <c r="N97">
        <f ca="1"/>
        <v>0.01</v>
      </c>
      <c r="O97" t="str">
        <f ca="1"/>
        <v>BIC</v>
      </c>
      <c r="P97" t="str">
        <f ca="1"/>
        <v xml:space="preserve"> nc</v>
      </c>
      <c r="Q97">
        <f ca="1"/>
        <v>0.53159999999999996</v>
      </c>
      <c r="R97" t="str">
        <f ca="1"/>
        <v>Series is Non-stationary. Null Hypothesis Weak...</v>
      </c>
    </row>
    <row r="98" spans="1:18">
      <c r="A98" s="4" t="s">
        <v>246</v>
      </c>
      <c r="B98">
        <v>-2.58371</v>
      </c>
      <c r="C98">
        <f t="shared" si="10"/>
        <v>1443</v>
      </c>
      <c r="D98" t="str">
        <f t="shared" si="3"/>
        <v>b1443:b1455</v>
      </c>
      <c r="F98" cm="1">
        <f t="array" aca="1" ref="F98:R98" ca="1">TRANSPOSE(INDIRECT(D98))</f>
        <v>-0.65217400000000003</v>
      </c>
      <c r="G98">
        <f ca="1"/>
        <v>0.43274299999999999</v>
      </c>
      <c r="H98">
        <f ca="1"/>
        <v>0</v>
      </c>
      <c r="I98">
        <f ca="1"/>
        <v>126</v>
      </c>
      <c r="J98" t="str">
        <f ca="1"/>
        <v>TB-5YR-TY</v>
      </c>
      <c r="K98">
        <f ca="1"/>
        <v>-2.58371</v>
      </c>
      <c r="L98">
        <f ca="1"/>
        <v>-1.94333</v>
      </c>
      <c r="M98">
        <f ca="1"/>
        <v>-1.61487</v>
      </c>
      <c r="N98">
        <f ca="1"/>
        <v>0.01</v>
      </c>
      <c r="O98" t="str">
        <f ca="1"/>
        <v>BIC</v>
      </c>
      <c r="P98" t="str">
        <f ca="1"/>
        <v xml:space="preserve"> nc</v>
      </c>
      <c r="Q98">
        <f ca="1"/>
        <v>0.43269999999999997</v>
      </c>
      <c r="R98" t="str">
        <f ca="1"/>
        <v>Series is Non-stationary. Null Hypothesis Weak...</v>
      </c>
    </row>
    <row r="99" spans="1:18">
      <c r="A99" s="4" t="s">
        <v>247</v>
      </c>
      <c r="B99">
        <v>-1.94333</v>
      </c>
      <c r="C99">
        <f t="shared" si="10"/>
        <v>1458</v>
      </c>
      <c r="D99" t="str">
        <f t="shared" si="3"/>
        <v>b1458:b1470</v>
      </c>
      <c r="F99" cm="1">
        <f t="array" aca="1" ref="F99:R99" ca="1">TRANSPOSE(INDIRECT(D99))</f>
        <v>-3.3226</v>
      </c>
      <c r="G99">
        <f ca="1"/>
        <v>9.0557599999999995E-4</v>
      </c>
      <c r="H99">
        <f ca="1"/>
        <v>2</v>
      </c>
      <c r="I99">
        <f ca="1"/>
        <v>124</v>
      </c>
      <c r="J99" t="str">
        <f ca="1"/>
        <v>TB-3MO-TY-diff</v>
      </c>
      <c r="K99">
        <f ca="1"/>
        <v>-2.5840100000000001</v>
      </c>
      <c r="L99">
        <f ca="1"/>
        <v>-1.94337</v>
      </c>
      <c r="M99">
        <f ca="1"/>
        <v>-1.6148400000000001</v>
      </c>
      <c r="N99">
        <f ca="1"/>
        <v>0.01</v>
      </c>
      <c r="O99" t="str">
        <f ca="1"/>
        <v>BIC</v>
      </c>
      <c r="P99" t="str">
        <f ca="1"/>
        <v xml:space="preserve"> nc</v>
      </c>
      <c r="Q99">
        <f ca="1"/>
        <v>8.9999999999999998E-4</v>
      </c>
      <c r="R99" t="str">
        <f ca="1"/>
        <v>Series is Stationary. Null Hypothesis Rejecting</v>
      </c>
    </row>
    <row r="100" spans="1:18">
      <c r="A100" s="4" t="s">
        <v>248</v>
      </c>
      <c r="B100">
        <v>-1.61487</v>
      </c>
      <c r="C100">
        <f t="shared" si="10"/>
        <v>1473</v>
      </c>
      <c r="D100" t="str">
        <f t="shared" si="3"/>
        <v>b1473:b1485</v>
      </c>
      <c r="F100" cm="1">
        <f t="array" aca="1" ref="F100:R100" ca="1">TRANSPOSE(INDIRECT(D100))</f>
        <v>-3.47763</v>
      </c>
      <c r="G100">
        <f ca="1"/>
        <v>5.2418899999999999E-4</v>
      </c>
      <c r="H100">
        <f ca="1"/>
        <v>2</v>
      </c>
      <c r="I100">
        <f ca="1"/>
        <v>124</v>
      </c>
      <c r="J100" t="str">
        <f ca="1"/>
        <v>TB-1YR-TY-diff</v>
      </c>
      <c r="K100">
        <f ca="1"/>
        <v>-2.5840100000000001</v>
      </c>
      <c r="L100">
        <f ca="1"/>
        <v>-1.94337</v>
      </c>
      <c r="M100">
        <f ca="1"/>
        <v>-1.6148400000000001</v>
      </c>
      <c r="N100">
        <f ca="1"/>
        <v>0.01</v>
      </c>
      <c r="O100" t="str">
        <f ca="1"/>
        <v>BIC</v>
      </c>
      <c r="P100" t="str">
        <f ca="1"/>
        <v xml:space="preserve"> nc</v>
      </c>
      <c r="Q100">
        <f ca="1"/>
        <v>5.0000000000000001E-4</v>
      </c>
      <c r="R100" t="str">
        <f ca="1"/>
        <v>Series is Stationary. Null Hypothesis Rejecting</v>
      </c>
    </row>
    <row r="101" spans="1:18">
      <c r="A101" s="4" t="s">
        <v>265</v>
      </c>
      <c r="B101">
        <v>0.05</v>
      </c>
      <c r="C101">
        <f t="shared" si="10"/>
        <v>1488</v>
      </c>
      <c r="D101" t="str">
        <f t="shared" si="3"/>
        <v>b1488:b1500</v>
      </c>
      <c r="F101" cm="1">
        <f t="array" aca="1" ref="F101:R101" ca="1">TRANSPOSE(INDIRECT(D101))</f>
        <v>-11.523099999999999</v>
      </c>
      <c r="G101">
        <f ca="1"/>
        <v>6.1549299999999998E-21</v>
      </c>
      <c r="H101">
        <f ca="1"/>
        <v>0</v>
      </c>
      <c r="I101">
        <f ca="1"/>
        <v>126</v>
      </c>
      <c r="J101" t="str">
        <f ca="1"/>
        <v>TB-5YR-TY-diff</v>
      </c>
      <c r="K101">
        <f ca="1"/>
        <v>-2.58371</v>
      </c>
      <c r="L101">
        <f ca="1"/>
        <v>-1.94333</v>
      </c>
      <c r="M101">
        <f ca="1"/>
        <v>-1.61487</v>
      </c>
      <c r="N101">
        <f ca="1"/>
        <v>0.01</v>
      </c>
      <c r="O101" t="str">
        <f ca="1"/>
        <v>BIC</v>
      </c>
      <c r="P101" t="str">
        <f ca="1"/>
        <v xml:space="preserve"> nc</v>
      </c>
      <c r="Q101">
        <f ca="1"/>
        <v>0</v>
      </c>
      <c r="R101" t="str">
        <f ca="1"/>
        <v>Series is Stationary. Null Hypothesis Rejecting</v>
      </c>
    </row>
    <row r="102" spans="1:18">
      <c r="A102" s="4" t="s">
        <v>683</v>
      </c>
      <c r="B102" t="s">
        <v>403</v>
      </c>
      <c r="C102">
        <f t="shared" si="10"/>
        <v>1503</v>
      </c>
      <c r="D102" t="str">
        <f t="shared" si="3"/>
        <v>b1503:b1515</v>
      </c>
      <c r="F102" cm="1">
        <f t="array" aca="1" ref="F102:R102" ca="1">TRANSPOSE(INDIRECT(D102))</f>
        <v>-2.7881</v>
      </c>
      <c r="G102">
        <f ca="1"/>
        <v>5.9994499999999999E-2</v>
      </c>
      <c r="H102">
        <f ca="1"/>
        <v>0</v>
      </c>
      <c r="I102">
        <f ca="1"/>
        <v>126</v>
      </c>
      <c r="J102" t="str">
        <f ca="1"/>
        <v>CS-Aaa-3MO</v>
      </c>
      <c r="K102">
        <f ca="1"/>
        <v>-3.4833500000000002</v>
      </c>
      <c r="L102">
        <f ca="1"/>
        <v>-2.8847700000000001</v>
      </c>
      <c r="M102">
        <f ca="1"/>
        <v>-2.5791599999999999</v>
      </c>
      <c r="N102">
        <f ca="1"/>
        <v>0.05</v>
      </c>
      <c r="O102" t="str">
        <f ca="1"/>
        <v>BIC</v>
      </c>
      <c r="P102" t="str">
        <f ca="1"/>
        <v>c</v>
      </c>
      <c r="Q102">
        <f ca="1"/>
        <v>0.06</v>
      </c>
      <c r="R102" t="str">
        <f ca="1"/>
        <v>Series is Non-stationary. Null Hypothesis Weak...</v>
      </c>
    </row>
    <row r="103" spans="1:18">
      <c r="A103" s="4" t="s">
        <v>684</v>
      </c>
      <c r="B103" t="s">
        <v>686</v>
      </c>
      <c r="C103">
        <f t="shared" si="10"/>
        <v>1518</v>
      </c>
      <c r="D103" t="str">
        <f t="shared" si="3"/>
        <v>b1518:b1530</v>
      </c>
      <c r="F103" cm="1">
        <f t="array" aca="1" ref="F103:R103" ca="1">TRANSPOSE(INDIRECT(D103))</f>
        <v>-2.5422099999999999</v>
      </c>
      <c r="G103">
        <f ca="1"/>
        <v>0.10553800000000001</v>
      </c>
      <c r="H103">
        <f ca="1"/>
        <v>0</v>
      </c>
      <c r="I103">
        <f ca="1"/>
        <v>126</v>
      </c>
      <c r="J103" t="str">
        <f ca="1"/>
        <v>CS-Aa-3MO</v>
      </c>
      <c r="K103">
        <f ca="1"/>
        <v>-3.4833500000000002</v>
      </c>
      <c r="L103">
        <f ca="1"/>
        <v>-2.8847700000000001</v>
      </c>
      <c r="M103">
        <f ca="1"/>
        <v>-2.5791599999999999</v>
      </c>
      <c r="N103">
        <f ca="1"/>
        <v>0.05</v>
      </c>
      <c r="O103" t="str">
        <f ca="1"/>
        <v>BIC</v>
      </c>
      <c r="P103" t="str">
        <f ca="1"/>
        <v>c</v>
      </c>
      <c r="Q103">
        <f ca="1"/>
        <v>0.1055</v>
      </c>
      <c r="R103" t="str">
        <f ca="1"/>
        <v>Series is Non-stationary. Null Hypothesis Weak...</v>
      </c>
    </row>
    <row r="104" spans="1:18">
      <c r="A104" s="4" t="s">
        <v>685</v>
      </c>
      <c r="B104">
        <v>1E-4</v>
      </c>
      <c r="C104">
        <f t="shared" si="10"/>
        <v>1533</v>
      </c>
      <c r="D104" t="str">
        <f t="shared" si="3"/>
        <v>b1533:b1545</v>
      </c>
      <c r="F104" cm="1">
        <f t="array" aca="1" ref="F104:R104" ca="1">TRANSPOSE(INDIRECT(D104))</f>
        <v>-2.6732300000000002</v>
      </c>
      <c r="G104">
        <f ca="1"/>
        <v>7.8785999999999995E-2</v>
      </c>
      <c r="H104">
        <f ca="1"/>
        <v>0</v>
      </c>
      <c r="I104">
        <f ca="1"/>
        <v>126</v>
      </c>
      <c r="J104" t="str">
        <f ca="1"/>
        <v>CS-A-3MO</v>
      </c>
      <c r="K104">
        <f ca="1"/>
        <v>-3.4833500000000002</v>
      </c>
      <c r="L104">
        <f ca="1"/>
        <v>-2.8847700000000001</v>
      </c>
      <c r="M104">
        <f ca="1"/>
        <v>-2.5791599999999999</v>
      </c>
      <c r="N104">
        <f ca="1"/>
        <v>0.05</v>
      </c>
      <c r="O104" t="str">
        <f ca="1"/>
        <v>BIC</v>
      </c>
      <c r="P104" t="str">
        <f ca="1"/>
        <v>c</v>
      </c>
      <c r="Q104">
        <f ca="1"/>
        <v>7.8799999999999995E-2</v>
      </c>
      <c r="R104" t="str">
        <f ca="1"/>
        <v>Series is Non-stationary. Null Hypothesis Weak...</v>
      </c>
    </row>
    <row r="105" spans="1:18">
      <c r="A105" s="4" t="s">
        <v>250</v>
      </c>
      <c r="B105" t="s">
        <v>697</v>
      </c>
      <c r="C105">
        <f>C104+15</f>
        <v>1548</v>
      </c>
      <c r="D105" t="str">
        <f t="shared" si="3"/>
        <v>b1548:b1560</v>
      </c>
      <c r="F105" cm="1">
        <f t="array" aca="1" ref="F105:R105" ca="1">TRANSPOSE(INDIRECT(D105))</f>
        <v>-4.2697500000000002</v>
      </c>
      <c r="G105">
        <f ca="1"/>
        <v>5.0095700000000001E-4</v>
      </c>
      <c r="H105">
        <f ca="1"/>
        <v>0</v>
      </c>
      <c r="I105">
        <f ca="1"/>
        <v>126</v>
      </c>
      <c r="J105" t="str">
        <f ca="1"/>
        <v>CS-Baa-3MO</v>
      </c>
      <c r="K105">
        <f ca="1"/>
        <v>-3.4833500000000002</v>
      </c>
      <c r="L105">
        <f ca="1"/>
        <v>-2.8847700000000001</v>
      </c>
      <c r="M105">
        <f ca="1"/>
        <v>-2.5791599999999999</v>
      </c>
      <c r="N105">
        <f ca="1"/>
        <v>0.05</v>
      </c>
      <c r="O105" t="str">
        <f ca="1"/>
        <v>BIC</v>
      </c>
      <c r="P105" t="str">
        <f ca="1"/>
        <v>c</v>
      </c>
      <c r="Q105">
        <f ca="1"/>
        <v>5.0000000000000001E-4</v>
      </c>
      <c r="R105" t="str">
        <f ca="1"/>
        <v>Series is Stationary. Null Hypothesis Rejecting</v>
      </c>
    </row>
    <row r="106" spans="1:18">
      <c r="A106" s="4" t="s">
        <v>252</v>
      </c>
      <c r="B106" t="s">
        <v>253</v>
      </c>
      <c r="C106">
        <f t="shared" ref="C106:C121" si="11">C105+15</f>
        <v>1563</v>
      </c>
      <c r="D106" t="str">
        <f t="shared" si="3"/>
        <v>b1563:b1575</v>
      </c>
      <c r="F106" cm="1">
        <f t="array" aca="1" ref="F106:R106" ca="1">TRANSPOSE(INDIRECT(D106))</f>
        <v>-2.96618</v>
      </c>
      <c r="G106">
        <f ca="1"/>
        <v>3.8175800000000003E-2</v>
      </c>
      <c r="H106">
        <f ca="1"/>
        <v>0</v>
      </c>
      <c r="I106">
        <f ca="1"/>
        <v>126</v>
      </c>
      <c r="J106" t="str">
        <f ca="1"/>
        <v>CS-Aaa-1YR</v>
      </c>
      <c r="K106">
        <f ca="1"/>
        <v>-3.4833500000000002</v>
      </c>
      <c r="L106">
        <f ca="1"/>
        <v>-2.8847700000000001</v>
      </c>
      <c r="M106">
        <f ca="1"/>
        <v>-2.5791599999999999</v>
      </c>
      <c r="N106">
        <f ca="1"/>
        <v>0.05</v>
      </c>
      <c r="O106" t="str">
        <f ca="1"/>
        <v>BIC</v>
      </c>
      <c r="P106" t="str">
        <f ca="1"/>
        <v>c</v>
      </c>
      <c r="Q106">
        <f ca="1"/>
        <v>3.8199999999999998E-2</v>
      </c>
      <c r="R106" t="str">
        <f ca="1"/>
        <v>Series is Stationary. Null Hypothesis Rejecting</v>
      </c>
    </row>
    <row r="107" spans="1:18">
      <c r="A107" s="4" t="s">
        <v>490</v>
      </c>
      <c r="C107">
        <f t="shared" si="11"/>
        <v>1578</v>
      </c>
      <c r="D107" t="str">
        <f t="shared" si="3"/>
        <v>b1578:b1590</v>
      </c>
      <c r="F107" cm="1">
        <f t="array" aca="1" ref="F107:R107" ca="1">TRANSPOSE(INDIRECT(D107))</f>
        <v>-2.8680300000000001</v>
      </c>
      <c r="G107">
        <f ca="1"/>
        <v>4.91937E-2</v>
      </c>
      <c r="H107">
        <f ca="1"/>
        <v>0</v>
      </c>
      <c r="I107">
        <f ca="1"/>
        <v>126</v>
      </c>
      <c r="J107" t="str">
        <f ca="1"/>
        <v>CS-Aa-1YR</v>
      </c>
      <c r="K107">
        <f ca="1"/>
        <v>-3.4833500000000002</v>
      </c>
      <c r="L107">
        <f ca="1"/>
        <v>-2.8847700000000001</v>
      </c>
      <c r="M107">
        <f ca="1"/>
        <v>-2.5791599999999999</v>
      </c>
      <c r="N107">
        <f ca="1"/>
        <v>0.05</v>
      </c>
      <c r="O107" t="str">
        <f ca="1"/>
        <v>BIC</v>
      </c>
      <c r="P107" t="str">
        <f ca="1"/>
        <v>c</v>
      </c>
      <c r="Q107">
        <f ca="1"/>
        <v>4.9200000000000001E-2</v>
      </c>
      <c r="R107" t="str">
        <f ca="1"/>
        <v>Series is Stationary. Null Hypothesis Rejecting</v>
      </c>
    </row>
    <row r="108" spans="1:18">
      <c r="A108" s="4" t="s">
        <v>241</v>
      </c>
      <c r="B108">
        <v>-4.6867799999999997</v>
      </c>
      <c r="C108">
        <f t="shared" si="11"/>
        <v>1593</v>
      </c>
      <c r="D108" t="str">
        <f t="shared" si="3"/>
        <v>b1593:b1605</v>
      </c>
      <c r="F108" cm="1">
        <f t="array" aca="1" ref="F108:R108" ca="1">TRANSPOSE(INDIRECT(D108))</f>
        <v>-3.0018099999999999</v>
      </c>
      <c r="G108">
        <f ca="1"/>
        <v>3.4725699999999998E-2</v>
      </c>
      <c r="H108">
        <f ca="1"/>
        <v>0</v>
      </c>
      <c r="I108">
        <f ca="1"/>
        <v>126</v>
      </c>
      <c r="J108" t="str">
        <f ca="1"/>
        <v>CS-A-1YR</v>
      </c>
      <c r="K108">
        <f ca="1"/>
        <v>-3.4833500000000002</v>
      </c>
      <c r="L108">
        <f ca="1"/>
        <v>-2.8847700000000001</v>
      </c>
      <c r="M108">
        <f ca="1"/>
        <v>-2.5791599999999999</v>
      </c>
      <c r="N108">
        <f ca="1"/>
        <v>0.05</v>
      </c>
      <c r="O108" t="str">
        <f ca="1"/>
        <v>BIC</v>
      </c>
      <c r="P108" t="str">
        <f ca="1"/>
        <v>c</v>
      </c>
      <c r="Q108">
        <f ca="1"/>
        <v>3.4700000000000002E-2</v>
      </c>
      <c r="R108" t="str">
        <f ca="1"/>
        <v>Series is Stationary. Null Hypothesis Rejecting</v>
      </c>
    </row>
    <row r="109" spans="1:18">
      <c r="A109" s="4" t="s">
        <v>242</v>
      </c>
      <c r="B109" s="10">
        <v>4.2320700000000001E-6</v>
      </c>
      <c r="C109">
        <f t="shared" si="11"/>
        <v>1608</v>
      </c>
      <c r="D109" t="str">
        <f t="shared" si="3"/>
        <v>b1608:b1620</v>
      </c>
      <c r="F109" cm="1">
        <f t="array" aca="1" ref="F109:R109" ca="1">TRANSPOSE(INDIRECT(D109))</f>
        <v>-4.6659699999999997</v>
      </c>
      <c r="G109">
        <f ca="1"/>
        <v>9.7453200000000004E-5</v>
      </c>
      <c r="H109">
        <f ca="1"/>
        <v>0</v>
      </c>
      <c r="I109">
        <f ca="1"/>
        <v>126</v>
      </c>
      <c r="J109" t="str">
        <f ca="1"/>
        <v>CS-Baa-1YR</v>
      </c>
      <c r="K109">
        <f ca="1"/>
        <v>-3.4833500000000002</v>
      </c>
      <c r="L109">
        <f ca="1"/>
        <v>-2.8847700000000001</v>
      </c>
      <c r="M109">
        <f ca="1"/>
        <v>-2.5791599999999999</v>
      </c>
      <c r="N109">
        <f ca="1"/>
        <v>0.05</v>
      </c>
      <c r="O109" t="str">
        <f ca="1"/>
        <v>BIC</v>
      </c>
      <c r="P109" t="str">
        <f ca="1"/>
        <v>c</v>
      </c>
      <c r="Q109">
        <f ca="1"/>
        <v>1E-4</v>
      </c>
      <c r="R109" t="str">
        <f ca="1"/>
        <v>Series is Stationary. Null Hypothesis Rejecting</v>
      </c>
    </row>
    <row r="110" spans="1:18">
      <c r="A110" s="4" t="s">
        <v>243</v>
      </c>
      <c r="B110" s="10">
        <v>0</v>
      </c>
      <c r="C110">
        <f t="shared" si="11"/>
        <v>1623</v>
      </c>
      <c r="D110" t="str">
        <f t="shared" si="3"/>
        <v>b1623:b1635</v>
      </c>
      <c r="F110" cm="1">
        <f t="array" aca="1" ref="F110:R110" ca="1">TRANSPOSE(INDIRECT(D110))</f>
        <v>-5.9537699999999996</v>
      </c>
      <c r="G110">
        <f ca="1"/>
        <v>2.11681E-7</v>
      </c>
      <c r="H110">
        <f ca="1"/>
        <v>0</v>
      </c>
      <c r="I110">
        <f ca="1"/>
        <v>126</v>
      </c>
      <c r="J110" t="str">
        <f ca="1"/>
        <v>CS-Aaa-5YR</v>
      </c>
      <c r="K110">
        <f ca="1"/>
        <v>-3.4833500000000002</v>
      </c>
      <c r="L110">
        <f ca="1"/>
        <v>-2.8847700000000001</v>
      </c>
      <c r="M110">
        <f ca="1"/>
        <v>-2.5791599999999999</v>
      </c>
      <c r="N110">
        <f ca="1"/>
        <v>0.05</v>
      </c>
      <c r="O110" t="str">
        <f ca="1"/>
        <v>BIC</v>
      </c>
      <c r="P110" t="str">
        <f ca="1"/>
        <v>c</v>
      </c>
      <c r="Q110">
        <f ca="1"/>
        <v>0</v>
      </c>
      <c r="R110" t="str">
        <f ca="1"/>
        <v>Series is Stationary. Null Hypothesis Rejecting</v>
      </c>
    </row>
    <row r="111" spans="1:18">
      <c r="A111" s="4" t="s">
        <v>244</v>
      </c>
      <c r="B111">
        <v>126</v>
      </c>
      <c r="C111">
        <f t="shared" si="11"/>
        <v>1638</v>
      </c>
      <c r="D111" t="str">
        <f t="shared" si="3"/>
        <v>b1638:b1650</v>
      </c>
      <c r="F111" cm="1">
        <f t="array" aca="1" ref="F111:R111" ca="1">TRANSPOSE(INDIRECT(D111))</f>
        <v>-4.4057899999999997</v>
      </c>
      <c r="G111">
        <f ca="1"/>
        <v>2.8990199999999998E-4</v>
      </c>
      <c r="H111">
        <f ca="1"/>
        <v>0</v>
      </c>
      <c r="I111">
        <f ca="1"/>
        <v>126</v>
      </c>
      <c r="J111" t="str">
        <f ca="1"/>
        <v>CS-Aa-5YR</v>
      </c>
      <c r="K111">
        <f ca="1"/>
        <v>-3.4833500000000002</v>
      </c>
      <c r="L111">
        <f ca="1"/>
        <v>-2.8847700000000001</v>
      </c>
      <c r="M111">
        <f ca="1"/>
        <v>-2.5791599999999999</v>
      </c>
      <c r="N111">
        <f ca="1"/>
        <v>0.05</v>
      </c>
      <c r="O111" t="str">
        <f ca="1"/>
        <v>BIC</v>
      </c>
      <c r="P111" t="str">
        <f ca="1"/>
        <v>c</v>
      </c>
      <c r="Q111">
        <f ca="1"/>
        <v>2.9999999999999997E-4</v>
      </c>
      <c r="R111" t="str">
        <f ca="1"/>
        <v>Series is Stationary. Null Hypothesis Rejecting</v>
      </c>
    </row>
    <row r="112" spans="1:18">
      <c r="A112" s="4" t="s">
        <v>169</v>
      </c>
      <c r="B112" t="s">
        <v>116</v>
      </c>
      <c r="C112">
        <f t="shared" si="11"/>
        <v>1653</v>
      </c>
      <c r="D112" t="str">
        <f t="shared" si="3"/>
        <v>b1653:b1665</v>
      </c>
      <c r="F112" cm="1">
        <f t="array" aca="1" ref="F112:R112" ca="1">TRANSPOSE(INDIRECT(D112))</f>
        <v>-4.1392199999999999</v>
      </c>
      <c r="G112">
        <f ca="1"/>
        <v>8.3362699999999998E-4</v>
      </c>
      <c r="H112">
        <f ca="1"/>
        <v>0</v>
      </c>
      <c r="I112">
        <f ca="1"/>
        <v>126</v>
      </c>
      <c r="J112" t="str">
        <f ca="1"/>
        <v>CS-A-5YR</v>
      </c>
      <c r="K112">
        <f ca="1"/>
        <v>-3.4833500000000002</v>
      </c>
      <c r="L112">
        <f ca="1"/>
        <v>-2.8847700000000001</v>
      </c>
      <c r="M112">
        <f ca="1"/>
        <v>-2.5791599999999999</v>
      </c>
      <c r="N112">
        <f ca="1"/>
        <v>0.05</v>
      </c>
      <c r="O112" t="str">
        <f ca="1"/>
        <v>BIC</v>
      </c>
      <c r="P112" t="str">
        <f ca="1"/>
        <v>c</v>
      </c>
      <c r="Q112">
        <f ca="1"/>
        <v>8.0000000000000004E-4</v>
      </c>
      <c r="R112" t="str">
        <f ca="1"/>
        <v>Series is Stationary. Null Hypothesis Rejecting</v>
      </c>
    </row>
    <row r="113" spans="1:18">
      <c r="A113" s="4" t="s">
        <v>246</v>
      </c>
      <c r="B113">
        <v>-2.58371</v>
      </c>
      <c r="C113">
        <f t="shared" si="11"/>
        <v>1668</v>
      </c>
      <c r="D113" t="str">
        <f t="shared" si="3"/>
        <v>b1668:b1680</v>
      </c>
      <c r="F113" cm="1">
        <f t="array" aca="1" ref="F113:R113" ca="1">TRANSPOSE(INDIRECT(D113))</f>
        <v>-5.4018699999999997</v>
      </c>
      <c r="G113">
        <f ca="1"/>
        <v>3.3567800000000001E-6</v>
      </c>
      <c r="H113">
        <f ca="1"/>
        <v>0</v>
      </c>
      <c r="I113">
        <f ca="1"/>
        <v>126</v>
      </c>
      <c r="J113" t="str">
        <f ca="1"/>
        <v>CS-Baa-5YR</v>
      </c>
      <c r="K113">
        <f ca="1"/>
        <v>-3.4833500000000002</v>
      </c>
      <c r="L113">
        <f ca="1"/>
        <v>-2.8847700000000001</v>
      </c>
      <c r="M113">
        <f ca="1"/>
        <v>-2.5791599999999999</v>
      </c>
      <c r="N113">
        <f ca="1"/>
        <v>0.05</v>
      </c>
      <c r="O113" t="str">
        <f ca="1"/>
        <v>BIC</v>
      </c>
      <c r="P113" t="str">
        <f ca="1"/>
        <v>c</v>
      </c>
      <c r="Q113">
        <f ca="1"/>
        <v>0</v>
      </c>
      <c r="R113" t="str">
        <f ca="1"/>
        <v>Series is Stationary. Null Hypothesis Rejecting</v>
      </c>
    </row>
    <row r="114" spans="1:18">
      <c r="A114" s="4" t="s">
        <v>247</v>
      </c>
      <c r="B114">
        <v>-1.94333</v>
      </c>
      <c r="C114">
        <f t="shared" si="11"/>
        <v>1683</v>
      </c>
      <c r="D114" t="str">
        <f t="shared" si="3"/>
        <v>b1683:b1695</v>
      </c>
      <c r="F114" cm="1">
        <f t="array" aca="1" ref="F114:R114" ca="1">TRANSPOSE(INDIRECT(D114))</f>
        <v>-2.7157300000000002</v>
      </c>
      <c r="G114">
        <f ca="1"/>
        <v>7.1355500000000002E-2</v>
      </c>
      <c r="H114">
        <f ca="1"/>
        <v>0</v>
      </c>
      <c r="I114">
        <f ca="1"/>
        <v>126</v>
      </c>
      <c r="J114" t="str">
        <f ca="1"/>
        <v>CS-Price-Aaa-3MO</v>
      </c>
      <c r="K114">
        <f ca="1"/>
        <v>-3.4833500000000002</v>
      </c>
      <c r="L114">
        <f ca="1"/>
        <v>-2.8847700000000001</v>
      </c>
      <c r="M114">
        <f ca="1"/>
        <v>-2.5791599999999999</v>
      </c>
      <c r="N114">
        <f ca="1"/>
        <v>0.05</v>
      </c>
      <c r="O114" t="str">
        <f ca="1"/>
        <v>BIC</v>
      </c>
      <c r="P114" t="str">
        <f ca="1"/>
        <v>c</v>
      </c>
      <c r="Q114">
        <f ca="1"/>
        <v>7.1400000000000005E-2</v>
      </c>
      <c r="R114" t="str">
        <f ca="1"/>
        <v>Series is Non-stationary. Null Hypothesis Weak...</v>
      </c>
    </row>
    <row r="115" spans="1:18">
      <c r="A115" s="4" t="s">
        <v>248</v>
      </c>
      <c r="B115">
        <v>-1.61487</v>
      </c>
      <c r="C115">
        <f t="shared" si="11"/>
        <v>1698</v>
      </c>
      <c r="D115" t="str">
        <f t="shared" si="3"/>
        <v>b1698:b1710</v>
      </c>
      <c r="F115" cm="1">
        <f t="array" aca="1" ref="F115:R115" ca="1">TRANSPOSE(INDIRECT(D115))</f>
        <v>-2.46482</v>
      </c>
      <c r="G115">
        <f ca="1"/>
        <v>0.124269</v>
      </c>
      <c r="H115">
        <f ca="1"/>
        <v>0</v>
      </c>
      <c r="I115">
        <f ca="1"/>
        <v>126</v>
      </c>
      <c r="J115" t="str">
        <f ca="1"/>
        <v>CS-Price-Aa-3MO</v>
      </c>
      <c r="K115">
        <f ca="1"/>
        <v>-3.4833500000000002</v>
      </c>
      <c r="L115">
        <f ca="1"/>
        <v>-2.8847700000000001</v>
      </c>
      <c r="M115">
        <f ca="1"/>
        <v>-2.5791599999999999</v>
      </c>
      <c r="N115">
        <f ca="1"/>
        <v>0.05</v>
      </c>
      <c r="O115" t="str">
        <f ca="1"/>
        <v>BIC</v>
      </c>
      <c r="P115" t="str">
        <f ca="1"/>
        <v>c</v>
      </c>
      <c r="Q115">
        <f ca="1"/>
        <v>0.12429999999999999</v>
      </c>
      <c r="R115" t="str">
        <f ca="1"/>
        <v>Series is Non-stationary. Null Hypothesis Weak...</v>
      </c>
    </row>
    <row r="116" spans="1:18">
      <c r="A116" s="4" t="s">
        <v>265</v>
      </c>
      <c r="B116">
        <v>0.05</v>
      </c>
      <c r="C116">
        <f t="shared" si="11"/>
        <v>1713</v>
      </c>
      <c r="D116" t="str">
        <f t="shared" si="3"/>
        <v>b1713:b1725</v>
      </c>
      <c r="F116" cm="1">
        <f t="array" aca="1" ref="F116:R116" ca="1">TRANSPOSE(INDIRECT(D116))</f>
        <v>-2.5818500000000002</v>
      </c>
      <c r="G116">
        <f ca="1"/>
        <v>9.6806400000000001E-2</v>
      </c>
      <c r="H116">
        <f ca="1"/>
        <v>0</v>
      </c>
      <c r="I116">
        <f ca="1"/>
        <v>126</v>
      </c>
      <c r="J116" t="str">
        <f ca="1"/>
        <v>CS-Price-A-3MO</v>
      </c>
      <c r="K116">
        <f ca="1"/>
        <v>-3.4833500000000002</v>
      </c>
      <c r="L116">
        <f ca="1"/>
        <v>-2.8847700000000001</v>
      </c>
      <c r="M116">
        <f ca="1"/>
        <v>-2.5791599999999999</v>
      </c>
      <c r="N116">
        <f ca="1"/>
        <v>0.05</v>
      </c>
      <c r="O116" t="str">
        <f ca="1"/>
        <v>BIC</v>
      </c>
      <c r="P116" t="str">
        <f ca="1"/>
        <v>c</v>
      </c>
      <c r="Q116">
        <f ca="1"/>
        <v>9.6799999999999997E-2</v>
      </c>
      <c r="R116" t="str">
        <f ca="1"/>
        <v>Series is Non-stationary. Null Hypothesis Weak...</v>
      </c>
    </row>
    <row r="117" spans="1:18">
      <c r="A117" s="4" t="s">
        <v>683</v>
      </c>
      <c r="B117" t="s">
        <v>403</v>
      </c>
      <c r="C117">
        <f t="shared" si="11"/>
        <v>1728</v>
      </c>
      <c r="D117" t="str">
        <f t="shared" si="3"/>
        <v>b1728:b1740</v>
      </c>
      <c r="F117" cm="1">
        <f t="array" aca="1" ref="F117:R117" ca="1">TRANSPOSE(INDIRECT(D117))</f>
        <v>-4.0977300000000003</v>
      </c>
      <c r="G117">
        <f ca="1"/>
        <v>9.7692999999999999E-4</v>
      </c>
      <c r="H117">
        <f ca="1"/>
        <v>0</v>
      </c>
      <c r="I117">
        <f ca="1"/>
        <v>126</v>
      </c>
      <c r="J117" t="str">
        <f ca="1"/>
        <v>CS-Price-Baa-3MO</v>
      </c>
      <c r="K117">
        <f ca="1"/>
        <v>-3.4833500000000002</v>
      </c>
      <c r="L117">
        <f ca="1"/>
        <v>-2.8847700000000001</v>
      </c>
      <c r="M117">
        <f ca="1"/>
        <v>-2.5791599999999999</v>
      </c>
      <c r="N117">
        <f ca="1"/>
        <v>0.05</v>
      </c>
      <c r="O117" t="str">
        <f ca="1"/>
        <v>BIC</v>
      </c>
      <c r="P117" t="str">
        <f ca="1"/>
        <v>c</v>
      </c>
      <c r="Q117">
        <f ca="1"/>
        <v>1E-3</v>
      </c>
      <c r="R117" t="str">
        <f ca="1"/>
        <v>Series is Stationary. Null Hypothesis Rejecting</v>
      </c>
    </row>
    <row r="118" spans="1:18">
      <c r="A118" s="4" t="s">
        <v>684</v>
      </c>
      <c r="B118" t="s">
        <v>686</v>
      </c>
      <c r="C118">
        <f t="shared" si="11"/>
        <v>1743</v>
      </c>
      <c r="D118" t="str">
        <f t="shared" si="3"/>
        <v>b1743:b1755</v>
      </c>
      <c r="F118" cm="1">
        <f t="array" aca="1" ref="F118:R118" ca="1">TRANSPOSE(INDIRECT(D118))</f>
        <v>-2.8555999999999999</v>
      </c>
      <c r="G118">
        <f ca="1"/>
        <v>5.0759499999999999E-2</v>
      </c>
      <c r="H118">
        <f ca="1"/>
        <v>0</v>
      </c>
      <c r="I118">
        <f ca="1"/>
        <v>126</v>
      </c>
      <c r="J118" t="str">
        <f ca="1"/>
        <v>CS-Price-Aaa-1YR</v>
      </c>
      <c r="K118">
        <f ca="1"/>
        <v>-3.4833500000000002</v>
      </c>
      <c r="L118">
        <f ca="1"/>
        <v>-2.8847700000000001</v>
      </c>
      <c r="M118">
        <f ca="1"/>
        <v>-2.5791599999999999</v>
      </c>
      <c r="N118">
        <f ca="1"/>
        <v>0.05</v>
      </c>
      <c r="O118" t="str">
        <f ca="1"/>
        <v>BIC</v>
      </c>
      <c r="P118" t="str">
        <f ca="1"/>
        <v>c</v>
      </c>
      <c r="Q118">
        <f ca="1"/>
        <v>5.0799999999999998E-2</v>
      </c>
      <c r="R118" t="str">
        <f ca="1"/>
        <v>Series is Non-stationary. Null Hypothesis Weak...</v>
      </c>
    </row>
    <row r="119" spans="1:18">
      <c r="A119" s="4" t="s">
        <v>685</v>
      </c>
      <c r="B119">
        <v>0</v>
      </c>
      <c r="C119">
        <f t="shared" si="11"/>
        <v>1758</v>
      </c>
      <c r="D119" t="str">
        <f t="shared" si="3"/>
        <v>b1758:b1770</v>
      </c>
      <c r="F119" cm="1">
        <f t="array" aca="1" ref="F119:R119" ca="1">TRANSPOSE(INDIRECT(D119))</f>
        <v>-2.7420599999999999</v>
      </c>
      <c r="G119">
        <f ca="1"/>
        <v>6.7038100000000003E-2</v>
      </c>
      <c r="H119">
        <f ca="1"/>
        <v>0</v>
      </c>
      <c r="I119">
        <f ca="1"/>
        <v>126</v>
      </c>
      <c r="J119" t="str">
        <f ca="1"/>
        <v>CS-Price-Aa-1YR</v>
      </c>
      <c r="K119">
        <f ca="1"/>
        <v>-3.4833500000000002</v>
      </c>
      <c r="L119">
        <f ca="1"/>
        <v>-2.8847700000000001</v>
      </c>
      <c r="M119">
        <f ca="1"/>
        <v>-2.5791599999999999</v>
      </c>
      <c r="N119">
        <f ca="1"/>
        <v>0.05</v>
      </c>
      <c r="O119" t="str">
        <f ca="1"/>
        <v>BIC</v>
      </c>
      <c r="P119" t="str">
        <f ca="1"/>
        <v>c</v>
      </c>
      <c r="Q119">
        <f ca="1"/>
        <v>6.7000000000000004E-2</v>
      </c>
      <c r="R119" t="str">
        <f ca="1"/>
        <v>Series is Non-stationary. Null Hypothesis Weak...</v>
      </c>
    </row>
    <row r="120" spans="1:18">
      <c r="A120" s="4" t="s">
        <v>250</v>
      </c>
      <c r="B120" t="s">
        <v>697</v>
      </c>
      <c r="C120">
        <f t="shared" si="11"/>
        <v>1773</v>
      </c>
      <c r="D120" t="str">
        <f t="shared" si="3"/>
        <v>b1773:b1785</v>
      </c>
      <c r="F120" cm="1">
        <f t="array" aca="1" ref="F120:R120" ca="1">TRANSPOSE(INDIRECT(D120))</f>
        <v>-2.8527900000000002</v>
      </c>
      <c r="G120">
        <f ca="1"/>
        <v>5.1119199999999997E-2</v>
      </c>
      <c r="H120">
        <f ca="1"/>
        <v>0</v>
      </c>
      <c r="I120">
        <f ca="1"/>
        <v>126</v>
      </c>
      <c r="J120" t="str">
        <f ca="1"/>
        <v>CS-Price-A-1YR</v>
      </c>
      <c r="K120">
        <f ca="1"/>
        <v>-3.4833500000000002</v>
      </c>
      <c r="L120">
        <f ca="1"/>
        <v>-2.8847700000000001</v>
      </c>
      <c r="M120">
        <f ca="1"/>
        <v>-2.5791599999999999</v>
      </c>
      <c r="N120">
        <f ca="1"/>
        <v>0.05</v>
      </c>
      <c r="O120" t="str">
        <f ca="1"/>
        <v>BIC</v>
      </c>
      <c r="P120" t="str">
        <f ca="1"/>
        <v>c</v>
      </c>
      <c r="Q120">
        <f ca="1"/>
        <v>5.11E-2</v>
      </c>
      <c r="R120" t="str">
        <f ca="1"/>
        <v>Series is Non-stationary. Null Hypothesis Weak...</v>
      </c>
    </row>
    <row r="121" spans="1:18">
      <c r="A121" s="4" t="s">
        <v>252</v>
      </c>
      <c r="B121" t="s">
        <v>253</v>
      </c>
      <c r="C121">
        <f t="shared" si="11"/>
        <v>1788</v>
      </c>
      <c r="D121" t="str">
        <f t="shared" si="3"/>
        <v>b1788:b1800</v>
      </c>
      <c r="F121" cm="1">
        <f t="array" aca="1" ref="F121:R121" ca="1">TRANSPOSE(INDIRECT(D121))</f>
        <v>-4.3765200000000002</v>
      </c>
      <c r="G121">
        <f ca="1"/>
        <v>3.2656299999999998E-4</v>
      </c>
      <c r="H121">
        <f ca="1"/>
        <v>0</v>
      </c>
      <c r="I121">
        <f ca="1"/>
        <v>126</v>
      </c>
      <c r="J121" t="str">
        <f ca="1"/>
        <v>CS-Price-Baa-1YR</v>
      </c>
      <c r="K121">
        <f ca="1"/>
        <v>-3.4833500000000002</v>
      </c>
      <c r="L121">
        <f ca="1"/>
        <v>-2.8847700000000001</v>
      </c>
      <c r="M121">
        <f ca="1"/>
        <v>-2.5791599999999999</v>
      </c>
      <c r="N121">
        <f ca="1"/>
        <v>0.05</v>
      </c>
      <c r="O121" t="str">
        <f ca="1"/>
        <v>BIC</v>
      </c>
      <c r="P121" t="str">
        <f ca="1"/>
        <v>c</v>
      </c>
      <c r="Q121">
        <f ca="1"/>
        <v>2.9999999999999997E-4</v>
      </c>
      <c r="R121" t="str">
        <f ca="1"/>
        <v>Series is Stationary. Null Hypothesis Rejecting</v>
      </c>
    </row>
    <row r="122" spans="1:18">
      <c r="A122" s="4" t="s">
        <v>491</v>
      </c>
      <c r="C122">
        <f>C121+15</f>
        <v>1803</v>
      </c>
      <c r="D122" t="str">
        <f t="shared" si="3"/>
        <v>b1803:b1815</v>
      </c>
      <c r="F122" cm="1">
        <f t="array" aca="1" ref="F122:R122" ca="1">TRANSPOSE(INDIRECT(D122))</f>
        <v>-5.8096500000000004</v>
      </c>
      <c r="G122">
        <f ca="1"/>
        <v>4.4321800000000002E-7</v>
      </c>
      <c r="H122">
        <f ca="1"/>
        <v>0</v>
      </c>
      <c r="I122">
        <f ca="1"/>
        <v>126</v>
      </c>
      <c r="J122" t="str">
        <f ca="1"/>
        <v>CS-Price-Aaa-5YR</v>
      </c>
      <c r="K122">
        <f ca="1"/>
        <v>-3.4833500000000002</v>
      </c>
      <c r="L122">
        <f ca="1"/>
        <v>-2.8847700000000001</v>
      </c>
      <c r="M122">
        <f ca="1"/>
        <v>-2.5791599999999999</v>
      </c>
      <c r="N122">
        <f ca="1"/>
        <v>0.05</v>
      </c>
      <c r="O122" t="str">
        <f ca="1"/>
        <v>BIC</v>
      </c>
      <c r="P122" t="str">
        <f ca="1"/>
        <v>c</v>
      </c>
      <c r="Q122">
        <f ca="1"/>
        <v>0</v>
      </c>
      <c r="R122" t="str">
        <f ca="1"/>
        <v>Series is Stationary. Null Hypothesis Rejecting</v>
      </c>
    </row>
    <row r="123" spans="1:18">
      <c r="A123" s="4" t="s">
        <v>241</v>
      </c>
      <c r="B123" s="10">
        <v>-3.1239400000000002</v>
      </c>
      <c r="C123">
        <f t="shared" ref="C123:C138" si="12">C122+15</f>
        <v>1818</v>
      </c>
      <c r="D123" t="str">
        <f t="shared" si="3"/>
        <v>b1818:b1830</v>
      </c>
      <c r="F123" cm="1">
        <f t="array" aca="1" ref="F123:R123" ca="1">TRANSPOSE(INDIRECT(D123))</f>
        <v>-4.2544300000000002</v>
      </c>
      <c r="G123">
        <f ca="1"/>
        <v>5.3224000000000001E-4</v>
      </c>
      <c r="H123">
        <f ca="1"/>
        <v>0</v>
      </c>
      <c r="I123">
        <f ca="1"/>
        <v>126</v>
      </c>
      <c r="J123" t="str">
        <f ca="1"/>
        <v>CS-Price-Aa-5YR</v>
      </c>
      <c r="K123">
        <f ca="1"/>
        <v>-3.4833500000000002</v>
      </c>
      <c r="L123">
        <f ca="1"/>
        <v>-2.8847700000000001</v>
      </c>
      <c r="M123">
        <f ca="1"/>
        <v>-2.5791599999999999</v>
      </c>
      <c r="N123">
        <f ca="1"/>
        <v>0.05</v>
      </c>
      <c r="O123" t="str">
        <f ca="1"/>
        <v>BIC</v>
      </c>
      <c r="P123" t="str">
        <f ca="1"/>
        <v>c</v>
      </c>
      <c r="Q123">
        <f ca="1"/>
        <v>5.0000000000000001E-4</v>
      </c>
      <c r="R123" t="str">
        <f ca="1"/>
        <v>Series is Stationary. Null Hypothesis Rejecting</v>
      </c>
    </row>
    <row r="124" spans="1:18">
      <c r="A124" s="4" t="s">
        <v>242</v>
      </c>
      <c r="B124">
        <v>1.77684E-3</v>
      </c>
      <c r="C124">
        <f t="shared" si="12"/>
        <v>1833</v>
      </c>
      <c r="D124" t="str">
        <f t="shared" si="3"/>
        <v>b1833:b1845</v>
      </c>
      <c r="F124" cm="1">
        <f t="array" aca="1" ref="F124:R124" ca="1">TRANSPOSE(INDIRECT(D124))</f>
        <v>-3.9572400000000001</v>
      </c>
      <c r="G124">
        <f ca="1"/>
        <v>1.6517299999999999E-3</v>
      </c>
      <c r="H124">
        <f ca="1"/>
        <v>0</v>
      </c>
      <c r="I124">
        <f ca="1"/>
        <v>126</v>
      </c>
      <c r="J124" t="str">
        <f ca="1"/>
        <v>CS-Price-A-5YR</v>
      </c>
      <c r="K124">
        <f ca="1"/>
        <v>-3.4833500000000002</v>
      </c>
      <c r="L124">
        <f ca="1"/>
        <v>-2.8847700000000001</v>
      </c>
      <c r="M124">
        <f ca="1"/>
        <v>-2.5791599999999999</v>
      </c>
      <c r="N124">
        <f ca="1"/>
        <v>0.05</v>
      </c>
      <c r="O124" t="str">
        <f ca="1"/>
        <v>BIC</v>
      </c>
      <c r="P124" t="str">
        <f ca="1"/>
        <v>c</v>
      </c>
      <c r="Q124">
        <f ca="1"/>
        <v>1.6999999999999999E-3</v>
      </c>
      <c r="R124" t="str">
        <f ca="1"/>
        <v>Series is Stationary. Null Hypothesis Rejecting</v>
      </c>
    </row>
    <row r="125" spans="1:18">
      <c r="A125" s="4" t="s">
        <v>243</v>
      </c>
      <c r="B125">
        <v>0</v>
      </c>
      <c r="C125">
        <f t="shared" si="12"/>
        <v>1848</v>
      </c>
      <c r="D125" t="str">
        <f t="shared" si="3"/>
        <v>b1848:b1860</v>
      </c>
      <c r="F125" cm="1">
        <f t="array" aca="1" ref="F125:R125" ca="1">TRANSPOSE(INDIRECT(D125))</f>
        <v>-4.9223299999999997</v>
      </c>
      <c r="G125">
        <f ca="1"/>
        <v>3.1547500000000002E-5</v>
      </c>
      <c r="H125">
        <f ca="1"/>
        <v>0</v>
      </c>
      <c r="I125">
        <f ca="1"/>
        <v>126</v>
      </c>
      <c r="J125" t="str">
        <f ca="1"/>
        <v>CS-Price-Baa-5YR</v>
      </c>
      <c r="K125">
        <f ca="1"/>
        <v>-3.4833500000000002</v>
      </c>
      <c r="L125">
        <f ca="1"/>
        <v>-2.8847700000000001</v>
      </c>
      <c r="M125">
        <f ca="1"/>
        <v>-2.5791599999999999</v>
      </c>
      <c r="N125">
        <f ca="1"/>
        <v>0.05</v>
      </c>
      <c r="O125" t="str">
        <f ca="1"/>
        <v>BIC</v>
      </c>
      <c r="P125" t="str">
        <f ca="1"/>
        <v>c</v>
      </c>
      <c r="Q125">
        <f ca="1"/>
        <v>0</v>
      </c>
      <c r="R125" t="str">
        <f ca="1"/>
        <v>Series is Stationary. Null Hypothesis Rejecting</v>
      </c>
    </row>
    <row r="126" spans="1:18">
      <c r="A126" s="4" t="s">
        <v>244</v>
      </c>
      <c r="B126">
        <v>126</v>
      </c>
      <c r="C126">
        <f t="shared" si="12"/>
        <v>1863</v>
      </c>
      <c r="D126" t="str">
        <f t="shared" si="3"/>
        <v>b1863:b1875</v>
      </c>
      <c r="F126" cm="1">
        <f t="array" aca="1" ref="F126:R126" ca="1">TRANSPOSE(INDIRECT(D126))</f>
        <v>-10.8408</v>
      </c>
      <c r="G126">
        <f ca="1"/>
        <v>1.61801E-19</v>
      </c>
      <c r="H126">
        <f ca="1"/>
        <v>0</v>
      </c>
      <c r="I126">
        <f ca="1"/>
        <v>126</v>
      </c>
      <c r="J126" t="str">
        <f ca="1"/>
        <v>CS-Aaa-3MO-diff</v>
      </c>
      <c r="K126">
        <f ca="1"/>
        <v>-3.4833500000000002</v>
      </c>
      <c r="L126">
        <f ca="1"/>
        <v>-2.8847700000000001</v>
      </c>
      <c r="M126">
        <f ca="1"/>
        <v>-2.5791599999999999</v>
      </c>
      <c r="N126">
        <f ca="1"/>
        <v>0.05</v>
      </c>
      <c r="O126" t="str">
        <f ca="1"/>
        <v>BIC</v>
      </c>
      <c r="P126" t="str">
        <f ca="1"/>
        <v>c</v>
      </c>
      <c r="Q126">
        <f ca="1"/>
        <v>0</v>
      </c>
      <c r="R126" t="str">
        <f ca="1"/>
        <v>Series is Stationary. Null Hypothesis Rejecting</v>
      </c>
    </row>
    <row r="127" spans="1:18">
      <c r="A127" s="4" t="s">
        <v>169</v>
      </c>
      <c r="B127" t="s">
        <v>118</v>
      </c>
      <c r="C127">
        <f t="shared" si="12"/>
        <v>1878</v>
      </c>
      <c r="D127" t="str">
        <f t="shared" si="3"/>
        <v>b1878:b1890</v>
      </c>
      <c r="F127" cm="1">
        <f t="array" aca="1" ref="F127:R127" ca="1">TRANSPOSE(INDIRECT(D127))</f>
        <v>-10.8408</v>
      </c>
      <c r="G127">
        <f ca="1"/>
        <v>1.61801E-19</v>
      </c>
      <c r="H127">
        <f ca="1"/>
        <v>0</v>
      </c>
      <c r="I127">
        <f ca="1"/>
        <v>126</v>
      </c>
      <c r="J127" t="str">
        <f ca="1"/>
        <v>CS-Aa-3MO-diff</v>
      </c>
      <c r="K127">
        <f ca="1"/>
        <v>-3.4833500000000002</v>
      </c>
      <c r="L127">
        <f ca="1"/>
        <v>-2.8847700000000001</v>
      </c>
      <c r="M127">
        <f ca="1"/>
        <v>-2.5791599999999999</v>
      </c>
      <c r="N127">
        <f ca="1"/>
        <v>0.05</v>
      </c>
      <c r="O127" t="str">
        <f ca="1"/>
        <v>BIC</v>
      </c>
      <c r="P127" t="str">
        <f ca="1"/>
        <v>c</v>
      </c>
      <c r="Q127">
        <f ca="1"/>
        <v>0</v>
      </c>
      <c r="R127" t="str">
        <f ca="1"/>
        <v>Series is Stationary. Null Hypothesis Rejecting</v>
      </c>
    </row>
    <row r="128" spans="1:18">
      <c r="A128" s="4" t="s">
        <v>246</v>
      </c>
      <c r="B128">
        <v>-2.58371</v>
      </c>
      <c r="C128">
        <f t="shared" si="12"/>
        <v>1893</v>
      </c>
      <c r="D128" t="str">
        <f t="shared" si="3"/>
        <v>b1893:b1905</v>
      </c>
      <c r="F128" cm="1">
        <f t="array" aca="1" ref="F128:R128" ca="1">TRANSPOSE(INDIRECT(D128))</f>
        <v>-10.657999999999999</v>
      </c>
      <c r="G128">
        <f ca="1"/>
        <v>4.4831099999999998E-19</v>
      </c>
      <c r="H128">
        <f ca="1"/>
        <v>0</v>
      </c>
      <c r="I128">
        <f ca="1"/>
        <v>126</v>
      </c>
      <c r="J128" t="str">
        <f ca="1"/>
        <v>CS-A-3MO-diff</v>
      </c>
      <c r="K128">
        <f ca="1"/>
        <v>-3.4833500000000002</v>
      </c>
      <c r="L128">
        <f ca="1"/>
        <v>-2.8847700000000001</v>
      </c>
      <c r="M128">
        <f ca="1"/>
        <v>-2.5791599999999999</v>
      </c>
      <c r="N128">
        <f ca="1"/>
        <v>0.05</v>
      </c>
      <c r="O128" t="str">
        <f ca="1"/>
        <v>BIC</v>
      </c>
      <c r="P128" t="str">
        <f ca="1"/>
        <v>c</v>
      </c>
      <c r="Q128">
        <f ca="1"/>
        <v>0</v>
      </c>
      <c r="R128" t="str">
        <f ca="1"/>
        <v>Series is Stationary. Null Hypothesis Rejecting</v>
      </c>
    </row>
    <row r="129" spans="1:18">
      <c r="A129" s="4" t="s">
        <v>247</v>
      </c>
      <c r="B129">
        <v>-1.94333</v>
      </c>
      <c r="C129">
        <f t="shared" si="12"/>
        <v>1908</v>
      </c>
      <c r="D129" t="str">
        <f t="shared" si="3"/>
        <v>b1908:b1920</v>
      </c>
      <c r="F129" cm="1">
        <f t="array" aca="1" ref="F129:R129" ca="1">TRANSPOSE(INDIRECT(D129))</f>
        <v>-4.7979799999999999</v>
      </c>
      <c r="G129">
        <f ca="1"/>
        <v>5.4870800000000003E-5</v>
      </c>
      <c r="H129">
        <f ca="1"/>
        <v>3</v>
      </c>
      <c r="I129">
        <f ca="1"/>
        <v>123</v>
      </c>
      <c r="J129" t="str">
        <f ca="1"/>
        <v>CS-Baa-3MO-diff</v>
      </c>
      <c r="K129">
        <f ca="1"/>
        <v>-3.4846699999999999</v>
      </c>
      <c r="L129">
        <f ca="1"/>
        <v>-2.8853399999999998</v>
      </c>
      <c r="M129">
        <f ca="1"/>
        <v>-2.5794600000000001</v>
      </c>
      <c r="N129">
        <f ca="1"/>
        <v>0.05</v>
      </c>
      <c r="O129" t="str">
        <f ca="1"/>
        <v>BIC</v>
      </c>
      <c r="P129" t="str">
        <f ca="1"/>
        <v>c</v>
      </c>
      <c r="Q129">
        <f ca="1"/>
        <v>1E-4</v>
      </c>
      <c r="R129" t="str">
        <f ca="1"/>
        <v>Series is Stationary. Null Hypothesis Rejecting</v>
      </c>
    </row>
    <row r="130" spans="1:18">
      <c r="A130" s="4" t="s">
        <v>248</v>
      </c>
      <c r="B130">
        <v>-1.61487</v>
      </c>
      <c r="C130">
        <f t="shared" si="12"/>
        <v>1923</v>
      </c>
      <c r="D130" t="str">
        <f t="shared" si="3"/>
        <v>b1923:b1935</v>
      </c>
      <c r="F130" cm="1">
        <f t="array" aca="1" ref="F130:R130" ca="1">TRANSPOSE(INDIRECT(D130))</f>
        <v>-14.029299999999999</v>
      </c>
      <c r="G130">
        <f ca="1"/>
        <v>3.45818E-26</v>
      </c>
      <c r="H130">
        <f ca="1"/>
        <v>0</v>
      </c>
      <c r="I130">
        <f ca="1"/>
        <v>126</v>
      </c>
      <c r="J130" t="str">
        <f ca="1"/>
        <v>CS-Price-Aaa-3MO-diff</v>
      </c>
      <c r="K130">
        <f ca="1"/>
        <v>-3.4833500000000002</v>
      </c>
      <c r="L130">
        <f ca="1"/>
        <v>-2.8847700000000001</v>
      </c>
      <c r="M130">
        <f ca="1"/>
        <v>-2.5791599999999999</v>
      </c>
      <c r="N130">
        <f ca="1"/>
        <v>0.05</v>
      </c>
      <c r="O130" t="str">
        <f ca="1"/>
        <v>BIC</v>
      </c>
      <c r="P130" t="str">
        <f ca="1"/>
        <v>c</v>
      </c>
      <c r="Q130">
        <f ca="1"/>
        <v>0</v>
      </c>
      <c r="R130" t="str">
        <f ca="1"/>
        <v>Series is Stationary. Null Hypothesis Rejecting</v>
      </c>
    </row>
    <row r="131" spans="1:18">
      <c r="A131" s="4" t="s">
        <v>265</v>
      </c>
      <c r="B131">
        <v>0.05</v>
      </c>
      <c r="C131">
        <f t="shared" si="12"/>
        <v>1938</v>
      </c>
      <c r="D131" t="str">
        <f t="shared" si="3"/>
        <v>b1938:b1950</v>
      </c>
      <c r="F131" cm="1">
        <f t="array" aca="1" ref="F131:R131" ca="1">TRANSPOSE(INDIRECT(D131))</f>
        <v>-10.8978</v>
      </c>
      <c r="G131">
        <f ca="1"/>
        <v>1.1802600000000001E-19</v>
      </c>
      <c r="H131">
        <f ca="1"/>
        <v>0</v>
      </c>
      <c r="I131">
        <f ca="1"/>
        <v>126</v>
      </c>
      <c r="J131" t="str">
        <f ca="1"/>
        <v>CS-Price-Aa-3MO-diff</v>
      </c>
      <c r="K131">
        <f ca="1"/>
        <v>-3.4833500000000002</v>
      </c>
      <c r="L131">
        <f ca="1"/>
        <v>-2.8847700000000001</v>
      </c>
      <c r="M131">
        <f ca="1"/>
        <v>-2.5791599999999999</v>
      </c>
      <c r="N131">
        <f ca="1"/>
        <v>0.05</v>
      </c>
      <c r="O131" t="str">
        <f ca="1"/>
        <v>BIC</v>
      </c>
      <c r="P131" t="str">
        <f ca="1"/>
        <v>c</v>
      </c>
      <c r="Q131">
        <f ca="1"/>
        <v>0</v>
      </c>
      <c r="R131" t="str">
        <f ca="1"/>
        <v>Series is Stationary. Null Hypothesis Rejecting</v>
      </c>
    </row>
    <row r="132" spans="1:18">
      <c r="A132" s="4" t="s">
        <v>683</v>
      </c>
      <c r="B132" t="s">
        <v>403</v>
      </c>
      <c r="C132">
        <f t="shared" si="12"/>
        <v>1953</v>
      </c>
      <c r="D132" t="str">
        <f t="shared" si="3"/>
        <v>b1953:b1965</v>
      </c>
      <c r="F132" cm="1">
        <f t="array" aca="1" ref="F132:R132" ca="1">TRANSPOSE(INDIRECT(D132))</f>
        <v>-10.686999999999999</v>
      </c>
      <c r="G132">
        <f ca="1"/>
        <v>3.8107099999999999E-19</v>
      </c>
      <c r="H132">
        <f ca="1"/>
        <v>0</v>
      </c>
      <c r="I132">
        <f ca="1"/>
        <v>126</v>
      </c>
      <c r="J132" t="str">
        <f ca="1"/>
        <v>CS-Price-A-3MO-diff</v>
      </c>
      <c r="K132">
        <f ca="1"/>
        <v>-3.4833500000000002</v>
      </c>
      <c r="L132">
        <f ca="1"/>
        <v>-2.8847700000000001</v>
      </c>
      <c r="M132">
        <f ca="1"/>
        <v>-2.5791599999999999</v>
      </c>
      <c r="N132">
        <f ca="1"/>
        <v>0.05</v>
      </c>
      <c r="O132" t="str">
        <f ca="1"/>
        <v>BIC</v>
      </c>
      <c r="P132" t="str">
        <f ca="1"/>
        <v>c</v>
      </c>
      <c r="Q132">
        <f ca="1"/>
        <v>0</v>
      </c>
      <c r="R132" t="str">
        <f ca="1"/>
        <v>Series is Stationary. Null Hypothesis Rejecting</v>
      </c>
    </row>
    <row r="133" spans="1:18">
      <c r="A133" s="4" t="s">
        <v>684</v>
      </c>
      <c r="B133" t="s">
        <v>686</v>
      </c>
      <c r="C133">
        <f t="shared" si="12"/>
        <v>1968</v>
      </c>
      <c r="D133" t="str">
        <f t="shared" si="3"/>
        <v>b1968:b1980</v>
      </c>
      <c r="F133" cm="1">
        <f t="array" aca="1" ref="F133:R133" ca="1">TRANSPOSE(INDIRECT(D133))</f>
        <v>-4.8196199999999996</v>
      </c>
      <c r="G133">
        <f ca="1"/>
        <v>4.9874999999999999E-5</v>
      </c>
      <c r="H133">
        <f ca="1"/>
        <v>3</v>
      </c>
      <c r="I133">
        <f ca="1"/>
        <v>123</v>
      </c>
      <c r="J133" t="str">
        <f ca="1"/>
        <v>CS-Price-Baa-3MO-diff</v>
      </c>
      <c r="K133">
        <f ca="1"/>
        <v>-3.4846699999999999</v>
      </c>
      <c r="L133">
        <f ca="1"/>
        <v>-2.8853399999999998</v>
      </c>
      <c r="M133">
        <f ca="1"/>
        <v>-2.5794600000000001</v>
      </c>
      <c r="N133">
        <f ca="1"/>
        <v>0.05</v>
      </c>
      <c r="O133" t="str">
        <f ca="1"/>
        <v>BIC</v>
      </c>
      <c r="P133" t="str">
        <f ca="1"/>
        <v>c</v>
      </c>
      <c r="Q133">
        <f ca="1"/>
        <v>0</v>
      </c>
      <c r="R133" t="str">
        <f ca="1"/>
        <v>Series is Stationary. Null Hypothesis Rejecting</v>
      </c>
    </row>
    <row r="134" spans="1:18">
      <c r="A134" s="4" t="s">
        <v>685</v>
      </c>
      <c r="B134">
        <v>1.8E-3</v>
      </c>
      <c r="C134">
        <f t="shared" si="12"/>
        <v>1983</v>
      </c>
      <c r="D134" t="str">
        <f t="shared" si="3"/>
        <v>b1983:b1995</v>
      </c>
      <c r="F134" cm="1">
        <f t="array" aca="1" ref="F134:R134" ca="1">TRANSPOSE(INDIRECT(D134))</f>
        <v>-9.5381499999999999</v>
      </c>
      <c r="G134">
        <f ca="1"/>
        <v>2.7727399999999999E-16</v>
      </c>
      <c r="H134">
        <f ca="1"/>
        <v>1</v>
      </c>
      <c r="I134">
        <f ca="1"/>
        <v>125</v>
      </c>
      <c r="J134" t="str">
        <f ca="1"/>
        <v>CS-Price-Aaa-1YR-diff</v>
      </c>
      <c r="K134">
        <f ca="1"/>
        <v>-3.4837799999999999</v>
      </c>
      <c r="L134">
        <f ca="1"/>
        <v>-2.8849499999999999</v>
      </c>
      <c r="M134">
        <f ca="1"/>
        <v>-2.5792600000000001</v>
      </c>
      <c r="N134">
        <f ca="1"/>
        <v>0.05</v>
      </c>
      <c r="O134" t="str">
        <f ca="1"/>
        <v>BIC</v>
      </c>
      <c r="P134" t="str">
        <f ca="1"/>
        <v>c</v>
      </c>
      <c r="Q134">
        <f ca="1"/>
        <v>0</v>
      </c>
      <c r="R134" t="str">
        <f ca="1"/>
        <v>Series is Stationary. Null Hypothesis Rejecting</v>
      </c>
    </row>
    <row r="135" spans="1:18">
      <c r="A135" s="4" t="s">
        <v>250</v>
      </c>
      <c r="B135" t="s">
        <v>697</v>
      </c>
      <c r="C135">
        <f t="shared" si="12"/>
        <v>1998</v>
      </c>
      <c r="D135" t="str">
        <f t="shared" si="3"/>
        <v>b1998:b2010</v>
      </c>
      <c r="F135" cm="1">
        <f t="array" aca="1" ref="F135:R135" ca="1">TRANSPOSE(INDIRECT(D135))</f>
        <v>-10.111800000000001</v>
      </c>
      <c r="G135">
        <f ca="1"/>
        <v>9.9611600000000001E-18</v>
      </c>
      <c r="H135">
        <f ca="1"/>
        <v>0</v>
      </c>
      <c r="I135">
        <f ca="1"/>
        <v>126</v>
      </c>
      <c r="J135" t="str">
        <f ca="1"/>
        <v>CS-Price-Aa-1YR-diff</v>
      </c>
      <c r="K135">
        <f ca="1"/>
        <v>-3.4833500000000002</v>
      </c>
      <c r="L135">
        <f ca="1"/>
        <v>-2.8847700000000001</v>
      </c>
      <c r="M135">
        <f ca="1"/>
        <v>-2.5791599999999999</v>
      </c>
      <c r="N135">
        <f ca="1"/>
        <v>0.05</v>
      </c>
      <c r="O135" t="str">
        <f ca="1"/>
        <v>BIC</v>
      </c>
      <c r="P135" t="str">
        <f ca="1"/>
        <v>c</v>
      </c>
      <c r="Q135">
        <f ca="1"/>
        <v>0</v>
      </c>
      <c r="R135" t="str">
        <f ca="1"/>
        <v>Series is Stationary. Null Hypothesis Rejecting</v>
      </c>
    </row>
    <row r="136" spans="1:18">
      <c r="A136" s="4" t="s">
        <v>252</v>
      </c>
      <c r="B136" s="10" t="s">
        <v>253</v>
      </c>
      <c r="C136">
        <f t="shared" si="12"/>
        <v>2013</v>
      </c>
      <c r="D136" t="str">
        <f t="shared" si="3"/>
        <v>b2013:b2025</v>
      </c>
      <c r="F136" cm="1">
        <f t="array" aca="1" ref="F136:R136" ca="1">TRANSPOSE(INDIRECT(D136))</f>
        <v>-9.7917299999999994</v>
      </c>
      <c r="G136">
        <f ca="1"/>
        <v>6.3272400000000002E-17</v>
      </c>
      <c r="H136">
        <f ca="1"/>
        <v>0</v>
      </c>
      <c r="I136">
        <f ca="1"/>
        <v>126</v>
      </c>
      <c r="J136" t="str">
        <f ca="1"/>
        <v>CS-Price-A-1YR-diff</v>
      </c>
      <c r="K136">
        <f ca="1"/>
        <v>-3.4833500000000002</v>
      </c>
      <c r="L136">
        <f ca="1"/>
        <v>-2.8847700000000001</v>
      </c>
      <c r="M136">
        <f ca="1"/>
        <v>-2.5791599999999999</v>
      </c>
      <c r="N136">
        <f ca="1"/>
        <v>0.05</v>
      </c>
      <c r="O136" t="str">
        <f ca="1"/>
        <v>BIC</v>
      </c>
      <c r="P136" t="str">
        <f ca="1"/>
        <v>c</v>
      </c>
      <c r="Q136">
        <f ca="1"/>
        <v>0</v>
      </c>
      <c r="R136" t="str">
        <f ca="1"/>
        <v>Series is Stationary. Null Hypothesis Rejecting</v>
      </c>
    </row>
    <row r="137" spans="1:18">
      <c r="A137" s="4" t="s">
        <v>492</v>
      </c>
      <c r="C137">
        <f t="shared" si="12"/>
        <v>2028</v>
      </c>
      <c r="D137" t="str">
        <f t="shared" si="3"/>
        <v>b2028:b2040</v>
      </c>
      <c r="F137" cm="1">
        <f t="array" aca="1" ref="F137:R137" ca="1">TRANSPOSE(INDIRECT(D137))</f>
        <v>-8.71814</v>
      </c>
      <c r="G137">
        <f ca="1"/>
        <v>3.4433900000000003E-14</v>
      </c>
      <c r="H137">
        <f ca="1"/>
        <v>0</v>
      </c>
      <c r="I137">
        <f ca="1"/>
        <v>126</v>
      </c>
      <c r="J137" t="str">
        <f ca="1"/>
        <v>CS-Price-Baa-1YR-diff</v>
      </c>
      <c r="K137">
        <f ca="1"/>
        <v>-3.4833500000000002</v>
      </c>
      <c r="L137">
        <f ca="1"/>
        <v>-2.8847700000000001</v>
      </c>
      <c r="M137">
        <f ca="1"/>
        <v>-2.5791599999999999</v>
      </c>
      <c r="N137">
        <f ca="1"/>
        <v>0.05</v>
      </c>
      <c r="O137" t="str">
        <f ca="1"/>
        <v>BIC</v>
      </c>
      <c r="P137" t="str">
        <f ca="1"/>
        <v>c</v>
      </c>
      <c r="Q137">
        <f ca="1"/>
        <v>0</v>
      </c>
      <c r="R137" t="str">
        <f ca="1"/>
        <v>Series is Stationary. Null Hypothesis Rejecting</v>
      </c>
    </row>
    <row r="138" spans="1:18">
      <c r="A138" s="4" t="s">
        <v>241</v>
      </c>
      <c r="B138">
        <v>-3.31663</v>
      </c>
      <c r="C138">
        <f t="shared" si="12"/>
        <v>2043</v>
      </c>
      <c r="D138" t="str">
        <f t="shared" si="3"/>
        <v>b2043:b2055</v>
      </c>
      <c r="F138" cm="1">
        <f t="array" aca="1" ref="F138:R138" ca="1">TRANSPOSE(INDIRECT(D138))</f>
        <v>-8.9325799999999997</v>
      </c>
      <c r="G138">
        <f ca="1"/>
        <v>9.7250900000000004E-15</v>
      </c>
      <c r="H138">
        <f ca="1"/>
        <v>1</v>
      </c>
      <c r="I138">
        <f ca="1"/>
        <v>125</v>
      </c>
      <c r="J138" t="str">
        <f ca="1"/>
        <v>CS-Price-Aaa-5YR-diff</v>
      </c>
      <c r="K138">
        <f ca="1"/>
        <v>-3.4837799999999999</v>
      </c>
      <c r="L138">
        <f ca="1"/>
        <v>-2.8849499999999999</v>
      </c>
      <c r="M138">
        <f ca="1"/>
        <v>-2.5792600000000001</v>
      </c>
      <c r="N138">
        <f ca="1"/>
        <v>0.05</v>
      </c>
      <c r="O138" t="str">
        <f ca="1"/>
        <v>BIC</v>
      </c>
      <c r="P138" t="str">
        <f ca="1"/>
        <v>c</v>
      </c>
      <c r="Q138">
        <f ca="1"/>
        <v>0</v>
      </c>
      <c r="R138" t="str">
        <f ca="1"/>
        <v>Series is Stationary. Null Hypothesis Rejecting</v>
      </c>
    </row>
    <row r="139" spans="1:18">
      <c r="A139" s="4" t="s">
        <v>242</v>
      </c>
      <c r="B139">
        <v>9.2451299999999996E-4</v>
      </c>
      <c r="C139">
        <f>C138+15</f>
        <v>2058</v>
      </c>
      <c r="D139" t="str">
        <f t="shared" si="3"/>
        <v>b2058:b2070</v>
      </c>
      <c r="F139" cm="1">
        <f t="array" aca="1" ref="F139:R139" ca="1">TRANSPOSE(INDIRECT(D139))</f>
        <v>-9.1845800000000004</v>
      </c>
      <c r="G139">
        <f ca="1"/>
        <v>2.2051800000000001E-15</v>
      </c>
      <c r="H139">
        <f ca="1"/>
        <v>0</v>
      </c>
      <c r="I139">
        <f ca="1"/>
        <v>126</v>
      </c>
      <c r="J139" t="str">
        <f ca="1"/>
        <v>CS-Price-Aa-5YR-diff</v>
      </c>
      <c r="K139">
        <f ca="1"/>
        <v>-3.4833500000000002</v>
      </c>
      <c r="L139">
        <f ca="1"/>
        <v>-2.8847700000000001</v>
      </c>
      <c r="M139">
        <f ca="1"/>
        <v>-2.5791599999999999</v>
      </c>
      <c r="N139">
        <f ca="1"/>
        <v>0.05</v>
      </c>
      <c r="O139" t="str">
        <f ca="1"/>
        <v>BIC</v>
      </c>
      <c r="P139" t="str">
        <f ca="1"/>
        <v>c</v>
      </c>
      <c r="Q139">
        <f ca="1"/>
        <v>0</v>
      </c>
      <c r="R139" t="str">
        <f ca="1"/>
        <v>Series is Stationary. Null Hypothesis Rejecting</v>
      </c>
    </row>
    <row r="140" spans="1:18">
      <c r="A140" s="4" t="s">
        <v>243</v>
      </c>
      <c r="B140">
        <v>0</v>
      </c>
      <c r="C140">
        <f t="shared" ref="C140:C155" si="13">C139+15</f>
        <v>2073</v>
      </c>
      <c r="D140" t="str">
        <f t="shared" si="3"/>
        <v>b2073:b2085</v>
      </c>
      <c r="F140" cm="1">
        <f t="array" aca="1" ref="F140:R140" ca="1">TRANSPOSE(INDIRECT(D140))</f>
        <v>-9.3961100000000002</v>
      </c>
      <c r="G140">
        <f ca="1"/>
        <v>6.3678300000000002E-16</v>
      </c>
      <c r="H140">
        <f ca="1"/>
        <v>0</v>
      </c>
      <c r="I140">
        <f ca="1"/>
        <v>126</v>
      </c>
      <c r="J140" t="str">
        <f ca="1"/>
        <v>CS-Price-A-5YR-diff</v>
      </c>
      <c r="K140">
        <f ca="1"/>
        <v>-3.4833500000000002</v>
      </c>
      <c r="L140">
        <f ca="1"/>
        <v>-2.8847700000000001</v>
      </c>
      <c r="M140">
        <f ca="1"/>
        <v>-2.5791599999999999</v>
      </c>
      <c r="N140">
        <f ca="1"/>
        <v>0.05</v>
      </c>
      <c r="O140" t="str">
        <f ca="1"/>
        <v>BIC</v>
      </c>
      <c r="P140" t="str">
        <f ca="1"/>
        <v>c</v>
      </c>
      <c r="Q140">
        <f ca="1"/>
        <v>0</v>
      </c>
      <c r="R140" t="str">
        <f ca="1"/>
        <v>Series is Stationary. Null Hypothesis Rejecting</v>
      </c>
    </row>
    <row r="141" spans="1:18">
      <c r="A141" s="4" t="s">
        <v>244</v>
      </c>
      <c r="B141">
        <v>126</v>
      </c>
      <c r="C141">
        <f t="shared" si="13"/>
        <v>2088</v>
      </c>
      <c r="D141" t="str">
        <f t="shared" si="3"/>
        <v>b2088:b2100</v>
      </c>
      <c r="F141" cm="1">
        <f t="array" aca="1" ref="F141:R141" ca="1">TRANSPOSE(INDIRECT(D141))</f>
        <v>-8.2586700000000004</v>
      </c>
      <c r="G141">
        <f ca="1"/>
        <v>5.1537599999999998E-13</v>
      </c>
      <c r="H141">
        <f ca="1"/>
        <v>0</v>
      </c>
      <c r="I141">
        <f ca="1"/>
        <v>126</v>
      </c>
      <c r="J141" t="str">
        <f ca="1"/>
        <v>CS-Price-Baa-5YR-diff</v>
      </c>
      <c r="K141">
        <f ca="1"/>
        <v>-3.4833500000000002</v>
      </c>
      <c r="L141">
        <f ca="1"/>
        <v>-2.8847700000000001</v>
      </c>
      <c r="M141">
        <f ca="1"/>
        <v>-2.5791599999999999</v>
      </c>
      <c r="N141">
        <f ca="1"/>
        <v>0.05</v>
      </c>
      <c r="O141" t="str">
        <f ca="1"/>
        <v>BIC</v>
      </c>
      <c r="P141" t="str">
        <f ca="1"/>
        <v>c</v>
      </c>
      <c r="Q141">
        <f ca="1"/>
        <v>0</v>
      </c>
      <c r="R141" t="str">
        <f ca="1"/>
        <v>Series is Stationary. Null Hypothesis Rejecting</v>
      </c>
    </row>
    <row r="142" spans="1:18">
      <c r="A142" s="4" t="s">
        <v>169</v>
      </c>
      <c r="B142" t="s">
        <v>119</v>
      </c>
      <c r="C142">
        <f t="shared" si="13"/>
        <v>2103</v>
      </c>
      <c r="D142" t="str">
        <f t="shared" si="3"/>
        <v>b2103:b2115</v>
      </c>
      <c r="F142" cm="1">
        <f t="array" aca="1" ref="F142:R142" ca="1">TRANSPOSE(INDIRECT(D142))</f>
        <v>-3.9742899999999999</v>
      </c>
      <c r="G142">
        <f ca="1"/>
        <v>1.5513E-3</v>
      </c>
      <c r="H142">
        <f ca="1"/>
        <v>0</v>
      </c>
      <c r="I142">
        <f ca="1"/>
        <v>126</v>
      </c>
      <c r="J142" t="str">
        <f ca="1"/>
        <v>Corp-Aaa_Corp</v>
      </c>
      <c r="K142">
        <f ca="1"/>
        <v>-3.4833500000000002</v>
      </c>
      <c r="L142">
        <f ca="1"/>
        <v>-2.8847700000000001</v>
      </c>
      <c r="M142">
        <f ca="1"/>
        <v>-2.5791599999999999</v>
      </c>
      <c r="N142">
        <f ca="1"/>
        <v>0.05</v>
      </c>
      <c r="O142" t="str">
        <f ca="1"/>
        <v>BIC</v>
      </c>
      <c r="P142" t="str">
        <f ca="1"/>
        <v>c</v>
      </c>
      <c r="Q142">
        <f ca="1"/>
        <v>1.6000000000000001E-3</v>
      </c>
      <c r="R142" t="str">
        <f ca="1"/>
        <v>Series is Stationary. Null Hypothesis Rejecting</v>
      </c>
    </row>
    <row r="143" spans="1:18">
      <c r="A143" s="4" t="s">
        <v>246</v>
      </c>
      <c r="B143">
        <v>-2.58371</v>
      </c>
      <c r="C143">
        <f t="shared" si="13"/>
        <v>2118</v>
      </c>
      <c r="D143" t="str">
        <f t="shared" si="3"/>
        <v>b2118:b2130</v>
      </c>
      <c r="F143" cm="1">
        <f t="array" aca="1" ref="F143:R143" ca="1">TRANSPOSE(INDIRECT(D143))</f>
        <v>-3.75624</v>
      </c>
      <c r="G143">
        <f ca="1"/>
        <v>3.3880899999999999E-3</v>
      </c>
      <c r="H143">
        <f ca="1"/>
        <v>0</v>
      </c>
      <c r="I143">
        <f ca="1"/>
        <v>126</v>
      </c>
      <c r="J143" t="str">
        <f ca="1"/>
        <v>Corp-Aa_Corp</v>
      </c>
      <c r="K143">
        <f ca="1"/>
        <v>-3.4833500000000002</v>
      </c>
      <c r="L143">
        <f ca="1"/>
        <v>-2.8847700000000001</v>
      </c>
      <c r="M143">
        <f ca="1"/>
        <v>-2.5791599999999999</v>
      </c>
      <c r="N143">
        <f ca="1"/>
        <v>0.05</v>
      </c>
      <c r="O143" t="str">
        <f ca="1"/>
        <v>BIC</v>
      </c>
      <c r="P143" t="str">
        <f ca="1"/>
        <v>c</v>
      </c>
      <c r="Q143">
        <f ca="1"/>
        <v>3.3999999999999998E-3</v>
      </c>
      <c r="R143" t="str">
        <f ca="1"/>
        <v>Series is Stationary. Null Hypothesis Rejecting</v>
      </c>
    </row>
    <row r="144" spans="1:18">
      <c r="A144" s="4" t="s">
        <v>247</v>
      </c>
      <c r="B144">
        <v>-1.94333</v>
      </c>
      <c r="C144">
        <f t="shared" si="13"/>
        <v>2133</v>
      </c>
      <c r="D144" t="str">
        <f t="shared" si="3"/>
        <v>b2133:b2145</v>
      </c>
      <c r="F144" cm="1">
        <f t="array" aca="1" ref="F144:R144" ca="1">TRANSPOSE(INDIRECT(D144))</f>
        <v>-3.9807899999999998</v>
      </c>
      <c r="G144">
        <f ca="1"/>
        <v>1.5145099999999999E-3</v>
      </c>
      <c r="H144">
        <f ca="1"/>
        <v>0</v>
      </c>
      <c r="I144">
        <f ca="1"/>
        <v>126</v>
      </c>
      <c r="J144" t="str">
        <f ca="1"/>
        <v>Corp-A_Corp</v>
      </c>
      <c r="K144">
        <f ca="1"/>
        <v>-3.4833500000000002</v>
      </c>
      <c r="L144">
        <f ca="1"/>
        <v>-2.8847700000000001</v>
      </c>
      <c r="M144">
        <f ca="1"/>
        <v>-2.5791599999999999</v>
      </c>
      <c r="N144">
        <f ca="1"/>
        <v>0.05</v>
      </c>
      <c r="O144" t="str">
        <f ca="1"/>
        <v>BIC</v>
      </c>
      <c r="P144" t="str">
        <f ca="1"/>
        <v>c</v>
      </c>
      <c r="Q144">
        <f ca="1"/>
        <v>1.5E-3</v>
      </c>
      <c r="R144" t="str">
        <f ca="1"/>
        <v>Series is Stationary. Null Hypothesis Rejecting</v>
      </c>
    </row>
    <row r="145" spans="1:18">
      <c r="A145" s="4" t="s">
        <v>248</v>
      </c>
      <c r="B145">
        <v>-1.61487</v>
      </c>
      <c r="C145">
        <f t="shared" si="13"/>
        <v>2148</v>
      </c>
      <c r="D145" t="str">
        <f t="shared" si="3"/>
        <v>b2148:b2160</v>
      </c>
      <c r="F145" cm="1">
        <f t="array" aca="1" ref="F145:R145" ca="1">TRANSPOSE(INDIRECT(D145))</f>
        <v>-5.7992100000000004</v>
      </c>
      <c r="G145">
        <f ca="1"/>
        <v>4.6737799999999999E-7</v>
      </c>
      <c r="H145">
        <f ca="1"/>
        <v>0</v>
      </c>
      <c r="I145">
        <f ca="1"/>
        <v>126</v>
      </c>
      <c r="J145" t="str">
        <f ca="1"/>
        <v>Corp-Baa_Corp</v>
      </c>
      <c r="K145">
        <f ca="1"/>
        <v>-3.4833500000000002</v>
      </c>
      <c r="L145">
        <f ca="1"/>
        <v>-2.8847700000000001</v>
      </c>
      <c r="M145">
        <f ca="1"/>
        <v>-2.5791599999999999</v>
      </c>
      <c r="N145">
        <f ca="1"/>
        <v>0.05</v>
      </c>
      <c r="O145" t="str">
        <f ca="1"/>
        <v>BIC</v>
      </c>
      <c r="P145" t="str">
        <f ca="1"/>
        <v>c</v>
      </c>
      <c r="Q145">
        <f ca="1"/>
        <v>0</v>
      </c>
      <c r="R145" t="str">
        <f ca="1"/>
        <v>Series is Stationary. Null Hypothesis Rejecting</v>
      </c>
    </row>
    <row r="146" spans="1:18">
      <c r="A146" s="4" t="s">
        <v>265</v>
      </c>
      <c r="B146">
        <v>0.05</v>
      </c>
      <c r="C146">
        <f t="shared" si="13"/>
        <v>2163</v>
      </c>
      <c r="D146" t="str">
        <f t="shared" si="3"/>
        <v>b2163:b2175</v>
      </c>
      <c r="F146" cm="1">
        <f t="array" aca="1" ref="F146:R146" ca="1">TRANSPOSE(INDIRECT(D146))</f>
        <v>-0.53533600000000003</v>
      </c>
      <c r="G146">
        <f ca="1"/>
        <v>0.884934</v>
      </c>
      <c r="H146">
        <f ca="1"/>
        <v>3</v>
      </c>
      <c r="I146">
        <f ca="1"/>
        <v>123</v>
      </c>
      <c r="J146" t="str">
        <f ca="1"/>
        <v>TB-3MO-TY</v>
      </c>
      <c r="K146">
        <f ca="1"/>
        <v>-3.4846699999999999</v>
      </c>
      <c r="L146">
        <f ca="1"/>
        <v>-2.8853399999999998</v>
      </c>
      <c r="M146">
        <f ca="1"/>
        <v>-2.5794600000000001</v>
      </c>
      <c r="N146">
        <f ca="1"/>
        <v>0.05</v>
      </c>
      <c r="O146" t="str">
        <f ca="1"/>
        <v>BIC</v>
      </c>
      <c r="P146" t="str">
        <f ca="1"/>
        <v>c</v>
      </c>
      <c r="Q146">
        <f ca="1"/>
        <v>0.88490000000000002</v>
      </c>
      <c r="R146" t="str">
        <f ca="1"/>
        <v>Series is Non-stationary. Null Hypothesis Weak...</v>
      </c>
    </row>
    <row r="147" spans="1:18">
      <c r="A147" s="4" t="s">
        <v>683</v>
      </c>
      <c r="B147" t="s">
        <v>403</v>
      </c>
      <c r="C147">
        <f t="shared" si="13"/>
        <v>2178</v>
      </c>
      <c r="D147" t="str">
        <f t="shared" si="3"/>
        <v>b2178:b2190</v>
      </c>
      <c r="F147" cm="1">
        <f t="array" aca="1" ref="F147:R147" ca="1">TRANSPOSE(INDIRECT(D147))</f>
        <v>-1.0281199999999999</v>
      </c>
      <c r="G147">
        <f ca="1"/>
        <v>0.74287000000000003</v>
      </c>
      <c r="H147">
        <f ca="1"/>
        <v>3</v>
      </c>
      <c r="I147">
        <f ca="1"/>
        <v>123</v>
      </c>
      <c r="J147" t="str">
        <f ca="1"/>
        <v>TB-1YR-TY</v>
      </c>
      <c r="K147">
        <f ca="1"/>
        <v>-3.4846699999999999</v>
      </c>
      <c r="L147">
        <f ca="1"/>
        <v>-2.8853399999999998</v>
      </c>
      <c r="M147">
        <f ca="1"/>
        <v>-2.5794600000000001</v>
      </c>
      <c r="N147">
        <f ca="1"/>
        <v>0.05</v>
      </c>
      <c r="O147" t="str">
        <f ca="1"/>
        <v>BIC</v>
      </c>
      <c r="P147" t="str">
        <f ca="1"/>
        <v>c</v>
      </c>
      <c r="Q147">
        <f ca="1"/>
        <v>0.7429</v>
      </c>
      <c r="R147" t="str">
        <f ca="1"/>
        <v>Series is Non-stationary. Null Hypothesis Weak...</v>
      </c>
    </row>
    <row r="148" spans="1:18">
      <c r="A148" s="4" t="s">
        <v>684</v>
      </c>
      <c r="B148" t="s">
        <v>686</v>
      </c>
      <c r="C148">
        <f t="shared" si="13"/>
        <v>2193</v>
      </c>
      <c r="D148" t="str">
        <f t="shared" si="3"/>
        <v>b2193:b2205</v>
      </c>
      <c r="F148" cm="1">
        <f t="array" aca="1" ref="F148:R148" ca="1">TRANSPOSE(INDIRECT(D148))</f>
        <v>-1.9330400000000001</v>
      </c>
      <c r="G148">
        <f ca="1"/>
        <v>0.31668200000000002</v>
      </c>
      <c r="H148">
        <f ca="1"/>
        <v>0</v>
      </c>
      <c r="I148">
        <f ca="1"/>
        <v>126</v>
      </c>
      <c r="J148" t="str">
        <f ca="1"/>
        <v>TB-5YR-TY</v>
      </c>
      <c r="K148">
        <f ca="1"/>
        <v>-3.4833500000000002</v>
      </c>
      <c r="L148">
        <f ca="1"/>
        <v>-2.8847700000000001</v>
      </c>
      <c r="M148">
        <f ca="1"/>
        <v>-2.5791599999999999</v>
      </c>
      <c r="N148">
        <f ca="1"/>
        <v>0.05</v>
      </c>
      <c r="O148" t="str">
        <f ca="1"/>
        <v>BIC</v>
      </c>
      <c r="P148" t="str">
        <f ca="1"/>
        <v>c</v>
      </c>
      <c r="Q148">
        <f ca="1"/>
        <v>0.31669999999999998</v>
      </c>
      <c r="R148" t="str">
        <f ca="1"/>
        <v>Series is Non-stationary. Null Hypothesis Weak...</v>
      </c>
    </row>
    <row r="149" spans="1:18">
      <c r="A149" s="4" t="s">
        <v>685</v>
      </c>
      <c r="B149" s="10">
        <v>8.9999999999999998E-4</v>
      </c>
      <c r="C149">
        <f t="shared" si="13"/>
        <v>2208</v>
      </c>
      <c r="D149" t="str">
        <f t="shared" si="3"/>
        <v>b2208:b2220</v>
      </c>
      <c r="F149" cm="1">
        <f t="array" aca="1" ref="F149:R149" ca="1">TRANSPOSE(INDIRECT(D149))</f>
        <v>-3.4381599999999999</v>
      </c>
      <c r="G149">
        <f ca="1"/>
        <v>9.72487E-3</v>
      </c>
      <c r="H149">
        <f ca="1"/>
        <v>2</v>
      </c>
      <c r="I149">
        <f ca="1"/>
        <v>124</v>
      </c>
      <c r="J149" t="str">
        <f ca="1"/>
        <v>TB-3MO-TY-diff</v>
      </c>
      <c r="K149">
        <f ca="1"/>
        <v>-3.4842200000000001</v>
      </c>
      <c r="L149">
        <f ca="1"/>
        <v>-2.8851499999999999</v>
      </c>
      <c r="M149">
        <f ca="1"/>
        <v>-2.5793599999999999</v>
      </c>
      <c r="N149">
        <f ca="1"/>
        <v>0.05</v>
      </c>
      <c r="O149" t="str">
        <f ca="1"/>
        <v>BIC</v>
      </c>
      <c r="P149" t="str">
        <f ca="1"/>
        <v>c</v>
      </c>
      <c r="Q149">
        <f ca="1"/>
        <v>9.7000000000000003E-3</v>
      </c>
      <c r="R149" t="str">
        <f ca="1"/>
        <v>Series is Stationary. Null Hypothesis Rejecting</v>
      </c>
    </row>
    <row r="150" spans="1:18">
      <c r="A150" s="4" t="s">
        <v>250</v>
      </c>
      <c r="B150" t="s">
        <v>697</v>
      </c>
      <c r="C150">
        <f t="shared" si="13"/>
        <v>2223</v>
      </c>
      <c r="D150" t="str">
        <f t="shared" si="3"/>
        <v>b2223:b2235</v>
      </c>
      <c r="F150" cm="1">
        <f t="array" aca="1" ref="F150:R150" ca="1">TRANSPOSE(INDIRECT(D150))</f>
        <v>-3.4791500000000002</v>
      </c>
      <c r="G150">
        <f ca="1"/>
        <v>8.5391000000000009E-3</v>
      </c>
      <c r="H150">
        <f ca="1"/>
        <v>2</v>
      </c>
      <c r="I150">
        <f ca="1"/>
        <v>124</v>
      </c>
      <c r="J150" t="str">
        <f ca="1"/>
        <v>TB-1YR-TY-diff</v>
      </c>
      <c r="K150">
        <f ca="1"/>
        <v>-3.4842200000000001</v>
      </c>
      <c r="L150">
        <f ca="1"/>
        <v>-2.8851499999999999</v>
      </c>
      <c r="M150">
        <f ca="1"/>
        <v>-2.5793599999999999</v>
      </c>
      <c r="N150">
        <f ca="1"/>
        <v>0.05</v>
      </c>
      <c r="O150" t="str">
        <f ca="1"/>
        <v>BIC</v>
      </c>
      <c r="P150" t="str">
        <f ca="1"/>
        <v>c</v>
      </c>
      <c r="Q150">
        <f ca="1"/>
        <v>8.5000000000000006E-3</v>
      </c>
      <c r="R150" t="str">
        <f ca="1"/>
        <v>Series is Stationary. Null Hypothesis Rejecting</v>
      </c>
    </row>
    <row r="151" spans="1:18">
      <c r="A151" s="4" t="s">
        <v>252</v>
      </c>
      <c r="B151" t="s">
        <v>253</v>
      </c>
      <c r="C151">
        <f t="shared" si="13"/>
        <v>2238</v>
      </c>
      <c r="D151" t="str">
        <f t="shared" si="3"/>
        <v>b2238:b2250</v>
      </c>
      <c r="F151" cm="1">
        <f t="array" aca="1" ref="F151:R151" ca="1">TRANSPOSE(INDIRECT(D151))</f>
        <v>-11.4765</v>
      </c>
      <c r="G151">
        <f ca="1"/>
        <v>5.1153699999999999E-21</v>
      </c>
      <c r="H151">
        <f ca="1"/>
        <v>0</v>
      </c>
      <c r="I151">
        <f ca="1"/>
        <v>126</v>
      </c>
      <c r="J151" t="str">
        <f ca="1"/>
        <v>TB-5YR-TY-diff</v>
      </c>
      <c r="K151">
        <f ca="1"/>
        <v>-3.4833500000000002</v>
      </c>
      <c r="L151">
        <f ca="1"/>
        <v>-2.8847700000000001</v>
      </c>
      <c r="M151">
        <f ca="1"/>
        <v>-2.5791599999999999</v>
      </c>
      <c r="N151">
        <f ca="1"/>
        <v>0.05</v>
      </c>
      <c r="O151" t="str">
        <f ca="1"/>
        <v>BIC</v>
      </c>
      <c r="P151" t="str">
        <f ca="1"/>
        <v>c</v>
      </c>
      <c r="Q151">
        <f ca="1"/>
        <v>0</v>
      </c>
      <c r="R151" t="str">
        <f ca="1"/>
        <v>Series is Stationary. Null Hypothesis Rejecting</v>
      </c>
    </row>
    <row r="152" spans="1:18">
      <c r="A152" s="4" t="s">
        <v>493</v>
      </c>
      <c r="C152">
        <f t="shared" si="13"/>
        <v>2253</v>
      </c>
      <c r="D152" t="str">
        <f t="shared" si="3"/>
        <v>b2253:b2265</v>
      </c>
      <c r="F152" cm="1">
        <f t="array" aca="1" ref="F152:R152" ca="1">TRANSPOSE(INDIRECT(D152))</f>
        <v>-2.7881</v>
      </c>
      <c r="G152">
        <f ca="1"/>
        <v>5.9994499999999999E-2</v>
      </c>
      <c r="H152">
        <f ca="1"/>
        <v>0</v>
      </c>
      <c r="I152">
        <f ca="1"/>
        <v>126</v>
      </c>
      <c r="J152" t="str">
        <f ca="1"/>
        <v>CS-Aaa-3MO</v>
      </c>
      <c r="K152">
        <f ca="1"/>
        <v>-3.4833500000000002</v>
      </c>
      <c r="L152">
        <f ca="1"/>
        <v>-2.8847700000000001</v>
      </c>
      <c r="M152">
        <f ca="1"/>
        <v>-2.5791599999999999</v>
      </c>
      <c r="N152">
        <f ca="1"/>
        <v>0.01</v>
      </c>
      <c r="O152" t="str">
        <f ca="1"/>
        <v>BIC</v>
      </c>
      <c r="P152" t="str">
        <f ca="1"/>
        <v>c</v>
      </c>
      <c r="Q152">
        <f ca="1"/>
        <v>0.06</v>
      </c>
      <c r="R152" t="str">
        <f ca="1"/>
        <v>Series is Non-stationary. Null Hypothesis Weak...</v>
      </c>
    </row>
    <row r="153" spans="1:18">
      <c r="A153" s="4" t="s">
        <v>241</v>
      </c>
      <c r="B153">
        <v>-3.2496399999999999</v>
      </c>
      <c r="C153">
        <f t="shared" si="13"/>
        <v>2268</v>
      </c>
      <c r="D153" t="str">
        <f t="shared" si="3"/>
        <v>b2268:b2280</v>
      </c>
      <c r="F153" cm="1">
        <f t="array" aca="1" ref="F153:R153" ca="1">TRANSPOSE(INDIRECT(D153))</f>
        <v>-2.5422099999999999</v>
      </c>
      <c r="G153">
        <f ca="1"/>
        <v>0.10553800000000001</v>
      </c>
      <c r="H153">
        <f ca="1"/>
        <v>0</v>
      </c>
      <c r="I153">
        <f ca="1"/>
        <v>126</v>
      </c>
      <c r="J153" t="str">
        <f ca="1"/>
        <v>CS-Aa-3MO</v>
      </c>
      <c r="K153">
        <f ca="1"/>
        <v>-3.4833500000000002</v>
      </c>
      <c r="L153">
        <f ca="1"/>
        <v>-2.8847700000000001</v>
      </c>
      <c r="M153">
        <f ca="1"/>
        <v>-2.5791599999999999</v>
      </c>
      <c r="N153">
        <f ca="1"/>
        <v>0.01</v>
      </c>
      <c r="O153" t="str">
        <f ca="1"/>
        <v>BIC</v>
      </c>
      <c r="P153" t="str">
        <f ca="1"/>
        <v>c</v>
      </c>
      <c r="Q153">
        <f ca="1"/>
        <v>0.1055</v>
      </c>
      <c r="R153" t="str">
        <f ca="1"/>
        <v>Series is Non-stationary. Null Hypothesis Weak...</v>
      </c>
    </row>
    <row r="154" spans="1:18">
      <c r="A154" s="4" t="s">
        <v>242</v>
      </c>
      <c r="B154">
        <v>1.16402E-3</v>
      </c>
      <c r="C154">
        <f t="shared" si="13"/>
        <v>2283</v>
      </c>
      <c r="D154" t="str">
        <f t="shared" si="3"/>
        <v>b2283:b2295</v>
      </c>
      <c r="F154" cm="1">
        <f t="array" aca="1" ref="F154:R154" ca="1">TRANSPOSE(INDIRECT(D154))</f>
        <v>-2.6732300000000002</v>
      </c>
      <c r="G154">
        <f ca="1"/>
        <v>7.8785999999999995E-2</v>
      </c>
      <c r="H154">
        <f ca="1"/>
        <v>0</v>
      </c>
      <c r="I154">
        <f ca="1"/>
        <v>126</v>
      </c>
      <c r="J154" t="str">
        <f ca="1"/>
        <v>CS-A-3MO</v>
      </c>
      <c r="K154">
        <f ca="1"/>
        <v>-3.4833500000000002</v>
      </c>
      <c r="L154">
        <f ca="1"/>
        <v>-2.8847700000000001</v>
      </c>
      <c r="M154">
        <f ca="1"/>
        <v>-2.5791599999999999</v>
      </c>
      <c r="N154">
        <f ca="1"/>
        <v>0.01</v>
      </c>
      <c r="O154" t="str">
        <f ca="1"/>
        <v>BIC</v>
      </c>
      <c r="P154" t="str">
        <f ca="1"/>
        <v>c</v>
      </c>
      <c r="Q154">
        <f ca="1"/>
        <v>7.8799999999999995E-2</v>
      </c>
      <c r="R154" t="str">
        <f ca="1"/>
        <v>Series is Non-stationary. Null Hypothesis Weak...</v>
      </c>
    </row>
    <row r="155" spans="1:18">
      <c r="A155" s="4" t="s">
        <v>243</v>
      </c>
      <c r="B155">
        <v>0</v>
      </c>
      <c r="C155">
        <f t="shared" si="13"/>
        <v>2298</v>
      </c>
      <c r="D155" t="str">
        <f t="shared" si="3"/>
        <v>b2298:b2310</v>
      </c>
      <c r="F155" cm="1">
        <f t="array" aca="1" ref="F155:R155" ca="1">TRANSPOSE(INDIRECT(D155))</f>
        <v>-4.2697500000000002</v>
      </c>
      <c r="G155">
        <f ca="1"/>
        <v>5.0095700000000001E-4</v>
      </c>
      <c r="H155">
        <f ca="1"/>
        <v>0</v>
      </c>
      <c r="I155">
        <f ca="1"/>
        <v>126</v>
      </c>
      <c r="J155" t="str">
        <f ca="1"/>
        <v>CS-Baa-3MO</v>
      </c>
      <c r="K155">
        <f ca="1"/>
        <v>-3.4833500000000002</v>
      </c>
      <c r="L155">
        <f ca="1"/>
        <v>-2.8847700000000001</v>
      </c>
      <c r="M155">
        <f ca="1"/>
        <v>-2.5791599999999999</v>
      </c>
      <c r="N155">
        <f ca="1"/>
        <v>0.01</v>
      </c>
      <c r="O155" t="str">
        <f ca="1"/>
        <v>BIC</v>
      </c>
      <c r="P155" t="str">
        <f ca="1"/>
        <v>c</v>
      </c>
      <c r="Q155">
        <f ca="1"/>
        <v>5.0000000000000001E-4</v>
      </c>
      <c r="R155" t="str">
        <f ca="1"/>
        <v>Series is Stationary. Null Hypothesis Rejecting</v>
      </c>
    </row>
    <row r="156" spans="1:18">
      <c r="A156" s="4" t="s">
        <v>244</v>
      </c>
      <c r="B156">
        <v>126</v>
      </c>
      <c r="C156">
        <f>C155+15</f>
        <v>2313</v>
      </c>
      <c r="D156" t="str">
        <f t="shared" si="3"/>
        <v>b2313:b2325</v>
      </c>
      <c r="F156" cm="1">
        <f t="array" aca="1" ref="F156:R156" ca="1">TRANSPOSE(INDIRECT(D156))</f>
        <v>-2.96618</v>
      </c>
      <c r="G156">
        <f ca="1"/>
        <v>3.8175800000000003E-2</v>
      </c>
      <c r="H156">
        <f ca="1"/>
        <v>0</v>
      </c>
      <c r="I156">
        <f ca="1"/>
        <v>126</v>
      </c>
      <c r="J156" t="str">
        <f ca="1"/>
        <v>CS-Aaa-1YR</v>
      </c>
      <c r="K156">
        <f ca="1"/>
        <v>-3.4833500000000002</v>
      </c>
      <c r="L156">
        <f ca="1"/>
        <v>-2.8847700000000001</v>
      </c>
      <c r="M156">
        <f ca="1"/>
        <v>-2.5791599999999999</v>
      </c>
      <c r="N156">
        <f ca="1"/>
        <v>0.01</v>
      </c>
      <c r="O156" t="str">
        <f ca="1"/>
        <v>BIC</v>
      </c>
      <c r="P156" t="str">
        <f ca="1"/>
        <v>c</v>
      </c>
      <c r="Q156">
        <f ca="1"/>
        <v>3.8199999999999998E-2</v>
      </c>
      <c r="R156" t="str">
        <f ca="1"/>
        <v>Series is Non-stationary. Null Hypothesis Weak...</v>
      </c>
    </row>
    <row r="157" spans="1:18">
      <c r="A157" s="4" t="s">
        <v>169</v>
      </c>
      <c r="B157" t="s">
        <v>120</v>
      </c>
      <c r="C157">
        <f t="shared" ref="C157:C172" si="14">C156+15</f>
        <v>2328</v>
      </c>
      <c r="D157" t="str">
        <f t="shared" si="3"/>
        <v>b2328:b2340</v>
      </c>
      <c r="F157" cm="1">
        <f t="array" aca="1" ref="F157:R157" ca="1">TRANSPOSE(INDIRECT(D157))</f>
        <v>-2.8680300000000001</v>
      </c>
      <c r="G157">
        <f ca="1"/>
        <v>4.91937E-2</v>
      </c>
      <c r="H157">
        <f ca="1"/>
        <v>0</v>
      </c>
      <c r="I157">
        <f ca="1"/>
        <v>126</v>
      </c>
      <c r="J157" t="str">
        <f ca="1"/>
        <v>CS-Aa-1YR</v>
      </c>
      <c r="K157">
        <f ca="1"/>
        <v>-3.4833500000000002</v>
      </c>
      <c r="L157">
        <f ca="1"/>
        <v>-2.8847700000000001</v>
      </c>
      <c r="M157">
        <f ca="1"/>
        <v>-2.5791599999999999</v>
      </c>
      <c r="N157">
        <f ca="1"/>
        <v>0.01</v>
      </c>
      <c r="O157" t="str">
        <f ca="1"/>
        <v>BIC</v>
      </c>
      <c r="P157" t="str">
        <f ca="1"/>
        <v>c</v>
      </c>
      <c r="Q157">
        <f ca="1"/>
        <v>4.9200000000000001E-2</v>
      </c>
      <c r="R157" t="str">
        <f ca="1"/>
        <v>Series is Non-stationary. Null Hypothesis Weak...</v>
      </c>
    </row>
    <row r="158" spans="1:18">
      <c r="A158" s="4" t="s">
        <v>246</v>
      </c>
      <c r="B158">
        <v>-2.58371</v>
      </c>
      <c r="C158">
        <f t="shared" si="14"/>
        <v>2343</v>
      </c>
      <c r="D158" t="str">
        <f t="shared" si="3"/>
        <v>b2343:b2355</v>
      </c>
      <c r="F158" cm="1">
        <f t="array" aca="1" ref="F158:R158" ca="1">TRANSPOSE(INDIRECT(D158))</f>
        <v>-3.0018099999999999</v>
      </c>
      <c r="G158">
        <f ca="1"/>
        <v>3.4725699999999998E-2</v>
      </c>
      <c r="H158">
        <f ca="1"/>
        <v>0</v>
      </c>
      <c r="I158">
        <f ca="1"/>
        <v>126</v>
      </c>
      <c r="J158" t="str">
        <f ca="1"/>
        <v>CS-A-1YR</v>
      </c>
      <c r="K158">
        <f ca="1"/>
        <v>-3.4833500000000002</v>
      </c>
      <c r="L158">
        <f ca="1"/>
        <v>-2.8847700000000001</v>
      </c>
      <c r="M158">
        <f ca="1"/>
        <v>-2.5791599999999999</v>
      </c>
      <c r="N158">
        <f ca="1"/>
        <v>0.01</v>
      </c>
      <c r="O158" t="str">
        <f ca="1"/>
        <v>BIC</v>
      </c>
      <c r="P158" t="str">
        <f ca="1"/>
        <v>c</v>
      </c>
      <c r="Q158">
        <f ca="1"/>
        <v>3.4700000000000002E-2</v>
      </c>
      <c r="R158" t="str">
        <f ca="1"/>
        <v>Series is Non-stationary. Null Hypothesis Weak...</v>
      </c>
    </row>
    <row r="159" spans="1:18">
      <c r="A159" s="4" t="s">
        <v>247</v>
      </c>
      <c r="B159">
        <v>-1.94333</v>
      </c>
      <c r="C159">
        <f t="shared" si="14"/>
        <v>2358</v>
      </c>
      <c r="D159" t="str">
        <f t="shared" si="3"/>
        <v>b2358:b2370</v>
      </c>
      <c r="F159" cm="1">
        <f t="array" aca="1" ref="F159:R159" ca="1">TRANSPOSE(INDIRECT(D159))</f>
        <v>-4.6659699999999997</v>
      </c>
      <c r="G159">
        <f ca="1"/>
        <v>9.7453200000000004E-5</v>
      </c>
      <c r="H159">
        <f ca="1"/>
        <v>0</v>
      </c>
      <c r="I159">
        <f ca="1"/>
        <v>126</v>
      </c>
      <c r="J159" t="str">
        <f ca="1"/>
        <v>CS-Baa-1YR</v>
      </c>
      <c r="K159">
        <f ca="1"/>
        <v>-3.4833500000000002</v>
      </c>
      <c r="L159">
        <f ca="1"/>
        <v>-2.8847700000000001</v>
      </c>
      <c r="M159">
        <f ca="1"/>
        <v>-2.5791599999999999</v>
      </c>
      <c r="N159">
        <f ca="1"/>
        <v>0.01</v>
      </c>
      <c r="O159" t="str">
        <f ca="1"/>
        <v>BIC</v>
      </c>
      <c r="P159" t="str">
        <f ca="1"/>
        <v>c</v>
      </c>
      <c r="Q159">
        <f ca="1"/>
        <v>1E-4</v>
      </c>
      <c r="R159" t="str">
        <f ca="1"/>
        <v>Series is Stationary. Null Hypothesis Rejecting</v>
      </c>
    </row>
    <row r="160" spans="1:18">
      <c r="A160" s="4" t="s">
        <v>248</v>
      </c>
      <c r="B160">
        <v>-1.61487</v>
      </c>
      <c r="C160">
        <f t="shared" si="14"/>
        <v>2373</v>
      </c>
      <c r="D160" t="str">
        <f t="shared" si="3"/>
        <v>b2373:b2385</v>
      </c>
      <c r="F160" cm="1">
        <f t="array" aca="1" ref="F160:R160" ca="1">TRANSPOSE(INDIRECT(D160))</f>
        <v>-5.9537699999999996</v>
      </c>
      <c r="G160">
        <f ca="1"/>
        <v>2.11681E-7</v>
      </c>
      <c r="H160">
        <f ca="1"/>
        <v>0</v>
      </c>
      <c r="I160">
        <f ca="1"/>
        <v>126</v>
      </c>
      <c r="J160" t="str">
        <f ca="1"/>
        <v>CS-Aaa-5YR</v>
      </c>
      <c r="K160">
        <f ca="1"/>
        <v>-3.4833500000000002</v>
      </c>
      <c r="L160">
        <f ca="1"/>
        <v>-2.8847700000000001</v>
      </c>
      <c r="M160">
        <f ca="1"/>
        <v>-2.5791599999999999</v>
      </c>
      <c r="N160">
        <f ca="1"/>
        <v>0.01</v>
      </c>
      <c r="O160" t="str">
        <f ca="1"/>
        <v>BIC</v>
      </c>
      <c r="P160" t="str">
        <f ca="1"/>
        <v>c</v>
      </c>
      <c r="Q160">
        <f ca="1"/>
        <v>0</v>
      </c>
      <c r="R160" t="str">
        <f ca="1"/>
        <v>Series is Stationary. Null Hypothesis Rejecting</v>
      </c>
    </row>
    <row r="161" spans="1:18">
      <c r="A161" s="4" t="s">
        <v>265</v>
      </c>
      <c r="B161">
        <v>0.05</v>
      </c>
      <c r="C161">
        <f t="shared" si="14"/>
        <v>2388</v>
      </c>
      <c r="D161" t="str">
        <f t="shared" si="3"/>
        <v>b2388:b2400</v>
      </c>
      <c r="F161" cm="1">
        <f t="array" aca="1" ref="F161:R161" ca="1">TRANSPOSE(INDIRECT(D161))</f>
        <v>-4.4057899999999997</v>
      </c>
      <c r="G161">
        <f ca="1"/>
        <v>2.8990199999999998E-4</v>
      </c>
      <c r="H161">
        <f ca="1"/>
        <v>0</v>
      </c>
      <c r="I161">
        <f ca="1"/>
        <v>126</v>
      </c>
      <c r="J161" t="str">
        <f ca="1"/>
        <v>CS-Aa-5YR</v>
      </c>
      <c r="K161">
        <f ca="1"/>
        <v>-3.4833500000000002</v>
      </c>
      <c r="L161">
        <f ca="1"/>
        <v>-2.8847700000000001</v>
      </c>
      <c r="M161">
        <f ca="1"/>
        <v>-2.5791599999999999</v>
      </c>
      <c r="N161">
        <f ca="1"/>
        <v>0.01</v>
      </c>
      <c r="O161" t="str">
        <f ca="1"/>
        <v>BIC</v>
      </c>
      <c r="P161" t="str">
        <f ca="1"/>
        <v>c</v>
      </c>
      <c r="Q161">
        <f ca="1"/>
        <v>2.9999999999999997E-4</v>
      </c>
      <c r="R161" t="str">
        <f ca="1"/>
        <v>Series is Stationary. Null Hypothesis Rejecting</v>
      </c>
    </row>
    <row r="162" spans="1:18">
      <c r="A162" s="4" t="s">
        <v>683</v>
      </c>
      <c r="B162" s="10" t="s">
        <v>403</v>
      </c>
      <c r="C162">
        <f t="shared" si="14"/>
        <v>2403</v>
      </c>
      <c r="D162" t="str">
        <f t="shared" si="3"/>
        <v>b2403:b2415</v>
      </c>
      <c r="F162" cm="1">
        <f t="array" aca="1" ref="F162:R162" ca="1">TRANSPOSE(INDIRECT(D162))</f>
        <v>-4.1392199999999999</v>
      </c>
      <c r="G162">
        <f ca="1"/>
        <v>8.3362699999999998E-4</v>
      </c>
      <c r="H162">
        <f ca="1"/>
        <v>0</v>
      </c>
      <c r="I162">
        <f ca="1"/>
        <v>126</v>
      </c>
      <c r="J162" t="str">
        <f ca="1"/>
        <v>CS-A-5YR</v>
      </c>
      <c r="K162">
        <f ca="1"/>
        <v>-3.4833500000000002</v>
      </c>
      <c r="L162">
        <f ca="1"/>
        <v>-2.8847700000000001</v>
      </c>
      <c r="M162">
        <f ca="1"/>
        <v>-2.5791599999999999</v>
      </c>
      <c r="N162">
        <f ca="1"/>
        <v>0.01</v>
      </c>
      <c r="O162" t="str">
        <f ca="1"/>
        <v>BIC</v>
      </c>
      <c r="P162" t="str">
        <f ca="1"/>
        <v>c</v>
      </c>
      <c r="Q162">
        <f ca="1"/>
        <v>8.0000000000000004E-4</v>
      </c>
      <c r="R162" t="str">
        <f ca="1"/>
        <v>Series is Stationary. Null Hypothesis Rejecting</v>
      </c>
    </row>
    <row r="163" spans="1:18">
      <c r="A163" s="4" t="s">
        <v>684</v>
      </c>
      <c r="B163" t="s">
        <v>686</v>
      </c>
      <c r="C163">
        <f t="shared" si="14"/>
        <v>2418</v>
      </c>
      <c r="D163" t="str">
        <f t="shared" si="3"/>
        <v>b2418:b2430</v>
      </c>
      <c r="F163" cm="1">
        <f t="array" aca="1" ref="F163:R163" ca="1">TRANSPOSE(INDIRECT(D163))</f>
        <v>-5.4018699999999997</v>
      </c>
      <c r="G163">
        <f ca="1"/>
        <v>3.3567800000000001E-6</v>
      </c>
      <c r="H163">
        <f ca="1"/>
        <v>0</v>
      </c>
      <c r="I163">
        <f ca="1"/>
        <v>126</v>
      </c>
      <c r="J163" t="str">
        <f ca="1"/>
        <v>CS-Baa-5YR</v>
      </c>
      <c r="K163">
        <f ca="1"/>
        <v>-3.4833500000000002</v>
      </c>
      <c r="L163">
        <f ca="1"/>
        <v>-2.8847700000000001</v>
      </c>
      <c r="M163">
        <f ca="1"/>
        <v>-2.5791599999999999</v>
      </c>
      <c r="N163">
        <f ca="1"/>
        <v>0.01</v>
      </c>
      <c r="O163" t="str">
        <f ca="1"/>
        <v>BIC</v>
      </c>
      <c r="P163" t="str">
        <f ca="1"/>
        <v>c</v>
      </c>
      <c r="Q163">
        <f ca="1"/>
        <v>0</v>
      </c>
      <c r="R163" t="str">
        <f ca="1"/>
        <v>Series is Stationary. Null Hypothesis Rejecting</v>
      </c>
    </row>
    <row r="164" spans="1:18">
      <c r="A164" s="4" t="s">
        <v>685</v>
      </c>
      <c r="B164">
        <v>1.1999999999999999E-3</v>
      </c>
      <c r="C164">
        <f t="shared" si="14"/>
        <v>2433</v>
      </c>
      <c r="D164" t="str">
        <f t="shared" si="3"/>
        <v>b2433:b2445</v>
      </c>
      <c r="F164" cm="1">
        <f t="array" aca="1" ref="F164:R164" ca="1">TRANSPOSE(INDIRECT(D164))</f>
        <v>-2.7157300000000002</v>
      </c>
      <c r="G164">
        <f ca="1"/>
        <v>7.1355500000000002E-2</v>
      </c>
      <c r="H164">
        <f ca="1"/>
        <v>0</v>
      </c>
      <c r="I164">
        <f ca="1"/>
        <v>126</v>
      </c>
      <c r="J164" t="str">
        <f ca="1"/>
        <v>CS-Price-Aaa-3MO</v>
      </c>
      <c r="K164">
        <f ca="1"/>
        <v>-3.4833500000000002</v>
      </c>
      <c r="L164">
        <f ca="1"/>
        <v>-2.8847700000000001</v>
      </c>
      <c r="M164">
        <f ca="1"/>
        <v>-2.5791599999999999</v>
      </c>
      <c r="N164">
        <f ca="1"/>
        <v>0.01</v>
      </c>
      <c r="O164" t="str">
        <f ca="1"/>
        <v>BIC</v>
      </c>
      <c r="P164" t="str">
        <f ca="1"/>
        <v>c</v>
      </c>
      <c r="Q164">
        <f ca="1"/>
        <v>7.1400000000000005E-2</v>
      </c>
      <c r="R164" t="str">
        <f ca="1"/>
        <v>Series is Non-stationary. Null Hypothesis Weak...</v>
      </c>
    </row>
    <row r="165" spans="1:18">
      <c r="A165" s="4" t="s">
        <v>250</v>
      </c>
      <c r="B165" t="s">
        <v>697</v>
      </c>
      <c r="C165">
        <f t="shared" si="14"/>
        <v>2448</v>
      </c>
      <c r="D165" t="str">
        <f t="shared" si="3"/>
        <v>b2448:b2460</v>
      </c>
      <c r="F165" cm="1">
        <f t="array" aca="1" ref="F165:R165" ca="1">TRANSPOSE(INDIRECT(D165))</f>
        <v>-2.46482</v>
      </c>
      <c r="G165">
        <f ca="1"/>
        <v>0.124269</v>
      </c>
      <c r="H165">
        <f ca="1"/>
        <v>0</v>
      </c>
      <c r="I165">
        <f ca="1"/>
        <v>126</v>
      </c>
      <c r="J165" t="str">
        <f ca="1"/>
        <v>CS-Price-Aa-3MO</v>
      </c>
      <c r="K165">
        <f ca="1"/>
        <v>-3.4833500000000002</v>
      </c>
      <c r="L165">
        <f ca="1"/>
        <v>-2.8847700000000001</v>
      </c>
      <c r="M165">
        <f ca="1"/>
        <v>-2.5791599999999999</v>
      </c>
      <c r="N165">
        <f ca="1"/>
        <v>0.01</v>
      </c>
      <c r="O165" t="str">
        <f ca="1"/>
        <v>BIC</v>
      </c>
      <c r="P165" t="str">
        <f ca="1"/>
        <v>c</v>
      </c>
      <c r="Q165">
        <f ca="1"/>
        <v>0.12429999999999999</v>
      </c>
      <c r="R165" t="str">
        <f ca="1"/>
        <v>Series is Non-stationary. Null Hypothesis Weak...</v>
      </c>
    </row>
    <row r="166" spans="1:18">
      <c r="A166" s="4" t="s">
        <v>252</v>
      </c>
      <c r="B166" t="s">
        <v>253</v>
      </c>
      <c r="C166">
        <f t="shared" si="14"/>
        <v>2463</v>
      </c>
      <c r="D166" t="str">
        <f t="shared" si="3"/>
        <v>b2463:b2475</v>
      </c>
      <c r="F166" cm="1">
        <f t="array" aca="1" ref="F166:R166" ca="1">TRANSPOSE(INDIRECT(D166))</f>
        <v>-2.5818500000000002</v>
      </c>
      <c r="G166">
        <f ca="1"/>
        <v>9.6806400000000001E-2</v>
      </c>
      <c r="H166">
        <f ca="1"/>
        <v>0</v>
      </c>
      <c r="I166">
        <f ca="1"/>
        <v>126</v>
      </c>
      <c r="J166" t="str">
        <f ca="1"/>
        <v>CS-Price-A-3MO</v>
      </c>
      <c r="K166">
        <f ca="1"/>
        <v>-3.4833500000000002</v>
      </c>
      <c r="L166">
        <f ca="1"/>
        <v>-2.8847700000000001</v>
      </c>
      <c r="M166">
        <f ca="1"/>
        <v>-2.5791599999999999</v>
      </c>
      <c r="N166">
        <f ca="1"/>
        <v>0.01</v>
      </c>
      <c r="O166" t="str">
        <f ca="1"/>
        <v>BIC</v>
      </c>
      <c r="P166" t="str">
        <f ca="1"/>
        <v>c</v>
      </c>
      <c r="Q166">
        <f ca="1"/>
        <v>9.6799999999999997E-2</v>
      </c>
      <c r="R166" t="str">
        <f ca="1"/>
        <v>Series is Non-stationary. Null Hypothesis Weak...</v>
      </c>
    </row>
    <row r="167" spans="1:18">
      <c r="A167" s="4" t="s">
        <v>494</v>
      </c>
      <c r="C167">
        <f t="shared" si="14"/>
        <v>2478</v>
      </c>
      <c r="D167" t="str">
        <f t="shared" si="3"/>
        <v>b2478:b2490</v>
      </c>
      <c r="F167" cm="1">
        <f t="array" aca="1" ref="F167:R167" ca="1">TRANSPOSE(INDIRECT(D167))</f>
        <v>-4.0977300000000003</v>
      </c>
      <c r="G167">
        <f ca="1"/>
        <v>9.7692999999999999E-4</v>
      </c>
      <c r="H167">
        <f ca="1"/>
        <v>0</v>
      </c>
      <c r="I167">
        <f ca="1"/>
        <v>126</v>
      </c>
      <c r="J167" t="str">
        <f ca="1"/>
        <v>CS-Price-Baa-3MO</v>
      </c>
      <c r="K167">
        <f ca="1"/>
        <v>-3.4833500000000002</v>
      </c>
      <c r="L167">
        <f ca="1"/>
        <v>-2.8847700000000001</v>
      </c>
      <c r="M167">
        <f ca="1"/>
        <v>-2.5791599999999999</v>
      </c>
      <c r="N167">
        <f ca="1"/>
        <v>0.01</v>
      </c>
      <c r="O167" t="str">
        <f ca="1"/>
        <v>BIC</v>
      </c>
      <c r="P167" t="str">
        <f ca="1"/>
        <v>c</v>
      </c>
      <c r="Q167">
        <f ca="1"/>
        <v>1E-3</v>
      </c>
      <c r="R167" t="str">
        <f ca="1"/>
        <v>Series is Stationary. Null Hypothesis Rejecting</v>
      </c>
    </row>
    <row r="168" spans="1:18">
      <c r="A168" s="4" t="s">
        <v>241</v>
      </c>
      <c r="B168">
        <v>-3.9081800000000002</v>
      </c>
      <c r="C168">
        <f t="shared" si="14"/>
        <v>2493</v>
      </c>
      <c r="D168" t="str">
        <f t="shared" si="3"/>
        <v>b2493:b2505</v>
      </c>
      <c r="F168" cm="1">
        <f t="array" aca="1" ref="F168:R168" ca="1">TRANSPOSE(INDIRECT(D168))</f>
        <v>-2.8555999999999999</v>
      </c>
      <c r="G168">
        <f ca="1"/>
        <v>5.0759499999999999E-2</v>
      </c>
      <c r="H168">
        <f ca="1"/>
        <v>0</v>
      </c>
      <c r="I168">
        <f ca="1"/>
        <v>126</v>
      </c>
      <c r="J168" t="str">
        <f ca="1"/>
        <v>CS-Price-Aaa-1YR</v>
      </c>
      <c r="K168">
        <f ca="1"/>
        <v>-3.4833500000000002</v>
      </c>
      <c r="L168">
        <f ca="1"/>
        <v>-2.8847700000000001</v>
      </c>
      <c r="M168">
        <f ca="1"/>
        <v>-2.5791599999999999</v>
      </c>
      <c r="N168">
        <f ca="1"/>
        <v>0.01</v>
      </c>
      <c r="O168" t="str">
        <f ca="1"/>
        <v>BIC</v>
      </c>
      <c r="P168" t="str">
        <f ca="1"/>
        <v>c</v>
      </c>
      <c r="Q168">
        <f ca="1"/>
        <v>5.0799999999999998E-2</v>
      </c>
      <c r="R168" t="str">
        <f ca="1"/>
        <v>Series is Non-stationary. Null Hypothesis Weak...</v>
      </c>
    </row>
    <row r="169" spans="1:18">
      <c r="A169" s="4" t="s">
        <v>242</v>
      </c>
      <c r="B169">
        <v>1.04944E-4</v>
      </c>
      <c r="C169">
        <f t="shared" si="14"/>
        <v>2508</v>
      </c>
      <c r="D169" t="str">
        <f t="shared" si="3"/>
        <v>b2508:b2520</v>
      </c>
      <c r="F169" cm="1">
        <f t="array" aca="1" ref="F169:R169" ca="1">TRANSPOSE(INDIRECT(D169))</f>
        <v>-2.7420599999999999</v>
      </c>
      <c r="G169">
        <f ca="1"/>
        <v>6.7038100000000003E-2</v>
      </c>
      <c r="H169">
        <f ca="1"/>
        <v>0</v>
      </c>
      <c r="I169">
        <f ca="1"/>
        <v>126</v>
      </c>
      <c r="J169" t="str">
        <f ca="1"/>
        <v>CS-Price-Aa-1YR</v>
      </c>
      <c r="K169">
        <f ca="1"/>
        <v>-3.4833500000000002</v>
      </c>
      <c r="L169">
        <f ca="1"/>
        <v>-2.8847700000000001</v>
      </c>
      <c r="M169">
        <f ca="1"/>
        <v>-2.5791599999999999</v>
      </c>
      <c r="N169">
        <f ca="1"/>
        <v>0.01</v>
      </c>
      <c r="O169" t="str">
        <f ca="1"/>
        <v>BIC</v>
      </c>
      <c r="P169" t="str">
        <f ca="1"/>
        <v>c</v>
      </c>
      <c r="Q169">
        <f ca="1"/>
        <v>6.7000000000000004E-2</v>
      </c>
      <c r="R169" t="str">
        <f ca="1"/>
        <v>Series is Non-stationary. Null Hypothesis Weak...</v>
      </c>
    </row>
    <row r="170" spans="1:18">
      <c r="A170" s="4" t="s">
        <v>243</v>
      </c>
      <c r="B170">
        <v>0</v>
      </c>
      <c r="C170">
        <f t="shared" si="14"/>
        <v>2523</v>
      </c>
      <c r="D170" t="str">
        <f t="shared" si="3"/>
        <v>b2523:b2535</v>
      </c>
      <c r="F170" cm="1">
        <f t="array" aca="1" ref="F170:R170" ca="1">TRANSPOSE(INDIRECT(D170))</f>
        <v>-2.8527900000000002</v>
      </c>
      <c r="G170">
        <f ca="1"/>
        <v>5.1119199999999997E-2</v>
      </c>
      <c r="H170">
        <f ca="1"/>
        <v>0</v>
      </c>
      <c r="I170">
        <f ca="1"/>
        <v>126</v>
      </c>
      <c r="J170" t="str">
        <f ca="1"/>
        <v>CS-Price-A-1YR</v>
      </c>
      <c r="K170">
        <f ca="1"/>
        <v>-3.4833500000000002</v>
      </c>
      <c r="L170">
        <f ca="1"/>
        <v>-2.8847700000000001</v>
      </c>
      <c r="M170">
        <f ca="1"/>
        <v>-2.5791599999999999</v>
      </c>
      <c r="N170">
        <f ca="1"/>
        <v>0.01</v>
      </c>
      <c r="O170" t="str">
        <f ca="1"/>
        <v>BIC</v>
      </c>
      <c r="P170" t="str">
        <f ca="1"/>
        <v>c</v>
      </c>
      <c r="Q170">
        <f ca="1"/>
        <v>5.11E-2</v>
      </c>
      <c r="R170" t="str">
        <f ca="1"/>
        <v>Series is Non-stationary. Null Hypothesis Weak...</v>
      </c>
    </row>
    <row r="171" spans="1:18">
      <c r="A171" s="4" t="s">
        <v>244</v>
      </c>
      <c r="B171">
        <v>126</v>
      </c>
      <c r="C171">
        <f t="shared" si="14"/>
        <v>2538</v>
      </c>
      <c r="D171" t="str">
        <f t="shared" si="3"/>
        <v>b2538:b2550</v>
      </c>
      <c r="F171" cm="1">
        <f t="array" aca="1" ref="F171:R171" ca="1">TRANSPOSE(INDIRECT(D171))</f>
        <v>-4.3765200000000002</v>
      </c>
      <c r="G171">
        <f ca="1"/>
        <v>3.2656299999999998E-4</v>
      </c>
      <c r="H171">
        <f ca="1"/>
        <v>0</v>
      </c>
      <c r="I171">
        <f ca="1"/>
        <v>126</v>
      </c>
      <c r="J171" t="str">
        <f ca="1"/>
        <v>CS-Price-Baa-1YR</v>
      </c>
      <c r="K171">
        <f ca="1"/>
        <v>-3.4833500000000002</v>
      </c>
      <c r="L171">
        <f ca="1"/>
        <v>-2.8847700000000001</v>
      </c>
      <c r="M171">
        <f ca="1"/>
        <v>-2.5791599999999999</v>
      </c>
      <c r="N171">
        <f ca="1"/>
        <v>0.01</v>
      </c>
      <c r="O171" t="str">
        <f ca="1"/>
        <v>BIC</v>
      </c>
      <c r="P171" t="str">
        <f ca="1"/>
        <v>c</v>
      </c>
      <c r="Q171">
        <f ca="1"/>
        <v>2.9999999999999997E-4</v>
      </c>
      <c r="R171" t="str">
        <f ca="1"/>
        <v>Series is Stationary. Null Hypothesis Rejecting</v>
      </c>
    </row>
    <row r="172" spans="1:18">
      <c r="A172" s="4" t="s">
        <v>169</v>
      </c>
      <c r="B172" t="s">
        <v>121</v>
      </c>
      <c r="C172">
        <f t="shared" si="14"/>
        <v>2553</v>
      </c>
      <c r="D172" t="str">
        <f t="shared" si="3"/>
        <v>b2553:b2565</v>
      </c>
      <c r="F172" cm="1">
        <f t="array" aca="1" ref="F172:R172" ca="1">TRANSPOSE(INDIRECT(D172))</f>
        <v>-5.8096500000000004</v>
      </c>
      <c r="G172">
        <f ca="1"/>
        <v>4.4321800000000002E-7</v>
      </c>
      <c r="H172">
        <f ca="1"/>
        <v>0</v>
      </c>
      <c r="I172">
        <f ca="1"/>
        <v>126</v>
      </c>
      <c r="J172" t="str">
        <f ca="1"/>
        <v>CS-Price-Aaa-5YR</v>
      </c>
      <c r="K172">
        <f ca="1"/>
        <v>-3.4833500000000002</v>
      </c>
      <c r="L172">
        <f ca="1"/>
        <v>-2.8847700000000001</v>
      </c>
      <c r="M172">
        <f ca="1"/>
        <v>-2.5791599999999999</v>
      </c>
      <c r="N172">
        <f ca="1"/>
        <v>0.01</v>
      </c>
      <c r="O172" t="str">
        <f ca="1"/>
        <v>BIC</v>
      </c>
      <c r="P172" t="str">
        <f ca="1"/>
        <v>c</v>
      </c>
      <c r="Q172">
        <f ca="1"/>
        <v>0</v>
      </c>
      <c r="R172" t="str">
        <f ca="1"/>
        <v>Series is Stationary. Null Hypothesis Rejecting</v>
      </c>
    </row>
    <row r="173" spans="1:18">
      <c r="A173" s="4" t="s">
        <v>246</v>
      </c>
      <c r="B173">
        <v>-2.58371</v>
      </c>
      <c r="C173">
        <f>C172+15</f>
        <v>2568</v>
      </c>
      <c r="D173" t="str">
        <f t="shared" si="3"/>
        <v>b2568:b2580</v>
      </c>
      <c r="F173" cm="1">
        <f t="array" aca="1" ref="F173:R173" ca="1">TRANSPOSE(INDIRECT(D173))</f>
        <v>-4.2544300000000002</v>
      </c>
      <c r="G173">
        <f ca="1"/>
        <v>5.3224000000000001E-4</v>
      </c>
      <c r="H173">
        <f ca="1"/>
        <v>0</v>
      </c>
      <c r="I173">
        <f ca="1"/>
        <v>126</v>
      </c>
      <c r="J173" t="str">
        <f ca="1"/>
        <v>CS-Price-Aa-5YR</v>
      </c>
      <c r="K173">
        <f ca="1"/>
        <v>-3.4833500000000002</v>
      </c>
      <c r="L173">
        <f ca="1"/>
        <v>-2.8847700000000001</v>
      </c>
      <c r="M173">
        <f ca="1"/>
        <v>-2.5791599999999999</v>
      </c>
      <c r="N173">
        <f ca="1"/>
        <v>0.01</v>
      </c>
      <c r="O173" t="str">
        <f ca="1"/>
        <v>BIC</v>
      </c>
      <c r="P173" t="str">
        <f ca="1"/>
        <v>c</v>
      </c>
      <c r="Q173">
        <f ca="1"/>
        <v>5.0000000000000001E-4</v>
      </c>
      <c r="R173" t="str">
        <f ca="1"/>
        <v>Series is Stationary. Null Hypothesis Rejecting</v>
      </c>
    </row>
    <row r="174" spans="1:18">
      <c r="A174" s="4" t="s">
        <v>247</v>
      </c>
      <c r="B174">
        <v>-1.94333</v>
      </c>
      <c r="C174">
        <f t="shared" ref="C174:C189" si="15">C173+15</f>
        <v>2583</v>
      </c>
      <c r="D174" t="str">
        <f t="shared" si="3"/>
        <v>b2583:b2595</v>
      </c>
      <c r="F174" cm="1">
        <f t="array" aca="1" ref="F174:R174" ca="1">TRANSPOSE(INDIRECT(D174))</f>
        <v>-3.9572400000000001</v>
      </c>
      <c r="G174">
        <f ca="1"/>
        <v>1.6517299999999999E-3</v>
      </c>
      <c r="H174">
        <f ca="1"/>
        <v>0</v>
      </c>
      <c r="I174">
        <f ca="1"/>
        <v>126</v>
      </c>
      <c r="J174" t="str">
        <f ca="1"/>
        <v>CS-Price-A-5YR</v>
      </c>
      <c r="K174">
        <f ca="1"/>
        <v>-3.4833500000000002</v>
      </c>
      <c r="L174">
        <f ca="1"/>
        <v>-2.8847700000000001</v>
      </c>
      <c r="M174">
        <f ca="1"/>
        <v>-2.5791599999999999</v>
      </c>
      <c r="N174">
        <f ca="1"/>
        <v>0.01</v>
      </c>
      <c r="O174" t="str">
        <f ca="1"/>
        <v>BIC</v>
      </c>
      <c r="P174" t="str">
        <f ca="1"/>
        <v>c</v>
      </c>
      <c r="Q174">
        <f ca="1"/>
        <v>1.6999999999999999E-3</v>
      </c>
      <c r="R174" t="str">
        <f ca="1"/>
        <v>Series is Stationary. Null Hypothesis Rejecting</v>
      </c>
    </row>
    <row r="175" spans="1:18">
      <c r="A175" s="4" t="s">
        <v>248</v>
      </c>
      <c r="B175">
        <v>-1.61487</v>
      </c>
      <c r="C175">
        <f t="shared" si="15"/>
        <v>2598</v>
      </c>
      <c r="D175" t="str">
        <f t="shared" si="3"/>
        <v>b2598:b2610</v>
      </c>
      <c r="F175" cm="1">
        <f t="array" aca="1" ref="F175:R175" ca="1">TRANSPOSE(INDIRECT(D175))</f>
        <v>-4.9223299999999997</v>
      </c>
      <c r="G175">
        <f ca="1"/>
        <v>3.1547500000000002E-5</v>
      </c>
      <c r="H175">
        <f ca="1"/>
        <v>0</v>
      </c>
      <c r="I175">
        <f ca="1"/>
        <v>126</v>
      </c>
      <c r="J175" t="str">
        <f ca="1"/>
        <v>CS-Price-Baa-5YR</v>
      </c>
      <c r="K175">
        <f ca="1"/>
        <v>-3.4833500000000002</v>
      </c>
      <c r="L175">
        <f ca="1"/>
        <v>-2.8847700000000001</v>
      </c>
      <c r="M175">
        <f ca="1"/>
        <v>-2.5791599999999999</v>
      </c>
      <c r="N175">
        <f ca="1"/>
        <v>0.01</v>
      </c>
      <c r="O175" t="str">
        <f ca="1"/>
        <v>BIC</v>
      </c>
      <c r="P175" t="str">
        <f ca="1"/>
        <v>c</v>
      </c>
      <c r="Q175">
        <f ca="1"/>
        <v>0</v>
      </c>
      <c r="R175" t="str">
        <f ca="1"/>
        <v>Series is Stationary. Null Hypothesis Rejecting</v>
      </c>
    </row>
    <row r="176" spans="1:18">
      <c r="A176" s="4" t="s">
        <v>265</v>
      </c>
      <c r="B176">
        <v>0.05</v>
      </c>
      <c r="C176">
        <f t="shared" si="15"/>
        <v>2613</v>
      </c>
      <c r="D176" t="str">
        <f t="shared" si="3"/>
        <v>b2613:b2625</v>
      </c>
      <c r="F176" cm="1">
        <f t="array" aca="1" ref="F176:R176" ca="1">TRANSPOSE(INDIRECT(D176))</f>
        <v>-10.8408</v>
      </c>
      <c r="G176">
        <f ca="1"/>
        <v>1.61801E-19</v>
      </c>
      <c r="H176">
        <f ca="1"/>
        <v>0</v>
      </c>
      <c r="I176">
        <f ca="1"/>
        <v>126</v>
      </c>
      <c r="J176" t="str">
        <f ca="1"/>
        <v>CS-Aaa-3MO-diff</v>
      </c>
      <c r="K176">
        <f ca="1"/>
        <v>-3.4833500000000002</v>
      </c>
      <c r="L176">
        <f ca="1"/>
        <v>-2.8847700000000001</v>
      </c>
      <c r="M176">
        <f ca="1"/>
        <v>-2.5791599999999999</v>
      </c>
      <c r="N176">
        <f ca="1"/>
        <v>0.01</v>
      </c>
      <c r="O176" t="str">
        <f ca="1"/>
        <v>BIC</v>
      </c>
      <c r="P176" t="str">
        <f ca="1"/>
        <v>c</v>
      </c>
      <c r="Q176">
        <f ca="1"/>
        <v>0</v>
      </c>
      <c r="R176" t="str">
        <f ca="1"/>
        <v>Series is Stationary. Null Hypothesis Rejecting</v>
      </c>
    </row>
    <row r="177" spans="1:18">
      <c r="A177" s="4" t="s">
        <v>683</v>
      </c>
      <c r="B177" t="s">
        <v>403</v>
      </c>
      <c r="C177">
        <f t="shared" si="15"/>
        <v>2628</v>
      </c>
      <c r="D177" t="str">
        <f t="shared" si="3"/>
        <v>b2628:b2640</v>
      </c>
      <c r="F177" cm="1">
        <f t="array" aca="1" ref="F177:R177" ca="1">TRANSPOSE(INDIRECT(D177))</f>
        <v>-10.8408</v>
      </c>
      <c r="G177">
        <f ca="1"/>
        <v>1.61801E-19</v>
      </c>
      <c r="H177">
        <f ca="1"/>
        <v>0</v>
      </c>
      <c r="I177">
        <f ca="1"/>
        <v>126</v>
      </c>
      <c r="J177" t="str">
        <f ca="1"/>
        <v>CS-Aa-3MO-diff</v>
      </c>
      <c r="K177">
        <f ca="1"/>
        <v>-3.4833500000000002</v>
      </c>
      <c r="L177">
        <f ca="1"/>
        <v>-2.8847700000000001</v>
      </c>
      <c r="M177">
        <f ca="1"/>
        <v>-2.5791599999999999</v>
      </c>
      <c r="N177">
        <f ca="1"/>
        <v>0.01</v>
      </c>
      <c r="O177" t="str">
        <f ca="1"/>
        <v>BIC</v>
      </c>
      <c r="P177" t="str">
        <f ca="1"/>
        <v>c</v>
      </c>
      <c r="Q177">
        <f ca="1"/>
        <v>0</v>
      </c>
      <c r="R177" t="str">
        <f ca="1"/>
        <v>Series is Stationary. Null Hypothesis Rejecting</v>
      </c>
    </row>
    <row r="178" spans="1:18">
      <c r="A178" s="4" t="s">
        <v>684</v>
      </c>
      <c r="B178" t="s">
        <v>686</v>
      </c>
      <c r="C178">
        <f t="shared" si="15"/>
        <v>2643</v>
      </c>
      <c r="D178" t="str">
        <f t="shared" si="3"/>
        <v>b2643:b2655</v>
      </c>
      <c r="F178" cm="1">
        <f t="array" aca="1" ref="F178:R178" ca="1">TRANSPOSE(INDIRECT(D178))</f>
        <v>-10.657999999999999</v>
      </c>
      <c r="G178">
        <f ca="1"/>
        <v>4.4831099999999998E-19</v>
      </c>
      <c r="H178">
        <f ca="1"/>
        <v>0</v>
      </c>
      <c r="I178">
        <f ca="1"/>
        <v>126</v>
      </c>
      <c r="J178" t="str">
        <f ca="1"/>
        <v>CS-A-3MO-diff</v>
      </c>
      <c r="K178">
        <f ca="1"/>
        <v>-3.4833500000000002</v>
      </c>
      <c r="L178">
        <f ca="1"/>
        <v>-2.8847700000000001</v>
      </c>
      <c r="M178">
        <f ca="1"/>
        <v>-2.5791599999999999</v>
      </c>
      <c r="N178">
        <f ca="1"/>
        <v>0.01</v>
      </c>
      <c r="O178" t="str">
        <f ca="1"/>
        <v>BIC</v>
      </c>
      <c r="P178" t="str">
        <f ca="1"/>
        <v>c</v>
      </c>
      <c r="Q178">
        <f ca="1"/>
        <v>0</v>
      </c>
      <c r="R178" t="str">
        <f ca="1"/>
        <v>Series is Stationary. Null Hypothesis Rejecting</v>
      </c>
    </row>
    <row r="179" spans="1:18">
      <c r="A179" s="4" t="s">
        <v>685</v>
      </c>
      <c r="B179">
        <v>1E-4</v>
      </c>
      <c r="C179">
        <f t="shared" si="15"/>
        <v>2658</v>
      </c>
      <c r="D179" t="str">
        <f t="shared" si="3"/>
        <v>b2658:b2670</v>
      </c>
      <c r="F179" cm="1">
        <f t="array" aca="1" ref="F179:R179" ca="1">TRANSPOSE(INDIRECT(D179))</f>
        <v>-4.7979799999999999</v>
      </c>
      <c r="G179">
        <f ca="1"/>
        <v>5.4870800000000003E-5</v>
      </c>
      <c r="H179">
        <f ca="1"/>
        <v>3</v>
      </c>
      <c r="I179">
        <f ca="1"/>
        <v>123</v>
      </c>
      <c r="J179" t="str">
        <f ca="1"/>
        <v>CS-Baa-3MO-diff</v>
      </c>
      <c r="K179">
        <f ca="1"/>
        <v>-3.4846699999999999</v>
      </c>
      <c r="L179">
        <f ca="1"/>
        <v>-2.8853399999999998</v>
      </c>
      <c r="M179">
        <f ca="1"/>
        <v>-2.5794600000000001</v>
      </c>
      <c r="N179">
        <f ca="1"/>
        <v>0.01</v>
      </c>
      <c r="O179" t="str">
        <f ca="1"/>
        <v>BIC</v>
      </c>
      <c r="P179" t="str">
        <f ca="1"/>
        <v>c</v>
      </c>
      <c r="Q179">
        <f ca="1"/>
        <v>1E-4</v>
      </c>
      <c r="R179" t="str">
        <f ca="1"/>
        <v>Series is Stationary. Null Hypothesis Rejecting</v>
      </c>
    </row>
    <row r="180" spans="1:18">
      <c r="A180" s="4" t="s">
        <v>250</v>
      </c>
      <c r="B180" t="s">
        <v>697</v>
      </c>
      <c r="C180">
        <f t="shared" si="15"/>
        <v>2673</v>
      </c>
      <c r="D180" t="str">
        <f t="shared" si="3"/>
        <v>b2673:b2685</v>
      </c>
      <c r="F180" cm="1">
        <f t="array" aca="1" ref="F180:R180" ca="1">TRANSPOSE(INDIRECT(D180))</f>
        <v>-14.029299999999999</v>
      </c>
      <c r="G180">
        <f ca="1"/>
        <v>3.45818E-26</v>
      </c>
      <c r="H180">
        <f ca="1"/>
        <v>0</v>
      </c>
      <c r="I180">
        <f ca="1"/>
        <v>126</v>
      </c>
      <c r="J180" t="str">
        <f ca="1"/>
        <v>CS-Price-Aaa-3MO-diff</v>
      </c>
      <c r="K180">
        <f ca="1"/>
        <v>-3.4833500000000002</v>
      </c>
      <c r="L180">
        <f ca="1"/>
        <v>-2.8847700000000001</v>
      </c>
      <c r="M180">
        <f ca="1"/>
        <v>-2.5791599999999999</v>
      </c>
      <c r="N180">
        <f ca="1"/>
        <v>0.01</v>
      </c>
      <c r="O180" t="str">
        <f ca="1"/>
        <v>BIC</v>
      </c>
      <c r="P180" t="str">
        <f ca="1"/>
        <v>c</v>
      </c>
      <c r="Q180">
        <f ca="1"/>
        <v>0</v>
      </c>
      <c r="R180" t="str">
        <f ca="1"/>
        <v>Series is Stationary. Null Hypothesis Rejecting</v>
      </c>
    </row>
    <row r="181" spans="1:18">
      <c r="A181" s="4" t="s">
        <v>252</v>
      </c>
      <c r="B181" t="s">
        <v>253</v>
      </c>
      <c r="C181">
        <f t="shared" si="15"/>
        <v>2688</v>
      </c>
      <c r="D181" t="str">
        <f t="shared" si="3"/>
        <v>b2688:b2700</v>
      </c>
      <c r="F181" cm="1">
        <f t="array" aca="1" ref="F181:R181" ca="1">TRANSPOSE(INDIRECT(D181))</f>
        <v>-10.8978</v>
      </c>
      <c r="G181">
        <f ca="1"/>
        <v>1.1802600000000001E-19</v>
      </c>
      <c r="H181">
        <f ca="1"/>
        <v>0</v>
      </c>
      <c r="I181">
        <f ca="1"/>
        <v>126</v>
      </c>
      <c r="J181" t="str">
        <f ca="1"/>
        <v>CS-Price-Aa-3MO-diff</v>
      </c>
      <c r="K181">
        <f ca="1"/>
        <v>-3.4833500000000002</v>
      </c>
      <c r="L181">
        <f ca="1"/>
        <v>-2.8847700000000001</v>
      </c>
      <c r="M181">
        <f ca="1"/>
        <v>-2.5791599999999999</v>
      </c>
      <c r="N181">
        <f ca="1"/>
        <v>0.01</v>
      </c>
      <c r="O181" t="str">
        <f ca="1"/>
        <v>BIC</v>
      </c>
      <c r="P181" t="str">
        <f ca="1"/>
        <v>c</v>
      </c>
      <c r="Q181">
        <f ca="1"/>
        <v>0</v>
      </c>
      <c r="R181" t="str">
        <f ca="1"/>
        <v>Series is Stationary. Null Hypothesis Rejecting</v>
      </c>
    </row>
    <row r="182" spans="1:18">
      <c r="A182" s="4" t="s">
        <v>495</v>
      </c>
      <c r="C182">
        <f t="shared" si="15"/>
        <v>2703</v>
      </c>
      <c r="D182" t="str">
        <f t="shared" si="3"/>
        <v>b2703:b2715</v>
      </c>
      <c r="F182" cm="1">
        <f t="array" aca="1" ref="F182:R182" ca="1">TRANSPOSE(INDIRECT(D182))</f>
        <v>-10.686999999999999</v>
      </c>
      <c r="G182">
        <f ca="1"/>
        <v>3.8107099999999999E-19</v>
      </c>
      <c r="H182">
        <f ca="1"/>
        <v>0</v>
      </c>
      <c r="I182">
        <f ca="1"/>
        <v>126</v>
      </c>
      <c r="J182" t="str">
        <f ca="1"/>
        <v>CS-Price-A-3MO-diff</v>
      </c>
      <c r="K182">
        <f ca="1"/>
        <v>-3.4833500000000002</v>
      </c>
      <c r="L182">
        <f ca="1"/>
        <v>-2.8847700000000001</v>
      </c>
      <c r="M182">
        <f ca="1"/>
        <v>-2.5791599999999999</v>
      </c>
      <c r="N182">
        <f ca="1"/>
        <v>0.01</v>
      </c>
      <c r="O182" t="str">
        <f ca="1"/>
        <v>BIC</v>
      </c>
      <c r="P182" t="str">
        <f ca="1"/>
        <v>c</v>
      </c>
      <c r="Q182">
        <f ca="1"/>
        <v>0</v>
      </c>
      <c r="R182" t="str">
        <f ca="1"/>
        <v>Series is Stationary. Null Hypothesis Rejecting</v>
      </c>
    </row>
    <row r="183" spans="1:18">
      <c r="A183" s="4" t="s">
        <v>241</v>
      </c>
      <c r="B183">
        <v>1.69818</v>
      </c>
      <c r="C183">
        <f t="shared" si="15"/>
        <v>2718</v>
      </c>
      <c r="D183" t="str">
        <f t="shared" si="3"/>
        <v>b2718:b2730</v>
      </c>
      <c r="F183" cm="1">
        <f t="array" aca="1" ref="F183:R183" ca="1">TRANSPOSE(INDIRECT(D183))</f>
        <v>-4.8196199999999996</v>
      </c>
      <c r="G183">
        <f ca="1"/>
        <v>4.9874999999999999E-5</v>
      </c>
      <c r="H183">
        <f ca="1"/>
        <v>3</v>
      </c>
      <c r="I183">
        <f ca="1"/>
        <v>123</v>
      </c>
      <c r="J183" t="str">
        <f ca="1"/>
        <v>CS-Price-Baa-3MO-diff</v>
      </c>
      <c r="K183">
        <f ca="1"/>
        <v>-3.4846699999999999</v>
      </c>
      <c r="L183">
        <f ca="1"/>
        <v>-2.8853399999999998</v>
      </c>
      <c r="M183">
        <f ca="1"/>
        <v>-2.5794600000000001</v>
      </c>
      <c r="N183">
        <f ca="1"/>
        <v>0.01</v>
      </c>
      <c r="O183" t="str">
        <f ca="1"/>
        <v>BIC</v>
      </c>
      <c r="P183" t="str">
        <f ca="1"/>
        <v>c</v>
      </c>
      <c r="Q183">
        <f ca="1"/>
        <v>0</v>
      </c>
      <c r="R183" t="str">
        <f ca="1"/>
        <v>Series is Stationary. Null Hypothesis Rejecting</v>
      </c>
    </row>
    <row r="184" spans="1:18">
      <c r="A184" s="4" t="s">
        <v>242</v>
      </c>
      <c r="B184">
        <v>0.97874899999999998</v>
      </c>
      <c r="C184">
        <f t="shared" si="15"/>
        <v>2733</v>
      </c>
      <c r="D184" t="str">
        <f t="shared" si="3"/>
        <v>b2733:b2745</v>
      </c>
      <c r="F184" cm="1">
        <f t="array" aca="1" ref="F184:R184" ca="1">TRANSPOSE(INDIRECT(D184))</f>
        <v>-9.5381499999999999</v>
      </c>
      <c r="G184">
        <f ca="1"/>
        <v>2.7727399999999999E-16</v>
      </c>
      <c r="H184">
        <f ca="1"/>
        <v>1</v>
      </c>
      <c r="I184">
        <f ca="1"/>
        <v>125</v>
      </c>
      <c r="J184" t="str">
        <f ca="1"/>
        <v>CS-Price-Aaa-1YR-diff</v>
      </c>
      <c r="K184">
        <f ca="1"/>
        <v>-3.4837799999999999</v>
      </c>
      <c r="L184">
        <f ca="1"/>
        <v>-2.8849499999999999</v>
      </c>
      <c r="M184">
        <f ca="1"/>
        <v>-2.5792600000000001</v>
      </c>
      <c r="N184">
        <f ca="1"/>
        <v>0.01</v>
      </c>
      <c r="O184" t="str">
        <f ca="1"/>
        <v>BIC</v>
      </c>
      <c r="P184" t="str">
        <f ca="1"/>
        <v>c</v>
      </c>
      <c r="Q184">
        <f ca="1"/>
        <v>0</v>
      </c>
      <c r="R184" t="str">
        <f ca="1"/>
        <v>Series is Stationary. Null Hypothesis Rejecting</v>
      </c>
    </row>
    <row r="185" spans="1:18">
      <c r="A185" s="4" t="s">
        <v>243</v>
      </c>
      <c r="B185">
        <v>0</v>
      </c>
      <c r="C185">
        <f t="shared" si="15"/>
        <v>2748</v>
      </c>
      <c r="D185" t="str">
        <f t="shared" si="3"/>
        <v>b2748:b2760</v>
      </c>
      <c r="F185" cm="1">
        <f t="array" aca="1" ref="F185:R185" ca="1">TRANSPOSE(INDIRECT(D185))</f>
        <v>-10.111800000000001</v>
      </c>
      <c r="G185">
        <f ca="1"/>
        <v>9.9611600000000001E-18</v>
      </c>
      <c r="H185">
        <f ca="1"/>
        <v>0</v>
      </c>
      <c r="I185">
        <f ca="1"/>
        <v>126</v>
      </c>
      <c r="J185" t="str">
        <f ca="1"/>
        <v>CS-Price-Aa-1YR-diff</v>
      </c>
      <c r="K185">
        <f ca="1"/>
        <v>-3.4833500000000002</v>
      </c>
      <c r="L185">
        <f ca="1"/>
        <v>-2.8847700000000001</v>
      </c>
      <c r="M185">
        <f ca="1"/>
        <v>-2.5791599999999999</v>
      </c>
      <c r="N185">
        <f ca="1"/>
        <v>0.01</v>
      </c>
      <c r="O185" t="str">
        <f ca="1"/>
        <v>BIC</v>
      </c>
      <c r="P185" t="str">
        <f ca="1"/>
        <v>c</v>
      </c>
      <c r="Q185">
        <f ca="1"/>
        <v>0</v>
      </c>
      <c r="R185" t="str">
        <f ca="1"/>
        <v>Series is Stationary. Null Hypothesis Rejecting</v>
      </c>
    </row>
    <row r="186" spans="1:18">
      <c r="A186" s="4" t="s">
        <v>244</v>
      </c>
      <c r="B186">
        <v>126</v>
      </c>
      <c r="C186">
        <f t="shared" si="15"/>
        <v>2763</v>
      </c>
      <c r="D186" t="str">
        <f t="shared" si="3"/>
        <v>b2763:b2775</v>
      </c>
      <c r="F186" cm="1">
        <f t="array" aca="1" ref="F186:R186" ca="1">TRANSPOSE(INDIRECT(D186))</f>
        <v>-9.7917299999999994</v>
      </c>
      <c r="G186">
        <f ca="1"/>
        <v>6.3272400000000002E-17</v>
      </c>
      <c r="H186">
        <f ca="1"/>
        <v>0</v>
      </c>
      <c r="I186">
        <f ca="1"/>
        <v>126</v>
      </c>
      <c r="J186" t="str">
        <f ca="1"/>
        <v>CS-Price-A-1YR-diff</v>
      </c>
      <c r="K186">
        <f ca="1"/>
        <v>-3.4833500000000002</v>
      </c>
      <c r="L186">
        <f ca="1"/>
        <v>-2.8847700000000001</v>
      </c>
      <c r="M186">
        <f ca="1"/>
        <v>-2.5791599999999999</v>
      </c>
      <c r="N186">
        <f ca="1"/>
        <v>0.01</v>
      </c>
      <c r="O186" t="str">
        <f ca="1"/>
        <v>BIC</v>
      </c>
      <c r="P186" t="str">
        <f ca="1"/>
        <v>c</v>
      </c>
      <c r="Q186">
        <f ca="1"/>
        <v>0</v>
      </c>
      <c r="R186" t="str">
        <f ca="1"/>
        <v>Series is Stationary. Null Hypothesis Rejecting</v>
      </c>
    </row>
    <row r="187" spans="1:18">
      <c r="A187" s="4" t="s">
        <v>169</v>
      </c>
      <c r="B187" t="s">
        <v>688</v>
      </c>
      <c r="C187">
        <f t="shared" si="15"/>
        <v>2778</v>
      </c>
      <c r="D187" t="str">
        <f t="shared" si="3"/>
        <v>b2778:b2790</v>
      </c>
      <c r="F187" cm="1">
        <f t="array" aca="1" ref="F187:R187" ca="1">TRANSPOSE(INDIRECT(D187))</f>
        <v>-8.71814</v>
      </c>
      <c r="G187">
        <f ca="1"/>
        <v>3.4433900000000003E-14</v>
      </c>
      <c r="H187">
        <f ca="1"/>
        <v>0</v>
      </c>
      <c r="I187">
        <f ca="1"/>
        <v>126</v>
      </c>
      <c r="J187" t="str">
        <f ca="1"/>
        <v>CS-Price-Baa-1YR-diff</v>
      </c>
      <c r="K187">
        <f ca="1"/>
        <v>-3.4833500000000002</v>
      </c>
      <c r="L187">
        <f ca="1"/>
        <v>-2.8847700000000001</v>
      </c>
      <c r="M187">
        <f ca="1"/>
        <v>-2.5791599999999999</v>
      </c>
      <c r="N187">
        <f ca="1"/>
        <v>0.01</v>
      </c>
      <c r="O187" t="str">
        <f ca="1"/>
        <v>BIC</v>
      </c>
      <c r="P187" t="str">
        <f ca="1"/>
        <v>c</v>
      </c>
      <c r="Q187">
        <f ca="1"/>
        <v>0</v>
      </c>
      <c r="R187" t="str">
        <f ca="1"/>
        <v>Series is Stationary. Null Hypothesis Rejecting</v>
      </c>
    </row>
    <row r="188" spans="1:18">
      <c r="A188" s="4" t="s">
        <v>246</v>
      </c>
      <c r="B188" s="10">
        <v>-2.58371</v>
      </c>
      <c r="C188">
        <f t="shared" si="15"/>
        <v>2793</v>
      </c>
      <c r="D188" t="str">
        <f t="shared" si="3"/>
        <v>b2793:b2805</v>
      </c>
      <c r="F188" cm="1">
        <f t="array" aca="1" ref="F188:R188" ca="1">TRANSPOSE(INDIRECT(D188))</f>
        <v>-8.9325799999999997</v>
      </c>
      <c r="G188">
        <f ca="1"/>
        <v>9.7250900000000004E-15</v>
      </c>
      <c r="H188">
        <f ca="1"/>
        <v>1</v>
      </c>
      <c r="I188">
        <f ca="1"/>
        <v>125</v>
      </c>
      <c r="J188" t="str">
        <f ca="1"/>
        <v>CS-Price-Aaa-5YR-diff</v>
      </c>
      <c r="K188">
        <f ca="1"/>
        <v>-3.4837799999999999</v>
      </c>
      <c r="L188">
        <f ca="1"/>
        <v>-2.8849499999999999</v>
      </c>
      <c r="M188">
        <f ca="1"/>
        <v>-2.5792600000000001</v>
      </c>
      <c r="N188">
        <f ca="1"/>
        <v>0.01</v>
      </c>
      <c r="O188" t="str">
        <f ca="1"/>
        <v>BIC</v>
      </c>
      <c r="P188" t="str">
        <f ca="1"/>
        <v>c</v>
      </c>
      <c r="Q188">
        <f ca="1"/>
        <v>0</v>
      </c>
      <c r="R188" t="str">
        <f ca="1"/>
        <v>Series is Stationary. Null Hypothesis Rejecting</v>
      </c>
    </row>
    <row r="189" spans="1:18">
      <c r="A189" s="4" t="s">
        <v>247</v>
      </c>
      <c r="B189">
        <v>-1.94333</v>
      </c>
      <c r="C189">
        <f t="shared" si="15"/>
        <v>2808</v>
      </c>
      <c r="D189" t="str">
        <f t="shared" si="3"/>
        <v>b2808:b2820</v>
      </c>
      <c r="F189" cm="1">
        <f t="array" aca="1" ref="F189:R189" ca="1">TRANSPOSE(INDIRECT(D189))</f>
        <v>-9.1845800000000004</v>
      </c>
      <c r="G189">
        <f ca="1"/>
        <v>2.2051800000000001E-15</v>
      </c>
      <c r="H189">
        <f ca="1"/>
        <v>0</v>
      </c>
      <c r="I189">
        <f ca="1"/>
        <v>126</v>
      </c>
      <c r="J189" t="str">
        <f ca="1"/>
        <v>CS-Price-Aa-5YR-diff</v>
      </c>
      <c r="K189">
        <f ca="1"/>
        <v>-3.4833500000000002</v>
      </c>
      <c r="L189">
        <f ca="1"/>
        <v>-2.8847700000000001</v>
      </c>
      <c r="M189">
        <f ca="1"/>
        <v>-2.5791599999999999</v>
      </c>
      <c r="N189">
        <f ca="1"/>
        <v>0.01</v>
      </c>
      <c r="O189" t="str">
        <f ca="1"/>
        <v>BIC</v>
      </c>
      <c r="P189" t="str">
        <f ca="1"/>
        <v>c</v>
      </c>
      <c r="Q189">
        <f ca="1"/>
        <v>0</v>
      </c>
      <c r="R189" t="str">
        <f ca="1"/>
        <v>Series is Stationary. Null Hypothesis Rejecting</v>
      </c>
    </row>
    <row r="190" spans="1:18">
      <c r="A190" s="4" t="s">
        <v>248</v>
      </c>
      <c r="B190">
        <v>-1.61487</v>
      </c>
      <c r="C190">
        <f>C189+15</f>
        <v>2823</v>
      </c>
      <c r="D190" t="str">
        <f t="shared" si="3"/>
        <v>b2823:b2835</v>
      </c>
      <c r="F190" cm="1">
        <f t="array" aca="1" ref="F190:R190" ca="1">TRANSPOSE(INDIRECT(D190))</f>
        <v>-9.3961100000000002</v>
      </c>
      <c r="G190">
        <f ca="1"/>
        <v>6.3678300000000002E-16</v>
      </c>
      <c r="H190">
        <f ca="1"/>
        <v>0</v>
      </c>
      <c r="I190">
        <f ca="1"/>
        <v>126</v>
      </c>
      <c r="J190" t="str">
        <f ca="1"/>
        <v>CS-Price-A-5YR-diff</v>
      </c>
      <c r="K190">
        <f ca="1"/>
        <v>-3.4833500000000002</v>
      </c>
      <c r="L190">
        <f ca="1"/>
        <v>-2.8847700000000001</v>
      </c>
      <c r="M190">
        <f ca="1"/>
        <v>-2.5791599999999999</v>
      </c>
      <c r="N190">
        <f ca="1"/>
        <v>0.01</v>
      </c>
      <c r="O190" t="str">
        <f ca="1"/>
        <v>BIC</v>
      </c>
      <c r="P190" t="str">
        <f ca="1"/>
        <v>c</v>
      </c>
      <c r="Q190">
        <f ca="1"/>
        <v>0</v>
      </c>
      <c r="R190" t="str">
        <f ca="1"/>
        <v>Series is Stationary. Null Hypothesis Rejecting</v>
      </c>
    </row>
    <row r="191" spans="1:18">
      <c r="A191" s="4" t="s">
        <v>265</v>
      </c>
      <c r="B191">
        <v>0.05</v>
      </c>
      <c r="C191">
        <f t="shared" ref="C191:C206" si="16">C190+15</f>
        <v>2838</v>
      </c>
      <c r="D191" t="str">
        <f t="shared" si="3"/>
        <v>b2838:b2850</v>
      </c>
      <c r="F191" cm="1">
        <f t="array" aca="1" ref="F191:R191" ca="1">TRANSPOSE(INDIRECT(D191))</f>
        <v>-8.2586700000000004</v>
      </c>
      <c r="G191">
        <f ca="1"/>
        <v>5.1537599999999998E-13</v>
      </c>
      <c r="H191">
        <f ca="1"/>
        <v>0</v>
      </c>
      <c r="I191">
        <f ca="1"/>
        <v>126</v>
      </c>
      <c r="J191" t="str">
        <f ca="1"/>
        <v>CS-Price-Baa-5YR-diff</v>
      </c>
      <c r="K191">
        <f ca="1"/>
        <v>-3.4833500000000002</v>
      </c>
      <c r="L191">
        <f ca="1"/>
        <v>-2.8847700000000001</v>
      </c>
      <c r="M191">
        <f ca="1"/>
        <v>-2.5791599999999999</v>
      </c>
      <c r="N191">
        <f ca="1"/>
        <v>0.01</v>
      </c>
      <c r="O191" t="str">
        <f ca="1"/>
        <v>BIC</v>
      </c>
      <c r="P191" t="str">
        <f ca="1"/>
        <v>c</v>
      </c>
      <c r="Q191">
        <f ca="1"/>
        <v>0</v>
      </c>
      <c r="R191" t="str">
        <f ca="1"/>
        <v>Series is Stationary. Null Hypothesis Rejecting</v>
      </c>
    </row>
    <row r="192" spans="1:18">
      <c r="A192" s="4" t="s">
        <v>683</v>
      </c>
      <c r="B192" t="s">
        <v>403</v>
      </c>
      <c r="C192">
        <f t="shared" si="16"/>
        <v>2853</v>
      </c>
      <c r="D192" t="str">
        <f t="shared" si="3"/>
        <v>b2853:b2865</v>
      </c>
      <c r="F192" cm="1">
        <f t="array" aca="1" ref="F192:R192" ca="1">TRANSPOSE(INDIRECT(D192))</f>
        <v>-3.9742899999999999</v>
      </c>
      <c r="G192">
        <f ca="1"/>
        <v>1.5513E-3</v>
      </c>
      <c r="H192">
        <f ca="1"/>
        <v>0</v>
      </c>
      <c r="I192">
        <f ca="1"/>
        <v>126</v>
      </c>
      <c r="J192" t="str">
        <f ca="1"/>
        <v>Corp-Aaa_Corp</v>
      </c>
      <c r="K192">
        <f ca="1"/>
        <v>-3.4833500000000002</v>
      </c>
      <c r="L192">
        <f ca="1"/>
        <v>-2.8847700000000001</v>
      </c>
      <c r="M192">
        <f ca="1"/>
        <v>-2.5791599999999999</v>
      </c>
      <c r="N192">
        <f ca="1"/>
        <v>0.01</v>
      </c>
      <c r="O192" t="str">
        <f ca="1"/>
        <v>BIC</v>
      </c>
      <c r="P192" t="str">
        <f ca="1"/>
        <v>c</v>
      </c>
      <c r="Q192">
        <f ca="1"/>
        <v>1.6000000000000001E-3</v>
      </c>
      <c r="R192" t="str">
        <f ca="1"/>
        <v>Series is Stationary. Null Hypothesis Rejecting</v>
      </c>
    </row>
    <row r="193" spans="1:18">
      <c r="A193" s="4" t="s">
        <v>684</v>
      </c>
      <c r="B193" t="s">
        <v>686</v>
      </c>
      <c r="C193">
        <f t="shared" si="16"/>
        <v>2868</v>
      </c>
      <c r="D193" t="str">
        <f t="shared" si="3"/>
        <v>b2868:b2880</v>
      </c>
      <c r="F193" cm="1">
        <f t="array" aca="1" ref="F193:R193" ca="1">TRANSPOSE(INDIRECT(D193))</f>
        <v>-3.75624</v>
      </c>
      <c r="G193">
        <f ca="1"/>
        <v>3.3880899999999999E-3</v>
      </c>
      <c r="H193">
        <f ca="1"/>
        <v>0</v>
      </c>
      <c r="I193">
        <f ca="1"/>
        <v>126</v>
      </c>
      <c r="J193" t="str">
        <f ca="1"/>
        <v>Corp-Aa_Corp</v>
      </c>
      <c r="K193">
        <f ca="1"/>
        <v>-3.4833500000000002</v>
      </c>
      <c r="L193">
        <f ca="1"/>
        <v>-2.8847700000000001</v>
      </c>
      <c r="M193">
        <f ca="1"/>
        <v>-2.5791599999999999</v>
      </c>
      <c r="N193">
        <f ca="1"/>
        <v>0.01</v>
      </c>
      <c r="O193" t="str">
        <f ca="1"/>
        <v>BIC</v>
      </c>
      <c r="P193" t="str">
        <f ca="1"/>
        <v>c</v>
      </c>
      <c r="Q193">
        <f ca="1"/>
        <v>3.3999999999999998E-3</v>
      </c>
      <c r="R193" t="str">
        <f ca="1"/>
        <v>Series is Stationary. Null Hypothesis Rejecting</v>
      </c>
    </row>
    <row r="194" spans="1:18">
      <c r="A194" s="4" t="s">
        <v>685</v>
      </c>
      <c r="B194">
        <v>0.97870000000000001</v>
      </c>
      <c r="C194">
        <f t="shared" si="16"/>
        <v>2883</v>
      </c>
      <c r="D194" t="str">
        <f t="shared" si="3"/>
        <v>b2883:b2895</v>
      </c>
      <c r="F194" cm="1">
        <f t="array" aca="1" ref="F194:R194" ca="1">TRANSPOSE(INDIRECT(D194))</f>
        <v>-3.9807899999999998</v>
      </c>
      <c r="G194">
        <f ca="1"/>
        <v>1.5145099999999999E-3</v>
      </c>
      <c r="H194">
        <f ca="1"/>
        <v>0</v>
      </c>
      <c r="I194">
        <f ca="1"/>
        <v>126</v>
      </c>
      <c r="J194" t="str">
        <f ca="1"/>
        <v>Corp-A_Corp</v>
      </c>
      <c r="K194">
        <f ca="1"/>
        <v>-3.4833500000000002</v>
      </c>
      <c r="L194">
        <f ca="1"/>
        <v>-2.8847700000000001</v>
      </c>
      <c r="M194">
        <f ca="1"/>
        <v>-2.5791599999999999</v>
      </c>
      <c r="N194">
        <f ca="1"/>
        <v>0.01</v>
      </c>
      <c r="O194" t="str">
        <f ca="1"/>
        <v>BIC</v>
      </c>
      <c r="P194" t="str">
        <f ca="1"/>
        <v>c</v>
      </c>
      <c r="Q194">
        <f ca="1"/>
        <v>1.5E-3</v>
      </c>
      <c r="R194" t="str">
        <f ca="1"/>
        <v>Series is Stationary. Null Hypothesis Rejecting</v>
      </c>
    </row>
    <row r="195" spans="1:18">
      <c r="A195" s="4" t="s">
        <v>250</v>
      </c>
      <c r="B195" t="s">
        <v>687</v>
      </c>
      <c r="C195">
        <f t="shared" si="16"/>
        <v>2898</v>
      </c>
      <c r="D195" t="str">
        <f t="shared" si="3"/>
        <v>b2898:b2910</v>
      </c>
      <c r="F195" cm="1">
        <f t="array" aca="1" ref="F195:R195" ca="1">TRANSPOSE(INDIRECT(D195))</f>
        <v>-5.7992100000000004</v>
      </c>
      <c r="G195">
        <f ca="1"/>
        <v>4.6737799999999999E-7</v>
      </c>
      <c r="H195">
        <f ca="1"/>
        <v>0</v>
      </c>
      <c r="I195">
        <f ca="1"/>
        <v>126</v>
      </c>
      <c r="J195" t="str">
        <f ca="1"/>
        <v>Corp-Baa_Corp</v>
      </c>
      <c r="K195">
        <f ca="1"/>
        <v>-3.4833500000000002</v>
      </c>
      <c r="L195">
        <f ca="1"/>
        <v>-2.8847700000000001</v>
      </c>
      <c r="M195">
        <f ca="1"/>
        <v>-2.5791599999999999</v>
      </c>
      <c r="N195">
        <f ca="1"/>
        <v>0.01</v>
      </c>
      <c r="O195" t="str">
        <f ca="1"/>
        <v>BIC</v>
      </c>
      <c r="P195" t="str">
        <f ca="1"/>
        <v>c</v>
      </c>
      <c r="Q195">
        <f ca="1"/>
        <v>0</v>
      </c>
      <c r="R195" t="str">
        <f ca="1"/>
        <v>Series is Stationary. Null Hypothesis Rejecting</v>
      </c>
    </row>
    <row r="196" spans="1:18">
      <c r="A196" s="4" t="s">
        <v>252</v>
      </c>
      <c r="B196" t="s">
        <v>253</v>
      </c>
      <c r="C196">
        <f t="shared" si="16"/>
        <v>2913</v>
      </c>
      <c r="D196" t="str">
        <f t="shared" si="3"/>
        <v>b2913:b2925</v>
      </c>
      <c r="F196" cm="1">
        <f t="array" aca="1" ref="F196:R196" ca="1">TRANSPOSE(INDIRECT(D196))</f>
        <v>-0.53533600000000003</v>
      </c>
      <c r="G196">
        <f ca="1"/>
        <v>0.884934</v>
      </c>
      <c r="H196">
        <f ca="1"/>
        <v>3</v>
      </c>
      <c r="I196">
        <f ca="1"/>
        <v>123</v>
      </c>
      <c r="J196" t="str">
        <f ca="1"/>
        <v>TB-3MO-TY</v>
      </c>
      <c r="K196">
        <f ca="1"/>
        <v>-3.4846699999999999</v>
      </c>
      <c r="L196">
        <f ca="1"/>
        <v>-2.8853399999999998</v>
      </c>
      <c r="M196">
        <f ca="1"/>
        <v>-2.5794600000000001</v>
      </c>
      <c r="N196">
        <f ca="1"/>
        <v>0.01</v>
      </c>
      <c r="O196" t="str">
        <f ca="1"/>
        <v>BIC</v>
      </c>
      <c r="P196" t="str">
        <f ca="1"/>
        <v>c</v>
      </c>
      <c r="Q196">
        <f ca="1"/>
        <v>0.88490000000000002</v>
      </c>
      <c r="R196" t="str">
        <f ca="1"/>
        <v>Series is Non-stationary. Null Hypothesis Weak...</v>
      </c>
    </row>
    <row r="197" spans="1:18">
      <c r="A197" s="4" t="s">
        <v>496</v>
      </c>
      <c r="C197">
        <f t="shared" si="16"/>
        <v>2928</v>
      </c>
      <c r="D197" t="str">
        <f t="shared" si="3"/>
        <v>b2928:b2940</v>
      </c>
      <c r="F197" cm="1">
        <f t="array" aca="1" ref="F197:R197" ca="1">TRANSPOSE(INDIRECT(D197))</f>
        <v>-1.0281199999999999</v>
      </c>
      <c r="G197">
        <f ca="1"/>
        <v>0.74287000000000003</v>
      </c>
      <c r="H197">
        <f ca="1"/>
        <v>3</v>
      </c>
      <c r="I197">
        <f ca="1"/>
        <v>123</v>
      </c>
      <c r="J197" t="str">
        <f ca="1"/>
        <v>TB-1YR-TY</v>
      </c>
      <c r="K197">
        <f ca="1"/>
        <v>-3.4846699999999999</v>
      </c>
      <c r="L197">
        <f ca="1"/>
        <v>-2.8853399999999998</v>
      </c>
      <c r="M197">
        <f ca="1"/>
        <v>-2.5794600000000001</v>
      </c>
      <c r="N197">
        <f ca="1"/>
        <v>0.01</v>
      </c>
      <c r="O197" t="str">
        <f ca="1"/>
        <v>BIC</v>
      </c>
      <c r="P197" t="str">
        <f ca="1"/>
        <v>c</v>
      </c>
      <c r="Q197">
        <f ca="1"/>
        <v>0.7429</v>
      </c>
      <c r="R197" t="str">
        <f ca="1"/>
        <v>Series is Non-stationary. Null Hypothesis Weak...</v>
      </c>
    </row>
    <row r="198" spans="1:18">
      <c r="A198" s="4" t="s">
        <v>241</v>
      </c>
      <c r="B198">
        <v>2.4293499999999999</v>
      </c>
      <c r="C198">
        <f t="shared" si="16"/>
        <v>2943</v>
      </c>
      <c r="D198" t="str">
        <f t="shared" si="3"/>
        <v>b2943:b2955</v>
      </c>
      <c r="F198" cm="1">
        <f t="array" aca="1" ref="F198:R198" ca="1">TRANSPOSE(INDIRECT(D198))</f>
        <v>-1.9330400000000001</v>
      </c>
      <c r="G198">
        <f ca="1"/>
        <v>0.31668200000000002</v>
      </c>
      <c r="H198">
        <f ca="1"/>
        <v>0</v>
      </c>
      <c r="I198">
        <f ca="1"/>
        <v>126</v>
      </c>
      <c r="J198" t="str">
        <f ca="1"/>
        <v>TB-5YR-TY</v>
      </c>
      <c r="K198">
        <f ca="1"/>
        <v>-3.4833500000000002</v>
      </c>
      <c r="L198">
        <f ca="1"/>
        <v>-2.8847700000000001</v>
      </c>
      <c r="M198">
        <f ca="1"/>
        <v>-2.5791599999999999</v>
      </c>
      <c r="N198">
        <f ca="1"/>
        <v>0.01</v>
      </c>
      <c r="O198" t="str">
        <f ca="1"/>
        <v>BIC</v>
      </c>
      <c r="P198" t="str">
        <f ca="1"/>
        <v>c</v>
      </c>
      <c r="Q198">
        <f ca="1"/>
        <v>0.31669999999999998</v>
      </c>
      <c r="R198" t="str">
        <f ca="1"/>
        <v>Series is Non-stationary. Null Hypothesis Weak...</v>
      </c>
    </row>
    <row r="199" spans="1:18">
      <c r="A199" s="4" t="s">
        <v>242</v>
      </c>
      <c r="B199">
        <v>0.99755000000000005</v>
      </c>
      <c r="C199">
        <f t="shared" si="16"/>
        <v>2958</v>
      </c>
      <c r="D199" t="str">
        <f t="shared" si="3"/>
        <v>b2958:b2970</v>
      </c>
      <c r="F199" cm="1">
        <f t="array" aca="1" ref="F199:R199" ca="1">TRANSPOSE(INDIRECT(D199))</f>
        <v>-3.4381599999999999</v>
      </c>
      <c r="G199">
        <f ca="1"/>
        <v>9.72487E-3</v>
      </c>
      <c r="H199">
        <f ca="1"/>
        <v>2</v>
      </c>
      <c r="I199">
        <f ca="1"/>
        <v>124</v>
      </c>
      <c r="J199" t="str">
        <f ca="1"/>
        <v>TB-3MO-TY-diff</v>
      </c>
      <c r="K199">
        <f ca="1"/>
        <v>-3.4842200000000001</v>
      </c>
      <c r="L199">
        <f ca="1"/>
        <v>-2.8851499999999999</v>
      </c>
      <c r="M199">
        <f ca="1"/>
        <v>-2.5793599999999999</v>
      </c>
      <c r="N199">
        <f ca="1"/>
        <v>0.01</v>
      </c>
      <c r="O199" t="str">
        <f ca="1"/>
        <v>BIC</v>
      </c>
      <c r="P199" t="str">
        <f ca="1"/>
        <v>c</v>
      </c>
      <c r="Q199">
        <f ca="1"/>
        <v>9.7000000000000003E-3</v>
      </c>
      <c r="R199" t="str">
        <f ca="1"/>
        <v>Series is Stationary. Null Hypothesis Rejecting</v>
      </c>
    </row>
    <row r="200" spans="1:18">
      <c r="A200" s="4" t="s">
        <v>243</v>
      </c>
      <c r="B200">
        <v>0</v>
      </c>
      <c r="C200">
        <f t="shared" si="16"/>
        <v>2973</v>
      </c>
      <c r="D200" t="str">
        <f t="shared" si="3"/>
        <v>b2973:b2985</v>
      </c>
      <c r="F200" cm="1">
        <f t="array" aca="1" ref="F200:R200" ca="1">TRANSPOSE(INDIRECT(D200))</f>
        <v>-3.4791500000000002</v>
      </c>
      <c r="G200">
        <f ca="1"/>
        <v>8.5391000000000009E-3</v>
      </c>
      <c r="H200">
        <f ca="1"/>
        <v>2</v>
      </c>
      <c r="I200">
        <f ca="1"/>
        <v>124</v>
      </c>
      <c r="J200" t="str">
        <f ca="1"/>
        <v>TB-1YR-TY-diff</v>
      </c>
      <c r="K200">
        <f ca="1"/>
        <v>-3.4842200000000001</v>
      </c>
      <c r="L200">
        <f ca="1"/>
        <v>-2.8851499999999999</v>
      </c>
      <c r="M200">
        <f ca="1"/>
        <v>-2.5793599999999999</v>
      </c>
      <c r="N200">
        <f ca="1"/>
        <v>0.01</v>
      </c>
      <c r="O200" t="str">
        <f ca="1"/>
        <v>BIC</v>
      </c>
      <c r="P200" t="str">
        <f ca="1"/>
        <v>c</v>
      </c>
      <c r="Q200">
        <f ca="1"/>
        <v>8.5000000000000006E-3</v>
      </c>
      <c r="R200" t="str">
        <f ca="1"/>
        <v>Series is Stationary. Null Hypothesis Rejecting</v>
      </c>
    </row>
    <row r="201" spans="1:18">
      <c r="A201" s="4" t="s">
        <v>244</v>
      </c>
      <c r="B201" s="10">
        <v>126</v>
      </c>
      <c r="C201">
        <f t="shared" si="16"/>
        <v>2988</v>
      </c>
      <c r="D201" t="str">
        <f t="shared" si="3"/>
        <v>b2988:b3000</v>
      </c>
      <c r="F201" cm="1">
        <f t="array" aca="1" ref="F201:R201" ca="1">TRANSPOSE(INDIRECT(D201))</f>
        <v>-11.4765</v>
      </c>
      <c r="G201">
        <f ca="1"/>
        <v>5.1153699999999999E-21</v>
      </c>
      <c r="H201">
        <f ca="1"/>
        <v>0</v>
      </c>
      <c r="I201">
        <f ca="1"/>
        <v>126</v>
      </c>
      <c r="J201" t="str">
        <f ca="1"/>
        <v>TB-5YR-TY-diff</v>
      </c>
      <c r="K201">
        <f ca="1"/>
        <v>-3.4833500000000002</v>
      </c>
      <c r="L201">
        <f ca="1"/>
        <v>-2.8847700000000001</v>
      </c>
      <c r="M201">
        <f ca="1"/>
        <v>-2.5791599999999999</v>
      </c>
      <c r="N201">
        <f ca="1"/>
        <v>0.01</v>
      </c>
      <c r="O201" t="str">
        <f ca="1"/>
        <v>BIC</v>
      </c>
      <c r="P201" t="str">
        <f ca="1"/>
        <v>c</v>
      </c>
      <c r="Q201">
        <f ca="1"/>
        <v>0</v>
      </c>
      <c r="R201" t="str">
        <f ca="1"/>
        <v>Series is Stationary. Null Hypothesis Rejecting</v>
      </c>
    </row>
    <row r="202" spans="1:18">
      <c r="A202" s="4" t="s">
        <v>169</v>
      </c>
      <c r="B202" t="s">
        <v>707</v>
      </c>
      <c r="C202">
        <f t="shared" si="16"/>
        <v>3003</v>
      </c>
      <c r="D202" t="str">
        <f t="shared" si="3"/>
        <v>b3003:b3015</v>
      </c>
      <c r="F202" cm="1">
        <f t="array" aca="1" ref="F202:R202" ca="1">TRANSPOSE(INDIRECT(D202))</f>
        <v>-3.3712</v>
      </c>
      <c r="G202">
        <f ca="1"/>
        <v>5.5356000000000002E-2</v>
      </c>
      <c r="H202">
        <f ca="1"/>
        <v>0</v>
      </c>
      <c r="I202">
        <f ca="1"/>
        <v>126</v>
      </c>
      <c r="J202" t="str">
        <f ca="1"/>
        <v>CS-Aaa-3MO</v>
      </c>
      <c r="K202">
        <f ca="1"/>
        <v>-4.0324799999999996</v>
      </c>
      <c r="L202">
        <f ca="1"/>
        <v>-3.4459300000000002</v>
      </c>
      <c r="M202">
        <f ca="1"/>
        <v>-3.1478299999999999</v>
      </c>
      <c r="N202">
        <f ca="1"/>
        <v>0.05</v>
      </c>
      <c r="O202" t="str">
        <f ca="1"/>
        <v>BIC</v>
      </c>
      <c r="P202" t="str">
        <f ca="1"/>
        <v xml:space="preserve"> ct</v>
      </c>
      <c r="Q202">
        <f ca="1"/>
        <v>5.5399999999999998E-2</v>
      </c>
      <c r="R202" t="str">
        <f ca="1"/>
        <v>Series is Non-stationary. Null Hypothesis Weak...</v>
      </c>
    </row>
    <row r="203" spans="1:18">
      <c r="A203" s="4" t="s">
        <v>246</v>
      </c>
      <c r="B203">
        <v>-2.58371</v>
      </c>
      <c r="C203">
        <f t="shared" si="16"/>
        <v>3018</v>
      </c>
      <c r="D203" t="str">
        <f t="shared" si="3"/>
        <v>b3018:b3030</v>
      </c>
      <c r="F203" cm="1">
        <f t="array" aca="1" ref="F203:R203" ca="1">TRANSPOSE(INDIRECT(D203))</f>
        <v>-3.1193399999999998</v>
      </c>
      <c r="G203">
        <f ca="1"/>
        <v>0.101705</v>
      </c>
      <c r="H203">
        <f ca="1"/>
        <v>0</v>
      </c>
      <c r="I203">
        <f ca="1"/>
        <v>126</v>
      </c>
      <c r="J203" t="str">
        <f ca="1"/>
        <v>CS-Aa-3MO</v>
      </c>
      <c r="K203">
        <f ca="1"/>
        <v>-4.0324799999999996</v>
      </c>
      <c r="L203">
        <f ca="1"/>
        <v>-3.4459300000000002</v>
      </c>
      <c r="M203">
        <f ca="1"/>
        <v>-3.1478299999999999</v>
      </c>
      <c r="N203">
        <f ca="1"/>
        <v>0.05</v>
      </c>
      <c r="O203" t="str">
        <f ca="1"/>
        <v>BIC</v>
      </c>
      <c r="P203" t="str">
        <f ca="1"/>
        <v xml:space="preserve"> ct</v>
      </c>
      <c r="Q203">
        <f ca="1"/>
        <v>0.1017</v>
      </c>
      <c r="R203" t="str">
        <f ca="1"/>
        <v>Series is Non-stationary. Null Hypothesis Weak...</v>
      </c>
    </row>
    <row r="204" spans="1:18">
      <c r="A204" s="4" t="s">
        <v>247</v>
      </c>
      <c r="B204">
        <v>-1.94333</v>
      </c>
      <c r="C204">
        <f t="shared" si="16"/>
        <v>3033</v>
      </c>
      <c r="D204" t="str">
        <f t="shared" si="3"/>
        <v>b3033:b3045</v>
      </c>
      <c r="F204" cm="1">
        <f t="array" aca="1" ref="F204:R204" ca="1">TRANSPOSE(INDIRECT(D204))</f>
        <v>-3.2049799999999999</v>
      </c>
      <c r="G204">
        <f ca="1"/>
        <v>8.3414000000000002E-2</v>
      </c>
      <c r="H204">
        <f ca="1"/>
        <v>0</v>
      </c>
      <c r="I204">
        <f ca="1"/>
        <v>126</v>
      </c>
      <c r="J204" t="str">
        <f ca="1"/>
        <v>CS-A-3MO</v>
      </c>
      <c r="K204">
        <f ca="1"/>
        <v>-4.0324799999999996</v>
      </c>
      <c r="L204">
        <f ca="1"/>
        <v>-3.4459300000000002</v>
      </c>
      <c r="M204">
        <f ca="1"/>
        <v>-3.1478299999999999</v>
      </c>
      <c r="N204">
        <f ca="1"/>
        <v>0.05</v>
      </c>
      <c r="O204" t="str">
        <f ca="1"/>
        <v>BIC</v>
      </c>
      <c r="P204" t="str">
        <f ca="1"/>
        <v xml:space="preserve"> ct</v>
      </c>
      <c r="Q204">
        <f ca="1"/>
        <v>8.3400000000000002E-2</v>
      </c>
      <c r="R204" t="str">
        <f ca="1"/>
        <v>Series is Non-stationary. Null Hypothesis Weak...</v>
      </c>
    </row>
    <row r="205" spans="1:18">
      <c r="A205" s="4" t="s">
        <v>248</v>
      </c>
      <c r="B205">
        <v>-1.61487</v>
      </c>
      <c r="C205">
        <f t="shared" si="16"/>
        <v>3048</v>
      </c>
      <c r="D205" t="str">
        <f t="shared" si="3"/>
        <v>b3048:b3060</v>
      </c>
      <c r="F205" cm="1">
        <f t="array" aca="1" ref="F205:R205" ca="1">TRANSPOSE(INDIRECT(D205))</f>
        <v>-4.4972500000000002</v>
      </c>
      <c r="G205">
        <f ca="1"/>
        <v>1.5252E-3</v>
      </c>
      <c r="H205">
        <f ca="1"/>
        <v>0</v>
      </c>
      <c r="I205">
        <f ca="1"/>
        <v>126</v>
      </c>
      <c r="J205" t="str">
        <f ca="1"/>
        <v>CS-Baa-3MO</v>
      </c>
      <c r="K205">
        <f ca="1"/>
        <v>-4.0324799999999996</v>
      </c>
      <c r="L205">
        <f ca="1"/>
        <v>-3.4459300000000002</v>
      </c>
      <c r="M205">
        <f ca="1"/>
        <v>-3.1478299999999999</v>
      </c>
      <c r="N205">
        <f ca="1"/>
        <v>0.05</v>
      </c>
      <c r="O205" t="str">
        <f ca="1"/>
        <v>BIC</v>
      </c>
      <c r="P205" t="str">
        <f ca="1"/>
        <v xml:space="preserve"> ct</v>
      </c>
      <c r="Q205">
        <f ca="1"/>
        <v>1.5E-3</v>
      </c>
      <c r="R205" t="str">
        <f ca="1"/>
        <v>Series is Stationary. Null Hypothesis Rejecting</v>
      </c>
    </row>
    <row r="206" spans="1:18">
      <c r="A206" s="4" t="s">
        <v>265</v>
      </c>
      <c r="B206">
        <v>0.05</v>
      </c>
      <c r="C206">
        <f t="shared" si="16"/>
        <v>3063</v>
      </c>
      <c r="D206" t="str">
        <f t="shared" si="3"/>
        <v>b3063:b3075</v>
      </c>
      <c r="F206" cm="1">
        <f t="array" aca="1" ref="F206:R206" ca="1">TRANSPOSE(INDIRECT(D206))</f>
        <v>-2.0310800000000002</v>
      </c>
      <c r="G206">
        <f ca="1"/>
        <v>0.58440800000000004</v>
      </c>
      <c r="H206">
        <f ca="1"/>
        <v>2</v>
      </c>
      <c r="I206">
        <f ca="1"/>
        <v>124</v>
      </c>
      <c r="J206" t="str">
        <f ca="1"/>
        <v>CS-Aaa-1YR</v>
      </c>
      <c r="K206">
        <f ca="1"/>
        <v>-4.0336999999999996</v>
      </c>
      <c r="L206">
        <f ca="1"/>
        <v>-3.44651</v>
      </c>
      <c r="M206">
        <f ca="1"/>
        <v>-3.1481699999999999</v>
      </c>
      <c r="N206">
        <f ca="1"/>
        <v>0.05</v>
      </c>
      <c r="O206" t="str">
        <f ca="1"/>
        <v>BIC</v>
      </c>
      <c r="P206" t="str">
        <f ca="1"/>
        <v xml:space="preserve"> ct</v>
      </c>
      <c r="Q206">
        <f ca="1"/>
        <v>0.58440000000000003</v>
      </c>
      <c r="R206" t="str">
        <f ca="1"/>
        <v>Series is Non-stationary. Null Hypothesis Weak...</v>
      </c>
    </row>
    <row r="207" spans="1:18">
      <c r="A207" s="4" t="s">
        <v>683</v>
      </c>
      <c r="B207" t="s">
        <v>403</v>
      </c>
      <c r="C207">
        <f>C206+15</f>
        <v>3078</v>
      </c>
      <c r="D207" t="str">
        <f t="shared" si="3"/>
        <v>b3078:b3090</v>
      </c>
      <c r="F207" cm="1">
        <f t="array" aca="1" ref="F207:R207" ca="1">TRANSPOSE(INDIRECT(D207))</f>
        <v>-3.5124499999999999</v>
      </c>
      <c r="G207">
        <f ca="1"/>
        <v>3.8077600000000003E-2</v>
      </c>
      <c r="H207">
        <f ca="1"/>
        <v>0</v>
      </c>
      <c r="I207">
        <f ca="1"/>
        <v>126</v>
      </c>
      <c r="J207" t="str">
        <f ca="1"/>
        <v>CS-Aa-1YR</v>
      </c>
      <c r="K207">
        <f ca="1"/>
        <v>-4.0324799999999996</v>
      </c>
      <c r="L207">
        <f ca="1"/>
        <v>-3.4459300000000002</v>
      </c>
      <c r="M207">
        <f ca="1"/>
        <v>-3.1478299999999999</v>
      </c>
      <c r="N207">
        <f ca="1"/>
        <v>0.05</v>
      </c>
      <c r="O207" t="str">
        <f ca="1"/>
        <v>BIC</v>
      </c>
      <c r="P207" t="str">
        <f ca="1"/>
        <v xml:space="preserve"> ct</v>
      </c>
      <c r="Q207">
        <f ca="1"/>
        <v>3.8100000000000002E-2</v>
      </c>
      <c r="R207" t="str">
        <f ca="1"/>
        <v>Series is Stationary. Null Hypothesis Rejecting</v>
      </c>
    </row>
    <row r="208" spans="1:18">
      <c r="A208" s="4" t="s">
        <v>684</v>
      </c>
      <c r="B208" t="s">
        <v>686</v>
      </c>
      <c r="C208">
        <f t="shared" ref="C208:C223" si="17">C207+15</f>
        <v>3093</v>
      </c>
      <c r="D208" t="str">
        <f t="shared" si="3"/>
        <v>b3093:b3105</v>
      </c>
      <c r="F208" cm="1">
        <f t="array" aca="1" ref="F208:R208" ca="1">TRANSPOSE(INDIRECT(D208))</f>
        <v>-3.5527700000000002</v>
      </c>
      <c r="G208">
        <f ca="1"/>
        <v>3.4074599999999997E-2</v>
      </c>
      <c r="H208">
        <f ca="1"/>
        <v>0</v>
      </c>
      <c r="I208">
        <f ca="1"/>
        <v>126</v>
      </c>
      <c r="J208" t="str">
        <f ca="1"/>
        <v>CS-A-1YR</v>
      </c>
      <c r="K208">
        <f ca="1"/>
        <v>-4.0324799999999996</v>
      </c>
      <c r="L208">
        <f ca="1"/>
        <v>-3.4459300000000002</v>
      </c>
      <c r="M208">
        <f ca="1"/>
        <v>-3.1478299999999999</v>
      </c>
      <c r="N208">
        <f ca="1"/>
        <v>0.05</v>
      </c>
      <c r="O208" t="str">
        <f ca="1"/>
        <v>BIC</v>
      </c>
      <c r="P208" t="str">
        <f ca="1"/>
        <v xml:space="preserve"> ct</v>
      </c>
      <c r="Q208">
        <f ca="1"/>
        <v>3.4099999999999998E-2</v>
      </c>
      <c r="R208" t="str">
        <f ca="1"/>
        <v>Series is Stationary. Null Hypothesis Rejecting</v>
      </c>
    </row>
    <row r="209" spans="1:18">
      <c r="A209" s="4" t="s">
        <v>685</v>
      </c>
      <c r="B209">
        <v>0.99760000000000004</v>
      </c>
      <c r="C209">
        <f t="shared" si="17"/>
        <v>3108</v>
      </c>
      <c r="D209" t="str">
        <f t="shared" si="3"/>
        <v>b3108:b3120</v>
      </c>
      <c r="F209" cm="1">
        <f t="array" aca="1" ref="F209:R209" ca="1">TRANSPOSE(INDIRECT(D209))</f>
        <v>-4.9534700000000003</v>
      </c>
      <c r="G209">
        <f ca="1"/>
        <v>2.4986700000000003E-4</v>
      </c>
      <c r="H209">
        <f ca="1"/>
        <v>0</v>
      </c>
      <c r="I209">
        <f ca="1"/>
        <v>126</v>
      </c>
      <c r="J209" t="str">
        <f ca="1"/>
        <v>CS-Baa-1YR</v>
      </c>
      <c r="K209">
        <f ca="1"/>
        <v>-4.0324799999999996</v>
      </c>
      <c r="L209">
        <f ca="1"/>
        <v>-3.4459300000000002</v>
      </c>
      <c r="M209">
        <f ca="1"/>
        <v>-3.1478299999999999</v>
      </c>
      <c r="N209">
        <f ca="1"/>
        <v>0.05</v>
      </c>
      <c r="O209" t="str">
        <f ca="1"/>
        <v>BIC</v>
      </c>
      <c r="P209" t="str">
        <f ca="1"/>
        <v xml:space="preserve"> ct</v>
      </c>
      <c r="Q209">
        <f ca="1"/>
        <v>2.0000000000000001E-4</v>
      </c>
      <c r="R209" t="str">
        <f ca="1"/>
        <v>Series is Stationary. Null Hypothesis Rejecting</v>
      </c>
    </row>
    <row r="210" spans="1:18">
      <c r="A210" s="4" t="s">
        <v>250</v>
      </c>
      <c r="B210" t="s">
        <v>687</v>
      </c>
      <c r="C210">
        <f t="shared" si="17"/>
        <v>3123</v>
      </c>
      <c r="D210" t="str">
        <f t="shared" si="3"/>
        <v>b3123:b3135</v>
      </c>
      <c r="F210" cm="1">
        <f t="array" aca="1" ref="F210:R210" ca="1">TRANSPOSE(INDIRECT(D210))</f>
        <v>-5.8840700000000004</v>
      </c>
      <c r="G210">
        <f ca="1"/>
        <v>3.8363400000000003E-6</v>
      </c>
      <c r="H210">
        <f ca="1"/>
        <v>0</v>
      </c>
      <c r="I210">
        <f ca="1"/>
        <v>126</v>
      </c>
      <c r="J210" t="str">
        <f ca="1"/>
        <v>CS-Aaa-5YR</v>
      </c>
      <c r="K210">
        <f ca="1"/>
        <v>-4.0324799999999996</v>
      </c>
      <c r="L210">
        <f ca="1"/>
        <v>-3.4459300000000002</v>
      </c>
      <c r="M210">
        <f ca="1"/>
        <v>-3.1478299999999999</v>
      </c>
      <c r="N210">
        <f ca="1"/>
        <v>0.05</v>
      </c>
      <c r="O210" t="str">
        <f ca="1"/>
        <v>BIC</v>
      </c>
      <c r="P210" t="str">
        <f ca="1"/>
        <v xml:space="preserve"> ct</v>
      </c>
      <c r="Q210">
        <f ca="1"/>
        <v>0</v>
      </c>
      <c r="R210" t="str">
        <f ca="1"/>
        <v>Series is Stationary. Null Hypothesis Rejecting</v>
      </c>
    </row>
    <row r="211" spans="1:18">
      <c r="A211" s="4" t="s">
        <v>252</v>
      </c>
      <c r="B211" t="s">
        <v>253</v>
      </c>
      <c r="C211">
        <f t="shared" si="17"/>
        <v>3138</v>
      </c>
      <c r="D211" t="str">
        <f t="shared" si="3"/>
        <v>b3138:b3150</v>
      </c>
      <c r="F211" cm="1">
        <f t="array" aca="1" ref="F211:R211" ca="1">TRANSPOSE(INDIRECT(D211))</f>
        <v>-4.1646999999999998</v>
      </c>
      <c r="G211">
        <f ca="1"/>
        <v>5.0585200000000004E-3</v>
      </c>
      <c r="H211">
        <f ca="1"/>
        <v>0</v>
      </c>
      <c r="I211">
        <f ca="1"/>
        <v>126</v>
      </c>
      <c r="J211" t="str">
        <f ca="1"/>
        <v>CS-Aa-5YR</v>
      </c>
      <c r="K211">
        <f ca="1"/>
        <v>-4.0324799999999996</v>
      </c>
      <c r="L211">
        <f ca="1"/>
        <v>-3.4459300000000002</v>
      </c>
      <c r="M211">
        <f ca="1"/>
        <v>-3.1478299999999999</v>
      </c>
      <c r="N211">
        <f ca="1"/>
        <v>0.05</v>
      </c>
      <c r="O211" t="str">
        <f ca="1"/>
        <v>BIC</v>
      </c>
      <c r="P211" t="str">
        <f ca="1"/>
        <v xml:space="preserve"> ct</v>
      </c>
      <c r="Q211">
        <f ca="1"/>
        <v>5.1000000000000004E-3</v>
      </c>
      <c r="R211" t="str">
        <f ca="1"/>
        <v>Series is Stationary. Null Hypothesis Rejecting</v>
      </c>
    </row>
    <row r="212" spans="1:18">
      <c r="A212" s="4" t="s">
        <v>497</v>
      </c>
      <c r="C212">
        <f t="shared" si="17"/>
        <v>3153</v>
      </c>
      <c r="D212" t="str">
        <f t="shared" si="3"/>
        <v>b3153:b3165</v>
      </c>
      <c r="F212" cm="1">
        <f t="array" aca="1" ref="F212:R212" ca="1">TRANSPOSE(INDIRECT(D212))</f>
        <v>-4.0045500000000001</v>
      </c>
      <c r="G212">
        <f ca="1"/>
        <v>8.6636100000000004E-3</v>
      </c>
      <c r="H212">
        <f ca="1"/>
        <v>0</v>
      </c>
      <c r="I212">
        <f ca="1"/>
        <v>126</v>
      </c>
      <c r="J212" t="str">
        <f ca="1"/>
        <v>CS-A-5YR</v>
      </c>
      <c r="K212">
        <f ca="1"/>
        <v>-4.0324799999999996</v>
      </c>
      <c r="L212">
        <f ca="1"/>
        <v>-3.4459300000000002</v>
      </c>
      <c r="M212">
        <f ca="1"/>
        <v>-3.1478299999999999</v>
      </c>
      <c r="N212">
        <f ca="1"/>
        <v>0.05</v>
      </c>
      <c r="O212" t="str">
        <f ca="1"/>
        <v>BIC</v>
      </c>
      <c r="P212" t="str">
        <f ca="1"/>
        <v xml:space="preserve"> ct</v>
      </c>
      <c r="Q212">
        <f ca="1"/>
        <v>8.6999999999999994E-3</v>
      </c>
      <c r="R212" t="str">
        <f ca="1"/>
        <v>Series is Stationary. Null Hypothesis Rejecting</v>
      </c>
    </row>
    <row r="213" spans="1:18">
      <c r="A213" s="4" t="s">
        <v>241</v>
      </c>
      <c r="B213">
        <v>2.6636600000000001</v>
      </c>
      <c r="C213">
        <f t="shared" si="17"/>
        <v>3168</v>
      </c>
      <c r="D213" t="str">
        <f t="shared" si="3"/>
        <v>b3168:b3180</v>
      </c>
      <c r="F213" cm="1">
        <f t="array" aca="1" ref="F213:R213" ca="1">TRANSPOSE(INDIRECT(D213))</f>
        <v>-4.9905499999999998</v>
      </c>
      <c r="G213">
        <f ca="1"/>
        <v>2.1405799999999999E-4</v>
      </c>
      <c r="H213">
        <f ca="1"/>
        <v>0</v>
      </c>
      <c r="I213">
        <f ca="1"/>
        <v>126</v>
      </c>
      <c r="J213" t="str">
        <f ca="1"/>
        <v>CS-Baa-5YR</v>
      </c>
      <c r="K213">
        <f ca="1"/>
        <v>-4.0324799999999996</v>
      </c>
      <c r="L213">
        <f ca="1"/>
        <v>-3.4459300000000002</v>
      </c>
      <c r="M213">
        <f ca="1"/>
        <v>-3.1478299999999999</v>
      </c>
      <c r="N213">
        <f ca="1"/>
        <v>0.05</v>
      </c>
      <c r="O213" t="str">
        <f ca="1"/>
        <v>BIC</v>
      </c>
      <c r="P213" t="str">
        <f ca="1"/>
        <v xml:space="preserve"> ct</v>
      </c>
      <c r="Q213">
        <f ca="1"/>
        <v>2.0000000000000001E-4</v>
      </c>
      <c r="R213" t="str">
        <f ca="1"/>
        <v>Series is Stationary. Null Hypothesis Rejecting</v>
      </c>
    </row>
    <row r="214" spans="1:18">
      <c r="A214" s="4" t="s">
        <v>242</v>
      </c>
      <c r="B214">
        <v>0.99903299999999995</v>
      </c>
      <c r="C214">
        <f t="shared" si="17"/>
        <v>3183</v>
      </c>
      <c r="D214" t="str">
        <f t="shared" si="3"/>
        <v>b3183:b3195</v>
      </c>
      <c r="F214" cm="1">
        <f t="array" aca="1" ref="F214:R214" ca="1">TRANSPOSE(INDIRECT(D214))</f>
        <v>-3.2971499999999998</v>
      </c>
      <c r="G214">
        <f ca="1"/>
        <v>6.6721699999999995E-2</v>
      </c>
      <c r="H214">
        <f ca="1"/>
        <v>0</v>
      </c>
      <c r="I214">
        <f ca="1"/>
        <v>126</v>
      </c>
      <c r="J214" t="str">
        <f ca="1"/>
        <v>CS-Price-Aaa-3MO</v>
      </c>
      <c r="K214">
        <f ca="1"/>
        <v>-4.0324799999999996</v>
      </c>
      <c r="L214">
        <f ca="1"/>
        <v>-3.4459300000000002</v>
      </c>
      <c r="M214">
        <f ca="1"/>
        <v>-3.1478299999999999</v>
      </c>
      <c r="N214">
        <f ca="1"/>
        <v>0.05</v>
      </c>
      <c r="O214" t="str">
        <f ca="1"/>
        <v>BIC</v>
      </c>
      <c r="P214" t="str">
        <f ca="1"/>
        <v xml:space="preserve"> ct</v>
      </c>
      <c r="Q214">
        <f ca="1"/>
        <v>6.6699999999999995E-2</v>
      </c>
      <c r="R214" t="str">
        <f ca="1"/>
        <v>Series is Non-stationary. Null Hypothesis Weak...</v>
      </c>
    </row>
    <row r="215" spans="1:18">
      <c r="A215" s="4" t="s">
        <v>243</v>
      </c>
      <c r="B215">
        <v>0</v>
      </c>
      <c r="C215">
        <f t="shared" si="17"/>
        <v>3198</v>
      </c>
      <c r="D215" t="str">
        <f t="shared" si="3"/>
        <v>b3198:b3210</v>
      </c>
      <c r="F215" cm="1">
        <f t="array" aca="1" ref="F215:R215" ca="1">TRANSPOSE(INDIRECT(D215))</f>
        <v>-3.0709200000000001</v>
      </c>
      <c r="G215">
        <f ca="1"/>
        <v>0.113318</v>
      </c>
      <c r="H215">
        <f ca="1"/>
        <v>0</v>
      </c>
      <c r="I215">
        <f ca="1"/>
        <v>126</v>
      </c>
      <c r="J215" t="str">
        <f ca="1"/>
        <v>CS-Price-Aa-3MO</v>
      </c>
      <c r="K215">
        <f ca="1"/>
        <v>-4.0324799999999996</v>
      </c>
      <c r="L215">
        <f ca="1"/>
        <v>-3.4459300000000002</v>
      </c>
      <c r="M215">
        <f ca="1"/>
        <v>-3.1478299999999999</v>
      </c>
      <c r="N215">
        <f ca="1"/>
        <v>0.05</v>
      </c>
      <c r="O215" t="str">
        <f ca="1"/>
        <v>BIC</v>
      </c>
      <c r="P215" t="str">
        <f ca="1"/>
        <v xml:space="preserve"> ct</v>
      </c>
      <c r="Q215">
        <f ca="1"/>
        <v>0.1133</v>
      </c>
      <c r="R215" t="str">
        <f ca="1"/>
        <v>Series is Non-stationary. Null Hypothesis Weak...</v>
      </c>
    </row>
    <row r="216" spans="1:18">
      <c r="A216" s="4" t="s">
        <v>244</v>
      </c>
      <c r="B216">
        <v>126</v>
      </c>
      <c r="C216">
        <f t="shared" si="17"/>
        <v>3213</v>
      </c>
      <c r="D216" t="str">
        <f t="shared" si="3"/>
        <v>b3213:b3225</v>
      </c>
      <c r="F216" cm="1">
        <f t="array" aca="1" ref="F216:R216" ca="1">TRANSPOSE(INDIRECT(D216))</f>
        <v>-3.1560199999999998</v>
      </c>
      <c r="G216">
        <f ca="1"/>
        <v>9.3525999999999998E-2</v>
      </c>
      <c r="H216">
        <f ca="1"/>
        <v>0</v>
      </c>
      <c r="I216">
        <f ca="1"/>
        <v>126</v>
      </c>
      <c r="J216" t="str">
        <f ca="1"/>
        <v>CS-Price-A-3MO</v>
      </c>
      <c r="K216">
        <f ca="1"/>
        <v>-4.0324799999999996</v>
      </c>
      <c r="L216">
        <f ca="1"/>
        <v>-3.4459300000000002</v>
      </c>
      <c r="M216">
        <f ca="1"/>
        <v>-3.1478299999999999</v>
      </c>
      <c r="N216">
        <f ca="1"/>
        <v>0.05</v>
      </c>
      <c r="O216" t="str">
        <f ca="1"/>
        <v>BIC</v>
      </c>
      <c r="P216" t="str">
        <f ca="1"/>
        <v xml:space="preserve"> ct</v>
      </c>
      <c r="Q216">
        <f ca="1"/>
        <v>9.35E-2</v>
      </c>
      <c r="R216" t="str">
        <f ca="1"/>
        <v>Series is Non-stationary. Null Hypothesis Weak...</v>
      </c>
    </row>
    <row r="217" spans="1:18">
      <c r="A217" s="4" t="s">
        <v>169</v>
      </c>
      <c r="B217" t="s">
        <v>689</v>
      </c>
      <c r="C217">
        <f t="shared" si="17"/>
        <v>3228</v>
      </c>
      <c r="D217" t="str">
        <f t="shared" si="3"/>
        <v>b3228:b3240</v>
      </c>
      <c r="F217" cm="1">
        <f t="array" aca="1" ref="F217:R217" ca="1">TRANSPOSE(INDIRECT(D217))</f>
        <v>-4.3769499999999999</v>
      </c>
      <c r="G217">
        <f ca="1"/>
        <v>2.38258E-3</v>
      </c>
      <c r="H217">
        <f ca="1"/>
        <v>0</v>
      </c>
      <c r="I217">
        <f ca="1"/>
        <v>126</v>
      </c>
      <c r="J217" t="str">
        <f ca="1"/>
        <v>CS-Price-Baa-3MO</v>
      </c>
      <c r="K217">
        <f ca="1"/>
        <v>-4.0324799999999996</v>
      </c>
      <c r="L217">
        <f ca="1"/>
        <v>-3.4459300000000002</v>
      </c>
      <c r="M217">
        <f ca="1"/>
        <v>-3.1478299999999999</v>
      </c>
      <c r="N217">
        <f ca="1"/>
        <v>0.05</v>
      </c>
      <c r="O217" t="str">
        <f ca="1"/>
        <v>BIC</v>
      </c>
      <c r="P217" t="str">
        <f ca="1"/>
        <v xml:space="preserve"> ct</v>
      </c>
      <c r="Q217">
        <f ca="1"/>
        <v>2.3999999999999998E-3</v>
      </c>
      <c r="R217" t="str">
        <f ca="1"/>
        <v>Series is Stationary. Null Hypothesis Rejecting</v>
      </c>
    </row>
    <row r="218" spans="1:18">
      <c r="A218" s="4" t="s">
        <v>246</v>
      </c>
      <c r="B218">
        <v>-2.58371</v>
      </c>
      <c r="C218">
        <f t="shared" si="17"/>
        <v>3243</v>
      </c>
      <c r="D218" t="str">
        <f t="shared" si="3"/>
        <v>b3243:b3255</v>
      </c>
      <c r="F218" cm="1">
        <f t="array" aca="1" ref="F218:R218" ca="1">TRANSPOSE(INDIRECT(D218))</f>
        <v>-2.01952</v>
      </c>
      <c r="G218">
        <f ca="1"/>
        <v>0.59076099999999998</v>
      </c>
      <c r="H218">
        <f ca="1"/>
        <v>2</v>
      </c>
      <c r="I218">
        <f ca="1"/>
        <v>124</v>
      </c>
      <c r="J218" t="str">
        <f ca="1"/>
        <v>CS-Price-Aaa-1YR</v>
      </c>
      <c r="K218">
        <f ca="1"/>
        <v>-4.0336999999999996</v>
      </c>
      <c r="L218">
        <f ca="1"/>
        <v>-3.44651</v>
      </c>
      <c r="M218">
        <f ca="1"/>
        <v>-3.1481699999999999</v>
      </c>
      <c r="N218">
        <f ca="1"/>
        <v>0.05</v>
      </c>
      <c r="O218" t="str">
        <f ca="1"/>
        <v>BIC</v>
      </c>
      <c r="P218" t="str">
        <f ca="1"/>
        <v xml:space="preserve"> ct</v>
      </c>
      <c r="Q218">
        <f ca="1"/>
        <v>0.59079999999999999</v>
      </c>
      <c r="R218" t="str">
        <f ca="1"/>
        <v>Series is Non-stationary. Null Hypothesis Weak...</v>
      </c>
    </row>
    <row r="219" spans="1:18">
      <c r="A219" s="4" t="s">
        <v>247</v>
      </c>
      <c r="B219">
        <v>-1.94333</v>
      </c>
      <c r="C219">
        <f t="shared" si="17"/>
        <v>3258</v>
      </c>
      <c r="D219" t="str">
        <f t="shared" si="3"/>
        <v>b3258:b3270</v>
      </c>
      <c r="F219" cm="1">
        <f t="array" aca="1" ref="F219:R219" ca="1">TRANSPOSE(INDIRECT(D219))</f>
        <v>-3.4341300000000001</v>
      </c>
      <c r="G219">
        <f ca="1"/>
        <v>4.6992699999999998E-2</v>
      </c>
      <c r="H219">
        <f ca="1"/>
        <v>0</v>
      </c>
      <c r="I219">
        <f ca="1"/>
        <v>126</v>
      </c>
      <c r="J219" t="str">
        <f ca="1"/>
        <v>CS-Price-Aa-1YR</v>
      </c>
      <c r="K219">
        <f ca="1"/>
        <v>-4.0324799999999996</v>
      </c>
      <c r="L219">
        <f ca="1"/>
        <v>-3.4459300000000002</v>
      </c>
      <c r="M219">
        <f ca="1"/>
        <v>-3.1478299999999999</v>
      </c>
      <c r="N219">
        <f ca="1"/>
        <v>0.05</v>
      </c>
      <c r="O219" t="str">
        <f ca="1"/>
        <v>BIC</v>
      </c>
      <c r="P219" t="str">
        <f ca="1"/>
        <v xml:space="preserve"> ct</v>
      </c>
      <c r="Q219">
        <f ca="1"/>
        <v>4.7E-2</v>
      </c>
      <c r="R219" t="str">
        <f ca="1"/>
        <v>Series is Stationary. Null Hypothesis Rejecting</v>
      </c>
    </row>
    <row r="220" spans="1:18">
      <c r="A220" s="4" t="s">
        <v>248</v>
      </c>
      <c r="B220">
        <v>-1.61487</v>
      </c>
      <c r="C220">
        <f t="shared" si="17"/>
        <v>3273</v>
      </c>
      <c r="D220" t="str">
        <f t="shared" si="3"/>
        <v>b3273:b3285</v>
      </c>
      <c r="F220" cm="1">
        <f t="array" aca="1" ref="F220:R220" ca="1">TRANSPOSE(INDIRECT(D220))</f>
        <v>-3.4783200000000001</v>
      </c>
      <c r="G220">
        <f ca="1"/>
        <v>4.1770000000000002E-2</v>
      </c>
      <c r="H220">
        <f ca="1"/>
        <v>0</v>
      </c>
      <c r="I220">
        <f ca="1"/>
        <v>126</v>
      </c>
      <c r="J220" t="str">
        <f ca="1"/>
        <v>CS-Price-A-1YR</v>
      </c>
      <c r="K220">
        <f ca="1"/>
        <v>-4.0324799999999996</v>
      </c>
      <c r="L220">
        <f ca="1"/>
        <v>-3.4459300000000002</v>
      </c>
      <c r="M220">
        <f ca="1"/>
        <v>-3.1478299999999999</v>
      </c>
      <c r="N220">
        <f ca="1"/>
        <v>0.05</v>
      </c>
      <c r="O220" t="str">
        <f ca="1"/>
        <v>BIC</v>
      </c>
      <c r="P220" t="str">
        <f ca="1"/>
        <v xml:space="preserve"> ct</v>
      </c>
      <c r="Q220">
        <f ca="1"/>
        <v>4.1799999999999997E-2</v>
      </c>
      <c r="R220" t="str">
        <f ca="1"/>
        <v>Series is Stationary. Null Hypothesis Rejecting</v>
      </c>
    </row>
    <row r="221" spans="1:18">
      <c r="A221" s="4" t="s">
        <v>265</v>
      </c>
      <c r="B221">
        <v>0.05</v>
      </c>
      <c r="C221">
        <f t="shared" si="17"/>
        <v>3288</v>
      </c>
      <c r="D221" t="str">
        <f t="shared" si="3"/>
        <v>b3288:b3300</v>
      </c>
      <c r="F221" cm="1">
        <f t="array" aca="1" ref="F221:R221" ca="1">TRANSPOSE(INDIRECT(D221))</f>
        <v>-4.7430099999999999</v>
      </c>
      <c r="G221">
        <f ca="1"/>
        <v>5.8854600000000001E-4</v>
      </c>
      <c r="H221">
        <f ca="1"/>
        <v>0</v>
      </c>
      <c r="I221">
        <f ca="1"/>
        <v>126</v>
      </c>
      <c r="J221" t="str">
        <f ca="1"/>
        <v>CS-Price-Baa-1YR</v>
      </c>
      <c r="K221">
        <f ca="1"/>
        <v>-4.0324799999999996</v>
      </c>
      <c r="L221">
        <f ca="1"/>
        <v>-3.4459300000000002</v>
      </c>
      <c r="M221">
        <f ca="1"/>
        <v>-3.1478299999999999</v>
      </c>
      <c r="N221">
        <f ca="1"/>
        <v>0.05</v>
      </c>
      <c r="O221" t="str">
        <f ca="1"/>
        <v>BIC</v>
      </c>
      <c r="P221" t="str">
        <f ca="1"/>
        <v xml:space="preserve"> ct</v>
      </c>
      <c r="Q221">
        <f ca="1"/>
        <v>5.9999999999999995E-4</v>
      </c>
      <c r="R221" t="str">
        <f ca="1"/>
        <v>Series is Stationary. Null Hypothesis Rejecting</v>
      </c>
    </row>
    <row r="222" spans="1:18">
      <c r="A222" s="4" t="s">
        <v>683</v>
      </c>
      <c r="B222" t="s">
        <v>403</v>
      </c>
      <c r="C222">
        <f t="shared" si="17"/>
        <v>3303</v>
      </c>
      <c r="D222" t="str">
        <f t="shared" si="3"/>
        <v>b3303:b3315</v>
      </c>
      <c r="F222" cm="1">
        <f t="array" aca="1" ref="F222:R222" ca="1">TRANSPOSE(INDIRECT(D222))</f>
        <v>-5.7350700000000003</v>
      </c>
      <c r="G222">
        <f ca="1"/>
        <v>7.7708800000000007E-6</v>
      </c>
      <c r="H222">
        <f ca="1"/>
        <v>0</v>
      </c>
      <c r="I222">
        <f ca="1"/>
        <v>126</v>
      </c>
      <c r="J222" t="str">
        <f ca="1"/>
        <v>CS-Price-Aaa-5YR</v>
      </c>
      <c r="K222">
        <f ca="1"/>
        <v>-4.0324799999999996</v>
      </c>
      <c r="L222">
        <f ca="1"/>
        <v>-3.4459300000000002</v>
      </c>
      <c r="M222">
        <f ca="1"/>
        <v>-3.1478299999999999</v>
      </c>
      <c r="N222">
        <f ca="1"/>
        <v>0.05</v>
      </c>
      <c r="O222" t="str">
        <f ca="1"/>
        <v>BIC</v>
      </c>
      <c r="P222" t="str">
        <f ca="1"/>
        <v xml:space="preserve"> ct</v>
      </c>
      <c r="Q222">
        <f ca="1"/>
        <v>0</v>
      </c>
      <c r="R222" t="str">
        <f ca="1"/>
        <v>Series is Stationary. Null Hypothesis Rejecting</v>
      </c>
    </row>
    <row r="223" spans="1:18">
      <c r="A223" s="4" t="s">
        <v>684</v>
      </c>
      <c r="B223" t="s">
        <v>686</v>
      </c>
      <c r="C223">
        <f t="shared" si="17"/>
        <v>3318</v>
      </c>
      <c r="D223" t="str">
        <f t="shared" si="3"/>
        <v>b3318:b3330</v>
      </c>
      <c r="F223" cm="1">
        <f t="array" aca="1" ref="F223:R223" ca="1">TRANSPOSE(INDIRECT(D223))</f>
        <v>-4.0441700000000003</v>
      </c>
      <c r="G223">
        <f ca="1"/>
        <v>7.6027300000000003E-3</v>
      </c>
      <c r="H223">
        <f ca="1"/>
        <v>0</v>
      </c>
      <c r="I223">
        <f ca="1"/>
        <v>126</v>
      </c>
      <c r="J223" t="str">
        <f ca="1"/>
        <v>CS-Price-Aa-5YR</v>
      </c>
      <c r="K223">
        <f ca="1"/>
        <v>-4.0324799999999996</v>
      </c>
      <c r="L223">
        <f ca="1"/>
        <v>-3.4459300000000002</v>
      </c>
      <c r="M223">
        <f ca="1"/>
        <v>-3.1478299999999999</v>
      </c>
      <c r="N223">
        <f ca="1"/>
        <v>0.05</v>
      </c>
      <c r="O223" t="str">
        <f ca="1"/>
        <v>BIC</v>
      </c>
      <c r="P223" t="str">
        <f ca="1"/>
        <v xml:space="preserve"> ct</v>
      </c>
      <c r="Q223">
        <f ca="1"/>
        <v>7.6E-3</v>
      </c>
      <c r="R223" t="str">
        <f ca="1"/>
        <v>Series is Stationary. Null Hypothesis Rejecting</v>
      </c>
    </row>
    <row r="224" spans="1:18">
      <c r="A224" s="4" t="s">
        <v>685</v>
      </c>
      <c r="B224">
        <v>0.999</v>
      </c>
      <c r="C224">
        <f>C223+15</f>
        <v>3333</v>
      </c>
      <c r="D224" t="str">
        <f t="shared" si="3"/>
        <v>b3333:b3345</v>
      </c>
      <c r="F224" cm="1">
        <f t="array" aca="1" ref="F224:R224" ca="1">TRANSPOSE(INDIRECT(D224))</f>
        <v>-3.8845499999999999</v>
      </c>
      <c r="G224">
        <f ca="1"/>
        <v>1.27394E-2</v>
      </c>
      <c r="H224">
        <f ca="1"/>
        <v>0</v>
      </c>
      <c r="I224">
        <f ca="1"/>
        <v>126</v>
      </c>
      <c r="J224" t="str">
        <f ca="1"/>
        <v>CS-Price-A-5YR</v>
      </c>
      <c r="K224">
        <f ca="1"/>
        <v>-4.0324799999999996</v>
      </c>
      <c r="L224">
        <f ca="1"/>
        <v>-3.4459300000000002</v>
      </c>
      <c r="M224">
        <f ca="1"/>
        <v>-3.1478299999999999</v>
      </c>
      <c r="N224">
        <f ca="1"/>
        <v>0.05</v>
      </c>
      <c r="O224" t="str">
        <f ca="1"/>
        <v>BIC</v>
      </c>
      <c r="P224" t="str">
        <f ca="1"/>
        <v xml:space="preserve"> ct</v>
      </c>
      <c r="Q224">
        <f ca="1"/>
        <v>1.2699999999999999E-2</v>
      </c>
      <c r="R224" t="str">
        <f ca="1"/>
        <v>Series is Stationary. Null Hypothesis Rejecting</v>
      </c>
    </row>
    <row r="225" spans="1:18">
      <c r="A225" s="4" t="s">
        <v>250</v>
      </c>
      <c r="B225" t="s">
        <v>687</v>
      </c>
      <c r="C225">
        <f t="shared" ref="C225:C240" si="18">C224+15</f>
        <v>3348</v>
      </c>
      <c r="D225" t="str">
        <f t="shared" si="3"/>
        <v>b3348:b3360</v>
      </c>
      <c r="F225" cm="1">
        <f t="array" aca="1" ref="F225:R225" ca="1">TRANSPOSE(INDIRECT(D225))</f>
        <v>-4.6054899999999996</v>
      </c>
      <c r="G225">
        <f ca="1"/>
        <v>1.0094399999999999E-3</v>
      </c>
      <c r="H225">
        <f ca="1"/>
        <v>0</v>
      </c>
      <c r="I225">
        <f ca="1"/>
        <v>126</v>
      </c>
      <c r="J225" t="str">
        <f ca="1"/>
        <v>CS-Price-Baa-5YR</v>
      </c>
      <c r="K225">
        <f ca="1"/>
        <v>-4.0324799999999996</v>
      </c>
      <c r="L225">
        <f ca="1"/>
        <v>-3.4459300000000002</v>
      </c>
      <c r="M225">
        <f ca="1"/>
        <v>-3.1478299999999999</v>
      </c>
      <c r="N225">
        <f ca="1"/>
        <v>0.05</v>
      </c>
      <c r="O225" t="str">
        <f ca="1"/>
        <v>BIC</v>
      </c>
      <c r="P225" t="str">
        <f ca="1"/>
        <v xml:space="preserve"> ct</v>
      </c>
      <c r="Q225">
        <f ca="1"/>
        <v>1E-3</v>
      </c>
      <c r="R225" t="str">
        <f ca="1"/>
        <v>Series is Stationary. Null Hypothesis Rejecting</v>
      </c>
    </row>
    <row r="226" spans="1:18">
      <c r="A226" s="4" t="s">
        <v>252</v>
      </c>
      <c r="B226" t="s">
        <v>253</v>
      </c>
      <c r="C226">
        <f t="shared" si="18"/>
        <v>3363</v>
      </c>
      <c r="D226" t="str">
        <f t="shared" si="3"/>
        <v>b3363:b3375</v>
      </c>
      <c r="F226" cm="1">
        <f t="array" aca="1" ref="F226:R226" ca="1">TRANSPOSE(INDIRECT(D226))</f>
        <v>-10.8851</v>
      </c>
      <c r="G226">
        <f ca="1"/>
        <v>3.69307E-17</v>
      </c>
      <c r="H226">
        <f ca="1"/>
        <v>0</v>
      </c>
      <c r="I226">
        <f ca="1"/>
        <v>126</v>
      </c>
      <c r="J226" t="str">
        <f ca="1"/>
        <v>CS-Aaa-3MO-diff</v>
      </c>
      <c r="K226">
        <f ca="1"/>
        <v>-4.0324799999999996</v>
      </c>
      <c r="L226">
        <f ca="1"/>
        <v>-3.4459300000000002</v>
      </c>
      <c r="M226">
        <f ca="1"/>
        <v>-3.1478299999999999</v>
      </c>
      <c r="N226">
        <f ca="1"/>
        <v>0.05</v>
      </c>
      <c r="O226" t="str">
        <f ca="1"/>
        <v>BIC</v>
      </c>
      <c r="P226" t="str">
        <f ca="1"/>
        <v xml:space="preserve"> ct</v>
      </c>
      <c r="Q226">
        <f ca="1"/>
        <v>0</v>
      </c>
      <c r="R226" t="str">
        <f ca="1"/>
        <v>Series is Stationary. Null Hypothesis Rejecting</v>
      </c>
    </row>
    <row r="227" spans="1:18">
      <c r="A227" s="4" t="s">
        <v>498</v>
      </c>
      <c r="C227">
        <f t="shared" si="18"/>
        <v>3378</v>
      </c>
      <c r="D227" t="str">
        <f t="shared" si="3"/>
        <v>b3378:b3390</v>
      </c>
      <c r="F227" cm="1">
        <f t="array" aca="1" ref="F227:R227" ca="1">TRANSPOSE(INDIRECT(D227))</f>
        <v>-10.8851</v>
      </c>
      <c r="G227">
        <f ca="1"/>
        <v>3.69307E-17</v>
      </c>
      <c r="H227">
        <f ca="1"/>
        <v>0</v>
      </c>
      <c r="I227">
        <f ca="1"/>
        <v>126</v>
      </c>
      <c r="J227" t="str">
        <f ca="1"/>
        <v>CS-Aa-3MO-diff</v>
      </c>
      <c r="K227">
        <f ca="1"/>
        <v>-4.0324799999999996</v>
      </c>
      <c r="L227">
        <f ca="1"/>
        <v>-3.4459300000000002</v>
      </c>
      <c r="M227">
        <f ca="1"/>
        <v>-3.1478299999999999</v>
      </c>
      <c r="N227">
        <f ca="1"/>
        <v>0.05</v>
      </c>
      <c r="O227" t="str">
        <f ca="1"/>
        <v>BIC</v>
      </c>
      <c r="P227" t="str">
        <f ca="1"/>
        <v xml:space="preserve"> ct</v>
      </c>
      <c r="Q227">
        <f ca="1"/>
        <v>0</v>
      </c>
      <c r="R227" t="str">
        <f ca="1"/>
        <v>Series is Stationary. Null Hypothesis Rejecting</v>
      </c>
    </row>
    <row r="228" spans="1:18">
      <c r="A228" s="4" t="s">
        <v>241</v>
      </c>
      <c r="B228">
        <v>3.0638800000000002</v>
      </c>
      <c r="C228">
        <f t="shared" si="18"/>
        <v>3393</v>
      </c>
      <c r="D228" t="str">
        <f t="shared" si="3"/>
        <v>b3393:b3405</v>
      </c>
      <c r="F228" cm="1">
        <f t="array" aca="1" ref="F228:R228" ca="1">TRANSPOSE(INDIRECT(D228))</f>
        <v>-10.723000000000001</v>
      </c>
      <c r="G228">
        <f ca="1"/>
        <v>7.6446900000000006E-17</v>
      </c>
      <c r="H228">
        <f ca="1"/>
        <v>0</v>
      </c>
      <c r="I228">
        <f ca="1"/>
        <v>126</v>
      </c>
      <c r="J228" t="str">
        <f ca="1"/>
        <v>CS-A-3MO-diff</v>
      </c>
      <c r="K228">
        <f ca="1"/>
        <v>-4.0324799999999996</v>
      </c>
      <c r="L228">
        <f ca="1"/>
        <v>-3.4459300000000002</v>
      </c>
      <c r="M228">
        <f ca="1"/>
        <v>-3.1478299999999999</v>
      </c>
      <c r="N228">
        <f ca="1"/>
        <v>0.05</v>
      </c>
      <c r="O228" t="str">
        <f ca="1"/>
        <v>BIC</v>
      </c>
      <c r="P228" t="str">
        <f ca="1"/>
        <v xml:space="preserve"> ct</v>
      </c>
      <c r="Q228">
        <f ca="1"/>
        <v>0</v>
      </c>
      <c r="R228" t="str">
        <f ca="1"/>
        <v>Series is Stationary. Null Hypothesis Rejecting</v>
      </c>
    </row>
    <row r="229" spans="1:18">
      <c r="A229" s="4" t="s">
        <v>242</v>
      </c>
      <c r="B229">
        <v>0.99986399999999998</v>
      </c>
      <c r="C229">
        <f t="shared" si="18"/>
        <v>3408</v>
      </c>
      <c r="D229" t="str">
        <f t="shared" si="3"/>
        <v>b3408:b3420</v>
      </c>
      <c r="F229" cm="1">
        <f t="array" aca="1" ref="F229:R229" ca="1">TRANSPOSE(INDIRECT(D229))</f>
        <v>-4.8946500000000004</v>
      </c>
      <c r="G229">
        <f ca="1"/>
        <v>3.1863399999999999E-4</v>
      </c>
      <c r="H229">
        <f ca="1"/>
        <v>3</v>
      </c>
      <c r="I229">
        <f ca="1"/>
        <v>123</v>
      </c>
      <c r="J229" t="str">
        <f ca="1"/>
        <v>CS-Baa-3MO-diff</v>
      </c>
      <c r="K229">
        <f ca="1"/>
        <v>-4.0343200000000001</v>
      </c>
      <c r="L229">
        <f ca="1"/>
        <v>-3.4468100000000002</v>
      </c>
      <c r="M229">
        <f ca="1"/>
        <v>-3.1483400000000001</v>
      </c>
      <c r="N229">
        <f ca="1"/>
        <v>0.05</v>
      </c>
      <c r="O229" t="str">
        <f ca="1"/>
        <v>BIC</v>
      </c>
      <c r="P229" t="str">
        <f ca="1"/>
        <v xml:space="preserve"> ct</v>
      </c>
      <c r="Q229">
        <f ca="1"/>
        <v>2.9999999999999997E-4</v>
      </c>
      <c r="R229" t="str">
        <f ca="1"/>
        <v>Series is Stationary. Null Hypothesis Rejecting</v>
      </c>
    </row>
    <row r="230" spans="1:18">
      <c r="A230" s="4" t="s">
        <v>243</v>
      </c>
      <c r="B230">
        <v>0</v>
      </c>
      <c r="C230">
        <f t="shared" si="18"/>
        <v>3423</v>
      </c>
      <c r="D230" t="str">
        <f t="shared" si="3"/>
        <v>b3423:b3435</v>
      </c>
      <c r="F230" cm="1">
        <f t="array" aca="1" ref="F230:R230" ca="1">TRANSPOSE(INDIRECT(D230))</f>
        <v>-14.0219</v>
      </c>
      <c r="G230">
        <f ca="1"/>
        <v>1.04887E-21</v>
      </c>
      <c r="H230">
        <f ca="1"/>
        <v>0</v>
      </c>
      <c r="I230">
        <f ca="1"/>
        <v>126</v>
      </c>
      <c r="J230" t="str">
        <f ca="1"/>
        <v>CS-Price-Aaa-3MO-diff</v>
      </c>
      <c r="K230">
        <f ca="1"/>
        <v>-4.0324799999999996</v>
      </c>
      <c r="L230">
        <f ca="1"/>
        <v>-3.4459300000000002</v>
      </c>
      <c r="M230">
        <f ca="1"/>
        <v>-3.1478299999999999</v>
      </c>
      <c r="N230">
        <f ca="1"/>
        <v>0.05</v>
      </c>
      <c r="O230" t="str">
        <f ca="1"/>
        <v>BIC</v>
      </c>
      <c r="P230" t="str">
        <f ca="1"/>
        <v xml:space="preserve"> ct</v>
      </c>
      <c r="Q230">
        <f ca="1"/>
        <v>0</v>
      </c>
      <c r="R230" t="str">
        <f ca="1"/>
        <v>Series is Stationary. Null Hypothesis Rejecting</v>
      </c>
    </row>
    <row r="231" spans="1:18">
      <c r="A231" s="4" t="s">
        <v>244</v>
      </c>
      <c r="B231">
        <v>126</v>
      </c>
      <c r="C231">
        <f t="shared" si="18"/>
        <v>3438</v>
      </c>
      <c r="D231" t="str">
        <f t="shared" si="3"/>
        <v>b3438:b3450</v>
      </c>
      <c r="F231" cm="1">
        <f t="array" aca="1" ref="F231:R231" ca="1">TRANSPOSE(INDIRECT(D231))</f>
        <v>-10.9344</v>
      </c>
      <c r="G231">
        <f ca="1"/>
        <v>2.9696400000000002E-17</v>
      </c>
      <c r="H231">
        <f ca="1"/>
        <v>0</v>
      </c>
      <c r="I231">
        <f ca="1"/>
        <v>126</v>
      </c>
      <c r="J231" t="str">
        <f ca="1"/>
        <v>CS-Price-Aa-3MO-diff</v>
      </c>
      <c r="K231">
        <f ca="1"/>
        <v>-4.0324799999999996</v>
      </c>
      <c r="L231">
        <f ca="1"/>
        <v>-3.4459300000000002</v>
      </c>
      <c r="M231">
        <f ca="1"/>
        <v>-3.1478299999999999</v>
      </c>
      <c r="N231">
        <f ca="1"/>
        <v>0.05</v>
      </c>
      <c r="O231" t="str">
        <f ca="1"/>
        <v>BIC</v>
      </c>
      <c r="P231" t="str">
        <f ca="1"/>
        <v xml:space="preserve"> ct</v>
      </c>
      <c r="Q231">
        <f ca="1"/>
        <v>0</v>
      </c>
      <c r="R231" t="str">
        <f ca="1"/>
        <v>Series is Stationary. Null Hypothesis Rejecting</v>
      </c>
    </row>
    <row r="232" spans="1:18">
      <c r="A232" s="4" t="s">
        <v>169</v>
      </c>
      <c r="B232" t="s">
        <v>690</v>
      </c>
      <c r="C232">
        <f t="shared" si="18"/>
        <v>3453</v>
      </c>
      <c r="D232" t="str">
        <f t="shared" si="3"/>
        <v>b3453:b3465</v>
      </c>
      <c r="F232" cm="1">
        <f t="array" aca="1" ref="F232:R232" ca="1">TRANSPOSE(INDIRECT(D232))</f>
        <v>-10.742900000000001</v>
      </c>
      <c r="G232">
        <f ca="1"/>
        <v>6.9850299999999999E-17</v>
      </c>
      <c r="H232">
        <f ca="1"/>
        <v>0</v>
      </c>
      <c r="I232">
        <f ca="1"/>
        <v>126</v>
      </c>
      <c r="J232" t="str">
        <f ca="1"/>
        <v>CS-Price-A-3MO-diff</v>
      </c>
      <c r="K232">
        <f ca="1"/>
        <v>-4.0324799999999996</v>
      </c>
      <c r="L232">
        <f ca="1"/>
        <v>-3.4459300000000002</v>
      </c>
      <c r="M232">
        <f ca="1"/>
        <v>-3.1478299999999999</v>
      </c>
      <c r="N232">
        <f ca="1"/>
        <v>0.05</v>
      </c>
      <c r="O232" t="str">
        <f ca="1"/>
        <v>BIC</v>
      </c>
      <c r="P232" t="str">
        <f ca="1"/>
        <v xml:space="preserve"> ct</v>
      </c>
      <c r="Q232">
        <f ca="1"/>
        <v>0</v>
      </c>
      <c r="R232" t="str">
        <f ca="1"/>
        <v>Series is Stationary. Null Hypothesis Rejecting</v>
      </c>
    </row>
    <row r="233" spans="1:18">
      <c r="A233" s="4" t="s">
        <v>246</v>
      </c>
      <c r="B233">
        <v>-2.58371</v>
      </c>
      <c r="C233">
        <f t="shared" si="18"/>
        <v>3468</v>
      </c>
      <c r="D233" t="str">
        <f t="shared" si="3"/>
        <v>b3468:b3480</v>
      </c>
      <c r="F233" cm="1">
        <f t="array" aca="1" ref="F233:R233" ca="1">TRANSPOSE(INDIRECT(D233))</f>
        <v>-4.9158299999999997</v>
      </c>
      <c r="G233">
        <f ca="1"/>
        <v>2.9201800000000001E-4</v>
      </c>
      <c r="H233">
        <f ca="1"/>
        <v>3</v>
      </c>
      <c r="I233">
        <f ca="1"/>
        <v>123</v>
      </c>
      <c r="J233" t="str">
        <f ca="1"/>
        <v>CS-Price-Baa-3MO-diff</v>
      </c>
      <c r="K233">
        <f ca="1"/>
        <v>-4.0343200000000001</v>
      </c>
      <c r="L233">
        <f ca="1"/>
        <v>-3.4468100000000002</v>
      </c>
      <c r="M233">
        <f ca="1"/>
        <v>-3.1483400000000001</v>
      </c>
      <c r="N233">
        <f ca="1"/>
        <v>0.05</v>
      </c>
      <c r="O233" t="str">
        <f ca="1"/>
        <v>BIC</v>
      </c>
      <c r="P233" t="str">
        <f ca="1"/>
        <v xml:space="preserve"> ct</v>
      </c>
      <c r="Q233">
        <f ca="1"/>
        <v>2.9999999999999997E-4</v>
      </c>
      <c r="R233" t="str">
        <f ca="1"/>
        <v>Series is Stationary. Null Hypothesis Rejecting</v>
      </c>
    </row>
    <row r="234" spans="1:18">
      <c r="A234" s="4" t="s">
        <v>247</v>
      </c>
      <c r="B234">
        <v>-1.94333</v>
      </c>
      <c r="C234">
        <f t="shared" si="18"/>
        <v>3483</v>
      </c>
      <c r="D234" t="str">
        <f t="shared" si="3"/>
        <v>b3483:b3495</v>
      </c>
      <c r="F234" cm="1">
        <f t="array" aca="1" ref="F234:R234" ca="1">TRANSPOSE(INDIRECT(D234))</f>
        <v>-9.7297399999999996</v>
      </c>
      <c r="G234">
        <f ca="1"/>
        <v>8.7537500000000007E-15</v>
      </c>
      <c r="H234">
        <f ca="1"/>
        <v>1</v>
      </c>
      <c r="I234">
        <f ca="1"/>
        <v>125</v>
      </c>
      <c r="J234" t="str">
        <f ca="1"/>
        <v>CS-Price-Aaa-1YR-diff</v>
      </c>
      <c r="K234">
        <f ca="1"/>
        <v>-4.03308</v>
      </c>
      <c r="L234">
        <f ca="1"/>
        <v>-3.4462100000000002</v>
      </c>
      <c r="M234">
        <f ca="1"/>
        <v>-3.1480000000000001</v>
      </c>
      <c r="N234">
        <f ca="1"/>
        <v>0.05</v>
      </c>
      <c r="O234" t="str">
        <f ca="1"/>
        <v>BIC</v>
      </c>
      <c r="P234" t="str">
        <f ca="1"/>
        <v xml:space="preserve"> ct</v>
      </c>
      <c r="Q234">
        <f ca="1"/>
        <v>0</v>
      </c>
      <c r="R234" t="str">
        <f ca="1"/>
        <v>Series is Stationary. Null Hypothesis Rejecting</v>
      </c>
    </row>
    <row r="235" spans="1:18">
      <c r="A235" s="4" t="s">
        <v>248</v>
      </c>
      <c r="B235">
        <v>-1.61487</v>
      </c>
      <c r="C235">
        <f t="shared" si="18"/>
        <v>3498</v>
      </c>
      <c r="D235" t="str">
        <f t="shared" si="3"/>
        <v>b3498:b3510</v>
      </c>
      <c r="F235" cm="1">
        <f t="array" aca="1" ref="F235:R235" ca="1">TRANSPOSE(INDIRECT(D235))</f>
        <v>-10.196</v>
      </c>
      <c r="G235">
        <f ca="1"/>
        <v>8.9405100000000002E-16</v>
      </c>
      <c r="H235">
        <f ca="1"/>
        <v>0</v>
      </c>
      <c r="I235">
        <f ca="1"/>
        <v>126</v>
      </c>
      <c r="J235" t="str">
        <f ca="1"/>
        <v>CS-Price-Aa-1YR-diff</v>
      </c>
      <c r="K235">
        <f ca="1"/>
        <v>-4.0324799999999996</v>
      </c>
      <c r="L235">
        <f ca="1"/>
        <v>-3.4459300000000002</v>
      </c>
      <c r="M235">
        <f ca="1"/>
        <v>-3.1478299999999999</v>
      </c>
      <c r="N235">
        <f ca="1"/>
        <v>0.05</v>
      </c>
      <c r="O235" t="str">
        <f ca="1"/>
        <v>BIC</v>
      </c>
      <c r="P235" t="str">
        <f ca="1"/>
        <v xml:space="preserve"> ct</v>
      </c>
      <c r="Q235">
        <f ca="1"/>
        <v>0</v>
      </c>
      <c r="R235" t="str">
        <f ca="1"/>
        <v>Series is Stationary. Null Hypothesis Rejecting</v>
      </c>
    </row>
    <row r="236" spans="1:18">
      <c r="A236" s="4" t="s">
        <v>265</v>
      </c>
      <c r="B236">
        <v>0.05</v>
      </c>
      <c r="C236">
        <f t="shared" si="18"/>
        <v>3513</v>
      </c>
      <c r="D236" t="str">
        <f t="shared" si="3"/>
        <v>b3513:b3525</v>
      </c>
      <c r="F236" cm="1">
        <f t="array" aca="1" ref="F236:R236" ca="1">TRANSPOSE(INDIRECT(D236))</f>
        <v>-9.8731100000000005</v>
      </c>
      <c r="G236">
        <f ca="1"/>
        <v>4.2995900000000001E-15</v>
      </c>
      <c r="H236">
        <f ca="1"/>
        <v>0</v>
      </c>
      <c r="I236">
        <f ca="1"/>
        <v>126</v>
      </c>
      <c r="J236" t="str">
        <f ca="1"/>
        <v>CS-Price-A-1YR-diff</v>
      </c>
      <c r="K236">
        <f ca="1"/>
        <v>-4.0324799999999996</v>
      </c>
      <c r="L236">
        <f ca="1"/>
        <v>-3.4459300000000002</v>
      </c>
      <c r="M236">
        <f ca="1"/>
        <v>-3.1478299999999999</v>
      </c>
      <c r="N236">
        <f ca="1"/>
        <v>0.05</v>
      </c>
      <c r="O236" t="str">
        <f ca="1"/>
        <v>BIC</v>
      </c>
      <c r="P236" t="str">
        <f ca="1"/>
        <v xml:space="preserve"> ct</v>
      </c>
      <c r="Q236">
        <f ca="1"/>
        <v>0</v>
      </c>
      <c r="R236" t="str">
        <f ca="1"/>
        <v>Series is Stationary. Null Hypothesis Rejecting</v>
      </c>
    </row>
    <row r="237" spans="1:18">
      <c r="A237" s="4" t="s">
        <v>683</v>
      </c>
      <c r="B237" t="s">
        <v>403</v>
      </c>
      <c r="C237">
        <f t="shared" si="18"/>
        <v>3528</v>
      </c>
      <c r="D237" t="str">
        <f t="shared" si="3"/>
        <v>b3528:b3540</v>
      </c>
      <c r="F237" cm="1">
        <f t="array" aca="1" ref="F237:R237" ca="1">TRANSPOSE(INDIRECT(D237))</f>
        <v>-8.9172600000000006</v>
      </c>
      <c r="G237">
        <f ca="1"/>
        <v>5.5869499999999997E-13</v>
      </c>
      <c r="H237">
        <f ca="1"/>
        <v>0</v>
      </c>
      <c r="I237">
        <f ca="1"/>
        <v>126</v>
      </c>
      <c r="J237" t="str">
        <f ca="1"/>
        <v>CS-Price-Baa-1YR-diff</v>
      </c>
      <c r="K237">
        <f ca="1"/>
        <v>-4.0324799999999996</v>
      </c>
      <c r="L237">
        <f ca="1"/>
        <v>-3.4459300000000002</v>
      </c>
      <c r="M237">
        <f ca="1"/>
        <v>-3.1478299999999999</v>
      </c>
      <c r="N237">
        <f ca="1"/>
        <v>0.05</v>
      </c>
      <c r="O237" t="str">
        <f ca="1"/>
        <v>BIC</v>
      </c>
      <c r="P237" t="str">
        <f ca="1"/>
        <v xml:space="preserve"> ct</v>
      </c>
      <c r="Q237">
        <f ca="1"/>
        <v>0</v>
      </c>
      <c r="R237" t="str">
        <f ca="1"/>
        <v>Series is Stationary. Null Hypothesis Rejecting</v>
      </c>
    </row>
    <row r="238" spans="1:18">
      <c r="A238" s="4" t="s">
        <v>684</v>
      </c>
      <c r="B238" t="s">
        <v>686</v>
      </c>
      <c r="C238">
        <f t="shared" si="18"/>
        <v>3543</v>
      </c>
      <c r="D238" t="str">
        <f t="shared" si="3"/>
        <v>b3543:b3555</v>
      </c>
      <c r="F238" cm="1">
        <f t="array" aca="1" ref="F238:R238" ca="1">TRANSPOSE(INDIRECT(D238))</f>
        <v>-9.5581300000000002</v>
      </c>
      <c r="G238">
        <f ca="1"/>
        <v>2.07069E-14</v>
      </c>
      <c r="H238">
        <f ca="1"/>
        <v>1</v>
      </c>
      <c r="I238">
        <f ca="1"/>
        <v>125</v>
      </c>
      <c r="J238" t="str">
        <f ca="1"/>
        <v>CS-Price-Aaa-5YR-diff</v>
      </c>
      <c r="K238">
        <f ca="1"/>
        <v>-4.03308</v>
      </c>
      <c r="L238">
        <f ca="1"/>
        <v>-3.4462100000000002</v>
      </c>
      <c r="M238">
        <f ca="1"/>
        <v>-3.1480000000000001</v>
      </c>
      <c r="N238">
        <f ca="1"/>
        <v>0.05</v>
      </c>
      <c r="O238" t="str">
        <f ca="1"/>
        <v>BIC</v>
      </c>
      <c r="P238" t="str">
        <f ca="1"/>
        <v xml:space="preserve"> ct</v>
      </c>
      <c r="Q238">
        <f ca="1"/>
        <v>0</v>
      </c>
      <c r="R238" t="str">
        <f ca="1"/>
        <v>Series is Stationary. Null Hypothesis Rejecting</v>
      </c>
    </row>
    <row r="239" spans="1:18">
      <c r="A239" s="4" t="s">
        <v>685</v>
      </c>
      <c r="B239">
        <v>0.99990000000000001</v>
      </c>
      <c r="C239">
        <f t="shared" si="18"/>
        <v>3558</v>
      </c>
      <c r="D239" t="str">
        <f t="shared" si="3"/>
        <v>b3558:b3570</v>
      </c>
      <c r="F239" cm="1">
        <f t="array" aca="1" ref="F239:R239" ca="1">TRANSPOSE(INDIRECT(D239))</f>
        <v>-9.3420000000000005</v>
      </c>
      <c r="G239">
        <f ca="1"/>
        <v>6.2102700000000002E-14</v>
      </c>
      <c r="H239">
        <f ca="1"/>
        <v>0</v>
      </c>
      <c r="I239">
        <f ca="1"/>
        <v>126</v>
      </c>
      <c r="J239" t="str">
        <f ca="1"/>
        <v>CS-Price-Aa-5YR-diff</v>
      </c>
      <c r="K239">
        <f ca="1"/>
        <v>-4.0324799999999996</v>
      </c>
      <c r="L239">
        <f ca="1"/>
        <v>-3.4459300000000002</v>
      </c>
      <c r="M239">
        <f ca="1"/>
        <v>-3.1478299999999999</v>
      </c>
      <c r="N239">
        <f ca="1"/>
        <v>0.05</v>
      </c>
      <c r="O239" t="str">
        <f ca="1"/>
        <v>BIC</v>
      </c>
      <c r="P239" t="str">
        <f ca="1"/>
        <v xml:space="preserve"> ct</v>
      </c>
      <c r="Q239">
        <f ca="1"/>
        <v>0</v>
      </c>
      <c r="R239" t="str">
        <f ca="1"/>
        <v>Series is Stationary. Null Hypothesis Rejecting</v>
      </c>
    </row>
    <row r="240" spans="1:18">
      <c r="A240" s="4" t="s">
        <v>250</v>
      </c>
      <c r="B240" s="10" t="s">
        <v>687</v>
      </c>
      <c r="C240">
        <f t="shared" si="18"/>
        <v>3573</v>
      </c>
      <c r="D240" t="str">
        <f t="shared" si="3"/>
        <v>b3573:b3585</v>
      </c>
      <c r="F240" cm="1">
        <f t="array" aca="1" ref="F240:R240" ca="1">TRANSPOSE(INDIRECT(D240))</f>
        <v>-9.5350199999999994</v>
      </c>
      <c r="G240">
        <f ca="1"/>
        <v>2.3269699999999999E-14</v>
      </c>
      <c r="H240">
        <f ca="1"/>
        <v>0</v>
      </c>
      <c r="I240">
        <f ca="1"/>
        <v>126</v>
      </c>
      <c r="J240" t="str">
        <f ca="1"/>
        <v>CS-Price-A-5YR-diff</v>
      </c>
      <c r="K240">
        <f ca="1"/>
        <v>-4.0324799999999996</v>
      </c>
      <c r="L240">
        <f ca="1"/>
        <v>-3.4459300000000002</v>
      </c>
      <c r="M240">
        <f ca="1"/>
        <v>-3.1478299999999999</v>
      </c>
      <c r="N240">
        <f ca="1"/>
        <v>0.05</v>
      </c>
      <c r="O240" t="str">
        <f ca="1"/>
        <v>BIC</v>
      </c>
      <c r="P240" t="str">
        <f ca="1"/>
        <v xml:space="preserve"> ct</v>
      </c>
      <c r="Q240">
        <f ca="1"/>
        <v>0</v>
      </c>
      <c r="R240" t="str">
        <f ca="1"/>
        <v>Series is Stationary. Null Hypothesis Rejecting</v>
      </c>
    </row>
    <row r="241" spans="1:18">
      <c r="A241" s="4" t="s">
        <v>252</v>
      </c>
      <c r="B241" t="s">
        <v>253</v>
      </c>
      <c r="C241">
        <f>C240+15</f>
        <v>3588</v>
      </c>
      <c r="D241" t="str">
        <f t="shared" si="3"/>
        <v>b3588:b3600</v>
      </c>
      <c r="F241" cm="1">
        <f t="array" aca="1" ref="F241:R241" ca="1">TRANSPOSE(INDIRECT(D241))</f>
        <v>-8.4449699999999996</v>
      </c>
      <c r="G241">
        <f ca="1"/>
        <v>6.7139999999999999E-12</v>
      </c>
      <c r="H241">
        <f ca="1"/>
        <v>0</v>
      </c>
      <c r="I241">
        <f ca="1"/>
        <v>126</v>
      </c>
      <c r="J241" t="str">
        <f ca="1"/>
        <v>CS-Price-Baa-5YR-diff</v>
      </c>
      <c r="K241">
        <f ca="1"/>
        <v>-4.0324799999999996</v>
      </c>
      <c r="L241">
        <f ca="1"/>
        <v>-3.4459300000000002</v>
      </c>
      <c r="M241">
        <f ca="1"/>
        <v>-3.1478299999999999</v>
      </c>
      <c r="N241">
        <f ca="1"/>
        <v>0.05</v>
      </c>
      <c r="O241" t="str">
        <f ca="1"/>
        <v>BIC</v>
      </c>
      <c r="P241" t="str">
        <f ca="1"/>
        <v xml:space="preserve"> ct</v>
      </c>
      <c r="Q241">
        <f ca="1"/>
        <v>0</v>
      </c>
      <c r="R241" t="str">
        <f ca="1"/>
        <v>Series is Stationary. Null Hypothesis Rejecting</v>
      </c>
    </row>
    <row r="242" spans="1:18">
      <c r="A242" s="4" t="s">
        <v>499</v>
      </c>
      <c r="C242">
        <f t="shared" ref="C242:C257" si="19">C241+15</f>
        <v>3603</v>
      </c>
      <c r="D242" t="str">
        <f t="shared" ref="D242:D305" si="20">"b"&amp;C242&amp;":b"&amp;C242+12</f>
        <v>b3603:b3615</v>
      </c>
      <c r="F242" cm="1">
        <f t="array" aca="1" ref="F242:R242" ca="1">TRANSPOSE(INDIRECT(D242))</f>
        <v>-3.7667199999999998</v>
      </c>
      <c r="G242">
        <f ca="1"/>
        <v>1.8322999999999999E-2</v>
      </c>
      <c r="H242">
        <f ca="1"/>
        <v>0</v>
      </c>
      <c r="I242">
        <f ca="1"/>
        <v>126</v>
      </c>
      <c r="J242" t="str">
        <f ca="1"/>
        <v>Corp-Aaa_Corp</v>
      </c>
      <c r="K242">
        <f ca="1"/>
        <v>-4.0324799999999996</v>
      </c>
      <c r="L242">
        <f ca="1"/>
        <v>-3.4459300000000002</v>
      </c>
      <c r="M242">
        <f ca="1"/>
        <v>-3.1478299999999999</v>
      </c>
      <c r="N242">
        <f ca="1"/>
        <v>0.05</v>
      </c>
      <c r="O242" t="str">
        <f ca="1"/>
        <v>BIC</v>
      </c>
      <c r="P242" t="str">
        <f ca="1"/>
        <v xml:space="preserve"> ct</v>
      </c>
      <c r="Q242">
        <f ca="1"/>
        <v>1.83E-2</v>
      </c>
      <c r="R242" t="str">
        <f ca="1"/>
        <v>Series is Stationary. Null Hypothesis Rejecting</v>
      </c>
    </row>
    <row r="243" spans="1:18">
      <c r="A243" s="4" t="s">
        <v>241</v>
      </c>
      <c r="B243">
        <v>1.7474400000000001</v>
      </c>
      <c r="C243">
        <f t="shared" si="19"/>
        <v>3618</v>
      </c>
      <c r="D243" t="str">
        <f t="shared" si="20"/>
        <v>b3618:b3630</v>
      </c>
      <c r="F243" cm="1">
        <f t="array" aca="1" ref="F243:R243" ca="1">TRANSPOSE(INDIRECT(D243))</f>
        <v>-3.1845300000000001</v>
      </c>
      <c r="G243">
        <f ca="1"/>
        <v>8.7529599999999999E-2</v>
      </c>
      <c r="H243">
        <f ca="1"/>
        <v>0</v>
      </c>
      <c r="I243">
        <f ca="1"/>
        <v>126</v>
      </c>
      <c r="J243" t="str">
        <f ca="1"/>
        <v>Corp-Aa_Corp</v>
      </c>
      <c r="K243">
        <f ca="1"/>
        <v>-4.0324799999999996</v>
      </c>
      <c r="L243">
        <f ca="1"/>
        <v>-3.4459300000000002</v>
      </c>
      <c r="M243">
        <f ca="1"/>
        <v>-3.1478299999999999</v>
      </c>
      <c r="N243">
        <f ca="1"/>
        <v>0.05</v>
      </c>
      <c r="O243" t="str">
        <f ca="1"/>
        <v>BIC</v>
      </c>
      <c r="P243" t="str">
        <f ca="1"/>
        <v xml:space="preserve"> ct</v>
      </c>
      <c r="Q243">
        <f ca="1"/>
        <v>8.7499999999999994E-2</v>
      </c>
      <c r="R243" t="str">
        <f ca="1"/>
        <v>Series is Non-stationary. Null Hypothesis Weak...</v>
      </c>
    </row>
    <row r="244" spans="1:18">
      <c r="A244" s="4" t="s">
        <v>242</v>
      </c>
      <c r="B244">
        <v>0.98111199999999998</v>
      </c>
      <c r="C244">
        <f t="shared" si="19"/>
        <v>3633</v>
      </c>
      <c r="D244" t="str">
        <f t="shared" si="20"/>
        <v>b3633:b3645</v>
      </c>
      <c r="F244" cm="1">
        <f t="array" aca="1" ref="F244:R244" ca="1">TRANSPOSE(INDIRECT(D244))</f>
        <v>-3.2239100000000001</v>
      </c>
      <c r="G244">
        <f ca="1"/>
        <v>7.9741500000000007E-2</v>
      </c>
      <c r="H244">
        <f ca="1"/>
        <v>0</v>
      </c>
      <c r="I244">
        <f ca="1"/>
        <v>126</v>
      </c>
      <c r="J244" t="str">
        <f ca="1"/>
        <v>Corp-A_Corp</v>
      </c>
      <c r="K244">
        <f ca="1"/>
        <v>-4.0324799999999996</v>
      </c>
      <c r="L244">
        <f ca="1"/>
        <v>-3.4459300000000002</v>
      </c>
      <c r="M244">
        <f ca="1"/>
        <v>-3.1478299999999999</v>
      </c>
      <c r="N244">
        <f ca="1"/>
        <v>0.05</v>
      </c>
      <c r="O244" t="str">
        <f ca="1"/>
        <v>BIC</v>
      </c>
      <c r="P244" t="str">
        <f ca="1"/>
        <v xml:space="preserve"> ct</v>
      </c>
      <c r="Q244">
        <f ca="1"/>
        <v>7.9699999999999993E-2</v>
      </c>
      <c r="R244" t="str">
        <f ca="1"/>
        <v>Series is Non-stationary. Null Hypothesis Weak...</v>
      </c>
    </row>
    <row r="245" spans="1:18">
      <c r="A245" s="4" t="s">
        <v>243</v>
      </c>
      <c r="B245">
        <v>0</v>
      </c>
      <c r="C245">
        <f t="shared" si="19"/>
        <v>3648</v>
      </c>
      <c r="D245" t="str">
        <f t="shared" si="20"/>
        <v>b3648:b3660</v>
      </c>
      <c r="F245" cm="1">
        <f t="array" aca="1" ref="F245:R245" ca="1">TRANSPOSE(INDIRECT(D245))</f>
        <v>-4.7993199999999998</v>
      </c>
      <c r="G245">
        <f ca="1"/>
        <v>4.69674E-4</v>
      </c>
      <c r="H245">
        <f ca="1"/>
        <v>0</v>
      </c>
      <c r="I245">
        <f ca="1"/>
        <v>126</v>
      </c>
      <c r="J245" t="str">
        <f ca="1"/>
        <v>Corp-Baa_Corp</v>
      </c>
      <c r="K245">
        <f ca="1"/>
        <v>-4.0324799999999996</v>
      </c>
      <c r="L245">
        <f ca="1"/>
        <v>-3.4459300000000002</v>
      </c>
      <c r="M245">
        <f ca="1"/>
        <v>-3.1478299999999999</v>
      </c>
      <c r="N245">
        <f ca="1"/>
        <v>0.05</v>
      </c>
      <c r="O245" t="str">
        <f ca="1"/>
        <v>BIC</v>
      </c>
      <c r="P245" t="str">
        <f ca="1"/>
        <v xml:space="preserve"> ct</v>
      </c>
      <c r="Q245">
        <f ca="1"/>
        <v>5.0000000000000001E-4</v>
      </c>
      <c r="R245" t="str">
        <f ca="1"/>
        <v>Series is Stationary. Null Hypothesis Rejecting</v>
      </c>
    </row>
    <row r="246" spans="1:18">
      <c r="A246" s="4" t="s">
        <v>244</v>
      </c>
      <c r="B246">
        <v>126</v>
      </c>
      <c r="C246">
        <f t="shared" si="19"/>
        <v>3663</v>
      </c>
      <c r="D246" t="str">
        <f t="shared" si="20"/>
        <v>b3663:b3675</v>
      </c>
      <c r="F246" cm="1">
        <f t="array" aca="1" ref="F246:R246" ca="1">TRANSPOSE(INDIRECT(D246))</f>
        <v>-0.72629699999999997</v>
      </c>
      <c r="G246">
        <f ca="1"/>
        <v>0.97136100000000003</v>
      </c>
      <c r="H246">
        <f ca="1"/>
        <v>0</v>
      </c>
      <c r="I246">
        <f ca="1"/>
        <v>126</v>
      </c>
      <c r="J246" t="str">
        <f ca="1"/>
        <v>TB-3MO-TY</v>
      </c>
      <c r="K246">
        <f ca="1"/>
        <v>-4.0324799999999996</v>
      </c>
      <c r="L246">
        <f ca="1"/>
        <v>-3.4459300000000002</v>
      </c>
      <c r="M246">
        <f ca="1"/>
        <v>-3.1478299999999999</v>
      </c>
      <c r="N246">
        <f ca="1"/>
        <v>0.05</v>
      </c>
      <c r="O246" t="str">
        <f ca="1"/>
        <v>BIC</v>
      </c>
      <c r="P246" t="str">
        <f ca="1"/>
        <v xml:space="preserve"> ct</v>
      </c>
      <c r="Q246">
        <f ca="1"/>
        <v>0.97140000000000004</v>
      </c>
      <c r="R246" t="str">
        <f ca="1"/>
        <v>Series is Non-stationary. Null Hypothesis Weak...</v>
      </c>
    </row>
    <row r="247" spans="1:18">
      <c r="A247" s="4" t="s">
        <v>169</v>
      </c>
      <c r="B247" t="s">
        <v>691</v>
      </c>
      <c r="C247">
        <f t="shared" si="19"/>
        <v>3678</v>
      </c>
      <c r="D247" t="str">
        <f t="shared" si="20"/>
        <v>b3678:b3690</v>
      </c>
      <c r="F247" cm="1">
        <f t="array" aca="1" ref="F247:R247" ca="1">TRANSPOSE(INDIRECT(D247))</f>
        <v>-1.9501500000000001</v>
      </c>
      <c r="G247">
        <f ca="1"/>
        <v>0.62830399999999997</v>
      </c>
      <c r="H247">
        <f ca="1"/>
        <v>3</v>
      </c>
      <c r="I247">
        <f ca="1"/>
        <v>123</v>
      </c>
      <c r="J247" t="str">
        <f ca="1"/>
        <v>TB-1YR-TY</v>
      </c>
      <c r="K247">
        <f ca="1"/>
        <v>-4.0343200000000001</v>
      </c>
      <c r="L247">
        <f ca="1"/>
        <v>-3.4468100000000002</v>
      </c>
      <c r="M247">
        <f ca="1"/>
        <v>-3.1483400000000001</v>
      </c>
      <c r="N247">
        <f ca="1"/>
        <v>0.05</v>
      </c>
      <c r="O247" t="str">
        <f ca="1"/>
        <v>BIC</v>
      </c>
      <c r="P247" t="str">
        <f ca="1"/>
        <v xml:space="preserve"> ct</v>
      </c>
      <c r="Q247">
        <f ca="1"/>
        <v>0.62829999999999997</v>
      </c>
      <c r="R247" t="str">
        <f ca="1"/>
        <v>Series is Non-stationary. Null Hypothesis Weak...</v>
      </c>
    </row>
    <row r="248" spans="1:18">
      <c r="A248" s="4" t="s">
        <v>246</v>
      </c>
      <c r="B248">
        <v>-2.58371</v>
      </c>
      <c r="C248">
        <f t="shared" si="19"/>
        <v>3693</v>
      </c>
      <c r="D248" t="str">
        <f t="shared" si="20"/>
        <v>b3693:b3705</v>
      </c>
      <c r="F248" cm="1">
        <f t="array" aca="1" ref="F248:R248" ca="1">TRANSPOSE(INDIRECT(D248))</f>
        <v>-2.0535100000000002</v>
      </c>
      <c r="G248">
        <f ca="1"/>
        <v>0.57201299999999999</v>
      </c>
      <c r="H248">
        <f ca="1"/>
        <v>0</v>
      </c>
      <c r="I248">
        <f ca="1"/>
        <v>126</v>
      </c>
      <c r="J248" t="str">
        <f ca="1"/>
        <v>TB-5YR-TY</v>
      </c>
      <c r="K248">
        <f ca="1"/>
        <v>-4.0324799999999996</v>
      </c>
      <c r="L248">
        <f ca="1"/>
        <v>-3.4459300000000002</v>
      </c>
      <c r="M248">
        <f ca="1"/>
        <v>-3.1478299999999999</v>
      </c>
      <c r="N248">
        <f ca="1"/>
        <v>0.05</v>
      </c>
      <c r="O248" t="str">
        <f ca="1"/>
        <v>BIC</v>
      </c>
      <c r="P248" t="str">
        <f ca="1"/>
        <v xml:space="preserve"> ct</v>
      </c>
      <c r="Q248">
        <f ca="1"/>
        <v>0.57199999999999995</v>
      </c>
      <c r="R248" t="str">
        <f ca="1"/>
        <v>Series is Non-stationary. Null Hypothesis Weak...</v>
      </c>
    </row>
    <row r="249" spans="1:18">
      <c r="A249" s="4" t="s">
        <v>247</v>
      </c>
      <c r="B249">
        <v>-1.94333</v>
      </c>
      <c r="C249">
        <f t="shared" si="19"/>
        <v>3708</v>
      </c>
      <c r="D249" t="str">
        <f t="shared" si="20"/>
        <v>b3708:b3720</v>
      </c>
      <c r="F249" cm="1">
        <f t="array" aca="1" ref="F249:R249" ca="1">TRANSPOSE(INDIRECT(D249))</f>
        <v>-9.7106300000000001</v>
      </c>
      <c r="G249">
        <f ca="1"/>
        <v>9.62925E-15</v>
      </c>
      <c r="H249">
        <f ca="1"/>
        <v>0</v>
      </c>
      <c r="I249">
        <f ca="1"/>
        <v>126</v>
      </c>
      <c r="J249" t="str">
        <f ca="1"/>
        <v>TB-3MO-TY-diff</v>
      </c>
      <c r="K249">
        <f ca="1"/>
        <v>-4.0324799999999996</v>
      </c>
      <c r="L249">
        <f ca="1"/>
        <v>-3.4459300000000002</v>
      </c>
      <c r="M249">
        <f ca="1"/>
        <v>-3.1478299999999999</v>
      </c>
      <c r="N249">
        <f ca="1"/>
        <v>0.05</v>
      </c>
      <c r="O249" t="str">
        <f ca="1"/>
        <v>BIC</v>
      </c>
      <c r="P249" t="str">
        <f ca="1"/>
        <v xml:space="preserve"> ct</v>
      </c>
      <c r="Q249">
        <f ca="1"/>
        <v>0</v>
      </c>
      <c r="R249" t="str">
        <f ca="1"/>
        <v>Series is Stationary. Null Hypothesis Rejecting</v>
      </c>
    </row>
    <row r="250" spans="1:18">
      <c r="A250" s="4" t="s">
        <v>248</v>
      </c>
      <c r="B250">
        <v>-1.61487</v>
      </c>
      <c r="C250">
        <f t="shared" si="19"/>
        <v>3723</v>
      </c>
      <c r="D250" t="str">
        <f t="shared" si="20"/>
        <v>b3723:b3735</v>
      </c>
      <c r="F250" cm="1">
        <f t="array" aca="1" ref="F250:R250" ca="1">TRANSPOSE(INDIRECT(D250))</f>
        <v>-3.60175</v>
      </c>
      <c r="G250">
        <f ca="1"/>
        <v>2.9698599999999999E-2</v>
      </c>
      <c r="H250">
        <f ca="1"/>
        <v>2</v>
      </c>
      <c r="I250">
        <f ca="1"/>
        <v>124</v>
      </c>
      <c r="J250" t="str">
        <f ca="1"/>
        <v>TB-1YR-TY-diff</v>
      </c>
      <c r="K250">
        <f ca="1"/>
        <v>-4.0336999999999996</v>
      </c>
      <c r="L250">
        <f ca="1"/>
        <v>-3.44651</v>
      </c>
      <c r="M250">
        <f ca="1"/>
        <v>-3.1481699999999999</v>
      </c>
      <c r="N250">
        <f ca="1"/>
        <v>0.05</v>
      </c>
      <c r="O250" t="str">
        <f ca="1"/>
        <v>BIC</v>
      </c>
      <c r="P250" t="str">
        <f ca="1"/>
        <v xml:space="preserve"> ct</v>
      </c>
      <c r="Q250">
        <f ca="1"/>
        <v>2.9700000000000001E-2</v>
      </c>
      <c r="R250" t="str">
        <f ca="1"/>
        <v>Series is Stationary. Null Hypothesis Rejecting</v>
      </c>
    </row>
    <row r="251" spans="1:18">
      <c r="A251" s="4" t="s">
        <v>265</v>
      </c>
      <c r="B251">
        <v>0.05</v>
      </c>
      <c r="C251">
        <f t="shared" si="19"/>
        <v>3738</v>
      </c>
      <c r="D251" t="str">
        <f t="shared" si="20"/>
        <v>b3738:b3750</v>
      </c>
      <c r="F251" cm="1">
        <f t="array" aca="1" ref="F251:R251" ca="1">TRANSPOSE(INDIRECT(D251))</f>
        <v>-11.431800000000001</v>
      </c>
      <c r="G251">
        <f ca="1"/>
        <v>3.5598399999999998E-18</v>
      </c>
      <c r="H251">
        <f ca="1"/>
        <v>0</v>
      </c>
      <c r="I251">
        <f ca="1"/>
        <v>126</v>
      </c>
      <c r="J251" t="str">
        <f ca="1"/>
        <v>TB-5YR-TY-diff</v>
      </c>
      <c r="K251">
        <f ca="1"/>
        <v>-4.0324799999999996</v>
      </c>
      <c r="L251">
        <f ca="1"/>
        <v>-3.4459300000000002</v>
      </c>
      <c r="M251">
        <f ca="1"/>
        <v>-3.1478299999999999</v>
      </c>
      <c r="N251">
        <f ca="1"/>
        <v>0.05</v>
      </c>
      <c r="O251" t="str">
        <f ca="1"/>
        <v>BIC</v>
      </c>
      <c r="P251" t="str">
        <f ca="1"/>
        <v xml:space="preserve"> ct</v>
      </c>
      <c r="Q251">
        <f ca="1"/>
        <v>0</v>
      </c>
      <c r="R251" t="str">
        <f ca="1"/>
        <v>Series is Stationary. Null Hypothesis Rejecting</v>
      </c>
    </row>
    <row r="252" spans="1:18">
      <c r="A252" s="4" t="s">
        <v>683</v>
      </c>
      <c r="B252" t="s">
        <v>403</v>
      </c>
      <c r="C252">
        <f t="shared" si="19"/>
        <v>3753</v>
      </c>
      <c r="D252" t="str">
        <f t="shared" si="20"/>
        <v>b3753:b3765</v>
      </c>
      <c r="F252" cm="1">
        <f t="array" aca="1" ref="F252:R252" ca="1">TRANSPOSE(INDIRECT(D252))</f>
        <v>-3.3712</v>
      </c>
      <c r="G252">
        <f ca="1"/>
        <v>5.5356000000000002E-2</v>
      </c>
      <c r="H252">
        <f ca="1"/>
        <v>0</v>
      </c>
      <c r="I252">
        <f ca="1"/>
        <v>126</v>
      </c>
      <c r="J252" t="str">
        <f ca="1"/>
        <v>CS-Aaa-3MO</v>
      </c>
      <c r="K252">
        <f ca="1"/>
        <v>-4.0324799999999996</v>
      </c>
      <c r="L252">
        <f ca="1"/>
        <v>-3.4459300000000002</v>
      </c>
      <c r="M252">
        <f ca="1"/>
        <v>-3.1478299999999999</v>
      </c>
      <c r="N252">
        <f ca="1"/>
        <v>0.01</v>
      </c>
      <c r="O252" t="str">
        <f ca="1"/>
        <v>BIC</v>
      </c>
      <c r="P252" t="str">
        <f ca="1"/>
        <v xml:space="preserve"> ct</v>
      </c>
      <c r="Q252">
        <f ca="1"/>
        <v>5.5399999999999998E-2</v>
      </c>
      <c r="R252" t="str">
        <f ca="1"/>
        <v>Series is Non-stationary. Null Hypothesis Weak...</v>
      </c>
    </row>
    <row r="253" spans="1:18">
      <c r="A253" s="4" t="s">
        <v>684</v>
      </c>
      <c r="B253" s="10" t="s">
        <v>686</v>
      </c>
      <c r="C253">
        <f t="shared" si="19"/>
        <v>3768</v>
      </c>
      <c r="D253" t="str">
        <f t="shared" si="20"/>
        <v>b3768:b3780</v>
      </c>
      <c r="F253" cm="1">
        <f t="array" aca="1" ref="F253:R253" ca="1">TRANSPOSE(INDIRECT(D253))</f>
        <v>-3.1193399999999998</v>
      </c>
      <c r="G253">
        <f ca="1"/>
        <v>0.101705</v>
      </c>
      <c r="H253">
        <f ca="1"/>
        <v>0</v>
      </c>
      <c r="I253">
        <f ca="1"/>
        <v>126</v>
      </c>
      <c r="J253" t="str">
        <f ca="1"/>
        <v>CS-Aa-3MO</v>
      </c>
      <c r="K253">
        <f ca="1"/>
        <v>-4.0324799999999996</v>
      </c>
      <c r="L253">
        <f ca="1"/>
        <v>-3.4459300000000002</v>
      </c>
      <c r="M253">
        <f ca="1"/>
        <v>-3.1478299999999999</v>
      </c>
      <c r="N253">
        <f ca="1"/>
        <v>0.01</v>
      </c>
      <c r="O253" t="str">
        <f ca="1"/>
        <v>BIC</v>
      </c>
      <c r="P253" t="str">
        <f ca="1"/>
        <v xml:space="preserve"> ct</v>
      </c>
      <c r="Q253">
        <f ca="1"/>
        <v>0.1017</v>
      </c>
      <c r="R253" t="str">
        <f ca="1"/>
        <v>Series is Non-stationary. Null Hypothesis Weak...</v>
      </c>
    </row>
    <row r="254" spans="1:18">
      <c r="A254" s="4" t="s">
        <v>685</v>
      </c>
      <c r="B254">
        <v>0.98109999999999997</v>
      </c>
      <c r="C254">
        <f t="shared" si="19"/>
        <v>3783</v>
      </c>
      <c r="D254" t="str">
        <f t="shared" si="20"/>
        <v>b3783:b3795</v>
      </c>
      <c r="F254" cm="1">
        <f t="array" aca="1" ref="F254:R254" ca="1">TRANSPOSE(INDIRECT(D254))</f>
        <v>-3.2049799999999999</v>
      </c>
      <c r="G254">
        <f ca="1"/>
        <v>8.3414000000000002E-2</v>
      </c>
      <c r="H254">
        <f ca="1"/>
        <v>0</v>
      </c>
      <c r="I254">
        <f ca="1"/>
        <v>126</v>
      </c>
      <c r="J254" t="str">
        <f ca="1"/>
        <v>CS-A-3MO</v>
      </c>
      <c r="K254">
        <f ca="1"/>
        <v>-4.0324799999999996</v>
      </c>
      <c r="L254">
        <f ca="1"/>
        <v>-3.4459300000000002</v>
      </c>
      <c r="M254">
        <f ca="1"/>
        <v>-3.1478299999999999</v>
      </c>
      <c r="N254">
        <f ca="1"/>
        <v>0.01</v>
      </c>
      <c r="O254" t="str">
        <f ca="1"/>
        <v>BIC</v>
      </c>
      <c r="P254" t="str">
        <f ca="1"/>
        <v xml:space="preserve"> ct</v>
      </c>
      <c r="Q254">
        <f ca="1"/>
        <v>8.3400000000000002E-2</v>
      </c>
      <c r="R254" t="str">
        <f ca="1"/>
        <v>Series is Non-stationary. Null Hypothesis Weak...</v>
      </c>
    </row>
    <row r="255" spans="1:18">
      <c r="A255" s="4" t="s">
        <v>250</v>
      </c>
      <c r="B255" t="s">
        <v>687</v>
      </c>
      <c r="C255">
        <f t="shared" si="19"/>
        <v>3798</v>
      </c>
      <c r="D255" t="str">
        <f t="shared" si="20"/>
        <v>b3798:b3810</v>
      </c>
      <c r="F255" cm="1">
        <f t="array" aca="1" ref="F255:R255" ca="1">TRANSPOSE(INDIRECT(D255))</f>
        <v>-4.4972500000000002</v>
      </c>
      <c r="G255">
        <f ca="1"/>
        <v>1.5252E-3</v>
      </c>
      <c r="H255">
        <f ca="1"/>
        <v>0</v>
      </c>
      <c r="I255">
        <f ca="1"/>
        <v>126</v>
      </c>
      <c r="J255" t="str">
        <f ca="1"/>
        <v>CS-Baa-3MO</v>
      </c>
      <c r="K255">
        <f ca="1"/>
        <v>-4.0324799999999996</v>
      </c>
      <c r="L255">
        <f ca="1"/>
        <v>-3.4459300000000002</v>
      </c>
      <c r="M255">
        <f ca="1"/>
        <v>-3.1478299999999999</v>
      </c>
      <c r="N255">
        <f ca="1"/>
        <v>0.01</v>
      </c>
      <c r="O255" t="str">
        <f ca="1"/>
        <v>BIC</v>
      </c>
      <c r="P255" t="str">
        <f ca="1"/>
        <v xml:space="preserve"> ct</v>
      </c>
      <c r="Q255">
        <f ca="1"/>
        <v>1.5E-3</v>
      </c>
      <c r="R255" t="str">
        <f ca="1"/>
        <v>Series is Stationary. Null Hypothesis Rejecting</v>
      </c>
    </row>
    <row r="256" spans="1:18">
      <c r="A256" s="4" t="s">
        <v>252</v>
      </c>
      <c r="B256" t="s">
        <v>253</v>
      </c>
      <c r="C256">
        <f t="shared" si="19"/>
        <v>3813</v>
      </c>
      <c r="D256" t="str">
        <f t="shared" si="20"/>
        <v>b3813:b3825</v>
      </c>
      <c r="F256" cm="1">
        <f t="array" aca="1" ref="F256:R256" ca="1">TRANSPOSE(INDIRECT(D256))</f>
        <v>-2.0310800000000002</v>
      </c>
      <c r="G256">
        <f ca="1"/>
        <v>0.58440800000000004</v>
      </c>
      <c r="H256">
        <f ca="1"/>
        <v>2</v>
      </c>
      <c r="I256">
        <f ca="1"/>
        <v>124</v>
      </c>
      <c r="J256" t="str">
        <f ca="1"/>
        <v>CS-Aaa-1YR</v>
      </c>
      <c r="K256">
        <f ca="1"/>
        <v>-4.0336999999999996</v>
      </c>
      <c r="L256">
        <f ca="1"/>
        <v>-3.44651</v>
      </c>
      <c r="M256">
        <f ca="1"/>
        <v>-3.1481699999999999</v>
      </c>
      <c r="N256">
        <f ca="1"/>
        <v>0.01</v>
      </c>
      <c r="O256" t="str">
        <f ca="1"/>
        <v>BIC</v>
      </c>
      <c r="P256" t="str">
        <f ca="1"/>
        <v xml:space="preserve"> ct</v>
      </c>
      <c r="Q256">
        <f ca="1"/>
        <v>0.58440000000000003</v>
      </c>
      <c r="R256" t="str">
        <f ca="1"/>
        <v>Series is Non-stationary. Null Hypothesis Weak...</v>
      </c>
    </row>
    <row r="257" spans="1:18">
      <c r="A257" s="4" t="s">
        <v>500</v>
      </c>
      <c r="C257">
        <f t="shared" si="19"/>
        <v>3828</v>
      </c>
      <c r="D257" t="str">
        <f t="shared" si="20"/>
        <v>b3828:b3840</v>
      </c>
      <c r="F257" cm="1">
        <f t="array" aca="1" ref="F257:R257" ca="1">TRANSPOSE(INDIRECT(D257))</f>
        <v>-3.5124499999999999</v>
      </c>
      <c r="G257">
        <f ca="1"/>
        <v>3.8077600000000003E-2</v>
      </c>
      <c r="H257">
        <f ca="1"/>
        <v>0</v>
      </c>
      <c r="I257">
        <f ca="1"/>
        <v>126</v>
      </c>
      <c r="J257" t="str">
        <f ca="1"/>
        <v>CS-Aa-1YR</v>
      </c>
      <c r="K257">
        <f ca="1"/>
        <v>-4.0324799999999996</v>
      </c>
      <c r="L257">
        <f ca="1"/>
        <v>-3.4459300000000002</v>
      </c>
      <c r="M257">
        <f ca="1"/>
        <v>-3.1478299999999999</v>
      </c>
      <c r="N257">
        <f ca="1"/>
        <v>0.01</v>
      </c>
      <c r="O257" t="str">
        <f ca="1"/>
        <v>BIC</v>
      </c>
      <c r="P257" t="str">
        <f ca="1"/>
        <v xml:space="preserve"> ct</v>
      </c>
      <c r="Q257">
        <f ca="1"/>
        <v>3.8100000000000002E-2</v>
      </c>
      <c r="R257" t="str">
        <f ca="1"/>
        <v>Series is Non-stationary. Null Hypothesis Weak...</v>
      </c>
    </row>
    <row r="258" spans="1:18">
      <c r="A258" s="4" t="s">
        <v>241</v>
      </c>
      <c r="B258">
        <v>2.5669900000000001</v>
      </c>
      <c r="C258">
        <f>C257+15</f>
        <v>3843</v>
      </c>
      <c r="D258" t="str">
        <f t="shared" si="20"/>
        <v>b3843:b3855</v>
      </c>
      <c r="F258" cm="1">
        <f t="array" aca="1" ref="F258:R258" ca="1">TRANSPOSE(INDIRECT(D258))</f>
        <v>-3.5527700000000002</v>
      </c>
      <c r="G258">
        <f ca="1"/>
        <v>3.4074599999999997E-2</v>
      </c>
      <c r="H258">
        <f ca="1"/>
        <v>0</v>
      </c>
      <c r="I258">
        <f ca="1"/>
        <v>126</v>
      </c>
      <c r="J258" t="str">
        <f ca="1"/>
        <v>CS-A-1YR</v>
      </c>
      <c r="K258">
        <f ca="1"/>
        <v>-4.0324799999999996</v>
      </c>
      <c r="L258">
        <f ca="1"/>
        <v>-3.4459300000000002</v>
      </c>
      <c r="M258">
        <f ca="1"/>
        <v>-3.1478299999999999</v>
      </c>
      <c r="N258">
        <f ca="1"/>
        <v>0.01</v>
      </c>
      <c r="O258" t="str">
        <f ca="1"/>
        <v>BIC</v>
      </c>
      <c r="P258" t="str">
        <f ca="1"/>
        <v xml:space="preserve"> ct</v>
      </c>
      <c r="Q258">
        <f ca="1"/>
        <v>3.4099999999999998E-2</v>
      </c>
      <c r="R258" t="str">
        <f ca="1"/>
        <v>Series is Non-stationary. Null Hypothesis Weak...</v>
      </c>
    </row>
    <row r="259" spans="1:18">
      <c r="A259" s="4" t="s">
        <v>242</v>
      </c>
      <c r="B259">
        <v>0.998556</v>
      </c>
      <c r="C259">
        <f t="shared" ref="C259:C274" si="21">C258+15</f>
        <v>3858</v>
      </c>
      <c r="D259" t="str">
        <f t="shared" si="20"/>
        <v>b3858:b3870</v>
      </c>
      <c r="F259" cm="1">
        <f t="array" aca="1" ref="F259:R259" ca="1">TRANSPOSE(INDIRECT(D259))</f>
        <v>-4.9534700000000003</v>
      </c>
      <c r="G259">
        <f ca="1"/>
        <v>2.4986700000000003E-4</v>
      </c>
      <c r="H259">
        <f ca="1"/>
        <v>0</v>
      </c>
      <c r="I259">
        <f ca="1"/>
        <v>126</v>
      </c>
      <c r="J259" t="str">
        <f ca="1"/>
        <v>CS-Baa-1YR</v>
      </c>
      <c r="K259">
        <f ca="1"/>
        <v>-4.0324799999999996</v>
      </c>
      <c r="L259">
        <f ca="1"/>
        <v>-3.4459300000000002</v>
      </c>
      <c r="M259">
        <f ca="1"/>
        <v>-3.1478299999999999</v>
      </c>
      <c r="N259">
        <f ca="1"/>
        <v>0.01</v>
      </c>
      <c r="O259" t="str">
        <f ca="1"/>
        <v>BIC</v>
      </c>
      <c r="P259" t="str">
        <f ca="1"/>
        <v xml:space="preserve"> ct</v>
      </c>
      <c r="Q259">
        <f ca="1"/>
        <v>2.0000000000000001E-4</v>
      </c>
      <c r="R259" t="str">
        <f ca="1"/>
        <v>Series is Stationary. Null Hypothesis Rejecting</v>
      </c>
    </row>
    <row r="260" spans="1:18">
      <c r="A260" s="4" t="s">
        <v>243</v>
      </c>
      <c r="B260">
        <v>0</v>
      </c>
      <c r="C260">
        <f t="shared" si="21"/>
        <v>3873</v>
      </c>
      <c r="D260" t="str">
        <f t="shared" si="20"/>
        <v>b3873:b3885</v>
      </c>
      <c r="F260" cm="1">
        <f t="array" aca="1" ref="F260:R260" ca="1">TRANSPOSE(INDIRECT(D260))</f>
        <v>-5.8840700000000004</v>
      </c>
      <c r="G260">
        <f ca="1"/>
        <v>3.8363400000000003E-6</v>
      </c>
      <c r="H260">
        <f ca="1"/>
        <v>0</v>
      </c>
      <c r="I260">
        <f ca="1"/>
        <v>126</v>
      </c>
      <c r="J260" t="str">
        <f ca="1"/>
        <v>CS-Aaa-5YR</v>
      </c>
      <c r="K260">
        <f ca="1"/>
        <v>-4.0324799999999996</v>
      </c>
      <c r="L260">
        <f ca="1"/>
        <v>-3.4459300000000002</v>
      </c>
      <c r="M260">
        <f ca="1"/>
        <v>-3.1478299999999999</v>
      </c>
      <c r="N260">
        <f ca="1"/>
        <v>0.01</v>
      </c>
      <c r="O260" t="str">
        <f ca="1"/>
        <v>BIC</v>
      </c>
      <c r="P260" t="str">
        <f ca="1"/>
        <v xml:space="preserve"> ct</v>
      </c>
      <c r="Q260">
        <f ca="1"/>
        <v>0</v>
      </c>
      <c r="R260" t="str">
        <f ca="1"/>
        <v>Series is Stationary. Null Hypothesis Rejecting</v>
      </c>
    </row>
    <row r="261" spans="1:18">
      <c r="A261" s="4" t="s">
        <v>244</v>
      </c>
      <c r="B261">
        <v>126</v>
      </c>
      <c r="C261">
        <f t="shared" si="21"/>
        <v>3888</v>
      </c>
      <c r="D261" t="str">
        <f t="shared" si="20"/>
        <v>b3888:b3900</v>
      </c>
      <c r="F261" cm="1">
        <f t="array" aca="1" ref="F261:R261" ca="1">TRANSPOSE(INDIRECT(D261))</f>
        <v>-4.1646999999999998</v>
      </c>
      <c r="G261">
        <f ca="1"/>
        <v>5.0585200000000004E-3</v>
      </c>
      <c r="H261">
        <f ca="1"/>
        <v>0</v>
      </c>
      <c r="I261">
        <f ca="1"/>
        <v>126</v>
      </c>
      <c r="J261" t="str">
        <f ca="1"/>
        <v>CS-Aa-5YR</v>
      </c>
      <c r="K261">
        <f ca="1"/>
        <v>-4.0324799999999996</v>
      </c>
      <c r="L261">
        <f ca="1"/>
        <v>-3.4459300000000002</v>
      </c>
      <c r="M261">
        <f ca="1"/>
        <v>-3.1478299999999999</v>
      </c>
      <c r="N261">
        <f ca="1"/>
        <v>0.01</v>
      </c>
      <c r="O261" t="str">
        <f ca="1"/>
        <v>BIC</v>
      </c>
      <c r="P261" t="str">
        <f ca="1"/>
        <v xml:space="preserve"> ct</v>
      </c>
      <c r="Q261">
        <f ca="1"/>
        <v>5.1000000000000004E-3</v>
      </c>
      <c r="R261" t="str">
        <f ca="1"/>
        <v>Series is Stationary. Null Hypothesis Rejecting</v>
      </c>
    </row>
    <row r="262" spans="1:18">
      <c r="A262" s="4" t="s">
        <v>169</v>
      </c>
      <c r="B262" t="s">
        <v>708</v>
      </c>
      <c r="C262">
        <f t="shared" si="21"/>
        <v>3903</v>
      </c>
      <c r="D262" t="str">
        <f t="shared" si="20"/>
        <v>b3903:b3915</v>
      </c>
      <c r="F262" cm="1">
        <f t="array" aca="1" ref="F262:R262" ca="1">TRANSPOSE(INDIRECT(D262))</f>
        <v>-4.0045500000000001</v>
      </c>
      <c r="G262">
        <f ca="1"/>
        <v>8.6636100000000004E-3</v>
      </c>
      <c r="H262">
        <f ca="1"/>
        <v>0</v>
      </c>
      <c r="I262">
        <f ca="1"/>
        <v>126</v>
      </c>
      <c r="J262" t="str">
        <f ca="1"/>
        <v>CS-A-5YR</v>
      </c>
      <c r="K262">
        <f ca="1"/>
        <v>-4.0324799999999996</v>
      </c>
      <c r="L262">
        <f ca="1"/>
        <v>-3.4459300000000002</v>
      </c>
      <c r="M262">
        <f ca="1"/>
        <v>-3.1478299999999999</v>
      </c>
      <c r="N262">
        <f ca="1"/>
        <v>0.01</v>
      </c>
      <c r="O262" t="str">
        <f ca="1"/>
        <v>BIC</v>
      </c>
      <c r="P262" t="str">
        <f ca="1"/>
        <v xml:space="preserve"> ct</v>
      </c>
      <c r="Q262">
        <f ca="1"/>
        <v>8.6999999999999994E-3</v>
      </c>
      <c r="R262" t="str">
        <f ca="1"/>
        <v>Series is Stationary. Null Hypothesis Rejecting</v>
      </c>
    </row>
    <row r="263" spans="1:18">
      <c r="A263" s="4" t="s">
        <v>246</v>
      </c>
      <c r="B263">
        <v>-2.58371</v>
      </c>
      <c r="C263">
        <f t="shared" si="21"/>
        <v>3918</v>
      </c>
      <c r="D263" t="str">
        <f t="shared" si="20"/>
        <v>b3918:b3930</v>
      </c>
      <c r="F263" cm="1">
        <f t="array" aca="1" ref="F263:R263" ca="1">TRANSPOSE(INDIRECT(D263))</f>
        <v>-4.9905499999999998</v>
      </c>
      <c r="G263">
        <f ca="1"/>
        <v>2.1405799999999999E-4</v>
      </c>
      <c r="H263">
        <f ca="1"/>
        <v>0</v>
      </c>
      <c r="I263">
        <f ca="1"/>
        <v>126</v>
      </c>
      <c r="J263" t="str">
        <f ca="1"/>
        <v>CS-Baa-5YR</v>
      </c>
      <c r="K263">
        <f ca="1"/>
        <v>-4.0324799999999996</v>
      </c>
      <c r="L263">
        <f ca="1"/>
        <v>-3.4459300000000002</v>
      </c>
      <c r="M263">
        <f ca="1"/>
        <v>-3.1478299999999999</v>
      </c>
      <c r="N263">
        <f ca="1"/>
        <v>0.01</v>
      </c>
      <c r="O263" t="str">
        <f ca="1"/>
        <v>BIC</v>
      </c>
      <c r="P263" t="str">
        <f ca="1"/>
        <v xml:space="preserve"> ct</v>
      </c>
      <c r="Q263">
        <f ca="1"/>
        <v>2.0000000000000001E-4</v>
      </c>
      <c r="R263" t="str">
        <f ca="1"/>
        <v>Series is Stationary. Null Hypothesis Rejecting</v>
      </c>
    </row>
    <row r="264" spans="1:18">
      <c r="A264" s="4" t="s">
        <v>247</v>
      </c>
      <c r="B264">
        <v>-1.94333</v>
      </c>
      <c r="C264">
        <f t="shared" si="21"/>
        <v>3933</v>
      </c>
      <c r="D264" t="str">
        <f t="shared" si="20"/>
        <v>b3933:b3945</v>
      </c>
      <c r="F264" cm="1">
        <f t="array" aca="1" ref="F264:R264" ca="1">TRANSPOSE(INDIRECT(D264))</f>
        <v>-3.2971499999999998</v>
      </c>
      <c r="G264">
        <f ca="1"/>
        <v>6.6721699999999995E-2</v>
      </c>
      <c r="H264">
        <f ca="1"/>
        <v>0</v>
      </c>
      <c r="I264">
        <f ca="1"/>
        <v>126</v>
      </c>
      <c r="J264" t="str">
        <f ca="1"/>
        <v>CS-Price-Aaa-3MO</v>
      </c>
      <c r="K264">
        <f ca="1"/>
        <v>-4.0324799999999996</v>
      </c>
      <c r="L264">
        <f ca="1"/>
        <v>-3.4459300000000002</v>
      </c>
      <c r="M264">
        <f ca="1"/>
        <v>-3.1478299999999999</v>
      </c>
      <c r="N264">
        <f ca="1"/>
        <v>0.01</v>
      </c>
      <c r="O264" t="str">
        <f ca="1"/>
        <v>BIC</v>
      </c>
      <c r="P264" t="str">
        <f ca="1"/>
        <v xml:space="preserve"> ct</v>
      </c>
      <c r="Q264">
        <f ca="1"/>
        <v>6.6699999999999995E-2</v>
      </c>
      <c r="R264" t="str">
        <f ca="1"/>
        <v>Series is Non-stationary. Null Hypothesis Weak...</v>
      </c>
    </row>
    <row r="265" spans="1:18">
      <c r="A265" s="4" t="s">
        <v>248</v>
      </c>
      <c r="B265">
        <v>-1.61487</v>
      </c>
      <c r="C265">
        <f t="shared" si="21"/>
        <v>3948</v>
      </c>
      <c r="D265" t="str">
        <f t="shared" si="20"/>
        <v>b3948:b3960</v>
      </c>
      <c r="F265" cm="1">
        <f t="array" aca="1" ref="F265:R265" ca="1">TRANSPOSE(INDIRECT(D265))</f>
        <v>-3.0709200000000001</v>
      </c>
      <c r="G265">
        <f ca="1"/>
        <v>0.113318</v>
      </c>
      <c r="H265">
        <f ca="1"/>
        <v>0</v>
      </c>
      <c r="I265">
        <f ca="1"/>
        <v>126</v>
      </c>
      <c r="J265" t="str">
        <f ca="1"/>
        <v>CS-Price-Aa-3MO</v>
      </c>
      <c r="K265">
        <f ca="1"/>
        <v>-4.0324799999999996</v>
      </c>
      <c r="L265">
        <f ca="1"/>
        <v>-3.4459300000000002</v>
      </c>
      <c r="M265">
        <f ca="1"/>
        <v>-3.1478299999999999</v>
      </c>
      <c r="N265">
        <f ca="1"/>
        <v>0.01</v>
      </c>
      <c r="O265" t="str">
        <f ca="1"/>
        <v>BIC</v>
      </c>
      <c r="P265" t="str">
        <f ca="1"/>
        <v xml:space="preserve"> ct</v>
      </c>
      <c r="Q265">
        <f ca="1"/>
        <v>0.1133</v>
      </c>
      <c r="R265" t="str">
        <f ca="1"/>
        <v>Series is Non-stationary. Null Hypothesis Weak...</v>
      </c>
    </row>
    <row r="266" spans="1:18">
      <c r="A266" s="4" t="s">
        <v>265</v>
      </c>
      <c r="B266" s="10">
        <v>0.05</v>
      </c>
      <c r="C266">
        <f t="shared" si="21"/>
        <v>3963</v>
      </c>
      <c r="D266" t="str">
        <f t="shared" si="20"/>
        <v>b3963:b3975</v>
      </c>
      <c r="F266" cm="1">
        <f t="array" aca="1" ref="F266:R266" ca="1">TRANSPOSE(INDIRECT(D266))</f>
        <v>-3.1560199999999998</v>
      </c>
      <c r="G266">
        <f ca="1"/>
        <v>9.3525999999999998E-2</v>
      </c>
      <c r="H266">
        <f ca="1"/>
        <v>0</v>
      </c>
      <c r="I266">
        <f ca="1"/>
        <v>126</v>
      </c>
      <c r="J266" t="str">
        <f ca="1"/>
        <v>CS-Price-A-3MO</v>
      </c>
      <c r="K266">
        <f ca="1"/>
        <v>-4.0324799999999996</v>
      </c>
      <c r="L266">
        <f ca="1"/>
        <v>-3.4459300000000002</v>
      </c>
      <c r="M266">
        <f ca="1"/>
        <v>-3.1478299999999999</v>
      </c>
      <c r="N266">
        <f ca="1"/>
        <v>0.01</v>
      </c>
      <c r="O266" t="str">
        <f ca="1"/>
        <v>BIC</v>
      </c>
      <c r="P266" t="str">
        <f ca="1"/>
        <v xml:space="preserve"> ct</v>
      </c>
      <c r="Q266">
        <f ca="1"/>
        <v>9.35E-2</v>
      </c>
      <c r="R266" t="str">
        <f ca="1"/>
        <v>Series is Non-stationary. Null Hypothesis Weak...</v>
      </c>
    </row>
    <row r="267" spans="1:18">
      <c r="A267" s="4" t="s">
        <v>683</v>
      </c>
      <c r="B267" t="s">
        <v>403</v>
      </c>
      <c r="C267">
        <f t="shared" si="21"/>
        <v>3978</v>
      </c>
      <c r="D267" t="str">
        <f t="shared" si="20"/>
        <v>b3978:b3990</v>
      </c>
      <c r="F267" cm="1">
        <f t="array" aca="1" ref="F267:R267" ca="1">TRANSPOSE(INDIRECT(D267))</f>
        <v>-4.3769499999999999</v>
      </c>
      <c r="G267">
        <f ca="1"/>
        <v>2.38258E-3</v>
      </c>
      <c r="H267">
        <f ca="1"/>
        <v>0</v>
      </c>
      <c r="I267">
        <f ca="1"/>
        <v>126</v>
      </c>
      <c r="J267" t="str">
        <f ca="1"/>
        <v>CS-Price-Baa-3MO</v>
      </c>
      <c r="K267">
        <f ca="1"/>
        <v>-4.0324799999999996</v>
      </c>
      <c r="L267">
        <f ca="1"/>
        <v>-3.4459300000000002</v>
      </c>
      <c r="M267">
        <f ca="1"/>
        <v>-3.1478299999999999</v>
      </c>
      <c r="N267">
        <f ca="1"/>
        <v>0.01</v>
      </c>
      <c r="O267" t="str">
        <f ca="1"/>
        <v>BIC</v>
      </c>
      <c r="P267" t="str">
        <f ca="1"/>
        <v xml:space="preserve"> ct</v>
      </c>
      <c r="Q267">
        <f ca="1"/>
        <v>2.3999999999999998E-3</v>
      </c>
      <c r="R267" t="str">
        <f ca="1"/>
        <v>Series is Stationary. Null Hypothesis Rejecting</v>
      </c>
    </row>
    <row r="268" spans="1:18">
      <c r="A268" s="4" t="s">
        <v>684</v>
      </c>
      <c r="B268" t="s">
        <v>686</v>
      </c>
      <c r="C268">
        <f t="shared" si="21"/>
        <v>3993</v>
      </c>
      <c r="D268" t="str">
        <f t="shared" si="20"/>
        <v>b3993:b4005</v>
      </c>
      <c r="F268" cm="1">
        <f t="array" aca="1" ref="F268:R268" ca="1">TRANSPOSE(INDIRECT(D268))</f>
        <v>-2.01952</v>
      </c>
      <c r="G268">
        <f ca="1"/>
        <v>0.59076099999999998</v>
      </c>
      <c r="H268">
        <f ca="1"/>
        <v>2</v>
      </c>
      <c r="I268">
        <f ca="1"/>
        <v>124</v>
      </c>
      <c r="J268" t="str">
        <f ca="1"/>
        <v>CS-Price-Aaa-1YR</v>
      </c>
      <c r="K268">
        <f ca="1"/>
        <v>-4.0336999999999996</v>
      </c>
      <c r="L268">
        <f ca="1"/>
        <v>-3.44651</v>
      </c>
      <c r="M268">
        <f ca="1"/>
        <v>-3.1481699999999999</v>
      </c>
      <c r="N268">
        <f ca="1"/>
        <v>0.01</v>
      </c>
      <c r="O268" t="str">
        <f ca="1"/>
        <v>BIC</v>
      </c>
      <c r="P268" t="str">
        <f ca="1"/>
        <v xml:space="preserve"> ct</v>
      </c>
      <c r="Q268">
        <f ca="1"/>
        <v>0.59079999999999999</v>
      </c>
      <c r="R268" t="str">
        <f ca="1"/>
        <v>Series is Non-stationary. Null Hypothesis Weak...</v>
      </c>
    </row>
    <row r="269" spans="1:18">
      <c r="A269" s="4" t="s">
        <v>685</v>
      </c>
      <c r="B269">
        <v>0.99860000000000004</v>
      </c>
      <c r="C269">
        <f t="shared" si="21"/>
        <v>4008</v>
      </c>
      <c r="D269" t="str">
        <f t="shared" si="20"/>
        <v>b4008:b4020</v>
      </c>
      <c r="F269" cm="1">
        <f t="array" aca="1" ref="F269:R269" ca="1">TRANSPOSE(INDIRECT(D269))</f>
        <v>-3.4341300000000001</v>
      </c>
      <c r="G269">
        <f ca="1"/>
        <v>4.6992699999999998E-2</v>
      </c>
      <c r="H269">
        <f ca="1"/>
        <v>0</v>
      </c>
      <c r="I269">
        <f ca="1"/>
        <v>126</v>
      </c>
      <c r="J269" t="str">
        <f ca="1"/>
        <v>CS-Price-Aa-1YR</v>
      </c>
      <c r="K269">
        <f ca="1"/>
        <v>-4.0324799999999996</v>
      </c>
      <c r="L269">
        <f ca="1"/>
        <v>-3.4459300000000002</v>
      </c>
      <c r="M269">
        <f ca="1"/>
        <v>-3.1478299999999999</v>
      </c>
      <c r="N269">
        <f ca="1"/>
        <v>0.01</v>
      </c>
      <c r="O269" t="str">
        <f ca="1"/>
        <v>BIC</v>
      </c>
      <c r="P269" t="str">
        <f ca="1"/>
        <v xml:space="preserve"> ct</v>
      </c>
      <c r="Q269">
        <f ca="1"/>
        <v>4.7E-2</v>
      </c>
      <c r="R269" t="str">
        <f ca="1"/>
        <v>Series is Non-stationary. Null Hypothesis Weak...</v>
      </c>
    </row>
    <row r="270" spans="1:18">
      <c r="A270" s="4" t="s">
        <v>250</v>
      </c>
      <c r="B270" t="s">
        <v>687</v>
      </c>
      <c r="C270">
        <f t="shared" si="21"/>
        <v>4023</v>
      </c>
      <c r="D270" t="str">
        <f t="shared" si="20"/>
        <v>b4023:b4035</v>
      </c>
      <c r="F270" cm="1">
        <f t="array" aca="1" ref="F270:R270" ca="1">TRANSPOSE(INDIRECT(D270))</f>
        <v>-3.4783200000000001</v>
      </c>
      <c r="G270">
        <f ca="1"/>
        <v>4.1770000000000002E-2</v>
      </c>
      <c r="H270">
        <f ca="1"/>
        <v>0</v>
      </c>
      <c r="I270">
        <f ca="1"/>
        <v>126</v>
      </c>
      <c r="J270" t="str">
        <f ca="1"/>
        <v>CS-Price-A-1YR</v>
      </c>
      <c r="K270">
        <f ca="1"/>
        <v>-4.0324799999999996</v>
      </c>
      <c r="L270">
        <f ca="1"/>
        <v>-3.4459300000000002</v>
      </c>
      <c r="M270">
        <f ca="1"/>
        <v>-3.1478299999999999</v>
      </c>
      <c r="N270">
        <f ca="1"/>
        <v>0.01</v>
      </c>
      <c r="O270" t="str">
        <f ca="1"/>
        <v>BIC</v>
      </c>
      <c r="P270" t="str">
        <f ca="1"/>
        <v xml:space="preserve"> ct</v>
      </c>
      <c r="Q270">
        <f ca="1"/>
        <v>4.1799999999999997E-2</v>
      </c>
      <c r="R270" t="str">
        <f ca="1"/>
        <v>Series is Non-stationary. Null Hypothesis Weak...</v>
      </c>
    </row>
    <row r="271" spans="1:18">
      <c r="A271" s="4" t="s">
        <v>252</v>
      </c>
      <c r="B271" t="s">
        <v>253</v>
      </c>
      <c r="C271">
        <f t="shared" si="21"/>
        <v>4038</v>
      </c>
      <c r="D271" t="str">
        <f t="shared" si="20"/>
        <v>b4038:b4050</v>
      </c>
      <c r="F271" cm="1">
        <f t="array" aca="1" ref="F271:R271" ca="1">TRANSPOSE(INDIRECT(D271))</f>
        <v>-4.7430099999999999</v>
      </c>
      <c r="G271">
        <f ca="1"/>
        <v>5.8854600000000001E-4</v>
      </c>
      <c r="H271">
        <f ca="1"/>
        <v>0</v>
      </c>
      <c r="I271">
        <f ca="1"/>
        <v>126</v>
      </c>
      <c r="J271" t="str">
        <f ca="1"/>
        <v>CS-Price-Baa-1YR</v>
      </c>
      <c r="K271">
        <f ca="1"/>
        <v>-4.0324799999999996</v>
      </c>
      <c r="L271">
        <f ca="1"/>
        <v>-3.4459300000000002</v>
      </c>
      <c r="M271">
        <f ca="1"/>
        <v>-3.1478299999999999</v>
      </c>
      <c r="N271">
        <f ca="1"/>
        <v>0.01</v>
      </c>
      <c r="O271" t="str">
        <f ca="1"/>
        <v>BIC</v>
      </c>
      <c r="P271" t="str">
        <f ca="1"/>
        <v xml:space="preserve"> ct</v>
      </c>
      <c r="Q271">
        <f ca="1"/>
        <v>5.9999999999999995E-4</v>
      </c>
      <c r="R271" t="str">
        <f ca="1"/>
        <v>Series is Stationary. Null Hypothesis Rejecting</v>
      </c>
    </row>
    <row r="272" spans="1:18">
      <c r="A272" s="4" t="s">
        <v>501</v>
      </c>
      <c r="C272">
        <f t="shared" si="21"/>
        <v>4053</v>
      </c>
      <c r="D272" t="str">
        <f t="shared" si="20"/>
        <v>b4053:b4065</v>
      </c>
      <c r="F272" cm="1">
        <f t="array" aca="1" ref="F272:R272" ca="1">TRANSPOSE(INDIRECT(D272))</f>
        <v>-5.7350700000000003</v>
      </c>
      <c r="G272">
        <f ca="1"/>
        <v>7.7708800000000007E-6</v>
      </c>
      <c r="H272">
        <f ca="1"/>
        <v>0</v>
      </c>
      <c r="I272">
        <f ca="1"/>
        <v>126</v>
      </c>
      <c r="J272" t="str">
        <f ca="1"/>
        <v>CS-Price-Aaa-5YR</v>
      </c>
      <c r="K272">
        <f ca="1"/>
        <v>-4.0324799999999996</v>
      </c>
      <c r="L272">
        <f ca="1"/>
        <v>-3.4459300000000002</v>
      </c>
      <c r="M272">
        <f ca="1"/>
        <v>-3.1478299999999999</v>
      </c>
      <c r="N272">
        <f ca="1"/>
        <v>0.01</v>
      </c>
      <c r="O272" t="str">
        <f ca="1"/>
        <v>BIC</v>
      </c>
      <c r="P272" t="str">
        <f ca="1"/>
        <v xml:space="preserve"> ct</v>
      </c>
      <c r="Q272">
        <f ca="1"/>
        <v>0</v>
      </c>
      <c r="R272" t="str">
        <f ca="1"/>
        <v>Series is Stationary. Null Hypothesis Rejecting</v>
      </c>
    </row>
    <row r="273" spans="1:18">
      <c r="A273" s="4" t="s">
        <v>241</v>
      </c>
      <c r="B273">
        <v>2.8226399999999998</v>
      </c>
      <c r="C273">
        <f t="shared" si="21"/>
        <v>4068</v>
      </c>
      <c r="D273" t="str">
        <f t="shared" si="20"/>
        <v>b4068:b4080</v>
      </c>
      <c r="F273" cm="1">
        <f t="array" aca="1" ref="F273:R273" ca="1">TRANSPOSE(INDIRECT(D273))</f>
        <v>-4.0441700000000003</v>
      </c>
      <c r="G273">
        <f ca="1"/>
        <v>7.6027300000000003E-3</v>
      </c>
      <c r="H273">
        <f ca="1"/>
        <v>0</v>
      </c>
      <c r="I273">
        <f ca="1"/>
        <v>126</v>
      </c>
      <c r="J273" t="str">
        <f ca="1"/>
        <v>CS-Price-Aa-5YR</v>
      </c>
      <c r="K273">
        <f ca="1"/>
        <v>-4.0324799999999996</v>
      </c>
      <c r="L273">
        <f ca="1"/>
        <v>-3.4459300000000002</v>
      </c>
      <c r="M273">
        <f ca="1"/>
        <v>-3.1478299999999999</v>
      </c>
      <c r="N273">
        <f ca="1"/>
        <v>0.01</v>
      </c>
      <c r="O273" t="str">
        <f ca="1"/>
        <v>BIC</v>
      </c>
      <c r="P273" t="str">
        <f ca="1"/>
        <v xml:space="preserve"> ct</v>
      </c>
      <c r="Q273">
        <f ca="1"/>
        <v>7.6E-3</v>
      </c>
      <c r="R273" t="str">
        <f ca="1"/>
        <v>Series is Stationary. Null Hypothesis Rejecting</v>
      </c>
    </row>
    <row r="274" spans="1:18">
      <c r="A274" s="4" t="s">
        <v>242</v>
      </c>
      <c r="B274">
        <v>0.99952799999999997</v>
      </c>
      <c r="C274">
        <f t="shared" si="21"/>
        <v>4083</v>
      </c>
      <c r="D274" t="str">
        <f t="shared" si="20"/>
        <v>b4083:b4095</v>
      </c>
      <c r="F274" cm="1">
        <f t="array" aca="1" ref="F274:R274" ca="1">TRANSPOSE(INDIRECT(D274))</f>
        <v>-3.8845499999999999</v>
      </c>
      <c r="G274">
        <f ca="1"/>
        <v>1.27394E-2</v>
      </c>
      <c r="H274">
        <f ca="1"/>
        <v>0</v>
      </c>
      <c r="I274">
        <f ca="1"/>
        <v>126</v>
      </c>
      <c r="J274" t="str">
        <f ca="1"/>
        <v>CS-Price-A-5YR</v>
      </c>
      <c r="K274">
        <f ca="1"/>
        <v>-4.0324799999999996</v>
      </c>
      <c r="L274">
        <f ca="1"/>
        <v>-3.4459300000000002</v>
      </c>
      <c r="M274">
        <f ca="1"/>
        <v>-3.1478299999999999</v>
      </c>
      <c r="N274">
        <f ca="1"/>
        <v>0.01</v>
      </c>
      <c r="O274" t="str">
        <f ca="1"/>
        <v>BIC</v>
      </c>
      <c r="P274" t="str">
        <f ca="1"/>
        <v xml:space="preserve"> ct</v>
      </c>
      <c r="Q274">
        <f ca="1"/>
        <v>1.2699999999999999E-2</v>
      </c>
      <c r="R274" t="str">
        <f ca="1"/>
        <v>Series is Non-stationary. Null Hypothesis Weak...</v>
      </c>
    </row>
    <row r="275" spans="1:18">
      <c r="A275" s="4" t="s">
        <v>243</v>
      </c>
      <c r="B275">
        <v>0</v>
      </c>
      <c r="C275">
        <f>C274+15</f>
        <v>4098</v>
      </c>
      <c r="D275" t="str">
        <f t="shared" si="20"/>
        <v>b4098:b4110</v>
      </c>
      <c r="F275" cm="1">
        <f t="array" aca="1" ref="F275:R275" ca="1">TRANSPOSE(INDIRECT(D275))</f>
        <v>-4.6054899999999996</v>
      </c>
      <c r="G275">
        <f ca="1"/>
        <v>1.0094399999999999E-3</v>
      </c>
      <c r="H275">
        <f ca="1"/>
        <v>0</v>
      </c>
      <c r="I275">
        <f ca="1"/>
        <v>126</v>
      </c>
      <c r="J275" t="str">
        <f ca="1"/>
        <v>CS-Price-Baa-5YR</v>
      </c>
      <c r="K275">
        <f ca="1"/>
        <v>-4.0324799999999996</v>
      </c>
      <c r="L275">
        <f ca="1"/>
        <v>-3.4459300000000002</v>
      </c>
      <c r="M275">
        <f ca="1"/>
        <v>-3.1478299999999999</v>
      </c>
      <c r="N275">
        <f ca="1"/>
        <v>0.01</v>
      </c>
      <c r="O275" t="str">
        <f ca="1"/>
        <v>BIC</v>
      </c>
      <c r="P275" t="str">
        <f ca="1"/>
        <v xml:space="preserve"> ct</v>
      </c>
      <c r="Q275">
        <f ca="1"/>
        <v>1E-3</v>
      </c>
      <c r="R275" t="str">
        <f ca="1"/>
        <v>Series is Stationary. Null Hypothesis Rejecting</v>
      </c>
    </row>
    <row r="276" spans="1:18">
      <c r="A276" s="4" t="s">
        <v>244</v>
      </c>
      <c r="B276">
        <v>126</v>
      </c>
      <c r="C276">
        <f t="shared" ref="C276:C291" si="22">C275+15</f>
        <v>4113</v>
      </c>
      <c r="D276" t="str">
        <f t="shared" si="20"/>
        <v>b4113:b4125</v>
      </c>
      <c r="F276" cm="1">
        <f t="array" aca="1" ref="F276:R276" ca="1">TRANSPOSE(INDIRECT(D276))</f>
        <v>-10.8851</v>
      </c>
      <c r="G276">
        <f ca="1"/>
        <v>3.69307E-17</v>
      </c>
      <c r="H276">
        <f ca="1"/>
        <v>0</v>
      </c>
      <c r="I276">
        <f ca="1"/>
        <v>126</v>
      </c>
      <c r="J276" t="str">
        <f ca="1"/>
        <v>CS-Aaa-3MO-diff</v>
      </c>
      <c r="K276">
        <f ca="1"/>
        <v>-4.0324799999999996</v>
      </c>
      <c r="L276">
        <f ca="1"/>
        <v>-3.4459300000000002</v>
      </c>
      <c r="M276">
        <f ca="1"/>
        <v>-3.1478299999999999</v>
      </c>
      <c r="N276">
        <f ca="1"/>
        <v>0.01</v>
      </c>
      <c r="O276" t="str">
        <f ca="1"/>
        <v>BIC</v>
      </c>
      <c r="P276" t="str">
        <f ca="1"/>
        <v xml:space="preserve"> ct</v>
      </c>
      <c r="Q276">
        <f ca="1"/>
        <v>0</v>
      </c>
      <c r="R276" t="str">
        <f ca="1"/>
        <v>Series is Stationary. Null Hypothesis Rejecting</v>
      </c>
    </row>
    <row r="277" spans="1:18">
      <c r="A277" s="4" t="s">
        <v>169</v>
      </c>
      <c r="B277" t="s">
        <v>692</v>
      </c>
      <c r="C277">
        <f t="shared" si="22"/>
        <v>4128</v>
      </c>
      <c r="D277" t="str">
        <f t="shared" si="20"/>
        <v>b4128:b4140</v>
      </c>
      <c r="F277" cm="1">
        <f t="array" aca="1" ref="F277:R277" ca="1">TRANSPOSE(INDIRECT(D277))</f>
        <v>-10.8851</v>
      </c>
      <c r="G277">
        <f ca="1"/>
        <v>3.69307E-17</v>
      </c>
      <c r="H277">
        <f ca="1"/>
        <v>0</v>
      </c>
      <c r="I277">
        <f ca="1"/>
        <v>126</v>
      </c>
      <c r="J277" t="str">
        <f ca="1"/>
        <v>CS-Aa-3MO-diff</v>
      </c>
      <c r="K277">
        <f ca="1"/>
        <v>-4.0324799999999996</v>
      </c>
      <c r="L277">
        <f ca="1"/>
        <v>-3.4459300000000002</v>
      </c>
      <c r="M277">
        <f ca="1"/>
        <v>-3.1478299999999999</v>
      </c>
      <c r="N277">
        <f ca="1"/>
        <v>0.01</v>
      </c>
      <c r="O277" t="str">
        <f ca="1"/>
        <v>BIC</v>
      </c>
      <c r="P277" t="str">
        <f ca="1"/>
        <v xml:space="preserve"> ct</v>
      </c>
      <c r="Q277">
        <f ca="1"/>
        <v>0</v>
      </c>
      <c r="R277" t="str">
        <f ca="1"/>
        <v>Series is Stationary. Null Hypothesis Rejecting</v>
      </c>
    </row>
    <row r="278" spans="1:18">
      <c r="A278" s="4" t="s">
        <v>246</v>
      </c>
      <c r="B278">
        <v>-2.58371</v>
      </c>
      <c r="C278">
        <f t="shared" si="22"/>
        <v>4143</v>
      </c>
      <c r="D278" t="str">
        <f t="shared" si="20"/>
        <v>b4143:b4155</v>
      </c>
      <c r="F278" cm="1">
        <f t="array" aca="1" ref="F278:R278" ca="1">TRANSPOSE(INDIRECT(D278))</f>
        <v>-10.723000000000001</v>
      </c>
      <c r="G278">
        <f ca="1"/>
        <v>7.6446900000000006E-17</v>
      </c>
      <c r="H278">
        <f ca="1"/>
        <v>0</v>
      </c>
      <c r="I278">
        <f ca="1"/>
        <v>126</v>
      </c>
      <c r="J278" t="str">
        <f ca="1"/>
        <v>CS-A-3MO-diff</v>
      </c>
      <c r="K278">
        <f ca="1"/>
        <v>-4.0324799999999996</v>
      </c>
      <c r="L278">
        <f ca="1"/>
        <v>-3.4459300000000002</v>
      </c>
      <c r="M278">
        <f ca="1"/>
        <v>-3.1478299999999999</v>
      </c>
      <c r="N278">
        <f ca="1"/>
        <v>0.01</v>
      </c>
      <c r="O278" t="str">
        <f ca="1"/>
        <v>BIC</v>
      </c>
      <c r="P278" t="str">
        <f ca="1"/>
        <v xml:space="preserve"> ct</v>
      </c>
      <c r="Q278">
        <f ca="1"/>
        <v>0</v>
      </c>
      <c r="R278" t="str">
        <f ca="1"/>
        <v>Series is Stationary. Null Hypothesis Rejecting</v>
      </c>
    </row>
    <row r="279" spans="1:18">
      <c r="A279" s="4" t="s">
        <v>247</v>
      </c>
      <c r="B279" s="10">
        <v>-1.94333</v>
      </c>
      <c r="C279">
        <f t="shared" si="22"/>
        <v>4158</v>
      </c>
      <c r="D279" t="str">
        <f t="shared" si="20"/>
        <v>b4158:b4170</v>
      </c>
      <c r="F279" cm="1">
        <f t="array" aca="1" ref="F279:R279" ca="1">TRANSPOSE(INDIRECT(D279))</f>
        <v>-4.8946500000000004</v>
      </c>
      <c r="G279">
        <f ca="1"/>
        <v>3.1863399999999999E-4</v>
      </c>
      <c r="H279">
        <f ca="1"/>
        <v>3</v>
      </c>
      <c r="I279">
        <f ca="1"/>
        <v>123</v>
      </c>
      <c r="J279" t="str">
        <f ca="1"/>
        <v>CS-Baa-3MO-diff</v>
      </c>
      <c r="K279">
        <f ca="1"/>
        <v>-4.0343200000000001</v>
      </c>
      <c r="L279">
        <f ca="1"/>
        <v>-3.4468100000000002</v>
      </c>
      <c r="M279">
        <f ca="1"/>
        <v>-3.1483400000000001</v>
      </c>
      <c r="N279">
        <f ca="1"/>
        <v>0.01</v>
      </c>
      <c r="O279" t="str">
        <f ca="1"/>
        <v>BIC</v>
      </c>
      <c r="P279" t="str">
        <f ca="1"/>
        <v xml:space="preserve"> ct</v>
      </c>
      <c r="Q279">
        <f ca="1"/>
        <v>2.9999999999999997E-4</v>
      </c>
      <c r="R279" t="str">
        <f ca="1"/>
        <v>Series is Stationary. Null Hypothesis Rejecting</v>
      </c>
    </row>
    <row r="280" spans="1:18">
      <c r="A280" s="4" t="s">
        <v>248</v>
      </c>
      <c r="B280">
        <v>-1.61487</v>
      </c>
      <c r="C280">
        <f t="shared" si="22"/>
        <v>4173</v>
      </c>
      <c r="D280" t="str">
        <f t="shared" si="20"/>
        <v>b4173:b4185</v>
      </c>
      <c r="F280" cm="1">
        <f t="array" aca="1" ref="F280:R280" ca="1">TRANSPOSE(INDIRECT(D280))</f>
        <v>-14.0219</v>
      </c>
      <c r="G280">
        <f ca="1"/>
        <v>1.04887E-21</v>
      </c>
      <c r="H280">
        <f ca="1"/>
        <v>0</v>
      </c>
      <c r="I280">
        <f ca="1"/>
        <v>126</v>
      </c>
      <c r="J280" t="str">
        <f ca="1"/>
        <v>CS-Price-Aaa-3MO-diff</v>
      </c>
      <c r="K280">
        <f ca="1"/>
        <v>-4.0324799999999996</v>
      </c>
      <c r="L280">
        <f ca="1"/>
        <v>-3.4459300000000002</v>
      </c>
      <c r="M280">
        <f ca="1"/>
        <v>-3.1478299999999999</v>
      </c>
      <c r="N280">
        <f ca="1"/>
        <v>0.01</v>
      </c>
      <c r="O280" t="str">
        <f ca="1"/>
        <v>BIC</v>
      </c>
      <c r="P280" t="str">
        <f ca="1"/>
        <v xml:space="preserve"> ct</v>
      </c>
      <c r="Q280">
        <f ca="1"/>
        <v>0</v>
      </c>
      <c r="R280" t="str">
        <f ca="1"/>
        <v>Series is Stationary. Null Hypothesis Rejecting</v>
      </c>
    </row>
    <row r="281" spans="1:18">
      <c r="A281" s="4" t="s">
        <v>265</v>
      </c>
      <c r="B281">
        <v>0.05</v>
      </c>
      <c r="C281">
        <f t="shared" si="22"/>
        <v>4188</v>
      </c>
      <c r="D281" t="str">
        <f t="shared" si="20"/>
        <v>b4188:b4200</v>
      </c>
      <c r="F281" cm="1">
        <f t="array" aca="1" ref="F281:R281" ca="1">TRANSPOSE(INDIRECT(D281))</f>
        <v>-10.9344</v>
      </c>
      <c r="G281">
        <f ca="1"/>
        <v>2.9696400000000002E-17</v>
      </c>
      <c r="H281">
        <f ca="1"/>
        <v>0</v>
      </c>
      <c r="I281">
        <f ca="1"/>
        <v>126</v>
      </c>
      <c r="J281" t="str">
        <f ca="1"/>
        <v>CS-Price-Aa-3MO-diff</v>
      </c>
      <c r="K281">
        <f ca="1"/>
        <v>-4.0324799999999996</v>
      </c>
      <c r="L281">
        <f ca="1"/>
        <v>-3.4459300000000002</v>
      </c>
      <c r="M281">
        <f ca="1"/>
        <v>-3.1478299999999999</v>
      </c>
      <c r="N281">
        <f ca="1"/>
        <v>0.01</v>
      </c>
      <c r="O281" t="str">
        <f ca="1"/>
        <v>BIC</v>
      </c>
      <c r="P281" t="str">
        <f ca="1"/>
        <v xml:space="preserve"> ct</v>
      </c>
      <c r="Q281">
        <f ca="1"/>
        <v>0</v>
      </c>
      <c r="R281" t="str">
        <f ca="1"/>
        <v>Series is Stationary. Null Hypothesis Rejecting</v>
      </c>
    </row>
    <row r="282" spans="1:18">
      <c r="A282" s="4" t="s">
        <v>683</v>
      </c>
      <c r="B282" t="s">
        <v>403</v>
      </c>
      <c r="C282">
        <f t="shared" si="22"/>
        <v>4203</v>
      </c>
      <c r="D282" t="str">
        <f t="shared" si="20"/>
        <v>b4203:b4215</v>
      </c>
      <c r="F282" cm="1">
        <f t="array" aca="1" ref="F282:R282" ca="1">TRANSPOSE(INDIRECT(D282))</f>
        <v>-10.742900000000001</v>
      </c>
      <c r="G282">
        <f ca="1"/>
        <v>6.9850299999999999E-17</v>
      </c>
      <c r="H282">
        <f ca="1"/>
        <v>0</v>
      </c>
      <c r="I282">
        <f ca="1"/>
        <v>126</v>
      </c>
      <c r="J282" t="str">
        <f ca="1"/>
        <v>CS-Price-A-3MO-diff</v>
      </c>
      <c r="K282">
        <f ca="1"/>
        <v>-4.0324799999999996</v>
      </c>
      <c r="L282">
        <f ca="1"/>
        <v>-3.4459300000000002</v>
      </c>
      <c r="M282">
        <f ca="1"/>
        <v>-3.1478299999999999</v>
      </c>
      <c r="N282">
        <f ca="1"/>
        <v>0.01</v>
      </c>
      <c r="O282" t="str">
        <f ca="1"/>
        <v>BIC</v>
      </c>
      <c r="P282" t="str">
        <f ca="1"/>
        <v xml:space="preserve"> ct</v>
      </c>
      <c r="Q282">
        <f ca="1"/>
        <v>0</v>
      </c>
      <c r="R282" t="str">
        <f ca="1"/>
        <v>Series is Stationary. Null Hypothesis Rejecting</v>
      </c>
    </row>
    <row r="283" spans="1:18">
      <c r="A283" s="4" t="s">
        <v>684</v>
      </c>
      <c r="B283" t="s">
        <v>686</v>
      </c>
      <c r="C283">
        <f t="shared" si="22"/>
        <v>4218</v>
      </c>
      <c r="D283" t="str">
        <f t="shared" si="20"/>
        <v>b4218:b4230</v>
      </c>
      <c r="F283" cm="1">
        <f t="array" aca="1" ref="F283:R283" ca="1">TRANSPOSE(INDIRECT(D283))</f>
        <v>-4.9158299999999997</v>
      </c>
      <c r="G283">
        <f ca="1"/>
        <v>2.9201800000000001E-4</v>
      </c>
      <c r="H283">
        <f ca="1"/>
        <v>3</v>
      </c>
      <c r="I283">
        <f ca="1"/>
        <v>123</v>
      </c>
      <c r="J283" t="str">
        <f ca="1"/>
        <v>CS-Price-Baa-3MO-diff</v>
      </c>
      <c r="K283">
        <f ca="1"/>
        <v>-4.0343200000000001</v>
      </c>
      <c r="L283">
        <f ca="1"/>
        <v>-3.4468100000000002</v>
      </c>
      <c r="M283">
        <f ca="1"/>
        <v>-3.1483400000000001</v>
      </c>
      <c r="N283">
        <f ca="1"/>
        <v>0.01</v>
      </c>
      <c r="O283" t="str">
        <f ca="1"/>
        <v>BIC</v>
      </c>
      <c r="P283" t="str">
        <f ca="1"/>
        <v xml:space="preserve"> ct</v>
      </c>
      <c r="Q283">
        <f ca="1"/>
        <v>2.9999999999999997E-4</v>
      </c>
      <c r="R283" t="str">
        <f ca="1"/>
        <v>Series is Stationary. Null Hypothesis Rejecting</v>
      </c>
    </row>
    <row r="284" spans="1:18">
      <c r="A284" s="4" t="s">
        <v>685</v>
      </c>
      <c r="B284">
        <v>0.99950000000000006</v>
      </c>
      <c r="C284">
        <f t="shared" si="22"/>
        <v>4233</v>
      </c>
      <c r="D284" t="str">
        <f t="shared" si="20"/>
        <v>b4233:b4245</v>
      </c>
      <c r="F284" cm="1">
        <f t="array" aca="1" ref="F284:R284" ca="1">TRANSPOSE(INDIRECT(D284))</f>
        <v>-9.7297399999999996</v>
      </c>
      <c r="G284">
        <f ca="1"/>
        <v>8.7537500000000007E-15</v>
      </c>
      <c r="H284">
        <f ca="1"/>
        <v>1</v>
      </c>
      <c r="I284">
        <f ca="1"/>
        <v>125</v>
      </c>
      <c r="J284" t="str">
        <f ca="1"/>
        <v>CS-Price-Aaa-1YR-diff</v>
      </c>
      <c r="K284">
        <f ca="1"/>
        <v>-4.03308</v>
      </c>
      <c r="L284">
        <f ca="1"/>
        <v>-3.4462100000000002</v>
      </c>
      <c r="M284">
        <f ca="1"/>
        <v>-3.1480000000000001</v>
      </c>
      <c r="N284">
        <f ca="1"/>
        <v>0.01</v>
      </c>
      <c r="O284" t="str">
        <f ca="1"/>
        <v>BIC</v>
      </c>
      <c r="P284" t="str">
        <f ca="1"/>
        <v xml:space="preserve"> ct</v>
      </c>
      <c r="Q284">
        <f ca="1"/>
        <v>0</v>
      </c>
      <c r="R284" t="str">
        <f ca="1"/>
        <v>Series is Stationary. Null Hypothesis Rejecting</v>
      </c>
    </row>
    <row r="285" spans="1:18">
      <c r="A285" s="4" t="s">
        <v>250</v>
      </c>
      <c r="B285" t="s">
        <v>687</v>
      </c>
      <c r="C285">
        <f t="shared" si="22"/>
        <v>4248</v>
      </c>
      <c r="D285" t="str">
        <f t="shared" si="20"/>
        <v>b4248:b4260</v>
      </c>
      <c r="F285" cm="1">
        <f t="array" aca="1" ref="F285:R285" ca="1">TRANSPOSE(INDIRECT(D285))</f>
        <v>-10.196</v>
      </c>
      <c r="G285">
        <f ca="1"/>
        <v>8.9405100000000002E-16</v>
      </c>
      <c r="H285">
        <f ca="1"/>
        <v>0</v>
      </c>
      <c r="I285">
        <f ca="1"/>
        <v>126</v>
      </c>
      <c r="J285" t="str">
        <f ca="1"/>
        <v>CS-Price-Aa-1YR-diff</v>
      </c>
      <c r="K285">
        <f ca="1"/>
        <v>-4.0324799999999996</v>
      </c>
      <c r="L285">
        <f ca="1"/>
        <v>-3.4459300000000002</v>
      </c>
      <c r="M285">
        <f ca="1"/>
        <v>-3.1478299999999999</v>
      </c>
      <c r="N285">
        <f ca="1"/>
        <v>0.01</v>
      </c>
      <c r="O285" t="str">
        <f ca="1"/>
        <v>BIC</v>
      </c>
      <c r="P285" t="str">
        <f ca="1"/>
        <v xml:space="preserve"> ct</v>
      </c>
      <c r="Q285">
        <f ca="1"/>
        <v>0</v>
      </c>
      <c r="R285" t="str">
        <f ca="1"/>
        <v>Series is Stationary. Null Hypothesis Rejecting</v>
      </c>
    </row>
    <row r="286" spans="1:18">
      <c r="A286" s="4" t="s">
        <v>252</v>
      </c>
      <c r="B286" t="s">
        <v>253</v>
      </c>
      <c r="C286">
        <f t="shared" si="22"/>
        <v>4263</v>
      </c>
      <c r="D286" t="str">
        <f t="shared" si="20"/>
        <v>b4263:b4275</v>
      </c>
      <c r="F286" cm="1">
        <f t="array" aca="1" ref="F286:R286" ca="1">TRANSPOSE(INDIRECT(D286))</f>
        <v>-9.8731100000000005</v>
      </c>
      <c r="G286">
        <f ca="1"/>
        <v>4.2995900000000001E-15</v>
      </c>
      <c r="H286">
        <f ca="1"/>
        <v>0</v>
      </c>
      <c r="I286">
        <f ca="1"/>
        <v>126</v>
      </c>
      <c r="J286" t="str">
        <f ca="1"/>
        <v>CS-Price-A-1YR-diff</v>
      </c>
      <c r="K286">
        <f ca="1"/>
        <v>-4.0324799999999996</v>
      </c>
      <c r="L286">
        <f ca="1"/>
        <v>-3.4459300000000002</v>
      </c>
      <c r="M286">
        <f ca="1"/>
        <v>-3.1478299999999999</v>
      </c>
      <c r="N286">
        <f ca="1"/>
        <v>0.01</v>
      </c>
      <c r="O286" t="str">
        <f ca="1"/>
        <v>BIC</v>
      </c>
      <c r="P286" t="str">
        <f ca="1"/>
        <v xml:space="preserve"> ct</v>
      </c>
      <c r="Q286">
        <f ca="1"/>
        <v>0</v>
      </c>
      <c r="R286" t="str">
        <f ca="1"/>
        <v>Series is Stationary. Null Hypothesis Rejecting</v>
      </c>
    </row>
    <row r="287" spans="1:18">
      <c r="A287" s="4" t="s">
        <v>502</v>
      </c>
      <c r="C287">
        <f t="shared" si="22"/>
        <v>4278</v>
      </c>
      <c r="D287" t="str">
        <f t="shared" si="20"/>
        <v>b4278:b4290</v>
      </c>
      <c r="F287" cm="1">
        <f t="array" aca="1" ref="F287:R287" ca="1">TRANSPOSE(INDIRECT(D287))</f>
        <v>-8.9172600000000006</v>
      </c>
      <c r="G287">
        <f ca="1"/>
        <v>5.5869499999999997E-13</v>
      </c>
      <c r="H287">
        <f ca="1"/>
        <v>0</v>
      </c>
      <c r="I287">
        <f ca="1"/>
        <v>126</v>
      </c>
      <c r="J287" t="str">
        <f ca="1"/>
        <v>CS-Price-Baa-1YR-diff</v>
      </c>
      <c r="K287">
        <f ca="1"/>
        <v>-4.0324799999999996</v>
      </c>
      <c r="L287">
        <f ca="1"/>
        <v>-3.4459300000000002</v>
      </c>
      <c r="M287">
        <f ca="1"/>
        <v>-3.1478299999999999</v>
      </c>
      <c r="N287">
        <f ca="1"/>
        <v>0.01</v>
      </c>
      <c r="O287" t="str">
        <f ca="1"/>
        <v>BIC</v>
      </c>
      <c r="P287" t="str">
        <f ca="1"/>
        <v xml:space="preserve"> ct</v>
      </c>
      <c r="Q287">
        <f ca="1"/>
        <v>0</v>
      </c>
      <c r="R287" t="str">
        <f ca="1"/>
        <v>Series is Stationary. Null Hypothesis Rejecting</v>
      </c>
    </row>
    <row r="288" spans="1:18">
      <c r="A288" s="4" t="s">
        <v>241</v>
      </c>
      <c r="B288">
        <v>3.1013299999999999</v>
      </c>
      <c r="C288">
        <f t="shared" si="22"/>
        <v>4293</v>
      </c>
      <c r="D288" t="str">
        <f t="shared" si="20"/>
        <v>b4293:b4305</v>
      </c>
      <c r="F288" cm="1">
        <f t="array" aca="1" ref="F288:R288" ca="1">TRANSPOSE(INDIRECT(D288))</f>
        <v>-9.5581300000000002</v>
      </c>
      <c r="G288">
        <f ca="1"/>
        <v>2.07069E-14</v>
      </c>
      <c r="H288">
        <f ca="1"/>
        <v>1</v>
      </c>
      <c r="I288">
        <f ca="1"/>
        <v>125</v>
      </c>
      <c r="J288" t="str">
        <f ca="1"/>
        <v>CS-Price-Aaa-5YR-diff</v>
      </c>
      <c r="K288">
        <f ca="1"/>
        <v>-4.03308</v>
      </c>
      <c r="L288">
        <f ca="1"/>
        <v>-3.4462100000000002</v>
      </c>
      <c r="M288">
        <f ca="1"/>
        <v>-3.1480000000000001</v>
      </c>
      <c r="N288">
        <f ca="1"/>
        <v>0.01</v>
      </c>
      <c r="O288" t="str">
        <f ca="1"/>
        <v>BIC</v>
      </c>
      <c r="P288" t="str">
        <f ca="1"/>
        <v xml:space="preserve"> ct</v>
      </c>
      <c r="Q288">
        <f ca="1"/>
        <v>0</v>
      </c>
      <c r="R288" t="str">
        <f ca="1"/>
        <v>Series is Stationary. Null Hypothesis Rejecting</v>
      </c>
    </row>
    <row r="289" spans="1:18">
      <c r="A289" s="4" t="s">
        <v>242</v>
      </c>
      <c r="B289">
        <v>0.99988999999999995</v>
      </c>
      <c r="C289">
        <f t="shared" si="22"/>
        <v>4308</v>
      </c>
      <c r="D289" t="str">
        <f t="shared" si="20"/>
        <v>b4308:b4320</v>
      </c>
      <c r="F289" cm="1">
        <f t="array" aca="1" ref="F289:R289" ca="1">TRANSPOSE(INDIRECT(D289))</f>
        <v>-9.3420000000000005</v>
      </c>
      <c r="G289">
        <f ca="1"/>
        <v>6.2102700000000002E-14</v>
      </c>
      <c r="H289">
        <f ca="1"/>
        <v>0</v>
      </c>
      <c r="I289">
        <f ca="1"/>
        <v>126</v>
      </c>
      <c r="J289" t="str">
        <f ca="1"/>
        <v>CS-Price-Aa-5YR-diff</v>
      </c>
      <c r="K289">
        <f ca="1"/>
        <v>-4.0324799999999996</v>
      </c>
      <c r="L289">
        <f ca="1"/>
        <v>-3.4459300000000002</v>
      </c>
      <c r="M289">
        <f ca="1"/>
        <v>-3.1478299999999999</v>
      </c>
      <c r="N289">
        <f ca="1"/>
        <v>0.01</v>
      </c>
      <c r="O289" t="str">
        <f ca="1"/>
        <v>BIC</v>
      </c>
      <c r="P289" t="str">
        <f ca="1"/>
        <v xml:space="preserve"> ct</v>
      </c>
      <c r="Q289">
        <f ca="1"/>
        <v>0</v>
      </c>
      <c r="R289" t="str">
        <f ca="1"/>
        <v>Series is Stationary. Null Hypothesis Rejecting</v>
      </c>
    </row>
    <row r="290" spans="1:18">
      <c r="A290" s="4" t="s">
        <v>243</v>
      </c>
      <c r="B290">
        <v>0</v>
      </c>
      <c r="C290">
        <f t="shared" si="22"/>
        <v>4323</v>
      </c>
      <c r="D290" t="str">
        <f t="shared" si="20"/>
        <v>b4323:b4335</v>
      </c>
      <c r="F290" cm="1">
        <f t="array" aca="1" ref="F290:R290" ca="1">TRANSPOSE(INDIRECT(D290))</f>
        <v>-9.5350199999999994</v>
      </c>
      <c r="G290">
        <f ca="1"/>
        <v>2.3269699999999999E-14</v>
      </c>
      <c r="H290">
        <f ca="1"/>
        <v>0</v>
      </c>
      <c r="I290">
        <f ca="1"/>
        <v>126</v>
      </c>
      <c r="J290" t="str">
        <f ca="1"/>
        <v>CS-Price-A-5YR-diff</v>
      </c>
      <c r="K290">
        <f ca="1"/>
        <v>-4.0324799999999996</v>
      </c>
      <c r="L290">
        <f ca="1"/>
        <v>-3.4459300000000002</v>
      </c>
      <c r="M290">
        <f ca="1"/>
        <v>-3.1478299999999999</v>
      </c>
      <c r="N290">
        <f ca="1"/>
        <v>0.01</v>
      </c>
      <c r="O290" t="str">
        <f ca="1"/>
        <v>BIC</v>
      </c>
      <c r="P290" t="str">
        <f ca="1"/>
        <v xml:space="preserve"> ct</v>
      </c>
      <c r="Q290">
        <f ca="1"/>
        <v>0</v>
      </c>
      <c r="R290" t="str">
        <f ca="1"/>
        <v>Series is Stationary. Null Hypothesis Rejecting</v>
      </c>
    </row>
    <row r="291" spans="1:18">
      <c r="A291" s="4" t="s">
        <v>244</v>
      </c>
      <c r="B291">
        <v>126</v>
      </c>
      <c r="C291">
        <f t="shared" si="22"/>
        <v>4338</v>
      </c>
      <c r="D291" t="str">
        <f t="shared" si="20"/>
        <v>b4338:b4350</v>
      </c>
      <c r="F291" cm="1">
        <f t="array" aca="1" ref="F291:R291" ca="1">TRANSPOSE(INDIRECT(D291))</f>
        <v>-8.4449699999999996</v>
      </c>
      <c r="G291">
        <f ca="1"/>
        <v>6.7139999999999999E-12</v>
      </c>
      <c r="H291">
        <f ca="1"/>
        <v>0</v>
      </c>
      <c r="I291">
        <f ca="1"/>
        <v>126</v>
      </c>
      <c r="J291" t="str">
        <f ca="1"/>
        <v>CS-Price-Baa-5YR-diff</v>
      </c>
      <c r="K291">
        <f ca="1"/>
        <v>-4.0324799999999996</v>
      </c>
      <c r="L291">
        <f ca="1"/>
        <v>-3.4459300000000002</v>
      </c>
      <c r="M291">
        <f ca="1"/>
        <v>-3.1478299999999999</v>
      </c>
      <c r="N291">
        <f ca="1"/>
        <v>0.01</v>
      </c>
      <c r="O291" t="str">
        <f ca="1"/>
        <v>BIC</v>
      </c>
      <c r="P291" t="str">
        <f ca="1"/>
        <v xml:space="preserve"> ct</v>
      </c>
      <c r="Q291">
        <f ca="1"/>
        <v>0</v>
      </c>
      <c r="R291" t="str">
        <f ca="1"/>
        <v>Series is Stationary. Null Hypothesis Rejecting</v>
      </c>
    </row>
    <row r="292" spans="1:18">
      <c r="A292" s="4" t="s">
        <v>169</v>
      </c>
      <c r="B292" s="10" t="s">
        <v>693</v>
      </c>
      <c r="C292">
        <f>C291+15</f>
        <v>4353</v>
      </c>
      <c r="D292" t="str">
        <f t="shared" si="20"/>
        <v>b4353:b4365</v>
      </c>
      <c r="F292" cm="1">
        <f t="array" aca="1" ref="F292:R292" ca="1">TRANSPOSE(INDIRECT(D292))</f>
        <v>-3.7667199999999998</v>
      </c>
      <c r="G292">
        <f ca="1"/>
        <v>1.8322999999999999E-2</v>
      </c>
      <c r="H292">
        <f ca="1"/>
        <v>0</v>
      </c>
      <c r="I292">
        <f ca="1"/>
        <v>126</v>
      </c>
      <c r="J292" t="str">
        <f ca="1"/>
        <v>Corp-Aaa_Corp</v>
      </c>
      <c r="K292">
        <f ca="1"/>
        <v>-4.0324799999999996</v>
      </c>
      <c r="L292">
        <f ca="1"/>
        <v>-3.4459300000000002</v>
      </c>
      <c r="M292">
        <f ca="1"/>
        <v>-3.1478299999999999</v>
      </c>
      <c r="N292">
        <f ca="1"/>
        <v>0.01</v>
      </c>
      <c r="O292" t="str">
        <f ca="1"/>
        <v>BIC</v>
      </c>
      <c r="P292" t="str">
        <f ca="1"/>
        <v xml:space="preserve"> ct</v>
      </c>
      <c r="Q292">
        <f ca="1"/>
        <v>1.83E-2</v>
      </c>
      <c r="R292" t="str">
        <f ca="1"/>
        <v>Series is Non-stationary. Null Hypothesis Weak...</v>
      </c>
    </row>
    <row r="293" spans="1:18">
      <c r="A293" s="4" t="s">
        <v>246</v>
      </c>
      <c r="B293">
        <v>-2.58371</v>
      </c>
      <c r="C293">
        <f t="shared" ref="C293:C308" si="23">C292+15</f>
        <v>4368</v>
      </c>
      <c r="D293" t="str">
        <f t="shared" si="20"/>
        <v>b4368:b4380</v>
      </c>
      <c r="F293" cm="1">
        <f t="array" aca="1" ref="F293:R293" ca="1">TRANSPOSE(INDIRECT(D293))</f>
        <v>-3.1845300000000001</v>
      </c>
      <c r="G293">
        <f ca="1"/>
        <v>8.7529599999999999E-2</v>
      </c>
      <c r="H293">
        <f ca="1"/>
        <v>0</v>
      </c>
      <c r="I293">
        <f ca="1"/>
        <v>126</v>
      </c>
      <c r="J293" t="str">
        <f ca="1"/>
        <v>Corp-Aa_Corp</v>
      </c>
      <c r="K293">
        <f ca="1"/>
        <v>-4.0324799999999996</v>
      </c>
      <c r="L293">
        <f ca="1"/>
        <v>-3.4459300000000002</v>
      </c>
      <c r="M293">
        <f ca="1"/>
        <v>-3.1478299999999999</v>
      </c>
      <c r="N293">
        <f ca="1"/>
        <v>0.01</v>
      </c>
      <c r="O293" t="str">
        <f ca="1"/>
        <v>BIC</v>
      </c>
      <c r="P293" t="str">
        <f ca="1"/>
        <v xml:space="preserve"> ct</v>
      </c>
      <c r="Q293">
        <f ca="1"/>
        <v>8.7499999999999994E-2</v>
      </c>
      <c r="R293" t="str">
        <f ca="1"/>
        <v>Series is Non-stationary. Null Hypothesis Weak...</v>
      </c>
    </row>
    <row r="294" spans="1:18">
      <c r="A294" s="4" t="s">
        <v>247</v>
      </c>
      <c r="B294">
        <v>-1.94333</v>
      </c>
      <c r="C294">
        <f t="shared" si="23"/>
        <v>4383</v>
      </c>
      <c r="D294" t="str">
        <f t="shared" si="20"/>
        <v>b4383:b4395</v>
      </c>
      <c r="F294" cm="1">
        <f t="array" aca="1" ref="F294:R294" ca="1">TRANSPOSE(INDIRECT(D294))</f>
        <v>-3.2239100000000001</v>
      </c>
      <c r="G294">
        <f ca="1"/>
        <v>7.9741500000000007E-2</v>
      </c>
      <c r="H294">
        <f ca="1"/>
        <v>0</v>
      </c>
      <c r="I294">
        <f ca="1"/>
        <v>126</v>
      </c>
      <c r="J294" t="str">
        <f ca="1"/>
        <v>Corp-A_Corp</v>
      </c>
      <c r="K294">
        <f ca="1"/>
        <v>-4.0324799999999996</v>
      </c>
      <c r="L294">
        <f ca="1"/>
        <v>-3.4459300000000002</v>
      </c>
      <c r="M294">
        <f ca="1"/>
        <v>-3.1478299999999999</v>
      </c>
      <c r="N294">
        <f ca="1"/>
        <v>0.01</v>
      </c>
      <c r="O294" t="str">
        <f ca="1"/>
        <v>BIC</v>
      </c>
      <c r="P294" t="str">
        <f ca="1"/>
        <v xml:space="preserve"> ct</v>
      </c>
      <c r="Q294">
        <f ca="1"/>
        <v>7.9699999999999993E-2</v>
      </c>
      <c r="R294" t="str">
        <f ca="1"/>
        <v>Series is Non-stationary. Null Hypothesis Weak...</v>
      </c>
    </row>
    <row r="295" spans="1:18">
      <c r="A295" s="4" t="s">
        <v>248</v>
      </c>
      <c r="B295">
        <v>-1.61487</v>
      </c>
      <c r="C295">
        <f t="shared" si="23"/>
        <v>4398</v>
      </c>
      <c r="D295" t="str">
        <f t="shared" si="20"/>
        <v>b4398:b4410</v>
      </c>
      <c r="F295" cm="1">
        <f t="array" aca="1" ref="F295:R295" ca="1">TRANSPOSE(INDIRECT(D295))</f>
        <v>-4.7993199999999998</v>
      </c>
      <c r="G295">
        <f ca="1"/>
        <v>4.69674E-4</v>
      </c>
      <c r="H295">
        <f ca="1"/>
        <v>0</v>
      </c>
      <c r="I295">
        <f ca="1"/>
        <v>126</v>
      </c>
      <c r="J295" t="str">
        <f ca="1"/>
        <v>Corp-Baa_Corp</v>
      </c>
      <c r="K295">
        <f ca="1"/>
        <v>-4.0324799999999996</v>
      </c>
      <c r="L295">
        <f ca="1"/>
        <v>-3.4459300000000002</v>
      </c>
      <c r="M295">
        <f ca="1"/>
        <v>-3.1478299999999999</v>
      </c>
      <c r="N295">
        <f ca="1"/>
        <v>0.01</v>
      </c>
      <c r="O295" t="str">
        <f ca="1"/>
        <v>BIC</v>
      </c>
      <c r="P295" t="str">
        <f ca="1"/>
        <v xml:space="preserve"> ct</v>
      </c>
      <c r="Q295">
        <f ca="1"/>
        <v>5.0000000000000001E-4</v>
      </c>
      <c r="R295" t="str">
        <f ca="1"/>
        <v>Series is Stationary. Null Hypothesis Rejecting</v>
      </c>
    </row>
    <row r="296" spans="1:18">
      <c r="A296" s="4" t="s">
        <v>265</v>
      </c>
      <c r="B296">
        <v>0.05</v>
      </c>
      <c r="C296">
        <f t="shared" si="23"/>
        <v>4413</v>
      </c>
      <c r="D296" t="str">
        <f t="shared" si="20"/>
        <v>b4413:b4425</v>
      </c>
      <c r="F296" cm="1">
        <f t="array" aca="1" ref="F296:R296" ca="1">TRANSPOSE(INDIRECT(D296))</f>
        <v>-0.72629699999999997</v>
      </c>
      <c r="G296">
        <f ca="1"/>
        <v>0.97136100000000003</v>
      </c>
      <c r="H296">
        <f ca="1"/>
        <v>0</v>
      </c>
      <c r="I296">
        <f ca="1"/>
        <v>126</v>
      </c>
      <c r="J296" t="str">
        <f ca="1"/>
        <v>TB-3MO-TY</v>
      </c>
      <c r="K296">
        <f ca="1"/>
        <v>-4.0324799999999996</v>
      </c>
      <c r="L296">
        <f ca="1"/>
        <v>-3.4459300000000002</v>
      </c>
      <c r="M296">
        <f ca="1"/>
        <v>-3.1478299999999999</v>
      </c>
      <c r="N296">
        <f ca="1"/>
        <v>0.01</v>
      </c>
      <c r="O296" t="str">
        <f ca="1"/>
        <v>BIC</v>
      </c>
      <c r="P296" t="str">
        <f ca="1"/>
        <v xml:space="preserve"> ct</v>
      </c>
      <c r="Q296">
        <f ca="1"/>
        <v>0.97140000000000004</v>
      </c>
      <c r="R296" t="str">
        <f ca="1"/>
        <v>Series is Non-stationary. Null Hypothesis Weak...</v>
      </c>
    </row>
    <row r="297" spans="1:18">
      <c r="A297" s="4" t="s">
        <v>683</v>
      </c>
      <c r="B297" t="s">
        <v>403</v>
      </c>
      <c r="C297">
        <f t="shared" si="23"/>
        <v>4428</v>
      </c>
      <c r="D297" t="str">
        <f t="shared" si="20"/>
        <v>b4428:b4440</v>
      </c>
      <c r="F297" cm="1">
        <f t="array" aca="1" ref="F297:R297" ca="1">TRANSPOSE(INDIRECT(D297))</f>
        <v>-1.9501500000000001</v>
      </c>
      <c r="G297">
        <f ca="1"/>
        <v>0.62830399999999997</v>
      </c>
      <c r="H297">
        <f ca="1"/>
        <v>3</v>
      </c>
      <c r="I297">
        <f ca="1"/>
        <v>123</v>
      </c>
      <c r="J297" t="str">
        <f ca="1"/>
        <v>TB-1YR-TY</v>
      </c>
      <c r="K297">
        <f ca="1"/>
        <v>-4.0343200000000001</v>
      </c>
      <c r="L297">
        <f ca="1"/>
        <v>-3.4468100000000002</v>
      </c>
      <c r="M297">
        <f ca="1"/>
        <v>-3.1483400000000001</v>
      </c>
      <c r="N297">
        <f ca="1"/>
        <v>0.01</v>
      </c>
      <c r="O297" t="str">
        <f ca="1"/>
        <v>BIC</v>
      </c>
      <c r="P297" t="str">
        <f ca="1"/>
        <v xml:space="preserve"> ct</v>
      </c>
      <c r="Q297">
        <f ca="1"/>
        <v>0.62829999999999997</v>
      </c>
      <c r="R297" t="str">
        <f ca="1"/>
        <v>Series is Non-stationary. Null Hypothesis Weak...</v>
      </c>
    </row>
    <row r="298" spans="1:18">
      <c r="A298" s="4" t="s">
        <v>684</v>
      </c>
      <c r="B298" t="s">
        <v>686</v>
      </c>
      <c r="C298">
        <f t="shared" si="23"/>
        <v>4443</v>
      </c>
      <c r="D298" t="str">
        <f t="shared" si="20"/>
        <v>b4443:b4455</v>
      </c>
      <c r="F298" cm="1">
        <f t="array" aca="1" ref="F298:R298" ca="1">TRANSPOSE(INDIRECT(D298))</f>
        <v>-2.0535100000000002</v>
      </c>
      <c r="G298">
        <f ca="1"/>
        <v>0.57201299999999999</v>
      </c>
      <c r="H298">
        <f ca="1"/>
        <v>0</v>
      </c>
      <c r="I298">
        <f ca="1"/>
        <v>126</v>
      </c>
      <c r="J298" t="str">
        <f ca="1"/>
        <v>TB-5YR-TY</v>
      </c>
      <c r="K298">
        <f ca="1"/>
        <v>-4.0324799999999996</v>
      </c>
      <c r="L298">
        <f ca="1"/>
        <v>-3.4459300000000002</v>
      </c>
      <c r="M298">
        <f ca="1"/>
        <v>-3.1478299999999999</v>
      </c>
      <c r="N298">
        <f ca="1"/>
        <v>0.01</v>
      </c>
      <c r="O298" t="str">
        <f ca="1"/>
        <v>BIC</v>
      </c>
      <c r="P298" t="str">
        <f ca="1"/>
        <v xml:space="preserve"> ct</v>
      </c>
      <c r="Q298">
        <f ca="1"/>
        <v>0.57199999999999995</v>
      </c>
      <c r="R298" t="str">
        <f ca="1"/>
        <v>Series is Non-stationary. Null Hypothesis Weak...</v>
      </c>
    </row>
    <row r="299" spans="1:18">
      <c r="A299" s="4" t="s">
        <v>685</v>
      </c>
      <c r="B299">
        <v>0.99990000000000001</v>
      </c>
      <c r="C299">
        <f t="shared" si="23"/>
        <v>4458</v>
      </c>
      <c r="D299" t="str">
        <f t="shared" si="20"/>
        <v>b4458:b4470</v>
      </c>
      <c r="F299" cm="1">
        <f t="array" aca="1" ref="F299:R299" ca="1">TRANSPOSE(INDIRECT(D299))</f>
        <v>-9.7106300000000001</v>
      </c>
      <c r="G299">
        <f ca="1"/>
        <v>9.62925E-15</v>
      </c>
      <c r="H299">
        <f ca="1"/>
        <v>0</v>
      </c>
      <c r="I299">
        <f ca="1"/>
        <v>126</v>
      </c>
      <c r="J299" t="str">
        <f ca="1"/>
        <v>TB-3MO-TY-diff</v>
      </c>
      <c r="K299">
        <f ca="1"/>
        <v>-4.0324799999999996</v>
      </c>
      <c r="L299">
        <f ca="1"/>
        <v>-3.4459300000000002</v>
      </c>
      <c r="M299">
        <f ca="1"/>
        <v>-3.1478299999999999</v>
      </c>
      <c r="N299">
        <f ca="1"/>
        <v>0.01</v>
      </c>
      <c r="O299" t="str">
        <f ca="1"/>
        <v>BIC</v>
      </c>
      <c r="P299" t="str">
        <f ca="1"/>
        <v xml:space="preserve"> ct</v>
      </c>
      <c r="Q299">
        <f ca="1"/>
        <v>0</v>
      </c>
      <c r="R299" t="str">
        <f ca="1"/>
        <v>Series is Stationary. Null Hypothesis Rejecting</v>
      </c>
    </row>
    <row r="300" spans="1:18">
      <c r="A300" s="4" t="s">
        <v>250</v>
      </c>
      <c r="B300" t="s">
        <v>687</v>
      </c>
      <c r="C300">
        <f t="shared" si="23"/>
        <v>4473</v>
      </c>
      <c r="D300" t="str">
        <f t="shared" si="20"/>
        <v>b4473:b4485</v>
      </c>
      <c r="F300" cm="1">
        <f t="array" aca="1" ref="F300:R300" ca="1">TRANSPOSE(INDIRECT(D300))</f>
        <v>-3.60175</v>
      </c>
      <c r="G300">
        <f ca="1"/>
        <v>2.9698599999999999E-2</v>
      </c>
      <c r="H300">
        <f ca="1"/>
        <v>2</v>
      </c>
      <c r="I300">
        <f ca="1"/>
        <v>124</v>
      </c>
      <c r="J300" t="str">
        <f ca="1"/>
        <v>TB-1YR-TY-diff</v>
      </c>
      <c r="K300">
        <f ca="1"/>
        <v>-4.0336999999999996</v>
      </c>
      <c r="L300">
        <f ca="1"/>
        <v>-3.44651</v>
      </c>
      <c r="M300">
        <f ca="1"/>
        <v>-3.1481699999999999</v>
      </c>
      <c r="N300">
        <f ca="1"/>
        <v>0.01</v>
      </c>
      <c r="O300" t="str">
        <f ca="1"/>
        <v>BIC</v>
      </c>
      <c r="P300" t="str">
        <f ca="1"/>
        <v xml:space="preserve"> ct</v>
      </c>
      <c r="Q300">
        <f ca="1"/>
        <v>2.9700000000000001E-2</v>
      </c>
      <c r="R300" t="str">
        <f ca="1"/>
        <v>Series is Non-stationary. Null Hypothesis Weak...</v>
      </c>
    </row>
    <row r="301" spans="1:18">
      <c r="A301" s="4" t="s">
        <v>252</v>
      </c>
      <c r="B301" t="s">
        <v>253</v>
      </c>
      <c r="C301">
        <f t="shared" si="23"/>
        <v>4488</v>
      </c>
      <c r="D301" t="str">
        <f t="shared" si="20"/>
        <v>b4488:b4500</v>
      </c>
      <c r="F301" cm="1">
        <f t="array" aca="1" ref="F301:R301" ca="1">TRANSPOSE(INDIRECT(D301))</f>
        <v>-11.431800000000001</v>
      </c>
      <c r="G301">
        <f ca="1"/>
        <v>3.5598399999999998E-18</v>
      </c>
      <c r="H301">
        <f ca="1"/>
        <v>0</v>
      </c>
      <c r="I301">
        <f ca="1"/>
        <v>126</v>
      </c>
      <c r="J301" t="str">
        <f ca="1"/>
        <v>TB-5YR-TY-diff</v>
      </c>
      <c r="K301">
        <f ca="1"/>
        <v>-4.0324799999999996</v>
      </c>
      <c r="L301">
        <f ca="1"/>
        <v>-3.4459300000000002</v>
      </c>
      <c r="M301">
        <f ca="1"/>
        <v>-3.1478299999999999</v>
      </c>
      <c r="N301">
        <f ca="1"/>
        <v>0.01</v>
      </c>
      <c r="O301" t="str">
        <f ca="1"/>
        <v>BIC</v>
      </c>
      <c r="P301" t="str">
        <f ca="1"/>
        <v xml:space="preserve"> ct</v>
      </c>
      <c r="Q301">
        <f ca="1"/>
        <v>0</v>
      </c>
      <c r="R301" t="str">
        <f ca="1"/>
        <v>Series is Stationary. Null Hypothesis Rejecting</v>
      </c>
    </row>
    <row r="302" spans="1:18">
      <c r="A302" s="4" t="s">
        <v>503</v>
      </c>
      <c r="C302">
        <f t="shared" si="23"/>
        <v>4503</v>
      </c>
      <c r="D302" t="str">
        <f t="shared" si="20"/>
        <v>b4503:b4515</v>
      </c>
      <c r="F302" cm="1">
        <f t="array" aca="1" ref="F302:R302" ca="1">TRANSPOSE(INDIRECT(D302))</f>
        <v>-3.1503899999999998</v>
      </c>
      <c r="G302">
        <f ca="1"/>
        <v>0.22870199999999999</v>
      </c>
      <c r="H302">
        <f ca="1"/>
        <v>0</v>
      </c>
      <c r="I302">
        <f ca="1"/>
        <v>126</v>
      </c>
      <c r="J302" t="str">
        <f ca="1"/>
        <v>CS-Aaa-3MO</v>
      </c>
      <c r="K302">
        <f ca="1"/>
        <v>-4.4655199999999997</v>
      </c>
      <c r="L302">
        <f ca="1"/>
        <v>-3.8801100000000002</v>
      </c>
      <c r="M302">
        <f ca="1"/>
        <v>-3.5826699999999998</v>
      </c>
      <c r="N302">
        <f ca="1"/>
        <v>0.05</v>
      </c>
      <c r="O302" t="str">
        <f ca="1"/>
        <v>BIC</v>
      </c>
      <c r="P302" t="str">
        <f ca="1"/>
        <v>ctt</v>
      </c>
      <c r="Q302">
        <f ca="1"/>
        <v>0.22869999999999999</v>
      </c>
      <c r="R302" t="str">
        <f ca="1"/>
        <v>Series is Non-stationary. Null Hypothesis Weak...</v>
      </c>
    </row>
    <row r="303" spans="1:18">
      <c r="A303" s="4" t="s">
        <v>241</v>
      </c>
      <c r="B303">
        <v>1.19876</v>
      </c>
      <c r="C303">
        <f t="shared" si="23"/>
        <v>4518</v>
      </c>
      <c r="D303" t="str">
        <f t="shared" si="20"/>
        <v>b4518:b4530</v>
      </c>
      <c r="F303" cm="1">
        <f t="array" aca="1" ref="F303:R303" ca="1">TRANSPOSE(INDIRECT(D303))</f>
        <v>-2.4537800000000001</v>
      </c>
      <c r="G303">
        <f ca="1"/>
        <v>0.59565400000000002</v>
      </c>
      <c r="H303">
        <f ca="1"/>
        <v>0</v>
      </c>
      <c r="I303">
        <f ca="1"/>
        <v>126</v>
      </c>
      <c r="J303" t="str">
        <f ca="1"/>
        <v>CS-Aa-3MO</v>
      </c>
      <c r="K303">
        <f ca="1"/>
        <v>-4.4655199999999997</v>
      </c>
      <c r="L303">
        <f ca="1"/>
        <v>-3.8801100000000002</v>
      </c>
      <c r="M303">
        <f ca="1"/>
        <v>-3.5826699999999998</v>
      </c>
      <c r="N303">
        <f ca="1"/>
        <v>0.05</v>
      </c>
      <c r="O303" t="str">
        <f ca="1"/>
        <v>BIC</v>
      </c>
      <c r="P303" t="str">
        <f ca="1"/>
        <v>ctt</v>
      </c>
      <c r="Q303">
        <f ca="1"/>
        <v>0.59570000000000001</v>
      </c>
      <c r="R303" t="str">
        <f ca="1"/>
        <v>Series is Non-stationary. Null Hypothesis Weak...</v>
      </c>
    </row>
    <row r="304" spans="1:18">
      <c r="A304" s="4" t="s">
        <v>242</v>
      </c>
      <c r="B304">
        <v>0.94033699999999998</v>
      </c>
      <c r="C304">
        <f t="shared" si="23"/>
        <v>4533</v>
      </c>
      <c r="D304" t="str">
        <f t="shared" si="20"/>
        <v>b4533:b4545</v>
      </c>
      <c r="F304" cm="1">
        <f t="array" aca="1" ref="F304:R304" ca="1">TRANSPOSE(INDIRECT(D304))</f>
        <v>-2.4134699999999998</v>
      </c>
      <c r="G304">
        <f ca="1"/>
        <v>0.61826800000000004</v>
      </c>
      <c r="H304">
        <f ca="1"/>
        <v>0</v>
      </c>
      <c r="I304">
        <f ca="1"/>
        <v>126</v>
      </c>
      <c r="J304" t="str">
        <f ca="1"/>
        <v>CS-A-3MO</v>
      </c>
      <c r="K304">
        <f ca="1"/>
        <v>-4.4655199999999997</v>
      </c>
      <c r="L304">
        <f ca="1"/>
        <v>-3.8801100000000002</v>
      </c>
      <c r="M304">
        <f ca="1"/>
        <v>-3.5826699999999998</v>
      </c>
      <c r="N304">
        <f ca="1"/>
        <v>0.05</v>
      </c>
      <c r="O304" t="str">
        <f ca="1"/>
        <v>BIC</v>
      </c>
      <c r="P304" t="str">
        <f ca="1"/>
        <v>ctt</v>
      </c>
      <c r="Q304">
        <f ca="1"/>
        <v>0.61829999999999996</v>
      </c>
      <c r="R304" t="str">
        <f ca="1"/>
        <v>Series is Non-stationary. Null Hypothesis Weak...</v>
      </c>
    </row>
    <row r="305" spans="1:18">
      <c r="A305" s="4" t="s">
        <v>243</v>
      </c>
      <c r="B305" s="10">
        <v>0</v>
      </c>
      <c r="C305">
        <f t="shared" si="23"/>
        <v>4548</v>
      </c>
      <c r="D305" t="str">
        <f t="shared" si="20"/>
        <v>b4548:b4560</v>
      </c>
      <c r="F305" cm="1">
        <f t="array" aca="1" ref="F305:R305" ca="1">TRANSPOSE(INDIRECT(D305))</f>
        <v>-3.4853000000000001</v>
      </c>
      <c r="G305">
        <f ca="1"/>
        <v>0.116679</v>
      </c>
      <c r="H305">
        <f ca="1"/>
        <v>0</v>
      </c>
      <c r="I305">
        <f ca="1"/>
        <v>126</v>
      </c>
      <c r="J305" t="str">
        <f ca="1"/>
        <v>CS-Baa-3MO</v>
      </c>
      <c r="K305">
        <f ca="1"/>
        <v>-4.4655199999999997</v>
      </c>
      <c r="L305">
        <f ca="1"/>
        <v>-3.8801100000000002</v>
      </c>
      <c r="M305">
        <f ca="1"/>
        <v>-3.5826699999999998</v>
      </c>
      <c r="N305">
        <f ca="1"/>
        <v>0.05</v>
      </c>
      <c r="O305" t="str">
        <f ca="1"/>
        <v>BIC</v>
      </c>
      <c r="P305" t="str">
        <f ca="1"/>
        <v>ctt</v>
      </c>
      <c r="Q305">
        <f ca="1"/>
        <v>0.1167</v>
      </c>
      <c r="R305" t="str">
        <f ca="1"/>
        <v>Series is Non-stationary. Null Hypothesis Weak...</v>
      </c>
    </row>
    <row r="306" spans="1:18">
      <c r="A306" s="4" t="s">
        <v>244</v>
      </c>
      <c r="B306">
        <v>126</v>
      </c>
      <c r="C306">
        <f t="shared" si="23"/>
        <v>4563</v>
      </c>
      <c r="D306" t="str">
        <f t="shared" ref="D306:D369" si="24">"b"&amp;C306&amp;":b"&amp;C306+12</f>
        <v>b4563:b4575</v>
      </c>
      <c r="F306" cm="1">
        <f t="array" aca="1" ref="F306:R306" ca="1">TRANSPOSE(INDIRECT(D306))</f>
        <v>-2.1372399999999998</v>
      </c>
      <c r="G306">
        <f ca="1"/>
        <v>0.75933099999999998</v>
      </c>
      <c r="H306">
        <f ca="1"/>
        <v>2</v>
      </c>
      <c r="I306">
        <f ca="1"/>
        <v>124</v>
      </c>
      <c r="J306" t="str">
        <f ca="1"/>
        <v>CS-Aaa-1YR</v>
      </c>
      <c r="K306">
        <f ca="1"/>
        <v>-4.4670899999999998</v>
      </c>
      <c r="L306">
        <f ca="1"/>
        <v>-3.88089</v>
      </c>
      <c r="M306">
        <f ca="1"/>
        <v>-3.5831499999999998</v>
      </c>
      <c r="N306">
        <f ca="1"/>
        <v>0.05</v>
      </c>
      <c r="O306" t="str">
        <f ca="1"/>
        <v>BIC</v>
      </c>
      <c r="P306" t="str">
        <f ca="1"/>
        <v>ctt</v>
      </c>
      <c r="Q306">
        <f ca="1"/>
        <v>0.75929999999999997</v>
      </c>
      <c r="R306" t="str">
        <f ca="1"/>
        <v>Series is Non-stationary. Null Hypothesis Weak...</v>
      </c>
    </row>
    <row r="307" spans="1:18">
      <c r="A307" s="4" t="s">
        <v>169</v>
      </c>
      <c r="B307" t="s">
        <v>694</v>
      </c>
      <c r="C307">
        <f t="shared" si="23"/>
        <v>4578</v>
      </c>
      <c r="D307" t="str">
        <f t="shared" si="24"/>
        <v>b4578:b4590</v>
      </c>
      <c r="F307" cm="1">
        <f t="array" aca="1" ref="F307:R307" ca="1">TRANSPOSE(INDIRECT(D307))</f>
        <v>-2.9624700000000002</v>
      </c>
      <c r="G307">
        <f ca="1"/>
        <v>0.31337700000000002</v>
      </c>
      <c r="H307">
        <f ca="1"/>
        <v>0</v>
      </c>
      <c r="I307">
        <f ca="1"/>
        <v>126</v>
      </c>
      <c r="J307" t="str">
        <f ca="1"/>
        <v>CS-Aa-1YR</v>
      </c>
      <c r="K307">
        <f ca="1"/>
        <v>-4.4655199999999997</v>
      </c>
      <c r="L307">
        <f ca="1"/>
        <v>-3.8801100000000002</v>
      </c>
      <c r="M307">
        <f ca="1"/>
        <v>-3.5826699999999998</v>
      </c>
      <c r="N307">
        <f ca="1"/>
        <v>0.05</v>
      </c>
      <c r="O307" t="str">
        <f ca="1"/>
        <v>BIC</v>
      </c>
      <c r="P307" t="str">
        <f ca="1"/>
        <v>ctt</v>
      </c>
      <c r="Q307">
        <f ca="1"/>
        <v>0.31340000000000001</v>
      </c>
      <c r="R307" t="str">
        <f ca="1"/>
        <v>Series is Non-stationary. Null Hypothesis Weak...</v>
      </c>
    </row>
    <row r="308" spans="1:18">
      <c r="A308" s="4" t="s">
        <v>246</v>
      </c>
      <c r="B308">
        <v>-2.58371</v>
      </c>
      <c r="C308">
        <f t="shared" si="23"/>
        <v>4593</v>
      </c>
      <c r="D308" t="str">
        <f t="shared" si="24"/>
        <v>b4593:b4605</v>
      </c>
      <c r="F308" cm="1">
        <f t="array" aca="1" ref="F308:R308" ca="1">TRANSPOSE(INDIRECT(D308))</f>
        <v>-2.8685299999999998</v>
      </c>
      <c r="G308">
        <f ca="1"/>
        <v>0.36137599999999998</v>
      </c>
      <c r="H308">
        <f ca="1"/>
        <v>0</v>
      </c>
      <c r="I308">
        <f ca="1"/>
        <v>126</v>
      </c>
      <c r="J308" t="str">
        <f ca="1"/>
        <v>CS-A-1YR</v>
      </c>
      <c r="K308">
        <f ca="1"/>
        <v>-4.4655199999999997</v>
      </c>
      <c r="L308">
        <f ca="1"/>
        <v>-3.8801100000000002</v>
      </c>
      <c r="M308">
        <f ca="1"/>
        <v>-3.5826699999999998</v>
      </c>
      <c r="N308">
        <f ca="1"/>
        <v>0.05</v>
      </c>
      <c r="O308" t="str">
        <f ca="1"/>
        <v>BIC</v>
      </c>
      <c r="P308" t="str">
        <f ca="1"/>
        <v>ctt</v>
      </c>
      <c r="Q308">
        <f ca="1"/>
        <v>0.3614</v>
      </c>
      <c r="R308" t="str">
        <f ca="1"/>
        <v>Series is Non-stationary. Null Hypothesis Weak...</v>
      </c>
    </row>
    <row r="309" spans="1:18">
      <c r="A309" s="4" t="s">
        <v>247</v>
      </c>
      <c r="B309">
        <v>-1.94333</v>
      </c>
      <c r="C309">
        <f>C308+15</f>
        <v>4608</v>
      </c>
      <c r="D309" t="str">
        <f t="shared" si="24"/>
        <v>b4608:b4620</v>
      </c>
      <c r="F309" cm="1">
        <f t="array" aca="1" ref="F309:R309" ca="1">TRANSPOSE(INDIRECT(D309))</f>
        <v>-4.0463300000000002</v>
      </c>
      <c r="G309">
        <f ca="1"/>
        <v>2.7561499999999999E-2</v>
      </c>
      <c r="H309">
        <f ca="1"/>
        <v>0</v>
      </c>
      <c r="I309">
        <f ca="1"/>
        <v>126</v>
      </c>
      <c r="J309" t="str">
        <f ca="1"/>
        <v>CS-Baa-1YR</v>
      </c>
      <c r="K309">
        <f ca="1"/>
        <v>-4.4655199999999997</v>
      </c>
      <c r="L309">
        <f ca="1"/>
        <v>-3.8801100000000002</v>
      </c>
      <c r="M309">
        <f ca="1"/>
        <v>-3.5826699999999998</v>
      </c>
      <c r="N309">
        <f ca="1"/>
        <v>0.05</v>
      </c>
      <c r="O309" t="str">
        <f ca="1"/>
        <v>BIC</v>
      </c>
      <c r="P309" t="str">
        <f ca="1"/>
        <v>ctt</v>
      </c>
      <c r="Q309">
        <f ca="1"/>
        <v>2.76E-2</v>
      </c>
      <c r="R309" t="str">
        <f ca="1"/>
        <v>Series is Stationary. Null Hypothesis Rejecting</v>
      </c>
    </row>
    <row r="310" spans="1:18">
      <c r="A310" s="4" t="s">
        <v>248</v>
      </c>
      <c r="B310">
        <v>-1.61487</v>
      </c>
      <c r="C310">
        <f t="shared" ref="C310:C325" si="25">C309+15</f>
        <v>4623</v>
      </c>
      <c r="D310" t="str">
        <f t="shared" si="24"/>
        <v>b4623:b4635</v>
      </c>
      <c r="F310" cm="1">
        <f t="array" aca="1" ref="F310:R310" ca="1">TRANSPOSE(INDIRECT(D310))</f>
        <v>-5.4691400000000003</v>
      </c>
      <c r="G310">
        <f ca="1"/>
        <v>1.4550899999999999E-4</v>
      </c>
      <c r="H310">
        <f ca="1"/>
        <v>0</v>
      </c>
      <c r="I310">
        <f ca="1"/>
        <v>126</v>
      </c>
      <c r="J310" t="str">
        <f ca="1"/>
        <v>CS-Aaa-5YR</v>
      </c>
      <c r="K310">
        <f ca="1"/>
        <v>-4.4655199999999997</v>
      </c>
      <c r="L310">
        <f ca="1"/>
        <v>-3.8801100000000002</v>
      </c>
      <c r="M310">
        <f ca="1"/>
        <v>-3.5826699999999998</v>
      </c>
      <c r="N310">
        <f ca="1"/>
        <v>0.05</v>
      </c>
      <c r="O310" t="str">
        <f ca="1"/>
        <v>BIC</v>
      </c>
      <c r="P310" t="str">
        <f ca="1"/>
        <v>ctt</v>
      </c>
      <c r="Q310">
        <f ca="1"/>
        <v>1E-4</v>
      </c>
      <c r="R310" t="str">
        <f ca="1"/>
        <v>Series is Stationary. Null Hypothesis Rejecting</v>
      </c>
    </row>
    <row r="311" spans="1:18">
      <c r="A311" s="4" t="s">
        <v>265</v>
      </c>
      <c r="B311">
        <v>0.05</v>
      </c>
      <c r="C311">
        <f t="shared" si="25"/>
        <v>4638</v>
      </c>
      <c r="D311" t="str">
        <f t="shared" si="24"/>
        <v>b4638:b4650</v>
      </c>
      <c r="F311" cm="1">
        <f t="array" aca="1" ref="F311:R311" ca="1">TRANSPOSE(INDIRECT(D311))</f>
        <v>-3.7524999999999999</v>
      </c>
      <c r="G311">
        <f ca="1"/>
        <v>6.16103E-2</v>
      </c>
      <c r="H311">
        <f ca="1"/>
        <v>0</v>
      </c>
      <c r="I311">
        <f ca="1"/>
        <v>126</v>
      </c>
      <c r="J311" t="str">
        <f ca="1"/>
        <v>CS-Aa-5YR</v>
      </c>
      <c r="K311">
        <f ca="1"/>
        <v>-4.4655199999999997</v>
      </c>
      <c r="L311">
        <f ca="1"/>
        <v>-3.8801100000000002</v>
      </c>
      <c r="M311">
        <f ca="1"/>
        <v>-3.5826699999999998</v>
      </c>
      <c r="N311">
        <f ca="1"/>
        <v>0.05</v>
      </c>
      <c r="O311" t="str">
        <f ca="1"/>
        <v>BIC</v>
      </c>
      <c r="P311" t="str">
        <f ca="1"/>
        <v>ctt</v>
      </c>
      <c r="Q311">
        <f ca="1"/>
        <v>6.1600000000000002E-2</v>
      </c>
      <c r="R311" t="str">
        <f ca="1"/>
        <v>Series is Non-stationary. Null Hypothesis Weak...</v>
      </c>
    </row>
    <row r="312" spans="1:18">
      <c r="A312" s="4" t="s">
        <v>683</v>
      </c>
      <c r="B312" t="s">
        <v>403</v>
      </c>
      <c r="C312">
        <f t="shared" si="25"/>
        <v>4653</v>
      </c>
      <c r="D312" t="str">
        <f t="shared" si="24"/>
        <v>b4653:b4665</v>
      </c>
      <c r="F312" cm="1">
        <f t="array" aca="1" ref="F312:R312" ca="1">TRANSPOSE(INDIRECT(D312))</f>
        <v>-3.5759599999999998</v>
      </c>
      <c r="G312">
        <f ca="1"/>
        <v>9.4902700000000006E-2</v>
      </c>
      <c r="H312">
        <f ca="1"/>
        <v>0</v>
      </c>
      <c r="I312">
        <f ca="1"/>
        <v>126</v>
      </c>
      <c r="J312" t="str">
        <f ca="1"/>
        <v>CS-A-5YR</v>
      </c>
      <c r="K312">
        <f ca="1"/>
        <v>-4.4655199999999997</v>
      </c>
      <c r="L312">
        <f ca="1"/>
        <v>-3.8801100000000002</v>
      </c>
      <c r="M312">
        <f ca="1"/>
        <v>-3.5826699999999998</v>
      </c>
      <c r="N312">
        <f ca="1"/>
        <v>0.05</v>
      </c>
      <c r="O312" t="str">
        <f ca="1"/>
        <v>BIC</v>
      </c>
      <c r="P312" t="str">
        <f ca="1"/>
        <v>ctt</v>
      </c>
      <c r="Q312">
        <f ca="1"/>
        <v>9.4899999999999998E-2</v>
      </c>
      <c r="R312" t="str">
        <f ca="1"/>
        <v>Series is Non-stationary. Null Hypothesis Weak...</v>
      </c>
    </row>
    <row r="313" spans="1:18">
      <c r="A313" s="4" t="s">
        <v>684</v>
      </c>
      <c r="B313" t="s">
        <v>686</v>
      </c>
      <c r="C313">
        <f t="shared" si="25"/>
        <v>4668</v>
      </c>
      <c r="D313" t="str">
        <f t="shared" si="24"/>
        <v>b4668:b4680</v>
      </c>
      <c r="F313" cm="1">
        <f t="array" aca="1" ref="F313:R313" ca="1">TRANSPOSE(INDIRECT(D313))</f>
        <v>-4.2427700000000002</v>
      </c>
      <c r="G313">
        <f ca="1"/>
        <v>1.5195E-2</v>
      </c>
      <c r="H313">
        <f ca="1"/>
        <v>0</v>
      </c>
      <c r="I313">
        <f ca="1"/>
        <v>126</v>
      </c>
      <c r="J313" t="str">
        <f ca="1"/>
        <v>CS-Baa-5YR</v>
      </c>
      <c r="K313">
        <f ca="1"/>
        <v>-4.4655199999999997</v>
      </c>
      <c r="L313">
        <f ca="1"/>
        <v>-3.8801100000000002</v>
      </c>
      <c r="M313">
        <f ca="1"/>
        <v>-3.5826699999999998</v>
      </c>
      <c r="N313">
        <f ca="1"/>
        <v>0.05</v>
      </c>
      <c r="O313" t="str">
        <f ca="1"/>
        <v>BIC</v>
      </c>
      <c r="P313" t="str">
        <f ca="1"/>
        <v>ctt</v>
      </c>
      <c r="Q313">
        <f ca="1"/>
        <v>1.52E-2</v>
      </c>
      <c r="R313" t="str">
        <f ca="1"/>
        <v>Series is Stationary. Null Hypothesis Rejecting</v>
      </c>
    </row>
    <row r="314" spans="1:18">
      <c r="A314" s="4" t="s">
        <v>685</v>
      </c>
      <c r="B314">
        <v>0.94030000000000002</v>
      </c>
      <c r="C314">
        <f t="shared" si="25"/>
        <v>4683</v>
      </c>
      <c r="D314" t="str">
        <f t="shared" si="24"/>
        <v>b4683:b4695</v>
      </c>
      <c r="F314" cm="1">
        <f t="array" aca="1" ref="F314:R314" ca="1">TRANSPOSE(INDIRECT(D314))</f>
        <v>-3.0936599999999999</v>
      </c>
      <c r="G314">
        <f ca="1"/>
        <v>0.25252400000000003</v>
      </c>
      <c r="H314">
        <f ca="1"/>
        <v>0</v>
      </c>
      <c r="I314">
        <f ca="1"/>
        <v>126</v>
      </c>
      <c r="J314" t="str">
        <f ca="1"/>
        <v>CS-Price-Aaa-3MO</v>
      </c>
      <c r="K314">
        <f ca="1"/>
        <v>-4.4655199999999997</v>
      </c>
      <c r="L314">
        <f ca="1"/>
        <v>-3.8801100000000002</v>
      </c>
      <c r="M314">
        <f ca="1"/>
        <v>-3.5826699999999998</v>
      </c>
      <c r="N314">
        <f ca="1"/>
        <v>0.05</v>
      </c>
      <c r="O314" t="str">
        <f ca="1"/>
        <v>BIC</v>
      </c>
      <c r="P314" t="str">
        <f ca="1"/>
        <v>ctt</v>
      </c>
      <c r="Q314">
        <f ca="1"/>
        <v>0.2525</v>
      </c>
      <c r="R314" t="str">
        <f ca="1"/>
        <v>Series is Non-stationary. Null Hypothesis Weak...</v>
      </c>
    </row>
    <row r="315" spans="1:18">
      <c r="A315" s="4" t="s">
        <v>250</v>
      </c>
      <c r="B315" t="s">
        <v>687</v>
      </c>
      <c r="C315">
        <f t="shared" si="25"/>
        <v>4698</v>
      </c>
      <c r="D315" t="str">
        <f t="shared" si="24"/>
        <v>b4698:b4710</v>
      </c>
      <c r="F315" cm="1">
        <f t="array" aca="1" ref="F315:R315" ca="1">TRANSPOSE(INDIRECT(D315))</f>
        <v>-2.42537</v>
      </c>
      <c r="G315">
        <f ca="1"/>
        <v>0.61163100000000004</v>
      </c>
      <c r="H315">
        <f ca="1"/>
        <v>0</v>
      </c>
      <c r="I315">
        <f ca="1"/>
        <v>126</v>
      </c>
      <c r="J315" t="str">
        <f ca="1"/>
        <v>CS-Price-Aa-3MO</v>
      </c>
      <c r="K315">
        <f ca="1"/>
        <v>-4.4655199999999997</v>
      </c>
      <c r="L315">
        <f ca="1"/>
        <v>-3.8801100000000002</v>
      </c>
      <c r="M315">
        <f ca="1"/>
        <v>-3.5826699999999998</v>
      </c>
      <c r="N315">
        <f ca="1"/>
        <v>0.05</v>
      </c>
      <c r="O315" t="str">
        <f ca="1"/>
        <v>BIC</v>
      </c>
      <c r="P315" t="str">
        <f ca="1"/>
        <v>ctt</v>
      </c>
      <c r="Q315">
        <f ca="1"/>
        <v>0.61160000000000003</v>
      </c>
      <c r="R315" t="str">
        <f ca="1"/>
        <v>Series is Non-stationary. Null Hypothesis Weak...</v>
      </c>
    </row>
    <row r="316" spans="1:18">
      <c r="A316" s="4" t="s">
        <v>252</v>
      </c>
      <c r="B316" t="s">
        <v>253</v>
      </c>
      <c r="C316">
        <f t="shared" si="25"/>
        <v>4713</v>
      </c>
      <c r="D316" t="str">
        <f t="shared" si="24"/>
        <v>b4713:b4725</v>
      </c>
      <c r="F316" cm="1">
        <f t="array" aca="1" ref="F316:R316" ca="1">TRANSPOSE(INDIRECT(D316))</f>
        <v>-2.38313</v>
      </c>
      <c r="G316">
        <f ca="1"/>
        <v>0.63504700000000003</v>
      </c>
      <c r="H316">
        <f ca="1"/>
        <v>0</v>
      </c>
      <c r="I316">
        <f ca="1"/>
        <v>126</v>
      </c>
      <c r="J316" t="str">
        <f ca="1"/>
        <v>CS-Price-A-3MO</v>
      </c>
      <c r="K316">
        <f ca="1"/>
        <v>-4.4655199999999997</v>
      </c>
      <c r="L316">
        <f ca="1"/>
        <v>-3.8801100000000002</v>
      </c>
      <c r="M316">
        <f ca="1"/>
        <v>-3.5826699999999998</v>
      </c>
      <c r="N316">
        <f ca="1"/>
        <v>0.05</v>
      </c>
      <c r="O316" t="str">
        <f ca="1"/>
        <v>BIC</v>
      </c>
      <c r="P316" t="str">
        <f ca="1"/>
        <v>ctt</v>
      </c>
      <c r="Q316">
        <f ca="1"/>
        <v>0.63500000000000001</v>
      </c>
      <c r="R316" t="str">
        <f ca="1"/>
        <v>Series is Non-stationary. Null Hypothesis Weak...</v>
      </c>
    </row>
    <row r="317" spans="1:18">
      <c r="A317" s="4" t="s">
        <v>504</v>
      </c>
      <c r="C317">
        <f t="shared" si="25"/>
        <v>4728</v>
      </c>
      <c r="D317" t="str">
        <f t="shared" si="24"/>
        <v>b4728:b4740</v>
      </c>
      <c r="F317" cm="1">
        <f t="array" aca="1" ref="F317:R317" ca="1">TRANSPOSE(INDIRECT(D317))</f>
        <v>-3.4074499999999999</v>
      </c>
      <c r="G317">
        <f ca="1"/>
        <v>0.13816800000000001</v>
      </c>
      <c r="H317">
        <f ca="1"/>
        <v>0</v>
      </c>
      <c r="I317">
        <f ca="1"/>
        <v>126</v>
      </c>
      <c r="J317" t="str">
        <f ca="1"/>
        <v>CS-Price-Baa-3MO</v>
      </c>
      <c r="K317">
        <f ca="1"/>
        <v>-4.4655199999999997</v>
      </c>
      <c r="L317">
        <f ca="1"/>
        <v>-3.8801100000000002</v>
      </c>
      <c r="M317">
        <f ca="1"/>
        <v>-3.5826699999999998</v>
      </c>
      <c r="N317">
        <f ca="1"/>
        <v>0.05</v>
      </c>
      <c r="O317" t="str">
        <f ca="1"/>
        <v>BIC</v>
      </c>
      <c r="P317" t="str">
        <f ca="1"/>
        <v>ctt</v>
      </c>
      <c r="Q317">
        <f ca="1"/>
        <v>0.13819999999999999</v>
      </c>
      <c r="R317" t="str">
        <f ca="1"/>
        <v>Series is Non-stationary. Null Hypothesis Weak...</v>
      </c>
    </row>
    <row r="318" spans="1:18">
      <c r="A318" s="4" t="s">
        <v>241</v>
      </c>
      <c r="B318">
        <v>1.27217</v>
      </c>
      <c r="C318">
        <f t="shared" si="25"/>
        <v>4743</v>
      </c>
      <c r="D318" t="str">
        <f t="shared" si="24"/>
        <v>b4743:b4755</v>
      </c>
      <c r="F318" cm="1">
        <f t="array" aca="1" ref="F318:R318" ca="1">TRANSPOSE(INDIRECT(D318))</f>
        <v>-3.4337</v>
      </c>
      <c r="G318">
        <f ca="1"/>
        <v>0.13062499999999999</v>
      </c>
      <c r="H318">
        <f ca="1"/>
        <v>0</v>
      </c>
      <c r="I318">
        <f ca="1"/>
        <v>126</v>
      </c>
      <c r="J318" t="str">
        <f ca="1"/>
        <v>CS-Price-Aaa-1YR</v>
      </c>
      <c r="K318">
        <f ca="1"/>
        <v>-4.4655199999999997</v>
      </c>
      <c r="L318">
        <f ca="1"/>
        <v>-3.8801100000000002</v>
      </c>
      <c r="M318">
        <f ca="1"/>
        <v>-3.5826699999999998</v>
      </c>
      <c r="N318">
        <f ca="1"/>
        <v>0.05</v>
      </c>
      <c r="O318" t="str">
        <f ca="1"/>
        <v>BIC</v>
      </c>
      <c r="P318" t="str">
        <f ca="1"/>
        <v>ctt</v>
      </c>
      <c r="Q318">
        <f ca="1"/>
        <v>0.13059999999999999</v>
      </c>
      <c r="R318" t="str">
        <f ca="1"/>
        <v>Series is Non-stationary. Null Hypothesis Weak...</v>
      </c>
    </row>
    <row r="319" spans="1:18">
      <c r="A319" s="4" t="s">
        <v>242</v>
      </c>
      <c r="B319">
        <v>0.94788799999999995</v>
      </c>
      <c r="C319">
        <f t="shared" si="25"/>
        <v>4758</v>
      </c>
      <c r="D319" t="str">
        <f t="shared" si="24"/>
        <v>b4758:b4770</v>
      </c>
      <c r="F319" cm="1">
        <f t="array" aca="1" ref="F319:R319" ca="1">TRANSPOSE(INDIRECT(D319))</f>
        <v>-2.9199199999999998</v>
      </c>
      <c r="G319">
        <f ca="1"/>
        <v>0.3347</v>
      </c>
      <c r="H319">
        <f ca="1"/>
        <v>0</v>
      </c>
      <c r="I319">
        <f ca="1"/>
        <v>126</v>
      </c>
      <c r="J319" t="str">
        <f ca="1"/>
        <v>CS-Price-Aa-1YR</v>
      </c>
      <c r="K319">
        <f ca="1"/>
        <v>-4.4655199999999997</v>
      </c>
      <c r="L319">
        <f ca="1"/>
        <v>-3.8801100000000002</v>
      </c>
      <c r="M319">
        <f ca="1"/>
        <v>-3.5826699999999998</v>
      </c>
      <c r="N319">
        <f ca="1"/>
        <v>0.05</v>
      </c>
      <c r="O319" t="str">
        <f ca="1"/>
        <v>BIC</v>
      </c>
      <c r="P319" t="str">
        <f ca="1"/>
        <v>ctt</v>
      </c>
      <c r="Q319">
        <f ca="1"/>
        <v>0.3347</v>
      </c>
      <c r="R319" t="str">
        <f ca="1"/>
        <v>Series is Non-stationary. Null Hypothesis Weak...</v>
      </c>
    </row>
    <row r="320" spans="1:18">
      <c r="A320" s="4" t="s">
        <v>243</v>
      </c>
      <c r="B320">
        <v>0</v>
      </c>
      <c r="C320">
        <f t="shared" si="25"/>
        <v>4773</v>
      </c>
      <c r="D320" t="str">
        <f t="shared" si="24"/>
        <v>b4773:b4785</v>
      </c>
      <c r="F320" cm="1">
        <f t="array" aca="1" ref="F320:R320" ca="1">TRANSPOSE(INDIRECT(D320))</f>
        <v>-2.8297500000000002</v>
      </c>
      <c r="G320">
        <f ca="1"/>
        <v>0.38209399999999999</v>
      </c>
      <c r="H320">
        <f ca="1"/>
        <v>0</v>
      </c>
      <c r="I320">
        <f ca="1"/>
        <v>126</v>
      </c>
      <c r="J320" t="str">
        <f ca="1"/>
        <v>CS-Price-A-1YR</v>
      </c>
      <c r="K320">
        <f ca="1"/>
        <v>-4.4655199999999997</v>
      </c>
      <c r="L320">
        <f ca="1"/>
        <v>-3.8801100000000002</v>
      </c>
      <c r="M320">
        <f ca="1"/>
        <v>-3.5826699999999998</v>
      </c>
      <c r="N320">
        <f ca="1"/>
        <v>0.05</v>
      </c>
      <c r="O320" t="str">
        <f ca="1"/>
        <v>BIC</v>
      </c>
      <c r="P320" t="str">
        <f ca="1"/>
        <v>ctt</v>
      </c>
      <c r="Q320">
        <f ca="1"/>
        <v>0.3821</v>
      </c>
      <c r="R320" t="str">
        <f ca="1"/>
        <v>Series is Non-stationary. Null Hypothesis Weak...</v>
      </c>
    </row>
    <row r="321" spans="1:18">
      <c r="A321" s="4" t="s">
        <v>244</v>
      </c>
      <c r="B321">
        <v>126</v>
      </c>
      <c r="C321">
        <f t="shared" si="25"/>
        <v>4788</v>
      </c>
      <c r="D321" t="str">
        <f t="shared" si="24"/>
        <v>b4788:b4800</v>
      </c>
      <c r="F321" cm="1">
        <f t="array" aca="1" ref="F321:R321" ca="1">TRANSPOSE(INDIRECT(D321))</f>
        <v>-3.9139499999999998</v>
      </c>
      <c r="G321">
        <f ca="1"/>
        <v>4.0119599999999998E-2</v>
      </c>
      <c r="H321">
        <f ca="1"/>
        <v>0</v>
      </c>
      <c r="I321">
        <f ca="1"/>
        <v>126</v>
      </c>
      <c r="J321" t="str">
        <f ca="1"/>
        <v>CS-Price-Baa-1YR</v>
      </c>
      <c r="K321">
        <f ca="1"/>
        <v>-4.4655199999999997</v>
      </c>
      <c r="L321">
        <f ca="1"/>
        <v>-3.8801100000000002</v>
      </c>
      <c r="M321">
        <f ca="1"/>
        <v>-3.5826699999999998</v>
      </c>
      <c r="N321">
        <f ca="1"/>
        <v>0.05</v>
      </c>
      <c r="O321" t="str">
        <f ca="1"/>
        <v>BIC</v>
      </c>
      <c r="P321" t="str">
        <f ca="1"/>
        <v>ctt</v>
      </c>
      <c r="Q321">
        <f ca="1"/>
        <v>4.0099999999999997E-2</v>
      </c>
      <c r="R321" t="str">
        <f ca="1"/>
        <v>Series is Stationary. Null Hypothesis Rejecting</v>
      </c>
    </row>
    <row r="322" spans="1:18">
      <c r="A322" s="4" t="s">
        <v>169</v>
      </c>
      <c r="B322" t="s">
        <v>709</v>
      </c>
      <c r="C322">
        <f t="shared" si="25"/>
        <v>4803</v>
      </c>
      <c r="D322" t="str">
        <f t="shared" si="24"/>
        <v>b4803:b4815</v>
      </c>
      <c r="F322" cm="1">
        <f t="array" aca="1" ref="F322:R322" ca="1">TRANSPOSE(INDIRECT(D322))</f>
        <v>-5.3278299999999996</v>
      </c>
      <c r="G322">
        <f ca="1"/>
        <v>2.6754699999999998E-4</v>
      </c>
      <c r="H322">
        <f ca="1"/>
        <v>0</v>
      </c>
      <c r="I322">
        <f ca="1"/>
        <v>126</v>
      </c>
      <c r="J322" t="str">
        <f ca="1"/>
        <v>CS-Price-Aaa-5YR</v>
      </c>
      <c r="K322">
        <f ca="1"/>
        <v>-4.4655199999999997</v>
      </c>
      <c r="L322">
        <f ca="1"/>
        <v>-3.8801100000000002</v>
      </c>
      <c r="M322">
        <f ca="1"/>
        <v>-3.5826699999999998</v>
      </c>
      <c r="N322">
        <f ca="1"/>
        <v>0.05</v>
      </c>
      <c r="O322" t="str">
        <f ca="1"/>
        <v>BIC</v>
      </c>
      <c r="P322" t="str">
        <f ca="1"/>
        <v>ctt</v>
      </c>
      <c r="Q322">
        <f ca="1"/>
        <v>2.9999999999999997E-4</v>
      </c>
      <c r="R322" t="str">
        <f ca="1"/>
        <v>Series is Stationary. Null Hypothesis Rejecting</v>
      </c>
    </row>
    <row r="323" spans="1:18">
      <c r="A323" s="4" t="s">
        <v>246</v>
      </c>
      <c r="B323">
        <v>-2.58371</v>
      </c>
      <c r="C323">
        <f t="shared" si="25"/>
        <v>4818</v>
      </c>
      <c r="D323" t="str">
        <f t="shared" si="24"/>
        <v>b4818:b4830</v>
      </c>
      <c r="F323" cm="1">
        <f t="array" aca="1" ref="F323:R323" ca="1">TRANSPOSE(INDIRECT(D323))</f>
        <v>-3.6599599999999999</v>
      </c>
      <c r="G323">
        <f ca="1"/>
        <v>7.7645900000000004E-2</v>
      </c>
      <c r="H323">
        <f ca="1"/>
        <v>0</v>
      </c>
      <c r="I323">
        <f ca="1"/>
        <v>126</v>
      </c>
      <c r="J323" t="str">
        <f ca="1"/>
        <v>CS-Price-Aa-5YR</v>
      </c>
      <c r="K323">
        <f ca="1"/>
        <v>-4.4655199999999997</v>
      </c>
      <c r="L323">
        <f ca="1"/>
        <v>-3.8801100000000002</v>
      </c>
      <c r="M323">
        <f ca="1"/>
        <v>-3.5826699999999998</v>
      </c>
      <c r="N323">
        <f ca="1"/>
        <v>0.05</v>
      </c>
      <c r="O323" t="str">
        <f ca="1"/>
        <v>BIC</v>
      </c>
      <c r="P323" t="str">
        <f ca="1"/>
        <v>ctt</v>
      </c>
      <c r="Q323">
        <f ca="1"/>
        <v>7.7600000000000002E-2</v>
      </c>
      <c r="R323" t="str">
        <f ca="1"/>
        <v>Series is Non-stationary. Null Hypothesis Weak...</v>
      </c>
    </row>
    <row r="324" spans="1:18">
      <c r="A324" s="4" t="s">
        <v>247</v>
      </c>
      <c r="B324">
        <v>-1.94333</v>
      </c>
      <c r="C324">
        <f t="shared" si="25"/>
        <v>4833</v>
      </c>
      <c r="D324" t="str">
        <f t="shared" si="24"/>
        <v>b4833:b4845</v>
      </c>
      <c r="F324" cm="1">
        <f t="array" aca="1" ref="F324:R324" ca="1">TRANSPOSE(INDIRECT(D324))</f>
        <v>-3.4904000000000002</v>
      </c>
      <c r="G324">
        <f ca="1"/>
        <v>0.11536299999999999</v>
      </c>
      <c r="H324">
        <f ca="1"/>
        <v>0</v>
      </c>
      <c r="I324">
        <f ca="1"/>
        <v>126</v>
      </c>
      <c r="J324" t="str">
        <f ca="1"/>
        <v>CS-Price-A-5YR</v>
      </c>
      <c r="K324">
        <f ca="1"/>
        <v>-4.4655199999999997</v>
      </c>
      <c r="L324">
        <f ca="1"/>
        <v>-3.8801100000000002</v>
      </c>
      <c r="M324">
        <f ca="1"/>
        <v>-3.5826699999999998</v>
      </c>
      <c r="N324">
        <f ca="1"/>
        <v>0.05</v>
      </c>
      <c r="O324" t="str">
        <f ca="1"/>
        <v>BIC</v>
      </c>
      <c r="P324" t="str">
        <f ca="1"/>
        <v>ctt</v>
      </c>
      <c r="Q324">
        <f ca="1"/>
        <v>0.1154</v>
      </c>
      <c r="R324" t="str">
        <f ca="1"/>
        <v>Series is Non-stationary. Null Hypothesis Weak...</v>
      </c>
    </row>
    <row r="325" spans="1:18">
      <c r="A325" s="4" t="s">
        <v>248</v>
      </c>
      <c r="B325">
        <v>-1.61487</v>
      </c>
      <c r="C325">
        <f t="shared" si="25"/>
        <v>4848</v>
      </c>
      <c r="D325" t="str">
        <f t="shared" si="24"/>
        <v>b4848:b4860</v>
      </c>
      <c r="F325" cm="1">
        <f t="array" aca="1" ref="F325:R325" ca="1">TRANSPOSE(INDIRECT(D325))</f>
        <v>-3.9457300000000002</v>
      </c>
      <c r="G325">
        <f ca="1"/>
        <v>3.67327E-2</v>
      </c>
      <c r="H325">
        <f ca="1"/>
        <v>0</v>
      </c>
      <c r="I325">
        <f ca="1"/>
        <v>126</v>
      </c>
      <c r="J325" t="str">
        <f ca="1"/>
        <v>CS-Price-Baa-5YR</v>
      </c>
      <c r="K325">
        <f ca="1"/>
        <v>-4.4655199999999997</v>
      </c>
      <c r="L325">
        <f ca="1"/>
        <v>-3.8801100000000002</v>
      </c>
      <c r="M325">
        <f ca="1"/>
        <v>-3.5826699999999998</v>
      </c>
      <c r="N325">
        <f ca="1"/>
        <v>0.05</v>
      </c>
      <c r="O325" t="str">
        <f ca="1"/>
        <v>BIC</v>
      </c>
      <c r="P325" t="str">
        <f ca="1"/>
        <v>ctt</v>
      </c>
      <c r="Q325">
        <f ca="1"/>
        <v>3.6700000000000003E-2</v>
      </c>
      <c r="R325" t="str">
        <f ca="1"/>
        <v>Series is Stationary. Null Hypothesis Rejecting</v>
      </c>
    </row>
    <row r="326" spans="1:18">
      <c r="A326" s="4" t="s">
        <v>265</v>
      </c>
      <c r="B326">
        <v>0.05</v>
      </c>
      <c r="C326">
        <f>C325+15</f>
        <v>4863</v>
      </c>
      <c r="D326" t="str">
        <f t="shared" si="24"/>
        <v>b4863:b4875</v>
      </c>
      <c r="F326" cm="1">
        <f t="array" aca="1" ref="F326:R326" ca="1">TRANSPOSE(INDIRECT(D326))</f>
        <v>-11.329700000000001</v>
      </c>
      <c r="G326">
        <f ca="1"/>
        <v>4.5037099999999999E-18</v>
      </c>
      <c r="H326">
        <f ca="1"/>
        <v>0</v>
      </c>
      <c r="I326">
        <f ca="1"/>
        <v>126</v>
      </c>
      <c r="J326" t="str">
        <f ca="1"/>
        <v>CS-Aaa-3MO-diff</v>
      </c>
      <c r="K326">
        <f ca="1"/>
        <v>-4.4655199999999997</v>
      </c>
      <c r="L326">
        <f ca="1"/>
        <v>-3.8801100000000002</v>
      </c>
      <c r="M326">
        <f ca="1"/>
        <v>-3.5826699999999998</v>
      </c>
      <c r="N326">
        <f ca="1"/>
        <v>0.05</v>
      </c>
      <c r="O326" t="str">
        <f ca="1"/>
        <v>BIC</v>
      </c>
      <c r="P326" t="str">
        <f ca="1"/>
        <v>ctt</v>
      </c>
      <c r="Q326">
        <f ca="1"/>
        <v>0</v>
      </c>
      <c r="R326" t="str">
        <f ca="1"/>
        <v>Series is Stationary. Null Hypothesis Rejecting</v>
      </c>
    </row>
    <row r="327" spans="1:18">
      <c r="A327" s="4" t="s">
        <v>683</v>
      </c>
      <c r="B327" t="s">
        <v>403</v>
      </c>
      <c r="C327">
        <f t="shared" ref="C327:C342" si="26">C326+15</f>
        <v>4878</v>
      </c>
      <c r="D327" t="str">
        <f t="shared" si="24"/>
        <v>b4878:b4890</v>
      </c>
      <c r="F327" cm="1">
        <f t="array" aca="1" ref="F327:R327" ca="1">TRANSPOSE(INDIRECT(D327))</f>
        <v>-11.329700000000001</v>
      </c>
      <c r="G327">
        <f ca="1"/>
        <v>4.5037099999999999E-18</v>
      </c>
      <c r="H327">
        <f ca="1"/>
        <v>0</v>
      </c>
      <c r="I327">
        <f ca="1"/>
        <v>126</v>
      </c>
      <c r="J327" t="str">
        <f ca="1"/>
        <v>CS-Aa-3MO-diff</v>
      </c>
      <c r="K327">
        <f ca="1"/>
        <v>-4.4655199999999997</v>
      </c>
      <c r="L327">
        <f ca="1"/>
        <v>-3.8801100000000002</v>
      </c>
      <c r="M327">
        <f ca="1"/>
        <v>-3.5826699999999998</v>
      </c>
      <c r="N327">
        <f ca="1"/>
        <v>0.05</v>
      </c>
      <c r="O327" t="str">
        <f ca="1"/>
        <v>BIC</v>
      </c>
      <c r="P327" t="str">
        <f ca="1"/>
        <v>ctt</v>
      </c>
      <c r="Q327">
        <f ca="1"/>
        <v>0</v>
      </c>
      <c r="R327" t="str">
        <f ca="1"/>
        <v>Series is Stationary. Null Hypothesis Rejecting</v>
      </c>
    </row>
    <row r="328" spans="1:18">
      <c r="A328" s="4" t="s">
        <v>684</v>
      </c>
      <c r="B328" t="s">
        <v>686</v>
      </c>
      <c r="C328">
        <f t="shared" si="26"/>
        <v>4893</v>
      </c>
      <c r="D328" t="str">
        <f t="shared" si="24"/>
        <v>b4893:b4905</v>
      </c>
      <c r="F328" cm="1">
        <f t="array" aca="1" ref="F328:R328" ca="1">TRANSPOSE(INDIRECT(D328))</f>
        <v>-6.4183399999999997</v>
      </c>
      <c r="G328">
        <f ca="1"/>
        <v>1.6430199999999999E-6</v>
      </c>
      <c r="H328">
        <f ca="1"/>
        <v>3</v>
      </c>
      <c r="I328">
        <f ca="1"/>
        <v>123</v>
      </c>
      <c r="J328" t="str">
        <f ca="1"/>
        <v>CS-A-3MO-diff</v>
      </c>
      <c r="K328">
        <f ca="1"/>
        <v>-4.4678899999999997</v>
      </c>
      <c r="L328">
        <f ca="1"/>
        <v>-3.8812899999999999</v>
      </c>
      <c r="M328">
        <f ca="1"/>
        <v>-3.5834000000000001</v>
      </c>
      <c r="N328">
        <f ca="1"/>
        <v>0.05</v>
      </c>
      <c r="O328" t="str">
        <f ca="1"/>
        <v>BIC</v>
      </c>
      <c r="P328" t="str">
        <f ca="1"/>
        <v>ctt</v>
      </c>
      <c r="Q328">
        <f ca="1"/>
        <v>0</v>
      </c>
      <c r="R328" t="str">
        <f ca="1"/>
        <v>Series is Stationary. Null Hypothesis Rejecting</v>
      </c>
    </row>
    <row r="329" spans="1:18">
      <c r="A329" s="4" t="s">
        <v>685</v>
      </c>
      <c r="B329">
        <v>0.94789999999999996</v>
      </c>
      <c r="C329">
        <f t="shared" si="26"/>
        <v>4908</v>
      </c>
      <c r="D329" t="str">
        <f t="shared" si="24"/>
        <v>b4908:b4920</v>
      </c>
      <c r="F329" cm="1">
        <f t="array" aca="1" ref="F329:R329" ca="1">TRANSPOSE(INDIRECT(D329))</f>
        <v>-5.6238999999999999</v>
      </c>
      <c r="G329">
        <f ca="1"/>
        <v>7.32695E-5</v>
      </c>
      <c r="H329">
        <f ca="1"/>
        <v>3</v>
      </c>
      <c r="I329">
        <f ca="1"/>
        <v>123</v>
      </c>
      <c r="J329" t="str">
        <f ca="1"/>
        <v>CS-Baa-3MO-diff</v>
      </c>
      <c r="K329">
        <f ca="1"/>
        <v>-4.4678899999999997</v>
      </c>
      <c r="L329">
        <f ca="1"/>
        <v>-3.8812899999999999</v>
      </c>
      <c r="M329">
        <f ca="1"/>
        <v>-3.5834000000000001</v>
      </c>
      <c r="N329">
        <f ca="1"/>
        <v>0.05</v>
      </c>
      <c r="O329" t="str">
        <f ca="1"/>
        <v>BIC</v>
      </c>
      <c r="P329" t="str">
        <f ca="1"/>
        <v>ctt</v>
      </c>
      <c r="Q329">
        <f ca="1"/>
        <v>1E-4</v>
      </c>
      <c r="R329" t="str">
        <f ca="1"/>
        <v>Series is Stationary. Null Hypothesis Rejecting</v>
      </c>
    </row>
    <row r="330" spans="1:18">
      <c r="A330" s="4" t="s">
        <v>250</v>
      </c>
      <c r="B330" t="s">
        <v>687</v>
      </c>
      <c r="C330">
        <f t="shared" si="26"/>
        <v>4923</v>
      </c>
      <c r="D330" t="str">
        <f t="shared" si="24"/>
        <v>b4923:b4935</v>
      </c>
      <c r="F330" cm="1">
        <f t="array" aca="1" ref="F330:R330" ca="1">TRANSPOSE(INDIRECT(D330))</f>
        <v>-14.5138</v>
      </c>
      <c r="G330">
        <f ca="1"/>
        <v>2.2613899999999999E-23</v>
      </c>
      <c r="H330">
        <f ca="1"/>
        <v>0</v>
      </c>
      <c r="I330">
        <f ca="1"/>
        <v>126</v>
      </c>
      <c r="J330" t="str">
        <f ca="1"/>
        <v>CS-Price-Aaa-3MO-diff</v>
      </c>
      <c r="K330">
        <f ca="1"/>
        <v>-4.4655199999999997</v>
      </c>
      <c r="L330">
        <f ca="1"/>
        <v>-3.8801100000000002</v>
      </c>
      <c r="M330">
        <f ca="1"/>
        <v>-3.5826699999999998</v>
      </c>
      <c r="N330">
        <f ca="1"/>
        <v>0.05</v>
      </c>
      <c r="O330" t="str">
        <f ca="1"/>
        <v>BIC</v>
      </c>
      <c r="P330" t="str">
        <f ca="1"/>
        <v>ctt</v>
      </c>
      <c r="Q330">
        <f ca="1"/>
        <v>0</v>
      </c>
      <c r="R330" t="str">
        <f ca="1"/>
        <v>Series is Stationary. Null Hypothesis Rejecting</v>
      </c>
    </row>
    <row r="331" spans="1:18">
      <c r="A331" s="4" t="s">
        <v>252</v>
      </c>
      <c r="B331" t="s">
        <v>253</v>
      </c>
      <c r="C331">
        <f t="shared" si="26"/>
        <v>4938</v>
      </c>
      <c r="D331" t="str">
        <f t="shared" si="24"/>
        <v>b4938:b4950</v>
      </c>
      <c r="F331" cm="1">
        <f t="array" aca="1" ref="F331:R331" ca="1">TRANSPOSE(INDIRECT(D331))</f>
        <v>-11.3795</v>
      </c>
      <c r="G331">
        <f ca="1"/>
        <v>3.5296600000000001E-18</v>
      </c>
      <c r="H331">
        <f ca="1"/>
        <v>0</v>
      </c>
      <c r="I331">
        <f ca="1"/>
        <v>126</v>
      </c>
      <c r="J331" t="str">
        <f ca="1"/>
        <v>CS-Price-Aa-3MO-diff</v>
      </c>
      <c r="K331">
        <f ca="1"/>
        <v>-4.4655199999999997</v>
      </c>
      <c r="L331">
        <f ca="1"/>
        <v>-3.8801100000000002</v>
      </c>
      <c r="M331">
        <f ca="1"/>
        <v>-3.5826699999999998</v>
      </c>
      <c r="N331">
        <f ca="1"/>
        <v>0.05</v>
      </c>
      <c r="O331" t="str">
        <f ca="1"/>
        <v>BIC</v>
      </c>
      <c r="P331" t="str">
        <f ca="1"/>
        <v>ctt</v>
      </c>
      <c r="Q331">
        <f ca="1"/>
        <v>0</v>
      </c>
      <c r="R331" t="str">
        <f ca="1"/>
        <v>Series is Stationary. Null Hypothesis Rejecting</v>
      </c>
    </row>
    <row r="332" spans="1:18">
      <c r="A332" s="4" t="s">
        <v>505</v>
      </c>
      <c r="C332">
        <f t="shared" si="26"/>
        <v>4953</v>
      </c>
      <c r="D332" t="str">
        <f t="shared" si="24"/>
        <v>b4953:b4965</v>
      </c>
      <c r="F332" cm="1">
        <f t="array" aca="1" ref="F332:R332" ca="1">TRANSPOSE(INDIRECT(D332))</f>
        <v>-11.165100000000001</v>
      </c>
      <c r="G332">
        <f ca="1"/>
        <v>1.0166200000000001E-17</v>
      </c>
      <c r="H332">
        <f ca="1"/>
        <v>0</v>
      </c>
      <c r="I332">
        <f ca="1"/>
        <v>126</v>
      </c>
      <c r="J332" t="str">
        <f ca="1"/>
        <v>CS-Price-A-3MO-diff</v>
      </c>
      <c r="K332">
        <f ca="1"/>
        <v>-4.4655199999999997</v>
      </c>
      <c r="L332">
        <f ca="1"/>
        <v>-3.8801100000000002</v>
      </c>
      <c r="M332">
        <f ca="1"/>
        <v>-3.5826699999999998</v>
      </c>
      <c r="N332">
        <f ca="1"/>
        <v>0.05</v>
      </c>
      <c r="O332" t="str">
        <f ca="1"/>
        <v>BIC</v>
      </c>
      <c r="P332" t="str">
        <f ca="1"/>
        <v>ctt</v>
      </c>
      <c r="Q332">
        <f ca="1"/>
        <v>0</v>
      </c>
      <c r="R332" t="str">
        <f ca="1"/>
        <v>Series is Stationary. Null Hypothesis Rejecting</v>
      </c>
    </row>
    <row r="333" spans="1:18">
      <c r="A333" s="4" t="s">
        <v>241</v>
      </c>
      <c r="B333">
        <v>1.4853099999999999</v>
      </c>
      <c r="C333">
        <f t="shared" si="26"/>
        <v>4968</v>
      </c>
      <c r="D333" t="str">
        <f t="shared" si="24"/>
        <v>b4968:b4980</v>
      </c>
      <c r="F333" cm="1">
        <f t="array" aca="1" ref="F333:R333" ca="1">TRANSPOSE(INDIRECT(D333))</f>
        <v>-5.6652699999999996</v>
      </c>
      <c r="G333">
        <f ca="1"/>
        <v>6.0795099999999997E-5</v>
      </c>
      <c r="H333">
        <f ca="1"/>
        <v>3</v>
      </c>
      <c r="I333">
        <f ca="1"/>
        <v>123</v>
      </c>
      <c r="J333" t="str">
        <f ca="1"/>
        <v>CS-Price-Baa-3MO-diff</v>
      </c>
      <c r="K333">
        <f ca="1"/>
        <v>-4.4678899999999997</v>
      </c>
      <c r="L333">
        <f ca="1"/>
        <v>-3.8812899999999999</v>
      </c>
      <c r="M333">
        <f ca="1"/>
        <v>-3.5834000000000001</v>
      </c>
      <c r="N333">
        <f ca="1"/>
        <v>0.05</v>
      </c>
      <c r="O333" t="str">
        <f ca="1"/>
        <v>BIC</v>
      </c>
      <c r="P333" t="str">
        <f ca="1"/>
        <v>ctt</v>
      </c>
      <c r="Q333">
        <f ca="1"/>
        <v>1E-4</v>
      </c>
      <c r="R333" t="str">
        <f ca="1"/>
        <v>Series is Stationary. Null Hypothesis Rejecting</v>
      </c>
    </row>
    <row r="334" spans="1:18">
      <c r="A334" s="4" t="s">
        <v>242</v>
      </c>
      <c r="B334">
        <v>0.96586700000000003</v>
      </c>
      <c r="C334">
        <f t="shared" si="26"/>
        <v>4983</v>
      </c>
      <c r="D334" t="str">
        <f t="shared" si="24"/>
        <v>b4983:b4995</v>
      </c>
      <c r="F334" cm="1">
        <f t="array" aca="1" ref="F334:R334" ca="1">TRANSPOSE(INDIRECT(D334))</f>
        <v>-13.9039</v>
      </c>
      <c r="G334">
        <f ca="1"/>
        <v>1.2710600000000001E-22</v>
      </c>
      <c r="H334">
        <f ca="1"/>
        <v>0</v>
      </c>
      <c r="I334">
        <f ca="1"/>
        <v>126</v>
      </c>
      <c r="J334" t="str">
        <f ca="1"/>
        <v>CS-Price-Aaa-1YR-diff</v>
      </c>
      <c r="K334">
        <f ca="1"/>
        <v>-4.4655199999999997</v>
      </c>
      <c r="L334">
        <f ca="1"/>
        <v>-3.8801100000000002</v>
      </c>
      <c r="M334">
        <f ca="1"/>
        <v>-3.5826699999999998</v>
      </c>
      <c r="N334">
        <f ca="1"/>
        <v>0.05</v>
      </c>
      <c r="O334" t="str">
        <f ca="1"/>
        <v>BIC</v>
      </c>
      <c r="P334" t="str">
        <f ca="1"/>
        <v>ctt</v>
      </c>
      <c r="Q334">
        <f ca="1"/>
        <v>0</v>
      </c>
      <c r="R334" t="str">
        <f ca="1"/>
        <v>Series is Stationary. Null Hypothesis Rejecting</v>
      </c>
    </row>
    <row r="335" spans="1:18">
      <c r="A335" s="4" t="s">
        <v>243</v>
      </c>
      <c r="B335">
        <v>0</v>
      </c>
      <c r="C335">
        <f t="shared" si="26"/>
        <v>4998</v>
      </c>
      <c r="D335" t="str">
        <f t="shared" si="24"/>
        <v>b4998:b5010</v>
      </c>
      <c r="F335" cm="1">
        <f t="array" aca="1" ref="F335:R335" ca="1">TRANSPOSE(INDIRECT(D335))</f>
        <v>-10.501099999999999</v>
      </c>
      <c r="G335">
        <f ca="1"/>
        <v>3.09227E-16</v>
      </c>
      <c r="H335">
        <f ca="1"/>
        <v>0</v>
      </c>
      <c r="I335">
        <f ca="1"/>
        <v>126</v>
      </c>
      <c r="J335" t="str">
        <f ca="1"/>
        <v>CS-Price-Aa-1YR-diff</v>
      </c>
      <c r="K335">
        <f ca="1"/>
        <v>-4.4655199999999997</v>
      </c>
      <c r="L335">
        <f ca="1"/>
        <v>-3.8801100000000002</v>
      </c>
      <c r="M335">
        <f ca="1"/>
        <v>-3.5826699999999998</v>
      </c>
      <c r="N335">
        <f ca="1"/>
        <v>0.05</v>
      </c>
      <c r="O335" t="str">
        <f ca="1"/>
        <v>BIC</v>
      </c>
      <c r="P335" t="str">
        <f ca="1"/>
        <v>ctt</v>
      </c>
      <c r="Q335">
        <f ca="1"/>
        <v>0</v>
      </c>
      <c r="R335" t="str">
        <f ca="1"/>
        <v>Series is Stationary. Null Hypothesis Rejecting</v>
      </c>
    </row>
    <row r="336" spans="1:18">
      <c r="A336" s="4" t="s">
        <v>244</v>
      </c>
      <c r="B336">
        <v>126</v>
      </c>
      <c r="C336">
        <f t="shared" si="26"/>
        <v>5013</v>
      </c>
      <c r="D336" t="str">
        <f t="shared" si="24"/>
        <v>b5013:b5025</v>
      </c>
      <c r="F336" cm="1">
        <f t="array" aca="1" ref="F336:R336" ca="1">TRANSPOSE(INDIRECT(D336))</f>
        <v>-10.145300000000001</v>
      </c>
      <c r="G336">
        <f ca="1"/>
        <v>2.0729600000000001E-15</v>
      </c>
      <c r="H336">
        <f ca="1"/>
        <v>0</v>
      </c>
      <c r="I336">
        <f ca="1"/>
        <v>126</v>
      </c>
      <c r="J336" t="str">
        <f ca="1"/>
        <v>CS-Price-A-1YR-diff</v>
      </c>
      <c r="K336">
        <f ca="1"/>
        <v>-4.4655199999999997</v>
      </c>
      <c r="L336">
        <f ca="1"/>
        <v>-3.8801100000000002</v>
      </c>
      <c r="M336">
        <f ca="1"/>
        <v>-3.5826699999999998</v>
      </c>
      <c r="N336">
        <f ca="1"/>
        <v>0.05</v>
      </c>
      <c r="O336" t="str">
        <f ca="1"/>
        <v>BIC</v>
      </c>
      <c r="P336" t="str">
        <f ca="1"/>
        <v>ctt</v>
      </c>
      <c r="Q336">
        <f ca="1"/>
        <v>0</v>
      </c>
      <c r="R336" t="str">
        <f ca="1"/>
        <v>Series is Stationary. Null Hypothesis Rejecting</v>
      </c>
    </row>
    <row r="337" spans="1:18">
      <c r="A337" s="4" t="s">
        <v>169</v>
      </c>
      <c r="B337" t="s">
        <v>695</v>
      </c>
      <c r="C337">
        <f t="shared" si="26"/>
        <v>5028</v>
      </c>
      <c r="D337" t="str">
        <f t="shared" si="24"/>
        <v>b5028:b5040</v>
      </c>
      <c r="F337" cm="1">
        <f t="array" aca="1" ref="F337:R337" ca="1">TRANSPOSE(INDIRECT(D337))</f>
        <v>-9.4634300000000007</v>
      </c>
      <c r="G337">
        <f ca="1"/>
        <v>8.8199100000000003E-14</v>
      </c>
      <c r="H337">
        <f ca="1"/>
        <v>0</v>
      </c>
      <c r="I337">
        <f ca="1"/>
        <v>126</v>
      </c>
      <c r="J337" t="str">
        <f ca="1"/>
        <v>CS-Price-Baa-1YR-diff</v>
      </c>
      <c r="K337">
        <f ca="1"/>
        <v>-4.4655199999999997</v>
      </c>
      <c r="L337">
        <f ca="1"/>
        <v>-3.8801100000000002</v>
      </c>
      <c r="M337">
        <f ca="1"/>
        <v>-3.5826699999999998</v>
      </c>
      <c r="N337">
        <f ca="1"/>
        <v>0.05</v>
      </c>
      <c r="O337" t="str">
        <f ca="1"/>
        <v>BIC</v>
      </c>
      <c r="P337" t="str">
        <f ca="1"/>
        <v>ctt</v>
      </c>
      <c r="Q337">
        <f ca="1"/>
        <v>0</v>
      </c>
      <c r="R337" t="str">
        <f ca="1"/>
        <v>Series is Stationary. Null Hypothesis Rejecting</v>
      </c>
    </row>
    <row r="338" spans="1:18">
      <c r="A338" s="4" t="s">
        <v>246</v>
      </c>
      <c r="B338">
        <v>-2.58371</v>
      </c>
      <c r="C338">
        <f t="shared" si="26"/>
        <v>5043</v>
      </c>
      <c r="D338" t="str">
        <f t="shared" si="24"/>
        <v>b5043:b5055</v>
      </c>
      <c r="F338" cm="1">
        <f t="array" aca="1" ref="F338:R338" ca="1">TRANSPOSE(INDIRECT(D338))</f>
        <v>-10.635999999999999</v>
      </c>
      <c r="G338">
        <f ca="1"/>
        <v>1.52123E-16</v>
      </c>
      <c r="H338">
        <f ca="1"/>
        <v>1</v>
      </c>
      <c r="I338">
        <f ca="1"/>
        <v>125</v>
      </c>
      <c r="J338" t="str">
        <f ca="1"/>
        <v>CS-Price-Aaa-5YR-diff</v>
      </c>
      <c r="K338">
        <f ca="1"/>
        <v>-4.4663000000000004</v>
      </c>
      <c r="L338">
        <f ca="1"/>
        <v>-3.8805000000000001</v>
      </c>
      <c r="M338">
        <f ca="1"/>
        <v>-3.58291</v>
      </c>
      <c r="N338">
        <f ca="1"/>
        <v>0.05</v>
      </c>
      <c r="O338" t="str">
        <f ca="1"/>
        <v>BIC</v>
      </c>
      <c r="P338" t="str">
        <f ca="1"/>
        <v>ctt</v>
      </c>
      <c r="Q338">
        <f ca="1"/>
        <v>0</v>
      </c>
      <c r="R338" t="str">
        <f ca="1"/>
        <v>Series is Stationary. Null Hypothesis Rejecting</v>
      </c>
    </row>
    <row r="339" spans="1:18">
      <c r="A339" s="4" t="s">
        <v>247</v>
      </c>
      <c r="B339">
        <v>-1.94333</v>
      </c>
      <c r="C339">
        <f t="shared" si="26"/>
        <v>5058</v>
      </c>
      <c r="D339" t="str">
        <f t="shared" si="24"/>
        <v>b5058:b5070</v>
      </c>
      <c r="F339" cm="1">
        <f t="array" aca="1" ref="F339:R339" ca="1">TRANSPOSE(INDIRECT(D339))</f>
        <v>-9.4705300000000001</v>
      </c>
      <c r="G339">
        <f ca="1"/>
        <v>8.4774799999999995E-14</v>
      </c>
      <c r="H339">
        <f ca="1"/>
        <v>0</v>
      </c>
      <c r="I339">
        <f ca="1"/>
        <v>126</v>
      </c>
      <c r="J339" t="str">
        <f ca="1"/>
        <v>CS-Price-Aa-5YR-diff</v>
      </c>
      <c r="K339">
        <f ca="1"/>
        <v>-4.4655199999999997</v>
      </c>
      <c r="L339">
        <f ca="1"/>
        <v>-3.8801100000000002</v>
      </c>
      <c r="M339">
        <f ca="1"/>
        <v>-3.5826699999999998</v>
      </c>
      <c r="N339">
        <f ca="1"/>
        <v>0.05</v>
      </c>
      <c r="O339" t="str">
        <f ca="1"/>
        <v>BIC</v>
      </c>
      <c r="P339" t="str">
        <f ca="1"/>
        <v>ctt</v>
      </c>
      <c r="Q339">
        <f ca="1"/>
        <v>0</v>
      </c>
      <c r="R339" t="str">
        <f ca="1"/>
        <v>Series is Stationary. Null Hypothesis Rejecting</v>
      </c>
    </row>
    <row r="340" spans="1:18">
      <c r="A340" s="4" t="s">
        <v>248</v>
      </c>
      <c r="B340">
        <v>-1.61487</v>
      </c>
      <c r="C340">
        <f t="shared" si="26"/>
        <v>5073</v>
      </c>
      <c r="D340" t="str">
        <f t="shared" si="24"/>
        <v>b5073:b5085</v>
      </c>
      <c r="F340" cm="1">
        <f t="array" aca="1" ref="F340:R340" ca="1">TRANSPOSE(INDIRECT(D340))</f>
        <v>-8.5026799999999998</v>
      </c>
      <c r="G340">
        <f ca="1"/>
        <v>1.9724199999999999E-11</v>
      </c>
      <c r="H340">
        <f ca="1"/>
        <v>1</v>
      </c>
      <c r="I340">
        <f ca="1"/>
        <v>125</v>
      </c>
      <c r="J340" t="str">
        <f ca="1"/>
        <v>CS-Price-A-5YR-diff</v>
      </c>
      <c r="K340">
        <f ca="1"/>
        <v>-4.4663000000000004</v>
      </c>
      <c r="L340">
        <f ca="1"/>
        <v>-3.8805000000000001</v>
      </c>
      <c r="M340">
        <f ca="1"/>
        <v>-3.58291</v>
      </c>
      <c r="N340">
        <f ca="1"/>
        <v>0.05</v>
      </c>
      <c r="O340" t="str">
        <f ca="1"/>
        <v>BIC</v>
      </c>
      <c r="P340" t="str">
        <f ca="1"/>
        <v>ctt</v>
      </c>
      <c r="Q340">
        <f ca="1"/>
        <v>0</v>
      </c>
      <c r="R340" t="str">
        <f ca="1"/>
        <v>Series is Stationary. Null Hypothesis Rejecting</v>
      </c>
    </row>
    <row r="341" spans="1:18">
      <c r="A341" s="4" t="s">
        <v>265</v>
      </c>
      <c r="B341">
        <v>0.05</v>
      </c>
      <c r="C341">
        <f t="shared" si="26"/>
        <v>5088</v>
      </c>
      <c r="D341" t="str">
        <f t="shared" si="24"/>
        <v>b5088:b5100</v>
      </c>
      <c r="F341" cm="1">
        <f t="array" aca="1" ref="F341:R341" ca="1">TRANSPOSE(INDIRECT(D341))</f>
        <v>-8.6803899999999992</v>
      </c>
      <c r="G341">
        <f ca="1"/>
        <v>7.2246799999999999E-12</v>
      </c>
      <c r="H341">
        <f ca="1"/>
        <v>0</v>
      </c>
      <c r="I341">
        <f ca="1"/>
        <v>126</v>
      </c>
      <c r="J341" t="str">
        <f ca="1"/>
        <v>CS-Price-Baa-5YR-diff</v>
      </c>
      <c r="K341">
        <f ca="1"/>
        <v>-4.4655199999999997</v>
      </c>
      <c r="L341">
        <f ca="1"/>
        <v>-3.8801100000000002</v>
      </c>
      <c r="M341">
        <f ca="1"/>
        <v>-3.5826699999999998</v>
      </c>
      <c r="N341">
        <f ca="1"/>
        <v>0.05</v>
      </c>
      <c r="O341" t="str">
        <f ca="1"/>
        <v>BIC</v>
      </c>
      <c r="P341" t="str">
        <f ca="1"/>
        <v>ctt</v>
      </c>
      <c r="Q341">
        <f ca="1"/>
        <v>0</v>
      </c>
      <c r="R341" t="str">
        <f ca="1"/>
        <v>Series is Stationary. Null Hypothesis Rejecting</v>
      </c>
    </row>
    <row r="342" spans="1:18">
      <c r="A342" s="4" t="s">
        <v>683</v>
      </c>
      <c r="B342" s="10" t="s">
        <v>403</v>
      </c>
      <c r="C342">
        <f t="shared" si="26"/>
        <v>5103</v>
      </c>
      <c r="D342" t="str">
        <f t="shared" si="24"/>
        <v>b5103:b5115</v>
      </c>
      <c r="F342" cm="1">
        <f t="array" aca="1" ref="F342:R342" ca="1">TRANSPOSE(INDIRECT(D342))</f>
        <v>-3.3392599999999999</v>
      </c>
      <c r="G342">
        <f ca="1"/>
        <v>0.15920100000000001</v>
      </c>
      <c r="H342">
        <f ca="1"/>
        <v>0</v>
      </c>
      <c r="I342">
        <f ca="1"/>
        <v>126</v>
      </c>
      <c r="J342" t="str">
        <f ca="1"/>
        <v>Corp-Aaa_Corp</v>
      </c>
      <c r="K342">
        <f ca="1"/>
        <v>-4.4655199999999997</v>
      </c>
      <c r="L342">
        <f ca="1"/>
        <v>-3.8801100000000002</v>
      </c>
      <c r="M342">
        <f ca="1"/>
        <v>-3.5826699999999998</v>
      </c>
      <c r="N342">
        <f ca="1"/>
        <v>0.05</v>
      </c>
      <c r="O342" t="str">
        <f ca="1"/>
        <v>BIC</v>
      </c>
      <c r="P342" t="str">
        <f ca="1"/>
        <v>ctt</v>
      </c>
      <c r="Q342">
        <f ca="1"/>
        <v>0.15920000000000001</v>
      </c>
      <c r="R342" t="str">
        <f ca="1"/>
        <v>Series is Non-stationary. Null Hypothesis Weak...</v>
      </c>
    </row>
    <row r="343" spans="1:18">
      <c r="A343" s="4" t="s">
        <v>684</v>
      </c>
      <c r="B343" t="s">
        <v>686</v>
      </c>
      <c r="C343">
        <f>C342+15</f>
        <v>5118</v>
      </c>
      <c r="D343" t="str">
        <f t="shared" si="24"/>
        <v>b5118:b5130</v>
      </c>
      <c r="F343" cm="1">
        <f t="array" aca="1" ref="F343:R343" ca="1">TRANSPOSE(INDIRECT(D343))</f>
        <v>-2.2141500000000001</v>
      </c>
      <c r="G343">
        <f ca="1"/>
        <v>0.72310300000000005</v>
      </c>
      <c r="H343">
        <f ca="1"/>
        <v>0</v>
      </c>
      <c r="I343">
        <f ca="1"/>
        <v>126</v>
      </c>
      <c r="J343" t="str">
        <f ca="1"/>
        <v>Corp-Aa_Corp</v>
      </c>
      <c r="K343">
        <f ca="1"/>
        <v>-4.4655199999999997</v>
      </c>
      <c r="L343">
        <f ca="1"/>
        <v>-3.8801100000000002</v>
      </c>
      <c r="M343">
        <f ca="1"/>
        <v>-3.5826699999999998</v>
      </c>
      <c r="N343">
        <f ca="1"/>
        <v>0.05</v>
      </c>
      <c r="O343" t="str">
        <f ca="1"/>
        <v>BIC</v>
      </c>
      <c r="P343" t="str">
        <f ca="1"/>
        <v>ctt</v>
      </c>
      <c r="Q343">
        <f ca="1"/>
        <v>0.72309999999999997</v>
      </c>
      <c r="R343" t="str">
        <f ca="1"/>
        <v>Series is Non-stationary. Null Hypothesis Weak...</v>
      </c>
    </row>
    <row r="344" spans="1:18">
      <c r="A344" s="4" t="s">
        <v>685</v>
      </c>
      <c r="B344">
        <v>0.96589999999999998</v>
      </c>
      <c r="C344">
        <f t="shared" ref="C344:C359" si="27">C343+15</f>
        <v>5133</v>
      </c>
      <c r="D344" t="str">
        <f t="shared" si="24"/>
        <v>b5133:b5145</v>
      </c>
      <c r="F344" cm="1">
        <f t="array" aca="1" ref="F344:R344" ca="1">TRANSPOSE(INDIRECT(D344))</f>
        <v>-2.17144</v>
      </c>
      <c r="G344">
        <f ca="1"/>
        <v>0.74355899999999997</v>
      </c>
      <c r="H344">
        <f ca="1"/>
        <v>0</v>
      </c>
      <c r="I344">
        <f ca="1"/>
        <v>126</v>
      </c>
      <c r="J344" t="str">
        <f ca="1"/>
        <v>Corp-A_Corp</v>
      </c>
      <c r="K344">
        <f ca="1"/>
        <v>-4.4655199999999997</v>
      </c>
      <c r="L344">
        <f ca="1"/>
        <v>-3.8801100000000002</v>
      </c>
      <c r="M344">
        <f ca="1"/>
        <v>-3.5826699999999998</v>
      </c>
      <c r="N344">
        <f ca="1"/>
        <v>0.05</v>
      </c>
      <c r="O344" t="str">
        <f ca="1"/>
        <v>BIC</v>
      </c>
      <c r="P344" t="str">
        <f ca="1"/>
        <v>ctt</v>
      </c>
      <c r="Q344">
        <f ca="1"/>
        <v>0.74360000000000004</v>
      </c>
      <c r="R344" t="str">
        <f ca="1"/>
        <v>Series is Non-stationary. Null Hypothesis Weak...</v>
      </c>
    </row>
    <row r="345" spans="1:18">
      <c r="A345" s="4" t="s">
        <v>250</v>
      </c>
      <c r="B345" t="s">
        <v>687</v>
      </c>
      <c r="C345">
        <f t="shared" si="27"/>
        <v>5148</v>
      </c>
      <c r="D345" t="str">
        <f t="shared" si="24"/>
        <v>b5148:b5160</v>
      </c>
      <c r="F345" cm="1">
        <f t="array" aca="1" ref="F345:R345" ca="1">TRANSPOSE(INDIRECT(D345))</f>
        <v>-3.1994699999999998</v>
      </c>
      <c r="G345">
        <f ca="1"/>
        <v>0.20937500000000001</v>
      </c>
      <c r="H345">
        <f ca="1"/>
        <v>0</v>
      </c>
      <c r="I345">
        <f ca="1"/>
        <v>126</v>
      </c>
      <c r="J345" t="str">
        <f ca="1"/>
        <v>Corp-Baa_Corp</v>
      </c>
      <c r="K345">
        <f ca="1"/>
        <v>-4.4655199999999997</v>
      </c>
      <c r="L345">
        <f ca="1"/>
        <v>-3.8801100000000002</v>
      </c>
      <c r="M345">
        <f ca="1"/>
        <v>-3.5826699999999998</v>
      </c>
      <c r="N345">
        <f ca="1"/>
        <v>0.05</v>
      </c>
      <c r="O345" t="str">
        <f ca="1"/>
        <v>BIC</v>
      </c>
      <c r="P345" t="str">
        <f ca="1"/>
        <v>ctt</v>
      </c>
      <c r="Q345">
        <f ca="1"/>
        <v>0.2094</v>
      </c>
      <c r="R345" t="str">
        <f ca="1"/>
        <v>Series is Non-stationary. Null Hypothesis Weak...</v>
      </c>
    </row>
    <row r="346" spans="1:18">
      <c r="A346" s="4" t="s">
        <v>252</v>
      </c>
      <c r="B346" t="s">
        <v>253</v>
      </c>
      <c r="C346">
        <f t="shared" si="27"/>
        <v>5163</v>
      </c>
      <c r="D346" t="str">
        <f t="shared" si="24"/>
        <v>b5163:b5175</v>
      </c>
      <c r="F346" cm="1">
        <f t="array" aca="1" ref="F346:R346" ca="1">TRANSPOSE(INDIRECT(D346))</f>
        <v>-1.4293400000000001</v>
      </c>
      <c r="G346">
        <f ca="1"/>
        <v>0.95504</v>
      </c>
      <c r="H346">
        <f ca="1"/>
        <v>0</v>
      </c>
      <c r="I346">
        <f ca="1"/>
        <v>126</v>
      </c>
      <c r="J346" t="str">
        <f ca="1"/>
        <v>TB-3MO-TY</v>
      </c>
      <c r="K346">
        <f ca="1"/>
        <v>-4.4655199999999997</v>
      </c>
      <c r="L346">
        <f ca="1"/>
        <v>-3.8801100000000002</v>
      </c>
      <c r="M346">
        <f ca="1"/>
        <v>-3.5826699999999998</v>
      </c>
      <c r="N346">
        <f ca="1"/>
        <v>0.05</v>
      </c>
      <c r="O346" t="str">
        <f ca="1"/>
        <v>BIC</v>
      </c>
      <c r="P346" t="str">
        <f ca="1"/>
        <v>ctt</v>
      </c>
      <c r="Q346">
        <f ca="1"/>
        <v>0.95499999999999996</v>
      </c>
      <c r="R346" t="str">
        <f ca="1"/>
        <v>Series is Non-stationary. Null Hypothesis Weak...</v>
      </c>
    </row>
    <row r="347" spans="1:18">
      <c r="A347" s="4" t="s">
        <v>506</v>
      </c>
      <c r="C347">
        <f t="shared" si="27"/>
        <v>5178</v>
      </c>
      <c r="D347" t="str">
        <f t="shared" si="24"/>
        <v>b5178:b5190</v>
      </c>
      <c r="F347" cm="1">
        <f t="array" aca="1" ref="F347:R347" ca="1">TRANSPOSE(INDIRECT(D347))</f>
        <v>-2.0344099999999998</v>
      </c>
      <c r="G347">
        <f ca="1"/>
        <v>0.80325899999999995</v>
      </c>
      <c r="H347">
        <f ca="1"/>
        <v>3</v>
      </c>
      <c r="I347">
        <f ca="1"/>
        <v>123</v>
      </c>
      <c r="J347" t="str">
        <f ca="1"/>
        <v>TB-1YR-TY</v>
      </c>
      <c r="K347">
        <f ca="1"/>
        <v>-4.4678899999999997</v>
      </c>
      <c r="L347">
        <f ca="1"/>
        <v>-3.8812899999999999</v>
      </c>
      <c r="M347">
        <f ca="1"/>
        <v>-3.5834000000000001</v>
      </c>
      <c r="N347">
        <f ca="1"/>
        <v>0.05</v>
      </c>
      <c r="O347" t="str">
        <f ca="1"/>
        <v>BIC</v>
      </c>
      <c r="P347" t="str">
        <f ca="1"/>
        <v>ctt</v>
      </c>
      <c r="Q347">
        <f ca="1"/>
        <v>0.80330000000000001</v>
      </c>
      <c r="R347" t="str">
        <f ca="1"/>
        <v>Series is Non-stationary. Null Hypothesis Weak...</v>
      </c>
    </row>
    <row r="348" spans="1:18">
      <c r="A348" s="4" t="s">
        <v>241</v>
      </c>
      <c r="B348">
        <v>1.72027</v>
      </c>
      <c r="C348">
        <f t="shared" si="27"/>
        <v>5193</v>
      </c>
      <c r="D348" t="str">
        <f t="shared" si="24"/>
        <v>b5193:b5205</v>
      </c>
      <c r="F348" cm="1">
        <f t="array" aca="1" ref="F348:R348" ca="1">TRANSPOSE(INDIRECT(D348))</f>
        <v>-2.4557899999999999</v>
      </c>
      <c r="G348">
        <f ca="1"/>
        <v>0.59451600000000004</v>
      </c>
      <c r="H348">
        <f ca="1"/>
        <v>0</v>
      </c>
      <c r="I348">
        <f ca="1"/>
        <v>126</v>
      </c>
      <c r="J348" t="str">
        <f ca="1"/>
        <v>TB-5YR-TY</v>
      </c>
      <c r="K348">
        <f ca="1"/>
        <v>-4.4655199999999997</v>
      </c>
      <c r="L348">
        <f ca="1"/>
        <v>-3.8801100000000002</v>
      </c>
      <c r="M348">
        <f ca="1"/>
        <v>-3.5826699999999998</v>
      </c>
      <c r="N348">
        <f ca="1"/>
        <v>0.05</v>
      </c>
      <c r="O348" t="str">
        <f ca="1"/>
        <v>BIC</v>
      </c>
      <c r="P348" t="str">
        <f ca="1"/>
        <v>ctt</v>
      </c>
      <c r="Q348">
        <f ca="1"/>
        <v>0.59450000000000003</v>
      </c>
      <c r="R348" t="str">
        <f ca="1"/>
        <v>Series is Non-stationary. Null Hypothesis Weak...</v>
      </c>
    </row>
    <row r="349" spans="1:18">
      <c r="A349" s="4" t="s">
        <v>242</v>
      </c>
      <c r="B349">
        <v>0.97983500000000001</v>
      </c>
      <c r="C349">
        <f t="shared" si="27"/>
        <v>5208</v>
      </c>
      <c r="D349" t="str">
        <f t="shared" si="24"/>
        <v>b5208:b5220</v>
      </c>
      <c r="F349" cm="1">
        <f t="array" aca="1" ref="F349:R349" ca="1">TRANSPOSE(INDIRECT(D349))</f>
        <v>-9.6445699999999999</v>
      </c>
      <c r="G349">
        <f ca="1"/>
        <v>3.2213699999999999E-14</v>
      </c>
      <c r="H349">
        <f ca="1"/>
        <v>0</v>
      </c>
      <c r="I349">
        <f ca="1"/>
        <v>126</v>
      </c>
      <c r="J349" t="str">
        <f ca="1"/>
        <v>TB-3MO-TY-diff</v>
      </c>
      <c r="K349">
        <f ca="1"/>
        <v>-4.4655199999999997</v>
      </c>
      <c r="L349">
        <f ca="1"/>
        <v>-3.8801100000000002</v>
      </c>
      <c r="M349">
        <f ca="1"/>
        <v>-3.5826699999999998</v>
      </c>
      <c r="N349">
        <f ca="1"/>
        <v>0.05</v>
      </c>
      <c r="O349" t="str">
        <f ca="1"/>
        <v>BIC</v>
      </c>
      <c r="P349" t="str">
        <f ca="1"/>
        <v>ctt</v>
      </c>
      <c r="Q349">
        <f ca="1"/>
        <v>0</v>
      </c>
      <c r="R349" t="str">
        <f ca="1"/>
        <v>Series is Stationary. Null Hypothesis Rejecting</v>
      </c>
    </row>
    <row r="350" spans="1:18">
      <c r="A350" s="4" t="s">
        <v>243</v>
      </c>
      <c r="B350">
        <v>0</v>
      </c>
      <c r="C350">
        <f t="shared" si="27"/>
        <v>5223</v>
      </c>
      <c r="D350" t="str">
        <f t="shared" si="24"/>
        <v>b5223:b5235</v>
      </c>
      <c r="F350" cm="1">
        <f t="array" aca="1" ref="F350:R350" ca="1">TRANSPOSE(INDIRECT(D350))</f>
        <v>-3.7514799999999999</v>
      </c>
      <c r="G350">
        <f ca="1"/>
        <v>6.1771899999999998E-2</v>
      </c>
      <c r="H350">
        <f ca="1"/>
        <v>2</v>
      </c>
      <c r="I350">
        <f ca="1"/>
        <v>124</v>
      </c>
      <c r="J350" t="str">
        <f ca="1"/>
        <v>TB-1YR-TY-diff</v>
      </c>
      <c r="K350">
        <f ca="1"/>
        <v>-4.4670899999999998</v>
      </c>
      <c r="L350">
        <f ca="1"/>
        <v>-3.88089</v>
      </c>
      <c r="M350">
        <f ca="1"/>
        <v>-3.5831499999999998</v>
      </c>
      <c r="N350">
        <f ca="1"/>
        <v>0.05</v>
      </c>
      <c r="O350" t="str">
        <f ca="1"/>
        <v>BIC</v>
      </c>
      <c r="P350" t="str">
        <f ca="1"/>
        <v>ctt</v>
      </c>
      <c r="Q350">
        <f ca="1"/>
        <v>6.1800000000000001E-2</v>
      </c>
      <c r="R350" t="str">
        <f ca="1"/>
        <v>Series is Non-stationary. Null Hypothesis Weak...</v>
      </c>
    </row>
    <row r="351" spans="1:18">
      <c r="A351" s="4" t="s">
        <v>244</v>
      </c>
      <c r="B351">
        <v>126</v>
      </c>
      <c r="C351">
        <f t="shared" si="27"/>
        <v>5238</v>
      </c>
      <c r="D351" t="str">
        <f t="shared" si="24"/>
        <v>b5238:b5250</v>
      </c>
      <c r="F351" cm="1">
        <f t="array" aca="1" ref="F351:R351" ca="1">TRANSPOSE(INDIRECT(D351))</f>
        <v>-11.407400000000001</v>
      </c>
      <c r="G351">
        <f ca="1"/>
        <v>3.0814400000000001E-18</v>
      </c>
      <c r="H351">
        <f ca="1"/>
        <v>0</v>
      </c>
      <c r="I351">
        <f ca="1"/>
        <v>126</v>
      </c>
      <c r="J351" t="str">
        <f ca="1"/>
        <v>TB-5YR-TY-diff</v>
      </c>
      <c r="K351">
        <f ca="1"/>
        <v>-4.4655199999999997</v>
      </c>
      <c r="L351">
        <f ca="1"/>
        <v>-3.8801100000000002</v>
      </c>
      <c r="M351">
        <f ca="1"/>
        <v>-3.5826699999999998</v>
      </c>
      <c r="N351">
        <f ca="1"/>
        <v>0.05</v>
      </c>
      <c r="O351" t="str">
        <f ca="1"/>
        <v>BIC</v>
      </c>
      <c r="P351" t="str">
        <f ca="1"/>
        <v>ctt</v>
      </c>
      <c r="Q351">
        <f ca="1"/>
        <v>0</v>
      </c>
      <c r="R351" t="str">
        <f ca="1"/>
        <v>Series is Stationary. Null Hypothesis Rejecting</v>
      </c>
    </row>
    <row r="352" spans="1:18">
      <c r="A352" s="4" t="s">
        <v>169</v>
      </c>
      <c r="B352" t="s">
        <v>696</v>
      </c>
      <c r="C352">
        <f t="shared" si="27"/>
        <v>5253</v>
      </c>
      <c r="D352" t="str">
        <f t="shared" si="24"/>
        <v>b5253:b5265</v>
      </c>
      <c r="F352" cm="1">
        <f t="array" aca="1" ref="F352:R352" ca="1">TRANSPOSE(INDIRECT(D352))</f>
        <v>-3.1503899999999998</v>
      </c>
      <c r="G352">
        <f ca="1"/>
        <v>0.22870199999999999</v>
      </c>
      <c r="H352">
        <f ca="1"/>
        <v>0</v>
      </c>
      <c r="I352">
        <f ca="1"/>
        <v>126</v>
      </c>
      <c r="J352" t="str">
        <f ca="1"/>
        <v>CS-Aaa-3MO</v>
      </c>
      <c r="K352">
        <f ca="1"/>
        <v>-4.4655199999999997</v>
      </c>
      <c r="L352">
        <f ca="1"/>
        <v>-3.8801100000000002</v>
      </c>
      <c r="M352">
        <f ca="1"/>
        <v>-3.5826699999999998</v>
      </c>
      <c r="N352">
        <f ca="1"/>
        <v>0.01</v>
      </c>
      <c r="O352" t="str">
        <f ca="1"/>
        <v>BIC</v>
      </c>
      <c r="P352" t="str">
        <f ca="1"/>
        <v>ctt</v>
      </c>
      <c r="Q352">
        <f ca="1"/>
        <v>0.22869999999999999</v>
      </c>
      <c r="R352" t="str">
        <f ca="1"/>
        <v>Series is Non-stationary. Null Hypothesis Weak...</v>
      </c>
    </row>
    <row r="353" spans="1:18">
      <c r="A353" s="4" t="s">
        <v>246</v>
      </c>
      <c r="B353">
        <v>-2.58371</v>
      </c>
      <c r="C353">
        <f t="shared" si="27"/>
        <v>5268</v>
      </c>
      <c r="D353" t="str">
        <f t="shared" si="24"/>
        <v>b5268:b5280</v>
      </c>
      <c r="F353" cm="1">
        <f t="array" aca="1" ref="F353:R353" ca="1">TRANSPOSE(INDIRECT(D353))</f>
        <v>-2.4537800000000001</v>
      </c>
      <c r="G353">
        <f ca="1"/>
        <v>0.59565400000000002</v>
      </c>
      <c r="H353">
        <f ca="1"/>
        <v>0</v>
      </c>
      <c r="I353">
        <f ca="1"/>
        <v>126</v>
      </c>
      <c r="J353" t="str">
        <f ca="1"/>
        <v>CS-Aa-3MO</v>
      </c>
      <c r="K353">
        <f ca="1"/>
        <v>-4.4655199999999997</v>
      </c>
      <c r="L353">
        <f ca="1"/>
        <v>-3.8801100000000002</v>
      </c>
      <c r="M353">
        <f ca="1"/>
        <v>-3.5826699999999998</v>
      </c>
      <c r="N353">
        <f ca="1"/>
        <v>0.01</v>
      </c>
      <c r="O353" t="str">
        <f ca="1"/>
        <v>BIC</v>
      </c>
      <c r="P353" t="str">
        <f ca="1"/>
        <v>ctt</v>
      </c>
      <c r="Q353">
        <f ca="1"/>
        <v>0.59570000000000001</v>
      </c>
      <c r="R353" t="str">
        <f ca="1"/>
        <v>Series is Non-stationary. Null Hypothesis Weak...</v>
      </c>
    </row>
    <row r="354" spans="1:18">
      <c r="A354" s="4" t="s">
        <v>247</v>
      </c>
      <c r="B354">
        <v>-1.94333</v>
      </c>
      <c r="C354">
        <f t="shared" si="27"/>
        <v>5283</v>
      </c>
      <c r="D354" t="str">
        <f t="shared" si="24"/>
        <v>b5283:b5295</v>
      </c>
      <c r="F354" cm="1">
        <f t="array" aca="1" ref="F354:R354" ca="1">TRANSPOSE(INDIRECT(D354))</f>
        <v>-2.4134699999999998</v>
      </c>
      <c r="G354">
        <f ca="1"/>
        <v>0.61826800000000004</v>
      </c>
      <c r="H354">
        <f ca="1"/>
        <v>0</v>
      </c>
      <c r="I354">
        <f ca="1"/>
        <v>126</v>
      </c>
      <c r="J354" t="str">
        <f ca="1"/>
        <v>CS-A-3MO</v>
      </c>
      <c r="K354">
        <f ca="1"/>
        <v>-4.4655199999999997</v>
      </c>
      <c r="L354">
        <f ca="1"/>
        <v>-3.8801100000000002</v>
      </c>
      <c r="M354">
        <f ca="1"/>
        <v>-3.5826699999999998</v>
      </c>
      <c r="N354">
        <f ca="1"/>
        <v>0.01</v>
      </c>
      <c r="O354" t="str">
        <f ca="1"/>
        <v>BIC</v>
      </c>
      <c r="P354" t="str">
        <f ca="1"/>
        <v>ctt</v>
      </c>
      <c r="Q354">
        <f ca="1"/>
        <v>0.61829999999999996</v>
      </c>
      <c r="R354" t="str">
        <f ca="1"/>
        <v>Series is Non-stationary. Null Hypothesis Weak...</v>
      </c>
    </row>
    <row r="355" spans="1:18">
      <c r="A355" s="4" t="s">
        <v>248</v>
      </c>
      <c r="B355" s="10">
        <v>-1.61487</v>
      </c>
      <c r="C355">
        <f t="shared" si="27"/>
        <v>5298</v>
      </c>
      <c r="D355" t="str">
        <f t="shared" si="24"/>
        <v>b5298:b5310</v>
      </c>
      <c r="F355" cm="1">
        <f t="array" aca="1" ref="F355:R355" ca="1">TRANSPOSE(INDIRECT(D355))</f>
        <v>-3.4853000000000001</v>
      </c>
      <c r="G355">
        <f ca="1"/>
        <v>0.116679</v>
      </c>
      <c r="H355">
        <f ca="1"/>
        <v>0</v>
      </c>
      <c r="I355">
        <f ca="1"/>
        <v>126</v>
      </c>
      <c r="J355" t="str">
        <f ca="1"/>
        <v>CS-Baa-3MO</v>
      </c>
      <c r="K355">
        <f ca="1"/>
        <v>-4.4655199999999997</v>
      </c>
      <c r="L355">
        <f ca="1"/>
        <v>-3.8801100000000002</v>
      </c>
      <c r="M355">
        <f ca="1"/>
        <v>-3.5826699999999998</v>
      </c>
      <c r="N355">
        <f ca="1"/>
        <v>0.01</v>
      </c>
      <c r="O355" t="str">
        <f ca="1"/>
        <v>BIC</v>
      </c>
      <c r="P355" t="str">
        <f ca="1"/>
        <v>ctt</v>
      </c>
      <c r="Q355">
        <f ca="1"/>
        <v>0.1167</v>
      </c>
      <c r="R355" t="str">
        <f ca="1"/>
        <v>Series is Non-stationary. Null Hypothesis Weak...</v>
      </c>
    </row>
    <row r="356" spans="1:18">
      <c r="A356" s="4" t="s">
        <v>265</v>
      </c>
      <c r="B356">
        <v>0.05</v>
      </c>
      <c r="C356">
        <f t="shared" si="27"/>
        <v>5313</v>
      </c>
      <c r="D356" t="str">
        <f t="shared" si="24"/>
        <v>b5313:b5325</v>
      </c>
      <c r="F356" cm="1">
        <f t="array" aca="1" ref="F356:R356" ca="1">TRANSPOSE(INDIRECT(D356))</f>
        <v>-2.1372399999999998</v>
      </c>
      <c r="G356">
        <f ca="1"/>
        <v>0.75933099999999998</v>
      </c>
      <c r="H356">
        <f ca="1"/>
        <v>2</v>
      </c>
      <c r="I356">
        <f ca="1"/>
        <v>124</v>
      </c>
      <c r="J356" t="str">
        <f ca="1"/>
        <v>CS-Aaa-1YR</v>
      </c>
      <c r="K356">
        <f ca="1"/>
        <v>-4.4670899999999998</v>
      </c>
      <c r="L356">
        <f ca="1"/>
        <v>-3.88089</v>
      </c>
      <c r="M356">
        <f ca="1"/>
        <v>-3.5831499999999998</v>
      </c>
      <c r="N356">
        <f ca="1"/>
        <v>0.01</v>
      </c>
      <c r="O356" t="str">
        <f ca="1"/>
        <v>BIC</v>
      </c>
      <c r="P356" t="str">
        <f ca="1"/>
        <v>ctt</v>
      </c>
      <c r="Q356">
        <f ca="1"/>
        <v>0.75929999999999997</v>
      </c>
      <c r="R356" t="str">
        <f ca="1"/>
        <v>Series is Non-stationary. Null Hypothesis Weak...</v>
      </c>
    </row>
    <row r="357" spans="1:18">
      <c r="A357" s="4" t="s">
        <v>683</v>
      </c>
      <c r="B357" t="s">
        <v>403</v>
      </c>
      <c r="C357">
        <f t="shared" si="27"/>
        <v>5328</v>
      </c>
      <c r="D357" t="str">
        <f t="shared" si="24"/>
        <v>b5328:b5340</v>
      </c>
      <c r="F357" cm="1">
        <f t="array" aca="1" ref="F357:R357" ca="1">TRANSPOSE(INDIRECT(D357))</f>
        <v>-2.9624700000000002</v>
      </c>
      <c r="G357">
        <f ca="1"/>
        <v>0.31337700000000002</v>
      </c>
      <c r="H357">
        <f ca="1"/>
        <v>0</v>
      </c>
      <c r="I357">
        <f ca="1"/>
        <v>126</v>
      </c>
      <c r="J357" t="str">
        <f ca="1"/>
        <v>CS-Aa-1YR</v>
      </c>
      <c r="K357">
        <f ca="1"/>
        <v>-4.4655199999999997</v>
      </c>
      <c r="L357">
        <f ca="1"/>
        <v>-3.8801100000000002</v>
      </c>
      <c r="M357">
        <f ca="1"/>
        <v>-3.5826699999999998</v>
      </c>
      <c r="N357">
        <f ca="1"/>
        <v>0.01</v>
      </c>
      <c r="O357" t="str">
        <f ca="1"/>
        <v>BIC</v>
      </c>
      <c r="P357" t="str">
        <f ca="1"/>
        <v>ctt</v>
      </c>
      <c r="Q357">
        <f ca="1"/>
        <v>0.31340000000000001</v>
      </c>
      <c r="R357" t="str">
        <f ca="1"/>
        <v>Series is Non-stationary. Null Hypothesis Weak...</v>
      </c>
    </row>
    <row r="358" spans="1:18">
      <c r="A358" s="4" t="s">
        <v>684</v>
      </c>
      <c r="B358" t="s">
        <v>686</v>
      </c>
      <c r="C358">
        <f t="shared" si="27"/>
        <v>5343</v>
      </c>
      <c r="D358" t="str">
        <f t="shared" si="24"/>
        <v>b5343:b5355</v>
      </c>
      <c r="F358" cm="1">
        <f t="array" aca="1" ref="F358:R358" ca="1">TRANSPOSE(INDIRECT(D358))</f>
        <v>-2.8685299999999998</v>
      </c>
      <c r="G358">
        <f ca="1"/>
        <v>0.36137599999999998</v>
      </c>
      <c r="H358">
        <f ca="1"/>
        <v>0</v>
      </c>
      <c r="I358">
        <f ca="1"/>
        <v>126</v>
      </c>
      <c r="J358" t="str">
        <f ca="1"/>
        <v>CS-A-1YR</v>
      </c>
      <c r="K358">
        <f ca="1"/>
        <v>-4.4655199999999997</v>
      </c>
      <c r="L358">
        <f ca="1"/>
        <v>-3.8801100000000002</v>
      </c>
      <c r="M358">
        <f ca="1"/>
        <v>-3.5826699999999998</v>
      </c>
      <c r="N358">
        <f ca="1"/>
        <v>0.01</v>
      </c>
      <c r="O358" t="str">
        <f ca="1"/>
        <v>BIC</v>
      </c>
      <c r="P358" t="str">
        <f ca="1"/>
        <v>ctt</v>
      </c>
      <c r="Q358">
        <f ca="1"/>
        <v>0.3614</v>
      </c>
      <c r="R358" t="str">
        <f ca="1"/>
        <v>Series is Non-stationary. Null Hypothesis Weak...</v>
      </c>
    </row>
    <row r="359" spans="1:18">
      <c r="A359" s="4" t="s">
        <v>685</v>
      </c>
      <c r="B359">
        <v>0.9798</v>
      </c>
      <c r="C359">
        <f t="shared" si="27"/>
        <v>5358</v>
      </c>
      <c r="D359" t="str">
        <f t="shared" si="24"/>
        <v>b5358:b5370</v>
      </c>
      <c r="F359" cm="1">
        <f t="array" aca="1" ref="F359:R359" ca="1">TRANSPOSE(INDIRECT(D359))</f>
        <v>-4.0463300000000002</v>
      </c>
      <c r="G359">
        <f ca="1"/>
        <v>2.7561499999999999E-2</v>
      </c>
      <c r="H359">
        <f ca="1"/>
        <v>0</v>
      </c>
      <c r="I359">
        <f ca="1"/>
        <v>126</v>
      </c>
      <c r="J359" t="str">
        <f ca="1"/>
        <v>CS-Baa-1YR</v>
      </c>
      <c r="K359">
        <f ca="1"/>
        <v>-4.4655199999999997</v>
      </c>
      <c r="L359">
        <f ca="1"/>
        <v>-3.8801100000000002</v>
      </c>
      <c r="M359">
        <f ca="1"/>
        <v>-3.5826699999999998</v>
      </c>
      <c r="N359">
        <f ca="1"/>
        <v>0.01</v>
      </c>
      <c r="O359" t="str">
        <f ca="1"/>
        <v>BIC</v>
      </c>
      <c r="P359" t="str">
        <f ca="1"/>
        <v>ctt</v>
      </c>
      <c r="Q359">
        <f ca="1"/>
        <v>2.76E-2</v>
      </c>
      <c r="R359" t="str">
        <f ca="1"/>
        <v>Series is Non-stationary. Null Hypothesis Weak...</v>
      </c>
    </row>
    <row r="360" spans="1:18">
      <c r="A360" s="4" t="s">
        <v>250</v>
      </c>
      <c r="B360" t="s">
        <v>687</v>
      </c>
      <c r="C360">
        <f>C359+15</f>
        <v>5373</v>
      </c>
      <c r="D360" t="str">
        <f t="shared" si="24"/>
        <v>b5373:b5385</v>
      </c>
      <c r="F360" cm="1">
        <f t="array" aca="1" ref="F360:R360" ca="1">TRANSPOSE(INDIRECT(D360))</f>
        <v>-5.4691400000000003</v>
      </c>
      <c r="G360">
        <f ca="1"/>
        <v>1.4550899999999999E-4</v>
      </c>
      <c r="H360">
        <f ca="1"/>
        <v>0</v>
      </c>
      <c r="I360">
        <f ca="1"/>
        <v>126</v>
      </c>
      <c r="J360" t="str">
        <f ca="1"/>
        <v>CS-Aaa-5YR</v>
      </c>
      <c r="K360">
        <f ca="1"/>
        <v>-4.4655199999999997</v>
      </c>
      <c r="L360">
        <f ca="1"/>
        <v>-3.8801100000000002</v>
      </c>
      <c r="M360">
        <f ca="1"/>
        <v>-3.5826699999999998</v>
      </c>
      <c r="N360">
        <f ca="1"/>
        <v>0.01</v>
      </c>
      <c r="O360" t="str">
        <f ca="1"/>
        <v>BIC</v>
      </c>
      <c r="P360" t="str">
        <f ca="1"/>
        <v>ctt</v>
      </c>
      <c r="Q360">
        <f ca="1"/>
        <v>1E-4</v>
      </c>
      <c r="R360" t="str">
        <f ca="1"/>
        <v>Series is Stationary. Null Hypothesis Rejecting</v>
      </c>
    </row>
    <row r="361" spans="1:18">
      <c r="A361" s="4" t="s">
        <v>252</v>
      </c>
      <c r="B361" t="s">
        <v>253</v>
      </c>
      <c r="C361">
        <f t="shared" ref="C361:C376" si="28">C360+15</f>
        <v>5388</v>
      </c>
      <c r="D361" t="str">
        <f t="shared" si="24"/>
        <v>b5388:b5400</v>
      </c>
      <c r="F361" cm="1">
        <f t="array" aca="1" ref="F361:R361" ca="1">TRANSPOSE(INDIRECT(D361))</f>
        <v>-3.7524999999999999</v>
      </c>
      <c r="G361">
        <f ca="1"/>
        <v>6.16103E-2</v>
      </c>
      <c r="H361">
        <f ca="1"/>
        <v>0</v>
      </c>
      <c r="I361">
        <f ca="1"/>
        <v>126</v>
      </c>
      <c r="J361" t="str">
        <f ca="1"/>
        <v>CS-Aa-5YR</v>
      </c>
      <c r="K361">
        <f ca="1"/>
        <v>-4.4655199999999997</v>
      </c>
      <c r="L361">
        <f ca="1"/>
        <v>-3.8801100000000002</v>
      </c>
      <c r="M361">
        <f ca="1"/>
        <v>-3.5826699999999998</v>
      </c>
      <c r="N361">
        <f ca="1"/>
        <v>0.01</v>
      </c>
      <c r="O361" t="str">
        <f ca="1"/>
        <v>BIC</v>
      </c>
      <c r="P361" t="str">
        <f ca="1"/>
        <v>ctt</v>
      </c>
      <c r="Q361">
        <f ca="1"/>
        <v>6.1600000000000002E-2</v>
      </c>
      <c r="R361" t="str">
        <f ca="1"/>
        <v>Series is Non-stationary. Null Hypothesis Weak...</v>
      </c>
    </row>
    <row r="362" spans="1:18">
      <c r="A362" s="4" t="s">
        <v>507</v>
      </c>
      <c r="C362">
        <f t="shared" si="28"/>
        <v>5403</v>
      </c>
      <c r="D362" t="str">
        <f t="shared" si="24"/>
        <v>b5403:b5415</v>
      </c>
      <c r="F362" cm="1">
        <f t="array" aca="1" ref="F362:R362" ca="1">TRANSPOSE(INDIRECT(D362))</f>
        <v>-3.5759599999999998</v>
      </c>
      <c r="G362">
        <f ca="1"/>
        <v>9.4902700000000006E-2</v>
      </c>
      <c r="H362">
        <f ca="1"/>
        <v>0</v>
      </c>
      <c r="I362">
        <f ca="1"/>
        <v>126</v>
      </c>
      <c r="J362" t="str">
        <f ca="1"/>
        <v>CS-A-5YR</v>
      </c>
      <c r="K362">
        <f ca="1"/>
        <v>-4.4655199999999997</v>
      </c>
      <c r="L362">
        <f ca="1"/>
        <v>-3.8801100000000002</v>
      </c>
      <c r="M362">
        <f ca="1"/>
        <v>-3.5826699999999998</v>
      </c>
      <c r="N362">
        <f ca="1"/>
        <v>0.01</v>
      </c>
      <c r="O362" t="str">
        <f ca="1"/>
        <v>BIC</v>
      </c>
      <c r="P362" t="str">
        <f ca="1"/>
        <v>ctt</v>
      </c>
      <c r="Q362">
        <f ca="1"/>
        <v>9.4899999999999998E-2</v>
      </c>
      <c r="R362" t="str">
        <f ca="1"/>
        <v>Series is Non-stationary. Null Hypothesis Weak...</v>
      </c>
    </row>
    <row r="363" spans="1:18">
      <c r="A363" s="4" t="s">
        <v>241</v>
      </c>
      <c r="B363">
        <v>-10.4154</v>
      </c>
      <c r="C363">
        <f t="shared" si="28"/>
        <v>5418</v>
      </c>
      <c r="D363" t="str">
        <f t="shared" si="24"/>
        <v>b5418:b5430</v>
      </c>
      <c r="F363" cm="1">
        <f t="array" aca="1" ref="F363:R363" ca="1">TRANSPOSE(INDIRECT(D363))</f>
        <v>-4.2427700000000002</v>
      </c>
      <c r="G363">
        <f ca="1"/>
        <v>1.5195E-2</v>
      </c>
      <c r="H363">
        <f ca="1"/>
        <v>0</v>
      </c>
      <c r="I363">
        <f ca="1"/>
        <v>126</v>
      </c>
      <c r="J363" t="str">
        <f ca="1"/>
        <v>CS-Baa-5YR</v>
      </c>
      <c r="K363">
        <f ca="1"/>
        <v>-4.4655199999999997</v>
      </c>
      <c r="L363">
        <f ca="1"/>
        <v>-3.8801100000000002</v>
      </c>
      <c r="M363">
        <f ca="1"/>
        <v>-3.5826699999999998</v>
      </c>
      <c r="N363">
        <f ca="1"/>
        <v>0.01</v>
      </c>
      <c r="O363" t="str">
        <f ca="1"/>
        <v>BIC</v>
      </c>
      <c r="P363" t="str">
        <f ca="1"/>
        <v>ctt</v>
      </c>
      <c r="Q363">
        <f ca="1"/>
        <v>1.52E-2</v>
      </c>
      <c r="R363" t="str">
        <f ca="1"/>
        <v>Series is Non-stationary. Null Hypothesis Weak...</v>
      </c>
    </row>
    <row r="364" spans="1:18">
      <c r="A364" s="4" t="s">
        <v>242</v>
      </c>
      <c r="B364" s="10">
        <v>1.24465E-18</v>
      </c>
      <c r="C364">
        <f t="shared" si="28"/>
        <v>5433</v>
      </c>
      <c r="D364" t="str">
        <f t="shared" si="24"/>
        <v>b5433:b5445</v>
      </c>
      <c r="F364" cm="1">
        <f t="array" aca="1" ref="F364:R364" ca="1">TRANSPOSE(INDIRECT(D364))</f>
        <v>-3.0936599999999999</v>
      </c>
      <c r="G364">
        <f ca="1"/>
        <v>0.25252400000000003</v>
      </c>
      <c r="H364">
        <f ca="1"/>
        <v>0</v>
      </c>
      <c r="I364">
        <f ca="1"/>
        <v>126</v>
      </c>
      <c r="J364" t="str">
        <f ca="1"/>
        <v>CS-Price-Aaa-3MO</v>
      </c>
      <c r="K364">
        <f ca="1"/>
        <v>-4.4655199999999997</v>
      </c>
      <c r="L364">
        <f ca="1"/>
        <v>-3.8801100000000002</v>
      </c>
      <c r="M364">
        <f ca="1"/>
        <v>-3.5826699999999998</v>
      </c>
      <c r="N364">
        <f ca="1"/>
        <v>0.01</v>
      </c>
      <c r="O364" t="str">
        <f ca="1"/>
        <v>BIC</v>
      </c>
      <c r="P364" t="str">
        <f ca="1"/>
        <v>ctt</v>
      </c>
      <c r="Q364">
        <f ca="1"/>
        <v>0.2525</v>
      </c>
      <c r="R364" t="str">
        <f ca="1"/>
        <v>Series is Non-stationary. Null Hypothesis Weak...</v>
      </c>
    </row>
    <row r="365" spans="1:18">
      <c r="A365" s="4" t="s">
        <v>243</v>
      </c>
      <c r="B365">
        <v>0</v>
      </c>
      <c r="C365">
        <f t="shared" si="28"/>
        <v>5448</v>
      </c>
      <c r="D365" t="str">
        <f t="shared" si="24"/>
        <v>b5448:b5460</v>
      </c>
      <c r="F365" cm="1">
        <f t="array" aca="1" ref="F365:R365" ca="1">TRANSPOSE(INDIRECT(D365))</f>
        <v>-2.42537</v>
      </c>
      <c r="G365">
        <f ca="1"/>
        <v>0.61163100000000004</v>
      </c>
      <c r="H365">
        <f ca="1"/>
        <v>0</v>
      </c>
      <c r="I365">
        <f ca="1"/>
        <v>126</v>
      </c>
      <c r="J365" t="str">
        <f ca="1"/>
        <v>CS-Price-Aa-3MO</v>
      </c>
      <c r="K365">
        <f ca="1"/>
        <v>-4.4655199999999997</v>
      </c>
      <c r="L365">
        <f ca="1"/>
        <v>-3.8801100000000002</v>
      </c>
      <c r="M365">
        <f ca="1"/>
        <v>-3.5826699999999998</v>
      </c>
      <c r="N365">
        <f ca="1"/>
        <v>0.01</v>
      </c>
      <c r="O365" t="str">
        <f ca="1"/>
        <v>BIC</v>
      </c>
      <c r="P365" t="str">
        <f ca="1"/>
        <v>ctt</v>
      </c>
      <c r="Q365">
        <f ca="1"/>
        <v>0.61160000000000003</v>
      </c>
      <c r="R365" t="str">
        <f ca="1"/>
        <v>Series is Non-stationary. Null Hypothesis Weak...</v>
      </c>
    </row>
    <row r="366" spans="1:18">
      <c r="A366" s="4" t="s">
        <v>244</v>
      </c>
      <c r="B366">
        <v>126</v>
      </c>
      <c r="C366">
        <f t="shared" si="28"/>
        <v>5463</v>
      </c>
      <c r="D366" t="str">
        <f t="shared" si="24"/>
        <v>b5463:b5475</v>
      </c>
      <c r="F366" cm="1">
        <f t="array" aca="1" ref="F366:R366" ca="1">TRANSPOSE(INDIRECT(D366))</f>
        <v>-2.38313</v>
      </c>
      <c r="G366">
        <f ca="1"/>
        <v>0.63504700000000003</v>
      </c>
      <c r="H366">
        <f ca="1"/>
        <v>0</v>
      </c>
      <c r="I366">
        <f ca="1"/>
        <v>126</v>
      </c>
      <c r="J366" t="str">
        <f ca="1"/>
        <v>CS-Price-A-3MO</v>
      </c>
      <c r="K366">
        <f ca="1"/>
        <v>-4.4655199999999997</v>
      </c>
      <c r="L366">
        <f ca="1"/>
        <v>-3.8801100000000002</v>
      </c>
      <c r="M366">
        <f ca="1"/>
        <v>-3.5826699999999998</v>
      </c>
      <c r="N366">
        <f ca="1"/>
        <v>0.01</v>
      </c>
      <c r="O366" t="str">
        <f ca="1"/>
        <v>BIC</v>
      </c>
      <c r="P366" t="str">
        <f ca="1"/>
        <v>ctt</v>
      </c>
      <c r="Q366">
        <f ca="1"/>
        <v>0.63500000000000001</v>
      </c>
      <c r="R366" t="str">
        <f ca="1"/>
        <v>Series is Non-stationary. Null Hypothesis Weak...</v>
      </c>
    </row>
    <row r="367" spans="1:18">
      <c r="A367" s="4" t="s">
        <v>169</v>
      </c>
      <c r="B367" t="s">
        <v>710</v>
      </c>
      <c r="C367">
        <f t="shared" si="28"/>
        <v>5478</v>
      </c>
      <c r="D367" t="str">
        <f t="shared" si="24"/>
        <v>b5478:b5490</v>
      </c>
      <c r="F367" cm="1">
        <f t="array" aca="1" ref="F367:R367" ca="1">TRANSPOSE(INDIRECT(D367))</f>
        <v>-3.4074499999999999</v>
      </c>
      <c r="G367">
        <f ca="1"/>
        <v>0.13816800000000001</v>
      </c>
      <c r="H367">
        <f ca="1"/>
        <v>0</v>
      </c>
      <c r="I367">
        <f ca="1"/>
        <v>126</v>
      </c>
      <c r="J367" t="str">
        <f ca="1"/>
        <v>CS-Price-Baa-3MO</v>
      </c>
      <c r="K367">
        <f ca="1"/>
        <v>-4.4655199999999997</v>
      </c>
      <c r="L367">
        <f ca="1"/>
        <v>-3.8801100000000002</v>
      </c>
      <c r="M367">
        <f ca="1"/>
        <v>-3.5826699999999998</v>
      </c>
      <c r="N367">
        <f ca="1"/>
        <v>0.01</v>
      </c>
      <c r="O367" t="str">
        <f ca="1"/>
        <v>BIC</v>
      </c>
      <c r="P367" t="str">
        <f ca="1"/>
        <v>ctt</v>
      </c>
      <c r="Q367">
        <f ca="1"/>
        <v>0.13819999999999999</v>
      </c>
      <c r="R367" t="str">
        <f ca="1"/>
        <v>Series is Non-stationary. Null Hypothesis Weak...</v>
      </c>
    </row>
    <row r="368" spans="1:18">
      <c r="A368" s="4" t="s">
        <v>246</v>
      </c>
      <c r="B368">
        <v>-2.58371</v>
      </c>
      <c r="C368">
        <f t="shared" si="28"/>
        <v>5493</v>
      </c>
      <c r="D368" t="str">
        <f t="shared" si="24"/>
        <v>b5493:b5505</v>
      </c>
      <c r="F368" cm="1">
        <f t="array" aca="1" ref="F368:R368" ca="1">TRANSPOSE(INDIRECT(D368))</f>
        <v>-3.4337</v>
      </c>
      <c r="G368">
        <f ca="1"/>
        <v>0.13062499999999999</v>
      </c>
      <c r="H368">
        <f ca="1"/>
        <v>0</v>
      </c>
      <c r="I368">
        <f ca="1"/>
        <v>126</v>
      </c>
      <c r="J368" t="str">
        <f ca="1"/>
        <v>CS-Price-Aaa-1YR</v>
      </c>
      <c r="K368">
        <f ca="1"/>
        <v>-4.4655199999999997</v>
      </c>
      <c r="L368">
        <f ca="1"/>
        <v>-3.8801100000000002</v>
      </c>
      <c r="M368">
        <f ca="1"/>
        <v>-3.5826699999999998</v>
      </c>
      <c r="N368">
        <f ca="1"/>
        <v>0.01</v>
      </c>
      <c r="O368" t="str">
        <f ca="1"/>
        <v>BIC</v>
      </c>
      <c r="P368" t="str">
        <f ca="1"/>
        <v>ctt</v>
      </c>
      <c r="Q368">
        <f ca="1"/>
        <v>0.13059999999999999</v>
      </c>
      <c r="R368" t="str">
        <f ca="1"/>
        <v>Series is Non-stationary. Null Hypothesis Weak...</v>
      </c>
    </row>
    <row r="369" spans="1:18">
      <c r="A369" s="4" t="s">
        <v>247</v>
      </c>
      <c r="B369">
        <v>-1.94333</v>
      </c>
      <c r="C369">
        <f t="shared" si="28"/>
        <v>5508</v>
      </c>
      <c r="D369" t="str">
        <f t="shared" si="24"/>
        <v>b5508:b5520</v>
      </c>
      <c r="F369" cm="1">
        <f t="array" aca="1" ref="F369:R369" ca="1">TRANSPOSE(INDIRECT(D369))</f>
        <v>-2.9199199999999998</v>
      </c>
      <c r="G369">
        <f ca="1"/>
        <v>0.3347</v>
      </c>
      <c r="H369">
        <f ca="1"/>
        <v>0</v>
      </c>
      <c r="I369">
        <f ca="1"/>
        <v>126</v>
      </c>
      <c r="J369" t="str">
        <f ca="1"/>
        <v>CS-Price-Aa-1YR</v>
      </c>
      <c r="K369">
        <f ca="1"/>
        <v>-4.4655199999999997</v>
      </c>
      <c r="L369">
        <f ca="1"/>
        <v>-3.8801100000000002</v>
      </c>
      <c r="M369">
        <f ca="1"/>
        <v>-3.5826699999999998</v>
      </c>
      <c r="N369">
        <f ca="1"/>
        <v>0.01</v>
      </c>
      <c r="O369" t="str">
        <f ca="1"/>
        <v>BIC</v>
      </c>
      <c r="P369" t="str">
        <f ca="1"/>
        <v>ctt</v>
      </c>
      <c r="Q369">
        <f ca="1"/>
        <v>0.3347</v>
      </c>
      <c r="R369" t="str">
        <f ca="1"/>
        <v>Series is Non-stationary. Null Hypothesis Weak...</v>
      </c>
    </row>
    <row r="370" spans="1:18">
      <c r="A370" s="4" t="s">
        <v>248</v>
      </c>
      <c r="B370">
        <v>-1.61487</v>
      </c>
      <c r="C370">
        <f t="shared" si="28"/>
        <v>5523</v>
      </c>
      <c r="D370" t="str">
        <f t="shared" ref="D370:D401" si="29">"b"&amp;C370&amp;":b"&amp;C370+12</f>
        <v>b5523:b5535</v>
      </c>
      <c r="F370" cm="1">
        <f t="array" aca="1" ref="F370:R370" ca="1">TRANSPOSE(INDIRECT(D370))</f>
        <v>-2.8297500000000002</v>
      </c>
      <c r="G370">
        <f ca="1"/>
        <v>0.38209399999999999</v>
      </c>
      <c r="H370">
        <f ca="1"/>
        <v>0</v>
      </c>
      <c r="I370">
        <f ca="1"/>
        <v>126</v>
      </c>
      <c r="J370" t="str">
        <f ca="1"/>
        <v>CS-Price-A-1YR</v>
      </c>
      <c r="K370">
        <f ca="1"/>
        <v>-4.4655199999999997</v>
      </c>
      <c r="L370">
        <f ca="1"/>
        <v>-3.8801100000000002</v>
      </c>
      <c r="M370">
        <f ca="1"/>
        <v>-3.5826699999999998</v>
      </c>
      <c r="N370">
        <f ca="1"/>
        <v>0.01</v>
      </c>
      <c r="O370" t="str">
        <f ca="1"/>
        <v>BIC</v>
      </c>
      <c r="P370" t="str">
        <f ca="1"/>
        <v>ctt</v>
      </c>
      <c r="Q370">
        <f ca="1"/>
        <v>0.3821</v>
      </c>
      <c r="R370" t="str">
        <f ca="1"/>
        <v>Series is Non-stationary. Null Hypothesis Weak...</v>
      </c>
    </row>
    <row r="371" spans="1:18">
      <c r="A371" s="4" t="s">
        <v>265</v>
      </c>
      <c r="B371">
        <v>0.05</v>
      </c>
      <c r="C371">
        <f t="shared" si="28"/>
        <v>5538</v>
      </c>
      <c r="D371" t="str">
        <f t="shared" si="29"/>
        <v>b5538:b5550</v>
      </c>
      <c r="F371" cm="1">
        <f t="array" aca="1" ref="F371:R371" ca="1">TRANSPOSE(INDIRECT(D371))</f>
        <v>-3.9139499999999998</v>
      </c>
      <c r="G371">
        <f ca="1"/>
        <v>4.0119599999999998E-2</v>
      </c>
      <c r="H371">
        <f ca="1"/>
        <v>0</v>
      </c>
      <c r="I371">
        <f ca="1"/>
        <v>126</v>
      </c>
      <c r="J371" t="str">
        <f ca="1"/>
        <v>CS-Price-Baa-1YR</v>
      </c>
      <c r="K371">
        <f ca="1"/>
        <v>-4.4655199999999997</v>
      </c>
      <c r="L371">
        <f ca="1"/>
        <v>-3.8801100000000002</v>
      </c>
      <c r="M371">
        <f ca="1"/>
        <v>-3.5826699999999998</v>
      </c>
      <c r="N371">
        <f ca="1"/>
        <v>0.01</v>
      </c>
      <c r="O371" t="str">
        <f ca="1"/>
        <v>BIC</v>
      </c>
      <c r="P371" t="str">
        <f ca="1"/>
        <v>ctt</v>
      </c>
      <c r="Q371">
        <f ca="1"/>
        <v>4.0099999999999997E-2</v>
      </c>
      <c r="R371" t="str">
        <f ca="1"/>
        <v>Series is Non-stationary. Null Hypothesis Weak...</v>
      </c>
    </row>
    <row r="372" spans="1:18">
      <c r="A372" s="4" t="s">
        <v>683</v>
      </c>
      <c r="B372" t="s">
        <v>403</v>
      </c>
      <c r="C372">
        <f t="shared" si="28"/>
        <v>5553</v>
      </c>
      <c r="D372" t="str">
        <f t="shared" si="29"/>
        <v>b5553:b5565</v>
      </c>
      <c r="F372" cm="1">
        <f t="array" aca="1" ref="F372:R372" ca="1">TRANSPOSE(INDIRECT(D372))</f>
        <v>-5.3278299999999996</v>
      </c>
      <c r="G372">
        <f ca="1"/>
        <v>2.6754699999999998E-4</v>
      </c>
      <c r="H372">
        <f ca="1"/>
        <v>0</v>
      </c>
      <c r="I372">
        <f ca="1"/>
        <v>126</v>
      </c>
      <c r="J372" t="str">
        <f ca="1"/>
        <v>CS-Price-Aaa-5YR</v>
      </c>
      <c r="K372">
        <f ca="1"/>
        <v>-4.4655199999999997</v>
      </c>
      <c r="L372">
        <f ca="1"/>
        <v>-3.8801100000000002</v>
      </c>
      <c r="M372">
        <f ca="1"/>
        <v>-3.5826699999999998</v>
      </c>
      <c r="N372">
        <f ca="1"/>
        <v>0.01</v>
      </c>
      <c r="O372" t="str">
        <f ca="1"/>
        <v>BIC</v>
      </c>
      <c r="P372" t="str">
        <f ca="1"/>
        <v>ctt</v>
      </c>
      <c r="Q372">
        <f ca="1"/>
        <v>2.9999999999999997E-4</v>
      </c>
      <c r="R372" t="str">
        <f ca="1"/>
        <v>Series is Stationary. Null Hypothesis Rejecting</v>
      </c>
    </row>
    <row r="373" spans="1:18">
      <c r="A373" s="4" t="s">
        <v>684</v>
      </c>
      <c r="B373" t="s">
        <v>686</v>
      </c>
      <c r="C373">
        <f t="shared" si="28"/>
        <v>5568</v>
      </c>
      <c r="D373" t="str">
        <f t="shared" si="29"/>
        <v>b5568:b5580</v>
      </c>
      <c r="F373" cm="1">
        <f t="array" aca="1" ref="F373:R373" ca="1">TRANSPOSE(INDIRECT(D373))</f>
        <v>-3.6599599999999999</v>
      </c>
      <c r="G373">
        <f ca="1"/>
        <v>7.7645900000000004E-2</v>
      </c>
      <c r="H373">
        <f ca="1"/>
        <v>0</v>
      </c>
      <c r="I373">
        <f ca="1"/>
        <v>126</v>
      </c>
      <c r="J373" t="str">
        <f ca="1"/>
        <v>CS-Price-Aa-5YR</v>
      </c>
      <c r="K373">
        <f ca="1"/>
        <v>-4.4655199999999997</v>
      </c>
      <c r="L373">
        <f ca="1"/>
        <v>-3.8801100000000002</v>
      </c>
      <c r="M373">
        <f ca="1"/>
        <v>-3.5826699999999998</v>
      </c>
      <c r="N373">
        <f ca="1"/>
        <v>0.01</v>
      </c>
      <c r="O373" t="str">
        <f ca="1"/>
        <v>BIC</v>
      </c>
      <c r="P373" t="str">
        <f ca="1"/>
        <v>ctt</v>
      </c>
      <c r="Q373">
        <f ca="1"/>
        <v>7.7600000000000002E-2</v>
      </c>
      <c r="R373" t="str">
        <f ca="1"/>
        <v>Series is Non-stationary. Null Hypothesis Weak...</v>
      </c>
    </row>
    <row r="374" spans="1:18">
      <c r="A374" s="4" t="s">
        <v>685</v>
      </c>
      <c r="B374">
        <v>0</v>
      </c>
      <c r="C374">
        <f t="shared" si="28"/>
        <v>5583</v>
      </c>
      <c r="D374" t="str">
        <f t="shared" si="29"/>
        <v>b5583:b5595</v>
      </c>
      <c r="F374" cm="1">
        <f t="array" aca="1" ref="F374:R374" ca="1">TRANSPOSE(INDIRECT(D374))</f>
        <v>-3.4904000000000002</v>
      </c>
      <c r="G374">
        <f ca="1"/>
        <v>0.11536299999999999</v>
      </c>
      <c r="H374">
        <f ca="1"/>
        <v>0</v>
      </c>
      <c r="I374">
        <f ca="1"/>
        <v>126</v>
      </c>
      <c r="J374" t="str">
        <f ca="1"/>
        <v>CS-Price-A-5YR</v>
      </c>
      <c r="K374">
        <f ca="1"/>
        <v>-4.4655199999999997</v>
      </c>
      <c r="L374">
        <f ca="1"/>
        <v>-3.8801100000000002</v>
      </c>
      <c r="M374">
        <f ca="1"/>
        <v>-3.5826699999999998</v>
      </c>
      <c r="N374">
        <f ca="1"/>
        <v>0.01</v>
      </c>
      <c r="O374" t="str">
        <f ca="1"/>
        <v>BIC</v>
      </c>
      <c r="P374" t="str">
        <f ca="1"/>
        <v>ctt</v>
      </c>
      <c r="Q374">
        <f ca="1"/>
        <v>0.1154</v>
      </c>
      <c r="R374" t="str">
        <f ca="1"/>
        <v>Series is Non-stationary. Null Hypothesis Weak...</v>
      </c>
    </row>
    <row r="375" spans="1:18">
      <c r="A375" s="4" t="s">
        <v>250</v>
      </c>
      <c r="B375" t="s">
        <v>697</v>
      </c>
      <c r="C375">
        <f t="shared" si="28"/>
        <v>5598</v>
      </c>
      <c r="D375" t="str">
        <f t="shared" si="29"/>
        <v>b5598:b5610</v>
      </c>
      <c r="F375" cm="1">
        <f t="array" aca="1" ref="F375:R375" ca="1">TRANSPOSE(INDIRECT(D375))</f>
        <v>-3.9457300000000002</v>
      </c>
      <c r="G375">
        <f ca="1"/>
        <v>3.67327E-2</v>
      </c>
      <c r="H375">
        <f ca="1"/>
        <v>0</v>
      </c>
      <c r="I375">
        <f ca="1"/>
        <v>126</v>
      </c>
      <c r="J375" t="str">
        <f ca="1"/>
        <v>CS-Price-Baa-5YR</v>
      </c>
      <c r="K375">
        <f ca="1"/>
        <v>-4.4655199999999997</v>
      </c>
      <c r="L375">
        <f ca="1"/>
        <v>-3.8801100000000002</v>
      </c>
      <c r="M375">
        <f ca="1"/>
        <v>-3.5826699999999998</v>
      </c>
      <c r="N375">
        <f ca="1"/>
        <v>0.01</v>
      </c>
      <c r="O375" t="str">
        <f ca="1"/>
        <v>BIC</v>
      </c>
      <c r="P375" t="str">
        <f ca="1"/>
        <v>ctt</v>
      </c>
      <c r="Q375">
        <f ca="1"/>
        <v>3.6700000000000003E-2</v>
      </c>
      <c r="R375" t="str">
        <f ca="1"/>
        <v>Series is Non-stationary. Null Hypothesis Weak...</v>
      </c>
    </row>
    <row r="376" spans="1:18">
      <c r="A376" s="4" t="s">
        <v>252</v>
      </c>
      <c r="B376" t="s">
        <v>253</v>
      </c>
      <c r="C376">
        <f t="shared" si="28"/>
        <v>5613</v>
      </c>
      <c r="D376" t="str">
        <f t="shared" si="29"/>
        <v>b5613:b5625</v>
      </c>
      <c r="F376" cm="1">
        <f t="array" aca="1" ref="F376:R376" ca="1">TRANSPOSE(INDIRECT(D376))</f>
        <v>-11.329700000000001</v>
      </c>
      <c r="G376">
        <f ca="1"/>
        <v>4.5037099999999999E-18</v>
      </c>
      <c r="H376">
        <f ca="1"/>
        <v>0</v>
      </c>
      <c r="I376">
        <f ca="1"/>
        <v>126</v>
      </c>
      <c r="J376" t="str">
        <f ca="1"/>
        <v>CS-Aaa-3MO-diff</v>
      </c>
      <c r="K376">
        <f ca="1"/>
        <v>-4.4655199999999997</v>
      </c>
      <c r="L376">
        <f ca="1"/>
        <v>-3.8801100000000002</v>
      </c>
      <c r="M376">
        <f ca="1"/>
        <v>-3.5826699999999998</v>
      </c>
      <c r="N376">
        <f ca="1"/>
        <v>0.01</v>
      </c>
      <c r="O376" t="str">
        <f ca="1"/>
        <v>BIC</v>
      </c>
      <c r="P376" t="str">
        <f ca="1"/>
        <v>ctt</v>
      </c>
      <c r="Q376">
        <f ca="1"/>
        <v>0</v>
      </c>
      <c r="R376" t="str">
        <f ca="1"/>
        <v>Series is Stationary. Null Hypothesis Rejecting</v>
      </c>
    </row>
    <row r="377" spans="1:18">
      <c r="A377" s="4" t="s">
        <v>508</v>
      </c>
      <c r="C377">
        <f>C376+15</f>
        <v>5628</v>
      </c>
      <c r="D377" t="str">
        <f t="shared" si="29"/>
        <v>b5628:b5640</v>
      </c>
      <c r="F377" cm="1">
        <f t="array" aca="1" ref="F377:R377" ca="1">TRANSPOSE(INDIRECT(D377))</f>
        <v>-11.329700000000001</v>
      </c>
      <c r="G377">
        <f ca="1"/>
        <v>4.5037099999999999E-18</v>
      </c>
      <c r="H377">
        <f ca="1"/>
        <v>0</v>
      </c>
      <c r="I377">
        <f ca="1"/>
        <v>126</v>
      </c>
      <c r="J377" t="str">
        <f ca="1"/>
        <v>CS-Aa-3MO-diff</v>
      </c>
      <c r="K377">
        <f ca="1"/>
        <v>-4.4655199999999997</v>
      </c>
      <c r="L377">
        <f ca="1"/>
        <v>-3.8801100000000002</v>
      </c>
      <c r="M377">
        <f ca="1"/>
        <v>-3.5826699999999998</v>
      </c>
      <c r="N377">
        <f ca="1"/>
        <v>0.01</v>
      </c>
      <c r="O377" t="str">
        <f ca="1"/>
        <v>BIC</v>
      </c>
      <c r="P377" t="str">
        <f ca="1"/>
        <v>ctt</v>
      </c>
      <c r="Q377">
        <f ca="1"/>
        <v>0</v>
      </c>
      <c r="R377" t="str">
        <f ca="1"/>
        <v>Series is Stationary. Null Hypothesis Rejecting</v>
      </c>
    </row>
    <row r="378" spans="1:18">
      <c r="A378" s="4" t="s">
        <v>241</v>
      </c>
      <c r="B378">
        <v>-10.4154</v>
      </c>
      <c r="C378">
        <f t="shared" ref="C378:C393" si="30">C377+15</f>
        <v>5643</v>
      </c>
      <c r="D378" t="str">
        <f t="shared" si="29"/>
        <v>b5643:b5655</v>
      </c>
      <c r="F378" cm="1">
        <f t="array" aca="1" ref="F378:R378" ca="1">TRANSPOSE(INDIRECT(D378))</f>
        <v>-6.4183399999999997</v>
      </c>
      <c r="G378">
        <f ca="1"/>
        <v>1.6430199999999999E-6</v>
      </c>
      <c r="H378">
        <f ca="1"/>
        <v>3</v>
      </c>
      <c r="I378">
        <f ca="1"/>
        <v>123</v>
      </c>
      <c r="J378" t="str">
        <f ca="1"/>
        <v>CS-A-3MO-diff</v>
      </c>
      <c r="K378">
        <f ca="1"/>
        <v>-4.4678899999999997</v>
      </c>
      <c r="L378">
        <f ca="1"/>
        <v>-3.8812899999999999</v>
      </c>
      <c r="M378">
        <f ca="1"/>
        <v>-3.5834000000000001</v>
      </c>
      <c r="N378">
        <f ca="1"/>
        <v>0.01</v>
      </c>
      <c r="O378" t="str">
        <f ca="1"/>
        <v>BIC</v>
      </c>
      <c r="P378" t="str">
        <f ca="1"/>
        <v>ctt</v>
      </c>
      <c r="Q378">
        <f ca="1"/>
        <v>0</v>
      </c>
      <c r="R378" t="str">
        <f ca="1"/>
        <v>Series is Stationary. Null Hypothesis Rejecting</v>
      </c>
    </row>
    <row r="379" spans="1:18">
      <c r="A379" s="4" t="s">
        <v>242</v>
      </c>
      <c r="B379" s="10">
        <v>1.24465E-18</v>
      </c>
      <c r="C379">
        <f t="shared" si="30"/>
        <v>5658</v>
      </c>
      <c r="D379" t="str">
        <f t="shared" si="29"/>
        <v>b5658:b5670</v>
      </c>
      <c r="F379" cm="1">
        <f t="array" aca="1" ref="F379:R379" ca="1">TRANSPOSE(INDIRECT(D379))</f>
        <v>-5.6238999999999999</v>
      </c>
      <c r="G379">
        <f ca="1"/>
        <v>7.32695E-5</v>
      </c>
      <c r="H379">
        <f ca="1"/>
        <v>3</v>
      </c>
      <c r="I379">
        <f ca="1"/>
        <v>123</v>
      </c>
      <c r="J379" t="str">
        <f ca="1"/>
        <v>CS-Baa-3MO-diff</v>
      </c>
      <c r="K379">
        <f ca="1"/>
        <v>-4.4678899999999997</v>
      </c>
      <c r="L379">
        <f ca="1"/>
        <v>-3.8812899999999999</v>
      </c>
      <c r="M379">
        <f ca="1"/>
        <v>-3.5834000000000001</v>
      </c>
      <c r="N379">
        <f ca="1"/>
        <v>0.01</v>
      </c>
      <c r="O379" t="str">
        <f ca="1"/>
        <v>BIC</v>
      </c>
      <c r="P379" t="str">
        <f ca="1"/>
        <v>ctt</v>
      </c>
      <c r="Q379">
        <f ca="1"/>
        <v>1E-4</v>
      </c>
      <c r="R379" t="str">
        <f ca="1"/>
        <v>Series is Stationary. Null Hypothesis Rejecting</v>
      </c>
    </row>
    <row r="380" spans="1:18">
      <c r="A380" s="4" t="s">
        <v>243</v>
      </c>
      <c r="B380">
        <v>0</v>
      </c>
      <c r="C380">
        <f t="shared" si="30"/>
        <v>5673</v>
      </c>
      <c r="D380" t="str">
        <f t="shared" si="29"/>
        <v>b5673:b5685</v>
      </c>
      <c r="F380" cm="1">
        <f t="array" aca="1" ref="F380:R380" ca="1">TRANSPOSE(INDIRECT(D380))</f>
        <v>-14.5138</v>
      </c>
      <c r="G380">
        <f ca="1"/>
        <v>2.2613899999999999E-23</v>
      </c>
      <c r="H380">
        <f ca="1"/>
        <v>0</v>
      </c>
      <c r="I380">
        <f ca="1"/>
        <v>126</v>
      </c>
      <c r="J380" t="str">
        <f ca="1"/>
        <v>CS-Price-Aaa-3MO-diff</v>
      </c>
      <c r="K380">
        <f ca="1"/>
        <v>-4.4655199999999997</v>
      </c>
      <c r="L380">
        <f ca="1"/>
        <v>-3.8801100000000002</v>
      </c>
      <c r="M380">
        <f ca="1"/>
        <v>-3.5826699999999998</v>
      </c>
      <c r="N380">
        <f ca="1"/>
        <v>0.01</v>
      </c>
      <c r="O380" t="str">
        <f ca="1"/>
        <v>BIC</v>
      </c>
      <c r="P380" t="str">
        <f ca="1"/>
        <v>ctt</v>
      </c>
      <c r="Q380">
        <f ca="1"/>
        <v>0</v>
      </c>
      <c r="R380" t="str">
        <f ca="1"/>
        <v>Series is Stationary. Null Hypothesis Rejecting</v>
      </c>
    </row>
    <row r="381" spans="1:18">
      <c r="A381" s="4" t="s">
        <v>244</v>
      </c>
      <c r="B381">
        <v>126</v>
      </c>
      <c r="C381">
        <f t="shared" si="30"/>
        <v>5688</v>
      </c>
      <c r="D381" t="str">
        <f t="shared" si="29"/>
        <v>b5688:b5700</v>
      </c>
      <c r="F381" cm="1">
        <f t="array" aca="1" ref="F381:R381" ca="1">TRANSPOSE(INDIRECT(D381))</f>
        <v>-11.3795</v>
      </c>
      <c r="G381">
        <f ca="1"/>
        <v>3.5296600000000001E-18</v>
      </c>
      <c r="H381">
        <f ca="1"/>
        <v>0</v>
      </c>
      <c r="I381">
        <f ca="1"/>
        <v>126</v>
      </c>
      <c r="J381" t="str">
        <f ca="1"/>
        <v>CS-Price-Aa-3MO-diff</v>
      </c>
      <c r="K381">
        <f ca="1"/>
        <v>-4.4655199999999997</v>
      </c>
      <c r="L381">
        <f ca="1"/>
        <v>-3.8801100000000002</v>
      </c>
      <c r="M381">
        <f ca="1"/>
        <v>-3.5826699999999998</v>
      </c>
      <c r="N381">
        <f ca="1"/>
        <v>0.01</v>
      </c>
      <c r="O381" t="str">
        <f ca="1"/>
        <v>BIC</v>
      </c>
      <c r="P381" t="str">
        <f ca="1"/>
        <v>ctt</v>
      </c>
      <c r="Q381">
        <f ca="1"/>
        <v>0</v>
      </c>
      <c r="R381" t="str">
        <f ca="1"/>
        <v>Series is Stationary. Null Hypothesis Rejecting</v>
      </c>
    </row>
    <row r="382" spans="1:18">
      <c r="A382" s="4" t="s">
        <v>169</v>
      </c>
      <c r="B382" t="s">
        <v>698</v>
      </c>
      <c r="C382">
        <f t="shared" si="30"/>
        <v>5703</v>
      </c>
      <c r="D382" t="str">
        <f t="shared" si="29"/>
        <v>b5703:b5715</v>
      </c>
      <c r="F382" cm="1">
        <f t="array" aca="1" ref="F382:R382" ca="1">TRANSPOSE(INDIRECT(D382))</f>
        <v>-11.165100000000001</v>
      </c>
      <c r="G382">
        <f ca="1"/>
        <v>1.0166200000000001E-17</v>
      </c>
      <c r="H382">
        <f ca="1"/>
        <v>0</v>
      </c>
      <c r="I382">
        <f ca="1"/>
        <v>126</v>
      </c>
      <c r="J382" t="str">
        <f ca="1"/>
        <v>CS-Price-A-3MO-diff</v>
      </c>
      <c r="K382">
        <f ca="1"/>
        <v>-4.4655199999999997</v>
      </c>
      <c r="L382">
        <f ca="1"/>
        <v>-3.8801100000000002</v>
      </c>
      <c r="M382">
        <f ca="1"/>
        <v>-3.5826699999999998</v>
      </c>
      <c r="N382">
        <f ca="1"/>
        <v>0.01</v>
      </c>
      <c r="O382" t="str">
        <f ca="1"/>
        <v>BIC</v>
      </c>
      <c r="P382" t="str">
        <f ca="1"/>
        <v>ctt</v>
      </c>
      <c r="Q382">
        <f ca="1"/>
        <v>0</v>
      </c>
      <c r="R382" t="str">
        <f ca="1"/>
        <v>Series is Stationary. Null Hypothesis Rejecting</v>
      </c>
    </row>
    <row r="383" spans="1:18">
      <c r="A383" s="4" t="s">
        <v>246</v>
      </c>
      <c r="B383">
        <v>-2.58371</v>
      </c>
      <c r="C383">
        <f t="shared" si="30"/>
        <v>5718</v>
      </c>
      <c r="D383" t="str">
        <f t="shared" si="29"/>
        <v>b5718:b5730</v>
      </c>
      <c r="F383" cm="1">
        <f t="array" aca="1" ref="F383:R383" ca="1">TRANSPOSE(INDIRECT(D383))</f>
        <v>-5.6652699999999996</v>
      </c>
      <c r="G383">
        <f ca="1"/>
        <v>6.0795099999999997E-5</v>
      </c>
      <c r="H383">
        <f ca="1"/>
        <v>3</v>
      </c>
      <c r="I383">
        <f ca="1"/>
        <v>123</v>
      </c>
      <c r="J383" t="str">
        <f ca="1"/>
        <v>CS-Price-Baa-3MO-diff</v>
      </c>
      <c r="K383">
        <f ca="1"/>
        <v>-4.4678899999999997</v>
      </c>
      <c r="L383">
        <f ca="1"/>
        <v>-3.8812899999999999</v>
      </c>
      <c r="M383">
        <f ca="1"/>
        <v>-3.5834000000000001</v>
      </c>
      <c r="N383">
        <f ca="1"/>
        <v>0.01</v>
      </c>
      <c r="O383" t="str">
        <f ca="1"/>
        <v>BIC</v>
      </c>
      <c r="P383" t="str">
        <f ca="1"/>
        <v>ctt</v>
      </c>
      <c r="Q383">
        <f ca="1"/>
        <v>1E-4</v>
      </c>
      <c r="R383" t="str">
        <f ca="1"/>
        <v>Series is Stationary. Null Hypothesis Rejecting</v>
      </c>
    </row>
    <row r="384" spans="1:18">
      <c r="A384" s="4" t="s">
        <v>247</v>
      </c>
      <c r="B384">
        <v>-1.94333</v>
      </c>
      <c r="C384">
        <f t="shared" si="30"/>
        <v>5733</v>
      </c>
      <c r="D384" t="str">
        <f t="shared" si="29"/>
        <v>b5733:b5745</v>
      </c>
      <c r="F384" cm="1">
        <f t="array" aca="1" ref="F384:R384" ca="1">TRANSPOSE(INDIRECT(D384))</f>
        <v>-13.9039</v>
      </c>
      <c r="G384">
        <f ca="1"/>
        <v>1.2710600000000001E-22</v>
      </c>
      <c r="H384">
        <f ca="1"/>
        <v>0</v>
      </c>
      <c r="I384">
        <f ca="1"/>
        <v>126</v>
      </c>
      <c r="J384" t="str">
        <f ca="1"/>
        <v>CS-Price-Aaa-1YR-diff</v>
      </c>
      <c r="K384">
        <f ca="1"/>
        <v>-4.4655199999999997</v>
      </c>
      <c r="L384">
        <f ca="1"/>
        <v>-3.8801100000000002</v>
      </c>
      <c r="M384">
        <f ca="1"/>
        <v>-3.5826699999999998</v>
      </c>
      <c r="N384">
        <f ca="1"/>
        <v>0.01</v>
      </c>
      <c r="O384" t="str">
        <f ca="1"/>
        <v>BIC</v>
      </c>
      <c r="P384" t="str">
        <f ca="1"/>
        <v>ctt</v>
      </c>
      <c r="Q384">
        <f ca="1"/>
        <v>0</v>
      </c>
      <c r="R384" t="str">
        <f ca="1"/>
        <v>Series is Stationary. Null Hypothesis Rejecting</v>
      </c>
    </row>
    <row r="385" spans="1:22">
      <c r="A385" s="4" t="s">
        <v>248</v>
      </c>
      <c r="B385">
        <v>-1.61487</v>
      </c>
      <c r="C385">
        <f t="shared" si="30"/>
        <v>5748</v>
      </c>
      <c r="D385" t="str">
        <f t="shared" si="29"/>
        <v>b5748:b5760</v>
      </c>
      <c r="F385" cm="1">
        <f t="array" aca="1" ref="F385:R385" ca="1">TRANSPOSE(INDIRECT(D385))</f>
        <v>-10.501099999999999</v>
      </c>
      <c r="G385">
        <f ca="1"/>
        <v>3.09227E-16</v>
      </c>
      <c r="H385">
        <f ca="1"/>
        <v>0</v>
      </c>
      <c r="I385">
        <f ca="1"/>
        <v>126</v>
      </c>
      <c r="J385" t="str">
        <f ca="1"/>
        <v>CS-Price-Aa-1YR-diff</v>
      </c>
      <c r="K385">
        <f ca="1"/>
        <v>-4.4655199999999997</v>
      </c>
      <c r="L385">
        <f ca="1"/>
        <v>-3.8801100000000002</v>
      </c>
      <c r="M385">
        <f ca="1"/>
        <v>-3.5826699999999998</v>
      </c>
      <c r="N385">
        <f ca="1"/>
        <v>0.01</v>
      </c>
      <c r="O385" t="str">
        <f ca="1"/>
        <v>BIC</v>
      </c>
      <c r="P385" t="str">
        <f ca="1"/>
        <v>ctt</v>
      </c>
      <c r="Q385">
        <f ca="1"/>
        <v>0</v>
      </c>
      <c r="R385" t="str">
        <f ca="1"/>
        <v>Series is Stationary. Null Hypothesis Rejecting</v>
      </c>
    </row>
    <row r="386" spans="1:22">
      <c r="A386" s="4" t="s">
        <v>265</v>
      </c>
      <c r="B386">
        <v>0.05</v>
      </c>
      <c r="C386">
        <f t="shared" si="30"/>
        <v>5763</v>
      </c>
      <c r="D386" t="str">
        <f t="shared" si="29"/>
        <v>b5763:b5775</v>
      </c>
      <c r="F386" cm="1">
        <f t="array" aca="1" ref="F386:R386" ca="1">TRANSPOSE(INDIRECT(D386))</f>
        <v>-10.145300000000001</v>
      </c>
      <c r="G386">
        <f ca="1"/>
        <v>2.0729600000000001E-15</v>
      </c>
      <c r="H386">
        <f ca="1"/>
        <v>0</v>
      </c>
      <c r="I386">
        <f ca="1"/>
        <v>126</v>
      </c>
      <c r="J386" t="str">
        <f ca="1"/>
        <v>CS-Price-A-1YR-diff</v>
      </c>
      <c r="K386">
        <f ca="1"/>
        <v>-4.4655199999999997</v>
      </c>
      <c r="L386">
        <f ca="1"/>
        <v>-3.8801100000000002</v>
      </c>
      <c r="M386">
        <f ca="1"/>
        <v>-3.5826699999999998</v>
      </c>
      <c r="N386">
        <f ca="1"/>
        <v>0.01</v>
      </c>
      <c r="O386" t="str">
        <f ca="1"/>
        <v>BIC</v>
      </c>
      <c r="P386" t="str">
        <f ca="1"/>
        <v>ctt</v>
      </c>
      <c r="Q386">
        <f ca="1"/>
        <v>0</v>
      </c>
      <c r="R386" t="str">
        <f ca="1"/>
        <v>Series is Stationary. Null Hypothesis Rejecting</v>
      </c>
    </row>
    <row r="387" spans="1:22">
      <c r="A387" s="4" t="s">
        <v>683</v>
      </c>
      <c r="B387" t="s">
        <v>403</v>
      </c>
      <c r="C387">
        <f t="shared" si="30"/>
        <v>5778</v>
      </c>
      <c r="D387" t="str">
        <f t="shared" si="29"/>
        <v>b5778:b5790</v>
      </c>
      <c r="F387" cm="1">
        <f t="array" aca="1" ref="F387:R387" ca="1">TRANSPOSE(INDIRECT(D387))</f>
        <v>-9.4634300000000007</v>
      </c>
      <c r="G387">
        <f ca="1"/>
        <v>8.8199100000000003E-14</v>
      </c>
      <c r="H387">
        <f ca="1"/>
        <v>0</v>
      </c>
      <c r="I387">
        <f ca="1"/>
        <v>126</v>
      </c>
      <c r="J387" t="str">
        <f ca="1"/>
        <v>CS-Price-Baa-1YR-diff</v>
      </c>
      <c r="K387">
        <f ca="1"/>
        <v>-4.4655199999999997</v>
      </c>
      <c r="L387">
        <f ca="1"/>
        <v>-3.8801100000000002</v>
      </c>
      <c r="M387">
        <f ca="1"/>
        <v>-3.5826699999999998</v>
      </c>
      <c r="N387">
        <f ca="1"/>
        <v>0.01</v>
      </c>
      <c r="O387" t="str">
        <f ca="1"/>
        <v>BIC</v>
      </c>
      <c r="P387" t="str">
        <f ca="1"/>
        <v>ctt</v>
      </c>
      <c r="Q387">
        <f ca="1"/>
        <v>0</v>
      </c>
      <c r="R387" t="str">
        <f ca="1"/>
        <v>Series is Stationary. Null Hypothesis Rejecting</v>
      </c>
    </row>
    <row r="388" spans="1:22">
      <c r="A388" s="4" t="s">
        <v>684</v>
      </c>
      <c r="B388" t="s">
        <v>686</v>
      </c>
      <c r="C388">
        <f t="shared" si="30"/>
        <v>5793</v>
      </c>
      <c r="D388" t="str">
        <f t="shared" si="29"/>
        <v>b5793:b5805</v>
      </c>
      <c r="F388" cm="1">
        <f t="array" aca="1" ref="F388:R388" ca="1">TRANSPOSE(INDIRECT(D388))</f>
        <v>-10.635999999999999</v>
      </c>
      <c r="G388">
        <f ca="1"/>
        <v>1.52123E-16</v>
      </c>
      <c r="H388">
        <f ca="1"/>
        <v>1</v>
      </c>
      <c r="I388">
        <f ca="1"/>
        <v>125</v>
      </c>
      <c r="J388" t="str">
        <f ca="1"/>
        <v>CS-Price-Aaa-5YR-diff</v>
      </c>
      <c r="K388">
        <f ca="1"/>
        <v>-4.4663000000000004</v>
      </c>
      <c r="L388">
        <f ca="1"/>
        <v>-3.8805000000000001</v>
      </c>
      <c r="M388">
        <f ca="1"/>
        <v>-3.58291</v>
      </c>
      <c r="N388">
        <f ca="1"/>
        <v>0.01</v>
      </c>
      <c r="O388" t="str">
        <f ca="1"/>
        <v>BIC</v>
      </c>
      <c r="P388" t="str">
        <f ca="1"/>
        <v>ctt</v>
      </c>
      <c r="Q388">
        <f ca="1"/>
        <v>0</v>
      </c>
      <c r="R388" t="str">
        <f ca="1"/>
        <v>Series is Stationary. Null Hypothesis Rejecting</v>
      </c>
    </row>
    <row r="389" spans="1:22">
      <c r="A389" s="4" t="s">
        <v>685</v>
      </c>
      <c r="B389">
        <v>0</v>
      </c>
      <c r="C389">
        <f t="shared" si="30"/>
        <v>5808</v>
      </c>
      <c r="D389" t="str">
        <f t="shared" si="29"/>
        <v>b5808:b5820</v>
      </c>
      <c r="F389" cm="1">
        <f t="array" aca="1" ref="F389:R389" ca="1">TRANSPOSE(INDIRECT(D389))</f>
        <v>-9.4705300000000001</v>
      </c>
      <c r="G389">
        <f ca="1"/>
        <v>8.4774799999999995E-14</v>
      </c>
      <c r="H389">
        <f ca="1"/>
        <v>0</v>
      </c>
      <c r="I389">
        <f ca="1"/>
        <v>126</v>
      </c>
      <c r="J389" t="str">
        <f ca="1"/>
        <v>CS-Price-Aa-5YR-diff</v>
      </c>
      <c r="K389">
        <f ca="1"/>
        <v>-4.4655199999999997</v>
      </c>
      <c r="L389">
        <f ca="1"/>
        <v>-3.8801100000000002</v>
      </c>
      <c r="M389">
        <f ca="1"/>
        <v>-3.5826699999999998</v>
      </c>
      <c r="N389">
        <f ca="1"/>
        <v>0.01</v>
      </c>
      <c r="O389" t="str">
        <f ca="1"/>
        <v>BIC</v>
      </c>
      <c r="P389" t="str">
        <f ca="1"/>
        <v>ctt</v>
      </c>
      <c r="Q389">
        <f ca="1"/>
        <v>0</v>
      </c>
      <c r="R389" t="str">
        <f ca="1"/>
        <v>Series is Stationary. Null Hypothesis Rejecting</v>
      </c>
    </row>
    <row r="390" spans="1:22">
      <c r="A390" s="4" t="s">
        <v>250</v>
      </c>
      <c r="B390" t="s">
        <v>697</v>
      </c>
      <c r="C390">
        <f t="shared" si="30"/>
        <v>5823</v>
      </c>
      <c r="D390" t="str">
        <f t="shared" si="29"/>
        <v>b5823:b5835</v>
      </c>
      <c r="F390" cm="1">
        <f t="array" aca="1" ref="F390:R390" ca="1">TRANSPOSE(INDIRECT(D390))</f>
        <v>-8.5026799999999998</v>
      </c>
      <c r="G390">
        <f ca="1"/>
        <v>1.9724199999999999E-11</v>
      </c>
      <c r="H390">
        <f ca="1"/>
        <v>1</v>
      </c>
      <c r="I390">
        <f ca="1"/>
        <v>125</v>
      </c>
      <c r="J390" t="str">
        <f ca="1"/>
        <v>CS-Price-A-5YR-diff</v>
      </c>
      <c r="K390">
        <f ca="1"/>
        <v>-4.4663000000000004</v>
      </c>
      <c r="L390">
        <f ca="1"/>
        <v>-3.8805000000000001</v>
      </c>
      <c r="M390">
        <f ca="1"/>
        <v>-3.58291</v>
      </c>
      <c r="N390">
        <f ca="1"/>
        <v>0.01</v>
      </c>
      <c r="O390" t="str">
        <f ca="1"/>
        <v>BIC</v>
      </c>
      <c r="P390" t="str">
        <f ca="1"/>
        <v>ctt</v>
      </c>
      <c r="Q390">
        <f ca="1"/>
        <v>0</v>
      </c>
      <c r="R390" t="str">
        <f ca="1"/>
        <v>Series is Stationary. Null Hypothesis Rejecting</v>
      </c>
    </row>
    <row r="391" spans="1:22">
      <c r="A391" s="4" t="s">
        <v>252</v>
      </c>
      <c r="B391" t="s">
        <v>253</v>
      </c>
      <c r="C391">
        <f t="shared" si="30"/>
        <v>5838</v>
      </c>
      <c r="D391" t="str">
        <f t="shared" si="29"/>
        <v>b5838:b5850</v>
      </c>
      <c r="F391" cm="1">
        <f t="array" aca="1" ref="F391:R391" ca="1">TRANSPOSE(INDIRECT(D391))</f>
        <v>-8.6803899999999992</v>
      </c>
      <c r="G391">
        <f ca="1"/>
        <v>7.2246799999999999E-12</v>
      </c>
      <c r="H391">
        <f ca="1"/>
        <v>0</v>
      </c>
      <c r="I391">
        <f ca="1"/>
        <v>126</v>
      </c>
      <c r="J391" t="str">
        <f ca="1"/>
        <v>CS-Price-Baa-5YR-diff</v>
      </c>
      <c r="K391">
        <f ca="1"/>
        <v>-4.4655199999999997</v>
      </c>
      <c r="L391">
        <f ca="1"/>
        <v>-3.8801100000000002</v>
      </c>
      <c r="M391">
        <f ca="1"/>
        <v>-3.5826699999999998</v>
      </c>
      <c r="N391">
        <f ca="1"/>
        <v>0.01</v>
      </c>
      <c r="O391" t="str">
        <f ca="1"/>
        <v>BIC</v>
      </c>
      <c r="P391" t="str">
        <f ca="1"/>
        <v>ctt</v>
      </c>
      <c r="Q391">
        <f ca="1"/>
        <v>0</v>
      </c>
      <c r="R391" t="str">
        <f ca="1"/>
        <v>Series is Stationary. Null Hypothesis Rejecting</v>
      </c>
    </row>
    <row r="392" spans="1:22">
      <c r="A392" s="4" t="s">
        <v>509</v>
      </c>
      <c r="C392">
        <f t="shared" si="30"/>
        <v>5853</v>
      </c>
      <c r="D392" t="str">
        <f t="shared" si="29"/>
        <v>b5853:b5865</v>
      </c>
      <c r="F392" cm="1">
        <f t="array" aca="1" ref="F392:R392" ca="1">TRANSPOSE(INDIRECT(D392))</f>
        <v>-3.3392599999999999</v>
      </c>
      <c r="G392">
        <f ca="1"/>
        <v>0.15920100000000001</v>
      </c>
      <c r="H392">
        <f ca="1"/>
        <v>0</v>
      </c>
      <c r="I392">
        <f ca="1"/>
        <v>126</v>
      </c>
      <c r="J392" t="str">
        <f ca="1"/>
        <v>Corp-Aaa_Corp</v>
      </c>
      <c r="K392">
        <f ca="1"/>
        <v>-4.4655199999999997</v>
      </c>
      <c r="L392">
        <f ca="1"/>
        <v>-3.8801100000000002</v>
      </c>
      <c r="M392">
        <f ca="1"/>
        <v>-3.5826699999999998</v>
      </c>
      <c r="N392">
        <f ca="1"/>
        <v>0.01</v>
      </c>
      <c r="O392" t="str">
        <f ca="1"/>
        <v>BIC</v>
      </c>
      <c r="P392" t="str">
        <f ca="1"/>
        <v>ctt</v>
      </c>
      <c r="Q392">
        <f ca="1"/>
        <v>0.15920000000000001</v>
      </c>
      <c r="R392" t="str">
        <f ca="1"/>
        <v>Series is Non-stationary. Null Hypothesis Weak...</v>
      </c>
    </row>
    <row r="393" spans="1:22">
      <c r="A393" s="4" t="s">
        <v>241</v>
      </c>
      <c r="B393">
        <v>-10.2004</v>
      </c>
      <c r="C393">
        <f t="shared" si="30"/>
        <v>5868</v>
      </c>
      <c r="D393" t="str">
        <f t="shared" si="29"/>
        <v>b5868:b5880</v>
      </c>
      <c r="F393" cm="1">
        <f t="array" aca="1" ref="F393:R393" ca="1">TRANSPOSE(INDIRECT(D393))</f>
        <v>-2.2141500000000001</v>
      </c>
      <c r="G393">
        <f ca="1"/>
        <v>0.72310300000000005</v>
      </c>
      <c r="H393">
        <f ca="1"/>
        <v>0</v>
      </c>
      <c r="I393">
        <f ca="1"/>
        <v>126</v>
      </c>
      <c r="J393" t="str">
        <f ca="1"/>
        <v>Corp-Aa_Corp</v>
      </c>
      <c r="K393">
        <f ca="1"/>
        <v>-4.4655199999999997</v>
      </c>
      <c r="L393">
        <f ca="1"/>
        <v>-3.8801100000000002</v>
      </c>
      <c r="M393">
        <f ca="1"/>
        <v>-3.5826699999999998</v>
      </c>
      <c r="N393">
        <f ca="1"/>
        <v>0.01</v>
      </c>
      <c r="O393" t="str">
        <f ca="1"/>
        <v>BIC</v>
      </c>
      <c r="P393" t="str">
        <f ca="1"/>
        <v>ctt</v>
      </c>
      <c r="Q393">
        <f ca="1"/>
        <v>0.72309999999999997</v>
      </c>
      <c r="R393" t="str">
        <f ca="1"/>
        <v>Series is Non-stationary. Null Hypothesis Weak...</v>
      </c>
    </row>
    <row r="394" spans="1:22">
      <c r="A394" s="4" t="s">
        <v>242</v>
      </c>
      <c r="B394" s="10">
        <v>3.6372900000000002E-18</v>
      </c>
      <c r="C394">
        <f>C393+15</f>
        <v>5883</v>
      </c>
      <c r="D394" t="str">
        <f t="shared" si="29"/>
        <v>b5883:b5895</v>
      </c>
      <c r="F394" cm="1">
        <f t="array" aca="1" ref="F394:R394" ca="1">TRANSPOSE(INDIRECT(D394))</f>
        <v>-2.17144</v>
      </c>
      <c r="G394">
        <f ca="1"/>
        <v>0.74355899999999997</v>
      </c>
      <c r="H394">
        <f ca="1"/>
        <v>0</v>
      </c>
      <c r="I394">
        <f ca="1"/>
        <v>126</v>
      </c>
      <c r="J394" t="str">
        <f ca="1"/>
        <v>Corp-A_Corp</v>
      </c>
      <c r="K394">
        <f ca="1"/>
        <v>-4.4655199999999997</v>
      </c>
      <c r="L394">
        <f ca="1"/>
        <v>-3.8801100000000002</v>
      </c>
      <c r="M394">
        <f ca="1"/>
        <v>-3.5826699999999998</v>
      </c>
      <c r="N394">
        <f ca="1"/>
        <v>0.01</v>
      </c>
      <c r="O394" t="str">
        <f ca="1"/>
        <v>BIC</v>
      </c>
      <c r="P394" t="str">
        <f ca="1"/>
        <v>ctt</v>
      </c>
      <c r="Q394">
        <f ca="1"/>
        <v>0.74360000000000004</v>
      </c>
      <c r="R394" t="str">
        <f ca="1"/>
        <v>Series is Non-stationary. Null Hypothesis Weak...</v>
      </c>
    </row>
    <row r="395" spans="1:22">
      <c r="A395" t="s">
        <v>243</v>
      </c>
      <c r="B395">
        <v>0</v>
      </c>
      <c r="C395">
        <f t="shared" ref="C395:C401" si="31">C394+15</f>
        <v>5898</v>
      </c>
      <c r="D395" t="str">
        <f t="shared" si="29"/>
        <v>b5898:b5910</v>
      </c>
      <c r="F395" cm="1">
        <f t="array" aca="1" ref="F395:R395" ca="1">TRANSPOSE(INDIRECT(D395))</f>
        <v>-3.1994699999999998</v>
      </c>
      <c r="G395">
        <f ca="1"/>
        <v>0.20937500000000001</v>
      </c>
      <c r="H395">
        <f ca="1"/>
        <v>0</v>
      </c>
      <c r="I395">
        <f ca="1"/>
        <v>126</v>
      </c>
      <c r="J395" t="str">
        <f ca="1"/>
        <v>Corp-Baa_Corp</v>
      </c>
      <c r="K395">
        <f ca="1"/>
        <v>-4.4655199999999997</v>
      </c>
      <c r="L395">
        <f ca="1"/>
        <v>-3.8801100000000002</v>
      </c>
      <c r="M395">
        <f ca="1"/>
        <v>-3.5826699999999998</v>
      </c>
      <c r="N395">
        <f ca="1"/>
        <v>0.01</v>
      </c>
      <c r="O395" t="str">
        <f ca="1"/>
        <v>BIC</v>
      </c>
      <c r="P395" t="str">
        <f ca="1"/>
        <v>ctt</v>
      </c>
      <c r="Q395">
        <f ca="1"/>
        <v>0.2094</v>
      </c>
      <c r="R395" t="str">
        <f ca="1"/>
        <v>Series is Non-stationary. Null Hypothesis Weak...</v>
      </c>
    </row>
    <row r="396" spans="1:22">
      <c r="A396" t="s">
        <v>244</v>
      </c>
      <c r="B396">
        <v>126</v>
      </c>
      <c r="C396">
        <f t="shared" si="31"/>
        <v>5913</v>
      </c>
      <c r="D396" t="str">
        <f t="shared" si="29"/>
        <v>b5913:b5925</v>
      </c>
      <c r="F396" cm="1">
        <f t="array" aca="1" ref="F396:R396" ca="1">TRANSPOSE(INDIRECT(D396))</f>
        <v>-1.4293400000000001</v>
      </c>
      <c r="G396">
        <f ca="1"/>
        <v>0.95504</v>
      </c>
      <c r="H396">
        <f ca="1"/>
        <v>0</v>
      </c>
      <c r="I396">
        <f ca="1"/>
        <v>126</v>
      </c>
      <c r="J396" t="str">
        <f ca="1"/>
        <v>TB-3MO-TY</v>
      </c>
      <c r="K396">
        <f ca="1"/>
        <v>-4.4655199999999997</v>
      </c>
      <c r="L396">
        <f ca="1"/>
        <v>-3.8801100000000002</v>
      </c>
      <c r="M396">
        <f ca="1"/>
        <v>-3.5826699999999998</v>
      </c>
      <c r="N396">
        <f ca="1"/>
        <v>0.01</v>
      </c>
      <c r="O396" t="str">
        <f ca="1"/>
        <v>BIC</v>
      </c>
      <c r="P396" t="str">
        <f ca="1"/>
        <v>ctt</v>
      </c>
      <c r="Q396">
        <f ca="1"/>
        <v>0.95499999999999996</v>
      </c>
      <c r="R396" t="str">
        <f ca="1"/>
        <v>Series is Non-stationary. Null Hypothesis Weak...</v>
      </c>
    </row>
    <row r="397" spans="1:22">
      <c r="A397" s="4" t="s">
        <v>169</v>
      </c>
      <c r="B397" t="s">
        <v>711</v>
      </c>
      <c r="C397">
        <f t="shared" si="31"/>
        <v>5928</v>
      </c>
      <c r="D397" t="str">
        <f t="shared" si="29"/>
        <v>b5928:b5940</v>
      </c>
      <c r="F397" cm="1">
        <f t="array" aca="1" ref="F397:R397" ca="1">TRANSPOSE(INDIRECT(D397))</f>
        <v>-2.0344099999999998</v>
      </c>
      <c r="G397">
        <f ca="1"/>
        <v>0.80325899999999995</v>
      </c>
      <c r="H397">
        <f ca="1"/>
        <v>3</v>
      </c>
      <c r="I397">
        <f ca="1"/>
        <v>123</v>
      </c>
      <c r="J397" t="str">
        <f ca="1"/>
        <v>TB-1YR-TY</v>
      </c>
      <c r="K397">
        <f ca="1"/>
        <v>-4.4678899999999997</v>
      </c>
      <c r="L397">
        <f ca="1"/>
        <v>-3.8812899999999999</v>
      </c>
      <c r="M397">
        <f ca="1"/>
        <v>-3.5834000000000001</v>
      </c>
      <c r="N397">
        <f ca="1"/>
        <v>0.01</v>
      </c>
      <c r="O397" t="str">
        <f ca="1"/>
        <v>BIC</v>
      </c>
      <c r="P397" t="str">
        <f ca="1"/>
        <v>ctt</v>
      </c>
      <c r="Q397">
        <f ca="1"/>
        <v>0.80330000000000001</v>
      </c>
      <c r="R397" t="str">
        <f ca="1"/>
        <v>Series is Non-stationary. Null Hypothesis Weak...</v>
      </c>
      <c r="U397" s="6"/>
      <c r="V397" s="6"/>
    </row>
    <row r="398" spans="1:22">
      <c r="A398" s="4" t="s">
        <v>246</v>
      </c>
      <c r="B398">
        <v>-2.58371</v>
      </c>
      <c r="C398">
        <f t="shared" si="31"/>
        <v>5943</v>
      </c>
      <c r="D398" t="str">
        <f t="shared" si="29"/>
        <v>b5943:b5955</v>
      </c>
      <c r="F398" cm="1">
        <f t="array" aca="1" ref="F398:R398" ca="1">TRANSPOSE(INDIRECT(D398))</f>
        <v>-2.4557899999999999</v>
      </c>
      <c r="G398">
        <f ca="1"/>
        <v>0.59451600000000004</v>
      </c>
      <c r="H398">
        <f ca="1"/>
        <v>0</v>
      </c>
      <c r="I398">
        <f ca="1"/>
        <v>126</v>
      </c>
      <c r="J398" t="str">
        <f ca="1"/>
        <v>TB-5YR-TY</v>
      </c>
      <c r="K398">
        <f ca="1"/>
        <v>-4.4655199999999997</v>
      </c>
      <c r="L398">
        <f ca="1"/>
        <v>-3.8801100000000002</v>
      </c>
      <c r="M398">
        <f ca="1"/>
        <v>-3.5826699999999998</v>
      </c>
      <c r="N398">
        <f ca="1"/>
        <v>0.01</v>
      </c>
      <c r="O398" t="str">
        <f ca="1"/>
        <v>BIC</v>
      </c>
      <c r="P398" t="str">
        <f ca="1"/>
        <v>ctt</v>
      </c>
      <c r="Q398">
        <f ca="1"/>
        <v>0.59450000000000003</v>
      </c>
      <c r="R398" t="str">
        <f ca="1"/>
        <v>Series is Non-stationary. Null Hypothesis Weak...</v>
      </c>
      <c r="U398" s="6"/>
    </row>
    <row r="399" spans="1:22">
      <c r="A399" s="4" t="s">
        <v>247</v>
      </c>
      <c r="B399">
        <v>-1.94333</v>
      </c>
      <c r="C399">
        <f t="shared" si="31"/>
        <v>5958</v>
      </c>
      <c r="D399" t="str">
        <f t="shared" si="29"/>
        <v>b5958:b5970</v>
      </c>
      <c r="F399" cm="1">
        <f t="array" aca="1" ref="F399:R399" ca="1">TRANSPOSE(INDIRECT(D399))</f>
        <v>-9.6445699999999999</v>
      </c>
      <c r="G399">
        <f ca="1"/>
        <v>3.2213699999999999E-14</v>
      </c>
      <c r="H399">
        <f ca="1"/>
        <v>0</v>
      </c>
      <c r="I399">
        <f ca="1"/>
        <v>126</v>
      </c>
      <c r="J399" t="str">
        <f ca="1"/>
        <v>TB-3MO-TY-diff</v>
      </c>
      <c r="K399">
        <f ca="1"/>
        <v>-4.4655199999999997</v>
      </c>
      <c r="L399">
        <f ca="1"/>
        <v>-3.8801100000000002</v>
      </c>
      <c r="M399">
        <f ca="1"/>
        <v>-3.5826699999999998</v>
      </c>
      <c r="N399">
        <f ca="1"/>
        <v>0.01</v>
      </c>
      <c r="O399" t="str">
        <f ca="1"/>
        <v>BIC</v>
      </c>
      <c r="P399" t="str">
        <f ca="1"/>
        <v>ctt</v>
      </c>
      <c r="Q399">
        <f ca="1"/>
        <v>0</v>
      </c>
      <c r="R399" t="str">
        <f ca="1"/>
        <v>Series is Stationary. Null Hypothesis Rejecting</v>
      </c>
      <c r="U399" s="6"/>
    </row>
    <row r="400" spans="1:22">
      <c r="A400" s="4" t="s">
        <v>248</v>
      </c>
      <c r="B400">
        <v>-1.61487</v>
      </c>
      <c r="C400">
        <f t="shared" si="31"/>
        <v>5973</v>
      </c>
      <c r="D400" t="str">
        <f t="shared" si="29"/>
        <v>b5973:b5985</v>
      </c>
      <c r="F400" cm="1">
        <f t="array" aca="1" ref="F400:R400" ca="1">TRANSPOSE(INDIRECT(D400))</f>
        <v>-3.7514799999999999</v>
      </c>
      <c r="G400">
        <f ca="1"/>
        <v>6.1771899999999998E-2</v>
      </c>
      <c r="H400">
        <f ca="1"/>
        <v>2</v>
      </c>
      <c r="I400">
        <f ca="1"/>
        <v>124</v>
      </c>
      <c r="J400" t="str">
        <f ca="1"/>
        <v>TB-1YR-TY-diff</v>
      </c>
      <c r="K400">
        <f ca="1"/>
        <v>-4.4670899999999998</v>
      </c>
      <c r="L400">
        <f ca="1"/>
        <v>-3.88089</v>
      </c>
      <c r="M400">
        <f ca="1"/>
        <v>-3.5831499999999998</v>
      </c>
      <c r="N400">
        <f ca="1"/>
        <v>0.01</v>
      </c>
      <c r="O400" t="str">
        <f ca="1"/>
        <v>BIC</v>
      </c>
      <c r="P400" t="str">
        <f ca="1"/>
        <v>ctt</v>
      </c>
      <c r="Q400">
        <f ca="1"/>
        <v>6.1800000000000001E-2</v>
      </c>
      <c r="R400" t="str">
        <f ca="1"/>
        <v>Series is Non-stationary. Null Hypothesis Weak...</v>
      </c>
      <c r="U400" s="6"/>
    </row>
    <row r="401" spans="1:21">
      <c r="A401" s="4" t="s">
        <v>265</v>
      </c>
      <c r="B401">
        <v>0.05</v>
      </c>
      <c r="C401">
        <f t="shared" si="31"/>
        <v>5988</v>
      </c>
      <c r="D401" t="str">
        <f t="shared" si="29"/>
        <v>b5988:b6000</v>
      </c>
      <c r="F401" cm="1">
        <f t="array" aca="1" ref="F401:R401" ca="1">TRANSPOSE(INDIRECT(D401))</f>
        <v>-11.407400000000001</v>
      </c>
      <c r="G401">
        <f ca="1"/>
        <v>3.0814400000000001E-18</v>
      </c>
      <c r="H401">
        <f ca="1"/>
        <v>0</v>
      </c>
      <c r="I401">
        <f ca="1"/>
        <v>126</v>
      </c>
      <c r="J401" t="str">
        <f ca="1"/>
        <v>TB-5YR-TY-diff</v>
      </c>
      <c r="K401">
        <f ca="1"/>
        <v>-4.4655199999999997</v>
      </c>
      <c r="L401">
        <f ca="1"/>
        <v>-3.8801100000000002</v>
      </c>
      <c r="M401">
        <f ca="1"/>
        <v>-3.5826699999999998</v>
      </c>
      <c r="N401">
        <f ca="1"/>
        <v>0.01</v>
      </c>
      <c r="O401" t="str">
        <f ca="1"/>
        <v>BIC</v>
      </c>
      <c r="P401" t="str">
        <f ca="1"/>
        <v>ctt</v>
      </c>
      <c r="Q401">
        <f ca="1"/>
        <v>0</v>
      </c>
      <c r="R401" t="str">
        <f ca="1"/>
        <v>Series is Stationary. Null Hypothesis Rejecting</v>
      </c>
      <c r="U401" s="6"/>
    </row>
    <row r="402" spans="1:21">
      <c r="A402" s="4" t="s">
        <v>683</v>
      </c>
      <c r="B402" t="s">
        <v>403</v>
      </c>
      <c r="U402" s="6"/>
    </row>
    <row r="403" spans="1:21">
      <c r="A403" s="4" t="s">
        <v>684</v>
      </c>
      <c r="B403" t="s">
        <v>686</v>
      </c>
      <c r="U403" s="6"/>
    </row>
    <row r="404" spans="1:21">
      <c r="A404" s="4" t="s">
        <v>685</v>
      </c>
      <c r="B404">
        <v>0</v>
      </c>
      <c r="U404" s="6"/>
    </row>
    <row r="405" spans="1:21">
      <c r="A405" s="4" t="s">
        <v>250</v>
      </c>
      <c r="B405" t="s">
        <v>697</v>
      </c>
      <c r="U405" s="6"/>
    </row>
    <row r="406" spans="1:21">
      <c r="A406" s="4" t="s">
        <v>252</v>
      </c>
      <c r="B406" t="s">
        <v>253</v>
      </c>
      <c r="U406" s="6"/>
    </row>
    <row r="407" spans="1:21">
      <c r="A407" s="4" t="s">
        <v>510</v>
      </c>
      <c r="B407" s="10"/>
      <c r="U407" s="6"/>
    </row>
    <row r="408" spans="1:21">
      <c r="A408" s="4" t="s">
        <v>241</v>
      </c>
      <c r="B408">
        <v>-4.5074399999999999</v>
      </c>
      <c r="U408" s="6"/>
    </row>
    <row r="409" spans="1:21">
      <c r="A409" s="4" t="s">
        <v>242</v>
      </c>
      <c r="B409" s="10">
        <v>9.1499700000000001E-6</v>
      </c>
      <c r="U409" s="6"/>
    </row>
    <row r="410" spans="1:21">
      <c r="A410" s="4" t="s">
        <v>243</v>
      </c>
      <c r="B410">
        <v>3</v>
      </c>
      <c r="U410" s="6"/>
    </row>
    <row r="411" spans="1:21">
      <c r="A411" s="4" t="s">
        <v>244</v>
      </c>
      <c r="B411">
        <v>123</v>
      </c>
      <c r="U411" s="6"/>
    </row>
    <row r="412" spans="1:21">
      <c r="A412" s="4" t="s">
        <v>169</v>
      </c>
      <c r="B412" t="s">
        <v>712</v>
      </c>
      <c r="U412" s="6"/>
    </row>
    <row r="413" spans="1:21">
      <c r="A413" s="4" t="s">
        <v>246</v>
      </c>
      <c r="B413">
        <v>-2.5841599999999998</v>
      </c>
      <c r="U413" s="6"/>
    </row>
    <row r="414" spans="1:21">
      <c r="A414" s="4" t="s">
        <v>247</v>
      </c>
      <c r="B414">
        <v>-1.94339</v>
      </c>
    </row>
    <row r="415" spans="1:21">
      <c r="A415" s="4" t="s">
        <v>248</v>
      </c>
      <c r="B415">
        <v>-1.61483</v>
      </c>
    </row>
    <row r="416" spans="1:21">
      <c r="A416" s="4" t="s">
        <v>265</v>
      </c>
      <c r="B416">
        <v>0.05</v>
      </c>
    </row>
    <row r="417" spans="1:2">
      <c r="A417" s="4" t="s">
        <v>683</v>
      </c>
      <c r="B417" t="s">
        <v>403</v>
      </c>
    </row>
    <row r="418" spans="1:2">
      <c r="A418" s="4" t="s">
        <v>684</v>
      </c>
      <c r="B418" t="s">
        <v>686</v>
      </c>
    </row>
    <row r="419" spans="1:2">
      <c r="A419" s="4" t="s">
        <v>685</v>
      </c>
      <c r="B419">
        <v>0</v>
      </c>
    </row>
    <row r="420" spans="1:2">
      <c r="A420" s="4" t="s">
        <v>250</v>
      </c>
      <c r="B420" t="s">
        <v>697</v>
      </c>
    </row>
    <row r="421" spans="1:2">
      <c r="A421" s="4" t="s">
        <v>252</v>
      </c>
      <c r="B421" t="s">
        <v>253</v>
      </c>
    </row>
    <row r="422" spans="1:2">
      <c r="A422" s="4" t="s">
        <v>511</v>
      </c>
    </row>
    <row r="423" spans="1:2">
      <c r="A423" s="4" t="s">
        <v>241</v>
      </c>
      <c r="B423">
        <v>-13.706300000000001</v>
      </c>
    </row>
    <row r="424" spans="1:2">
      <c r="A424" s="4" t="s">
        <v>242</v>
      </c>
      <c r="B424" s="10">
        <v>7.5467100000000003E-25</v>
      </c>
    </row>
    <row r="425" spans="1:2">
      <c r="A425" s="4" t="s">
        <v>243</v>
      </c>
      <c r="B425">
        <v>0</v>
      </c>
    </row>
    <row r="426" spans="1:2">
      <c r="A426" s="4" t="s">
        <v>244</v>
      </c>
      <c r="B426">
        <v>126</v>
      </c>
    </row>
    <row r="427" spans="1:2">
      <c r="A427" s="4" t="s">
        <v>169</v>
      </c>
      <c r="B427" t="s">
        <v>713</v>
      </c>
    </row>
    <row r="428" spans="1:2">
      <c r="A428" s="4" t="s">
        <v>246</v>
      </c>
      <c r="B428">
        <v>-2.58371</v>
      </c>
    </row>
    <row r="429" spans="1:2">
      <c r="A429" s="4" t="s">
        <v>247</v>
      </c>
      <c r="B429">
        <v>-1.94333</v>
      </c>
    </row>
    <row r="430" spans="1:2">
      <c r="A430" s="4" t="s">
        <v>248</v>
      </c>
      <c r="B430">
        <v>-1.61487</v>
      </c>
    </row>
    <row r="431" spans="1:2">
      <c r="A431" s="4" t="s">
        <v>265</v>
      </c>
      <c r="B431">
        <v>0.05</v>
      </c>
    </row>
    <row r="432" spans="1:2">
      <c r="A432" s="4" t="s">
        <v>683</v>
      </c>
      <c r="B432" t="s">
        <v>403</v>
      </c>
    </row>
    <row r="433" spans="1:2">
      <c r="A433" s="4" t="s">
        <v>684</v>
      </c>
      <c r="B433" t="s">
        <v>686</v>
      </c>
    </row>
    <row r="434" spans="1:2">
      <c r="A434" s="4" t="s">
        <v>685</v>
      </c>
      <c r="B434">
        <v>0</v>
      </c>
    </row>
    <row r="435" spans="1:2">
      <c r="A435" s="4" t="s">
        <v>250</v>
      </c>
      <c r="B435" t="s">
        <v>697</v>
      </c>
    </row>
    <row r="436" spans="1:2">
      <c r="A436" s="4" t="s">
        <v>252</v>
      </c>
      <c r="B436" t="s">
        <v>253</v>
      </c>
    </row>
    <row r="437" spans="1:2">
      <c r="A437" s="4" t="s">
        <v>512</v>
      </c>
    </row>
    <row r="438" spans="1:2">
      <c r="A438" s="4" t="s">
        <v>241</v>
      </c>
      <c r="B438">
        <v>-10.4663</v>
      </c>
    </row>
    <row r="439" spans="1:2">
      <c r="A439" s="4" t="s">
        <v>242</v>
      </c>
      <c r="B439" s="10">
        <v>9.6730400000000002E-19</v>
      </c>
    </row>
    <row r="440" spans="1:2">
      <c r="A440" s="4" t="s">
        <v>243</v>
      </c>
      <c r="B440">
        <v>0</v>
      </c>
    </row>
    <row r="441" spans="1:2">
      <c r="A441" s="4" t="s">
        <v>244</v>
      </c>
      <c r="B441">
        <v>126</v>
      </c>
    </row>
    <row r="442" spans="1:2">
      <c r="A442" s="4" t="s">
        <v>169</v>
      </c>
      <c r="B442" t="s">
        <v>699</v>
      </c>
    </row>
    <row r="443" spans="1:2">
      <c r="A443" s="4" t="s">
        <v>246</v>
      </c>
      <c r="B443">
        <v>-2.58371</v>
      </c>
    </row>
    <row r="444" spans="1:2">
      <c r="A444" s="4" t="s">
        <v>247</v>
      </c>
      <c r="B444">
        <v>-1.94333</v>
      </c>
    </row>
    <row r="445" spans="1:2">
      <c r="A445" s="4" t="s">
        <v>248</v>
      </c>
      <c r="B445">
        <v>-1.61487</v>
      </c>
    </row>
    <row r="446" spans="1:2">
      <c r="A446" s="4" t="s">
        <v>265</v>
      </c>
      <c r="B446" s="10">
        <v>0.05</v>
      </c>
    </row>
    <row r="447" spans="1:2">
      <c r="A447" s="4" t="s">
        <v>683</v>
      </c>
      <c r="B447" t="s">
        <v>403</v>
      </c>
    </row>
    <row r="448" spans="1:2">
      <c r="A448" s="4" t="s">
        <v>684</v>
      </c>
      <c r="B448" t="s">
        <v>686</v>
      </c>
    </row>
    <row r="449" spans="1:2">
      <c r="A449" s="4" t="s">
        <v>685</v>
      </c>
      <c r="B449">
        <v>0</v>
      </c>
    </row>
    <row r="450" spans="1:2">
      <c r="A450" s="4" t="s">
        <v>250</v>
      </c>
      <c r="B450" t="s">
        <v>697</v>
      </c>
    </row>
    <row r="451" spans="1:2">
      <c r="A451" s="4" t="s">
        <v>252</v>
      </c>
      <c r="B451" t="s">
        <v>253</v>
      </c>
    </row>
    <row r="452" spans="1:2">
      <c r="A452" s="4" t="s">
        <v>513</v>
      </c>
    </row>
    <row r="453" spans="1:2">
      <c r="A453" s="4" t="s">
        <v>241</v>
      </c>
      <c r="B453">
        <v>-10.2197</v>
      </c>
    </row>
    <row r="454" spans="1:2">
      <c r="A454" s="4" t="s">
        <v>242</v>
      </c>
      <c r="B454" s="10">
        <v>3.3019300000000001E-18</v>
      </c>
    </row>
    <row r="455" spans="1:2">
      <c r="A455" s="4" t="s">
        <v>243</v>
      </c>
      <c r="B455">
        <v>0</v>
      </c>
    </row>
    <row r="456" spans="1:2">
      <c r="A456" s="4" t="s">
        <v>244</v>
      </c>
      <c r="B456">
        <v>126</v>
      </c>
    </row>
    <row r="457" spans="1:2">
      <c r="A457" s="4" t="s">
        <v>169</v>
      </c>
      <c r="B457" t="s">
        <v>714</v>
      </c>
    </row>
    <row r="458" spans="1:2">
      <c r="A458" s="4" t="s">
        <v>246</v>
      </c>
      <c r="B458">
        <v>-2.58371</v>
      </c>
    </row>
    <row r="459" spans="1:2">
      <c r="A459" s="4" t="s">
        <v>247</v>
      </c>
      <c r="B459" s="10">
        <v>-1.94333</v>
      </c>
    </row>
    <row r="460" spans="1:2">
      <c r="A460" s="4" t="s">
        <v>248</v>
      </c>
      <c r="B460">
        <v>-1.61487</v>
      </c>
    </row>
    <row r="461" spans="1:2">
      <c r="A461" s="4" t="s">
        <v>265</v>
      </c>
      <c r="B461">
        <v>0.05</v>
      </c>
    </row>
    <row r="462" spans="1:2">
      <c r="A462" s="4" t="s">
        <v>683</v>
      </c>
      <c r="B462" t="s">
        <v>403</v>
      </c>
    </row>
    <row r="463" spans="1:2">
      <c r="A463" s="4" t="s">
        <v>684</v>
      </c>
      <c r="B463" t="s">
        <v>686</v>
      </c>
    </row>
    <row r="464" spans="1:2">
      <c r="A464" s="4" t="s">
        <v>685</v>
      </c>
      <c r="B464">
        <v>0</v>
      </c>
    </row>
    <row r="465" spans="1:2">
      <c r="A465" s="4" t="s">
        <v>250</v>
      </c>
      <c r="B465" s="10" t="s">
        <v>697</v>
      </c>
    </row>
    <row r="466" spans="1:2">
      <c r="A466" s="4" t="s">
        <v>252</v>
      </c>
      <c r="B466" t="s">
        <v>253</v>
      </c>
    </row>
    <row r="467" spans="1:2">
      <c r="A467" s="4" t="s">
        <v>514</v>
      </c>
    </row>
    <row r="468" spans="1:2">
      <c r="A468" s="4" t="s">
        <v>241</v>
      </c>
      <c r="B468">
        <v>-4.5101000000000004</v>
      </c>
    </row>
    <row r="469" spans="1:2">
      <c r="A469" s="4" t="s">
        <v>242</v>
      </c>
      <c r="B469" s="10">
        <v>9.0469600000000005E-6</v>
      </c>
    </row>
    <row r="470" spans="1:2">
      <c r="A470" s="4" t="s">
        <v>243</v>
      </c>
      <c r="B470">
        <v>3</v>
      </c>
    </row>
    <row r="471" spans="1:2">
      <c r="A471" s="4" t="s">
        <v>244</v>
      </c>
      <c r="B471">
        <v>123</v>
      </c>
    </row>
    <row r="472" spans="1:2">
      <c r="A472" s="4" t="s">
        <v>169</v>
      </c>
      <c r="B472" t="s">
        <v>715</v>
      </c>
    </row>
    <row r="473" spans="1:2">
      <c r="A473" s="4" t="s">
        <v>246</v>
      </c>
      <c r="B473">
        <v>-2.5841599999999998</v>
      </c>
    </row>
    <row r="474" spans="1:2">
      <c r="A474" s="4" t="s">
        <v>247</v>
      </c>
      <c r="B474">
        <v>-1.94339</v>
      </c>
    </row>
    <row r="475" spans="1:2">
      <c r="A475" s="4" t="s">
        <v>248</v>
      </c>
      <c r="B475">
        <v>-1.61483</v>
      </c>
    </row>
    <row r="476" spans="1:2">
      <c r="A476" s="4" t="s">
        <v>265</v>
      </c>
      <c r="B476">
        <v>0.05</v>
      </c>
    </row>
    <row r="477" spans="1:2">
      <c r="A477" s="4" t="s">
        <v>683</v>
      </c>
      <c r="B477" t="s">
        <v>403</v>
      </c>
    </row>
    <row r="478" spans="1:2">
      <c r="A478" s="4" t="s">
        <v>684</v>
      </c>
      <c r="B478" t="s">
        <v>686</v>
      </c>
    </row>
    <row r="479" spans="1:2">
      <c r="A479" s="4" t="s">
        <v>685</v>
      </c>
      <c r="B479">
        <v>0</v>
      </c>
    </row>
    <row r="480" spans="1:2">
      <c r="A480" s="4" t="s">
        <v>250</v>
      </c>
      <c r="B480" t="s">
        <v>697</v>
      </c>
    </row>
    <row r="481" spans="1:2">
      <c r="A481" s="4" t="s">
        <v>252</v>
      </c>
      <c r="B481" t="s">
        <v>253</v>
      </c>
    </row>
    <row r="482" spans="1:2">
      <c r="A482" s="4" t="s">
        <v>515</v>
      </c>
    </row>
    <row r="483" spans="1:2">
      <c r="A483" s="4" t="s">
        <v>241</v>
      </c>
      <c r="B483">
        <v>-9.0195500000000006</v>
      </c>
    </row>
    <row r="484" spans="1:2">
      <c r="A484" s="4" t="s">
        <v>242</v>
      </c>
      <c r="B484" s="10">
        <v>1.55547E-15</v>
      </c>
    </row>
    <row r="485" spans="1:2">
      <c r="A485" s="4" t="s">
        <v>243</v>
      </c>
      <c r="B485">
        <v>1</v>
      </c>
    </row>
    <row r="486" spans="1:2">
      <c r="A486" s="4" t="s">
        <v>244</v>
      </c>
      <c r="B486">
        <v>125</v>
      </c>
    </row>
    <row r="487" spans="1:2">
      <c r="A487" s="4" t="s">
        <v>169</v>
      </c>
      <c r="B487" t="s">
        <v>716</v>
      </c>
    </row>
    <row r="488" spans="1:2">
      <c r="A488" s="4" t="s">
        <v>246</v>
      </c>
      <c r="B488">
        <v>-2.58386</v>
      </c>
    </row>
    <row r="489" spans="1:2">
      <c r="A489" s="4" t="s">
        <v>247</v>
      </c>
      <c r="B489">
        <v>-1.9433499999999999</v>
      </c>
    </row>
    <row r="490" spans="1:2">
      <c r="A490" s="4" t="s">
        <v>248</v>
      </c>
      <c r="B490">
        <v>-1.61486</v>
      </c>
    </row>
    <row r="491" spans="1:2">
      <c r="A491" s="4" t="s">
        <v>265</v>
      </c>
      <c r="B491">
        <v>0.05</v>
      </c>
    </row>
    <row r="492" spans="1:2">
      <c r="A492" s="4" t="s">
        <v>683</v>
      </c>
      <c r="B492" t="s">
        <v>403</v>
      </c>
    </row>
    <row r="493" spans="1:2">
      <c r="A493" s="4" t="s">
        <v>684</v>
      </c>
      <c r="B493" t="s">
        <v>686</v>
      </c>
    </row>
    <row r="494" spans="1:2">
      <c r="A494" s="4" t="s">
        <v>685</v>
      </c>
      <c r="B494">
        <v>0</v>
      </c>
    </row>
    <row r="495" spans="1:2">
      <c r="A495" s="4" t="s">
        <v>250</v>
      </c>
      <c r="B495" t="s">
        <v>697</v>
      </c>
    </row>
    <row r="496" spans="1:2">
      <c r="A496" s="4" t="s">
        <v>252</v>
      </c>
      <c r="B496" t="s">
        <v>253</v>
      </c>
    </row>
    <row r="497" spans="1:2">
      <c r="A497" s="4" t="s">
        <v>516</v>
      </c>
    </row>
    <row r="498" spans="1:2">
      <c r="A498" s="4" t="s">
        <v>241</v>
      </c>
      <c r="B498" s="10">
        <v>-9.68628</v>
      </c>
    </row>
    <row r="499" spans="1:2">
      <c r="A499" s="4" t="s">
        <v>242</v>
      </c>
      <c r="B499" s="10">
        <v>4.9336099999999997E-17</v>
      </c>
    </row>
    <row r="500" spans="1:2">
      <c r="A500" s="4" t="s">
        <v>243</v>
      </c>
      <c r="B500">
        <v>0</v>
      </c>
    </row>
    <row r="501" spans="1:2">
      <c r="A501" s="4" t="s">
        <v>244</v>
      </c>
      <c r="B501">
        <v>126</v>
      </c>
    </row>
    <row r="502" spans="1:2">
      <c r="A502" s="4" t="s">
        <v>169</v>
      </c>
      <c r="B502" t="s">
        <v>700</v>
      </c>
    </row>
    <row r="503" spans="1:2">
      <c r="A503" s="4" t="s">
        <v>246</v>
      </c>
      <c r="B503">
        <v>-2.58371</v>
      </c>
    </row>
    <row r="504" spans="1:2">
      <c r="A504" s="4" t="s">
        <v>247</v>
      </c>
      <c r="B504">
        <v>-1.94333</v>
      </c>
    </row>
    <row r="505" spans="1:2">
      <c r="A505" s="4" t="s">
        <v>248</v>
      </c>
      <c r="B505">
        <v>-1.61487</v>
      </c>
    </row>
    <row r="506" spans="1:2">
      <c r="A506" s="4" t="s">
        <v>265</v>
      </c>
      <c r="B506">
        <v>0.05</v>
      </c>
    </row>
    <row r="507" spans="1:2">
      <c r="A507" s="4" t="s">
        <v>683</v>
      </c>
      <c r="B507" t="s">
        <v>403</v>
      </c>
    </row>
    <row r="508" spans="1:2">
      <c r="A508" s="4" t="s">
        <v>684</v>
      </c>
      <c r="B508" t="s">
        <v>686</v>
      </c>
    </row>
    <row r="509" spans="1:2">
      <c r="A509" s="4" t="s">
        <v>685</v>
      </c>
      <c r="B509">
        <v>0</v>
      </c>
    </row>
    <row r="510" spans="1:2">
      <c r="A510" s="4" t="s">
        <v>250</v>
      </c>
      <c r="B510" t="s">
        <v>697</v>
      </c>
    </row>
    <row r="511" spans="1:2">
      <c r="A511" s="4" t="s">
        <v>252</v>
      </c>
      <c r="B511" s="10" t="s">
        <v>253</v>
      </c>
    </row>
    <row r="512" spans="1:2">
      <c r="A512" s="4" t="s">
        <v>517</v>
      </c>
    </row>
    <row r="513" spans="1:2">
      <c r="A513" s="4" t="s">
        <v>241</v>
      </c>
      <c r="B513">
        <v>-9.3522999999999996</v>
      </c>
    </row>
    <row r="514" spans="1:2">
      <c r="A514" s="4" t="s">
        <v>242</v>
      </c>
      <c r="B514" s="10">
        <v>2.7570099999999999E-16</v>
      </c>
    </row>
    <row r="515" spans="1:2">
      <c r="A515" s="4" t="s">
        <v>243</v>
      </c>
      <c r="B515">
        <v>0</v>
      </c>
    </row>
    <row r="516" spans="1:2">
      <c r="A516" s="4" t="s">
        <v>244</v>
      </c>
      <c r="B516">
        <v>126</v>
      </c>
    </row>
    <row r="517" spans="1:2">
      <c r="A517" s="4" t="s">
        <v>169</v>
      </c>
      <c r="B517" t="s">
        <v>717</v>
      </c>
    </row>
    <row r="518" spans="1:2">
      <c r="A518" s="4" t="s">
        <v>246</v>
      </c>
      <c r="B518">
        <v>-2.58371</v>
      </c>
    </row>
    <row r="519" spans="1:2">
      <c r="A519" s="4" t="s">
        <v>247</v>
      </c>
      <c r="B519">
        <v>-1.94333</v>
      </c>
    </row>
    <row r="520" spans="1:2">
      <c r="A520" s="4" t="s">
        <v>248</v>
      </c>
      <c r="B520">
        <v>-1.61487</v>
      </c>
    </row>
    <row r="521" spans="1:2">
      <c r="A521" s="4" t="s">
        <v>265</v>
      </c>
      <c r="B521">
        <v>0.05</v>
      </c>
    </row>
    <row r="522" spans="1:2">
      <c r="A522" s="4" t="s">
        <v>683</v>
      </c>
      <c r="B522" t="s">
        <v>403</v>
      </c>
    </row>
    <row r="523" spans="1:2">
      <c r="A523" s="4" t="s">
        <v>684</v>
      </c>
      <c r="B523" t="s">
        <v>686</v>
      </c>
    </row>
    <row r="524" spans="1:2">
      <c r="A524" s="4" t="s">
        <v>685</v>
      </c>
      <c r="B524">
        <v>0</v>
      </c>
    </row>
    <row r="525" spans="1:2">
      <c r="A525" s="4" t="s">
        <v>250</v>
      </c>
      <c r="B525" t="s">
        <v>697</v>
      </c>
    </row>
    <row r="526" spans="1:2">
      <c r="A526" s="4" t="s">
        <v>252</v>
      </c>
      <c r="B526" t="s">
        <v>253</v>
      </c>
    </row>
    <row r="527" spans="1:2">
      <c r="A527" s="4" t="s">
        <v>518</v>
      </c>
    </row>
    <row r="528" spans="1:2">
      <c r="A528" s="4" t="s">
        <v>241</v>
      </c>
      <c r="B528">
        <v>-8.2814599999999992</v>
      </c>
    </row>
    <row r="529" spans="1:2">
      <c r="A529" s="4" t="s">
        <v>242</v>
      </c>
      <c r="B529" s="10">
        <v>7.4678100000000005E-14</v>
      </c>
    </row>
    <row r="530" spans="1:2">
      <c r="A530" s="4" t="s">
        <v>243</v>
      </c>
      <c r="B530" s="10">
        <v>0</v>
      </c>
    </row>
    <row r="531" spans="1:2">
      <c r="A531" s="4" t="s">
        <v>244</v>
      </c>
      <c r="B531">
        <v>126</v>
      </c>
    </row>
    <row r="532" spans="1:2">
      <c r="A532" s="4" t="s">
        <v>169</v>
      </c>
      <c r="B532" t="s">
        <v>718</v>
      </c>
    </row>
    <row r="533" spans="1:2">
      <c r="A533" s="4" t="s">
        <v>246</v>
      </c>
      <c r="B533">
        <v>-2.58371</v>
      </c>
    </row>
    <row r="534" spans="1:2">
      <c r="A534" s="4" t="s">
        <v>247</v>
      </c>
      <c r="B534">
        <v>-1.94333</v>
      </c>
    </row>
    <row r="535" spans="1:2">
      <c r="A535" s="4" t="s">
        <v>248</v>
      </c>
      <c r="B535">
        <v>-1.61487</v>
      </c>
    </row>
    <row r="536" spans="1:2">
      <c r="A536" s="4" t="s">
        <v>265</v>
      </c>
      <c r="B536">
        <v>0.05</v>
      </c>
    </row>
    <row r="537" spans="1:2">
      <c r="A537" s="4" t="s">
        <v>683</v>
      </c>
      <c r="B537" t="s">
        <v>403</v>
      </c>
    </row>
    <row r="538" spans="1:2">
      <c r="A538" s="4" t="s">
        <v>684</v>
      </c>
      <c r="B538" t="s">
        <v>686</v>
      </c>
    </row>
    <row r="539" spans="1:2">
      <c r="A539" s="4" t="s">
        <v>685</v>
      </c>
      <c r="B539">
        <v>0</v>
      </c>
    </row>
    <row r="540" spans="1:2">
      <c r="A540" s="4" t="s">
        <v>250</v>
      </c>
      <c r="B540" t="s">
        <v>697</v>
      </c>
    </row>
    <row r="541" spans="1:2">
      <c r="A541" s="4" t="s">
        <v>252</v>
      </c>
      <c r="B541" t="s">
        <v>253</v>
      </c>
    </row>
    <row r="542" spans="1:2">
      <c r="A542" s="4" t="s">
        <v>519</v>
      </c>
    </row>
    <row r="543" spans="1:2">
      <c r="A543" s="4" t="s">
        <v>241</v>
      </c>
      <c r="B543" s="10">
        <v>-8.6668500000000002</v>
      </c>
    </row>
    <row r="544" spans="1:2">
      <c r="A544" s="4" t="s">
        <v>242</v>
      </c>
      <c r="B544" s="10">
        <v>9.8545400000000002E-15</v>
      </c>
    </row>
    <row r="545" spans="1:2">
      <c r="A545" s="4" t="s">
        <v>243</v>
      </c>
      <c r="B545">
        <v>1</v>
      </c>
    </row>
    <row r="546" spans="1:2">
      <c r="A546" s="4" t="s">
        <v>244</v>
      </c>
      <c r="B546">
        <v>125</v>
      </c>
    </row>
    <row r="547" spans="1:2">
      <c r="A547" s="4" t="s">
        <v>169</v>
      </c>
      <c r="B547" t="s">
        <v>719</v>
      </c>
    </row>
    <row r="548" spans="1:2">
      <c r="A548" s="4" t="s">
        <v>246</v>
      </c>
      <c r="B548">
        <v>-2.58386</v>
      </c>
    </row>
    <row r="549" spans="1:2">
      <c r="A549" s="4" t="s">
        <v>247</v>
      </c>
      <c r="B549">
        <v>-1.9433499999999999</v>
      </c>
    </row>
    <row r="550" spans="1:2">
      <c r="A550" s="4" t="s">
        <v>248</v>
      </c>
      <c r="B550">
        <v>-1.61486</v>
      </c>
    </row>
    <row r="551" spans="1:2">
      <c r="A551" s="4" t="s">
        <v>265</v>
      </c>
      <c r="B551">
        <v>0.05</v>
      </c>
    </row>
    <row r="552" spans="1:2">
      <c r="A552" s="4" t="s">
        <v>683</v>
      </c>
      <c r="B552" t="s">
        <v>403</v>
      </c>
    </row>
    <row r="553" spans="1:2">
      <c r="A553" s="4" t="s">
        <v>684</v>
      </c>
      <c r="B553" t="s">
        <v>686</v>
      </c>
    </row>
    <row r="554" spans="1:2">
      <c r="A554" s="4" t="s">
        <v>685</v>
      </c>
      <c r="B554">
        <v>0</v>
      </c>
    </row>
    <row r="555" spans="1:2">
      <c r="A555" s="4" t="s">
        <v>250</v>
      </c>
      <c r="B555" t="s">
        <v>697</v>
      </c>
    </row>
    <row r="556" spans="1:2">
      <c r="A556" s="4" t="s">
        <v>252</v>
      </c>
      <c r="B556" t="s">
        <v>253</v>
      </c>
    </row>
    <row r="557" spans="1:2">
      <c r="A557" s="4" t="s">
        <v>520</v>
      </c>
    </row>
    <row r="558" spans="1:2">
      <c r="A558" s="4" t="s">
        <v>241</v>
      </c>
      <c r="B558">
        <v>-9.1038700000000006</v>
      </c>
    </row>
    <row r="559" spans="1:2">
      <c r="A559" s="4" t="s">
        <v>242</v>
      </c>
      <c r="B559" s="10">
        <v>1.0020900000000001E-15</v>
      </c>
    </row>
    <row r="560" spans="1:2">
      <c r="A560" s="4" t="s">
        <v>243</v>
      </c>
      <c r="B560">
        <v>0</v>
      </c>
    </row>
    <row r="561" spans="1:2">
      <c r="A561" s="4" t="s">
        <v>244</v>
      </c>
      <c r="B561">
        <v>126</v>
      </c>
    </row>
    <row r="562" spans="1:2">
      <c r="A562" s="4" t="s">
        <v>169</v>
      </c>
      <c r="B562" t="s">
        <v>701</v>
      </c>
    </row>
    <row r="563" spans="1:2">
      <c r="A563" s="4" t="s">
        <v>246</v>
      </c>
      <c r="B563">
        <v>-2.58371</v>
      </c>
    </row>
    <row r="564" spans="1:2">
      <c r="A564" s="4" t="s">
        <v>247</v>
      </c>
      <c r="B564">
        <v>-1.94333</v>
      </c>
    </row>
    <row r="565" spans="1:2">
      <c r="A565" s="4" t="s">
        <v>248</v>
      </c>
      <c r="B565">
        <v>-1.61487</v>
      </c>
    </row>
    <row r="566" spans="1:2">
      <c r="A566" s="4" t="s">
        <v>265</v>
      </c>
      <c r="B566">
        <v>0.05</v>
      </c>
    </row>
    <row r="567" spans="1:2">
      <c r="A567" s="4" t="s">
        <v>683</v>
      </c>
      <c r="B567" t="s">
        <v>403</v>
      </c>
    </row>
    <row r="568" spans="1:2">
      <c r="A568" s="4" t="s">
        <v>684</v>
      </c>
      <c r="B568" t="s">
        <v>686</v>
      </c>
    </row>
    <row r="569" spans="1:2">
      <c r="A569" s="4" t="s">
        <v>685</v>
      </c>
      <c r="B569">
        <v>0</v>
      </c>
    </row>
    <row r="570" spans="1:2">
      <c r="A570" s="4" t="s">
        <v>250</v>
      </c>
      <c r="B570" t="s">
        <v>697</v>
      </c>
    </row>
    <row r="571" spans="1:2">
      <c r="A571" s="4" t="s">
        <v>252</v>
      </c>
      <c r="B571" t="s">
        <v>253</v>
      </c>
    </row>
    <row r="572" spans="1:2">
      <c r="A572" s="4" t="s">
        <v>521</v>
      </c>
    </row>
    <row r="573" spans="1:2">
      <c r="A573" s="4" t="s">
        <v>241</v>
      </c>
      <c r="B573">
        <v>-9.2841199999999997</v>
      </c>
    </row>
    <row r="574" spans="1:2">
      <c r="A574" s="4" t="s">
        <v>242</v>
      </c>
      <c r="B574" s="10">
        <v>3.9256900000000002E-16</v>
      </c>
    </row>
    <row r="575" spans="1:2">
      <c r="A575" s="4" t="s">
        <v>243</v>
      </c>
      <c r="B575">
        <v>0</v>
      </c>
    </row>
    <row r="576" spans="1:2">
      <c r="A576" s="4" t="s">
        <v>244</v>
      </c>
      <c r="B576">
        <v>126</v>
      </c>
    </row>
    <row r="577" spans="1:2">
      <c r="A577" s="4" t="s">
        <v>169</v>
      </c>
      <c r="B577" t="s">
        <v>720</v>
      </c>
    </row>
    <row r="578" spans="1:2">
      <c r="A578" s="4" t="s">
        <v>246</v>
      </c>
      <c r="B578">
        <v>-2.58371</v>
      </c>
    </row>
    <row r="579" spans="1:2">
      <c r="A579" s="4" t="s">
        <v>247</v>
      </c>
      <c r="B579">
        <v>-1.94333</v>
      </c>
    </row>
    <row r="580" spans="1:2">
      <c r="A580" s="4" t="s">
        <v>248</v>
      </c>
      <c r="B580">
        <v>-1.61487</v>
      </c>
    </row>
    <row r="581" spans="1:2">
      <c r="A581" s="4" t="s">
        <v>265</v>
      </c>
      <c r="B581">
        <v>0.05</v>
      </c>
    </row>
    <row r="582" spans="1:2">
      <c r="A582" s="4" t="s">
        <v>683</v>
      </c>
      <c r="B582" t="s">
        <v>403</v>
      </c>
    </row>
    <row r="583" spans="1:2">
      <c r="A583" s="4" t="s">
        <v>684</v>
      </c>
      <c r="B583" t="s">
        <v>686</v>
      </c>
    </row>
    <row r="584" spans="1:2">
      <c r="A584" s="4" t="s">
        <v>685</v>
      </c>
      <c r="B584">
        <v>0</v>
      </c>
    </row>
    <row r="585" spans="1:2">
      <c r="A585" s="4" t="s">
        <v>250</v>
      </c>
      <c r="B585" t="s">
        <v>697</v>
      </c>
    </row>
    <row r="586" spans="1:2">
      <c r="A586" s="4" t="s">
        <v>252</v>
      </c>
      <c r="B586" t="s">
        <v>253</v>
      </c>
    </row>
    <row r="587" spans="1:2">
      <c r="A587" s="4" t="s">
        <v>522</v>
      </c>
    </row>
    <row r="588" spans="1:2">
      <c r="A588" s="4" t="s">
        <v>241</v>
      </c>
      <c r="B588">
        <v>-8.1198800000000002</v>
      </c>
    </row>
    <row r="589" spans="1:2">
      <c r="A589" s="4" t="s">
        <v>242</v>
      </c>
      <c r="B589" s="10">
        <v>1.74693E-13</v>
      </c>
    </row>
    <row r="590" spans="1:2">
      <c r="A590" s="4" t="s">
        <v>243</v>
      </c>
      <c r="B590">
        <v>0</v>
      </c>
    </row>
    <row r="591" spans="1:2">
      <c r="A591" s="4" t="s">
        <v>244</v>
      </c>
      <c r="B591">
        <v>126</v>
      </c>
    </row>
    <row r="592" spans="1:2">
      <c r="A592" s="4" t="s">
        <v>169</v>
      </c>
      <c r="B592" t="s">
        <v>721</v>
      </c>
    </row>
    <row r="593" spans="1:2">
      <c r="A593" s="4" t="s">
        <v>246</v>
      </c>
      <c r="B593">
        <v>-2.58371</v>
      </c>
    </row>
    <row r="594" spans="1:2">
      <c r="A594" s="4" t="s">
        <v>247</v>
      </c>
      <c r="B594">
        <v>-1.94333</v>
      </c>
    </row>
    <row r="595" spans="1:2">
      <c r="A595" s="4" t="s">
        <v>248</v>
      </c>
      <c r="B595">
        <v>-1.61487</v>
      </c>
    </row>
    <row r="596" spans="1:2">
      <c r="A596" s="4" t="s">
        <v>265</v>
      </c>
      <c r="B596">
        <v>0.05</v>
      </c>
    </row>
    <row r="597" spans="1:2">
      <c r="A597" s="4" t="s">
        <v>683</v>
      </c>
      <c r="B597" t="s">
        <v>403</v>
      </c>
    </row>
    <row r="598" spans="1:2">
      <c r="A598" s="4" t="s">
        <v>684</v>
      </c>
      <c r="B598" t="s">
        <v>686</v>
      </c>
    </row>
    <row r="599" spans="1:2">
      <c r="A599" s="4" t="s">
        <v>685</v>
      </c>
      <c r="B599">
        <v>0</v>
      </c>
    </row>
    <row r="600" spans="1:2">
      <c r="A600" s="4" t="s">
        <v>250</v>
      </c>
      <c r="B600" t="s">
        <v>697</v>
      </c>
    </row>
    <row r="601" spans="1:2">
      <c r="A601" s="4" t="s">
        <v>252</v>
      </c>
      <c r="B601" t="s">
        <v>253</v>
      </c>
    </row>
    <row r="602" spans="1:2">
      <c r="A602" s="4" t="s">
        <v>523</v>
      </c>
    </row>
    <row r="603" spans="1:2">
      <c r="A603" s="4" t="s">
        <v>241</v>
      </c>
      <c r="B603">
        <v>-1.8636299999999999</v>
      </c>
    </row>
    <row r="604" spans="1:2">
      <c r="A604" s="4" t="s">
        <v>242</v>
      </c>
      <c r="B604">
        <v>5.9434000000000001E-2</v>
      </c>
    </row>
    <row r="605" spans="1:2">
      <c r="A605" s="4" t="s">
        <v>243</v>
      </c>
      <c r="B605">
        <v>0</v>
      </c>
    </row>
    <row r="606" spans="1:2">
      <c r="A606" s="4" t="s">
        <v>244</v>
      </c>
      <c r="B606">
        <v>126</v>
      </c>
    </row>
    <row r="607" spans="1:2">
      <c r="A607" s="4" t="s">
        <v>169</v>
      </c>
      <c r="B607" t="s">
        <v>144</v>
      </c>
    </row>
    <row r="608" spans="1:2">
      <c r="A608" s="4" t="s">
        <v>246</v>
      </c>
      <c r="B608">
        <v>-2.58371</v>
      </c>
    </row>
    <row r="609" spans="1:2">
      <c r="A609" s="4" t="s">
        <v>247</v>
      </c>
      <c r="B609">
        <v>-1.94333</v>
      </c>
    </row>
    <row r="610" spans="1:2">
      <c r="A610" s="4" t="s">
        <v>248</v>
      </c>
      <c r="B610">
        <v>-1.61487</v>
      </c>
    </row>
    <row r="611" spans="1:2">
      <c r="A611" s="4" t="s">
        <v>265</v>
      </c>
      <c r="B611">
        <v>0.05</v>
      </c>
    </row>
    <row r="612" spans="1:2">
      <c r="A612" s="4" t="s">
        <v>683</v>
      </c>
      <c r="B612" t="s">
        <v>403</v>
      </c>
    </row>
    <row r="613" spans="1:2">
      <c r="A613" s="4" t="s">
        <v>684</v>
      </c>
      <c r="B613" t="s">
        <v>686</v>
      </c>
    </row>
    <row r="614" spans="1:2">
      <c r="A614" s="4" t="s">
        <v>685</v>
      </c>
      <c r="B614">
        <v>5.9400000000000001E-2</v>
      </c>
    </row>
    <row r="615" spans="1:2">
      <c r="A615" s="4" t="s">
        <v>250</v>
      </c>
      <c r="B615" s="10" t="s">
        <v>687</v>
      </c>
    </row>
    <row r="616" spans="1:2">
      <c r="A616" s="4" t="s">
        <v>252</v>
      </c>
      <c r="B616" t="s">
        <v>253</v>
      </c>
    </row>
    <row r="617" spans="1:2">
      <c r="A617" s="4" t="s">
        <v>524</v>
      </c>
    </row>
    <row r="618" spans="1:2">
      <c r="A618" s="4" t="s">
        <v>241</v>
      </c>
      <c r="B618">
        <v>-2.3702700000000001</v>
      </c>
    </row>
    <row r="619" spans="1:2">
      <c r="A619" s="4" t="s">
        <v>242</v>
      </c>
      <c r="B619">
        <v>1.7132100000000001E-2</v>
      </c>
    </row>
    <row r="620" spans="1:2">
      <c r="A620" s="4" t="s">
        <v>243</v>
      </c>
      <c r="B620">
        <v>0</v>
      </c>
    </row>
    <row r="621" spans="1:2">
      <c r="A621" s="4" t="s">
        <v>244</v>
      </c>
      <c r="B621" s="10">
        <v>126</v>
      </c>
    </row>
    <row r="622" spans="1:2">
      <c r="A622" s="4" t="s">
        <v>169</v>
      </c>
      <c r="B622" t="s">
        <v>145</v>
      </c>
    </row>
    <row r="623" spans="1:2">
      <c r="A623" s="4" t="s">
        <v>246</v>
      </c>
      <c r="B623">
        <v>-2.58371</v>
      </c>
    </row>
    <row r="624" spans="1:2">
      <c r="A624" s="4" t="s">
        <v>247</v>
      </c>
      <c r="B624">
        <v>-1.94333</v>
      </c>
    </row>
    <row r="625" spans="1:2">
      <c r="A625" s="4" t="s">
        <v>248</v>
      </c>
      <c r="B625">
        <v>-1.61487</v>
      </c>
    </row>
    <row r="626" spans="1:2">
      <c r="A626" s="4" t="s">
        <v>265</v>
      </c>
      <c r="B626">
        <v>0.05</v>
      </c>
    </row>
    <row r="627" spans="1:2">
      <c r="A627" s="4" t="s">
        <v>683</v>
      </c>
      <c r="B627" t="s">
        <v>403</v>
      </c>
    </row>
    <row r="628" spans="1:2">
      <c r="A628" s="4" t="s">
        <v>684</v>
      </c>
      <c r="B628" s="10" t="s">
        <v>686</v>
      </c>
    </row>
    <row r="629" spans="1:2">
      <c r="A629" s="4" t="s">
        <v>685</v>
      </c>
      <c r="B629">
        <v>1.7100000000000001E-2</v>
      </c>
    </row>
    <row r="630" spans="1:2">
      <c r="A630" s="4" t="s">
        <v>250</v>
      </c>
      <c r="B630" t="s">
        <v>697</v>
      </c>
    </row>
    <row r="631" spans="1:2">
      <c r="A631" s="4" t="s">
        <v>252</v>
      </c>
      <c r="B631" t="s">
        <v>253</v>
      </c>
    </row>
    <row r="632" spans="1:2">
      <c r="A632" s="4" t="s">
        <v>525</v>
      </c>
    </row>
    <row r="633" spans="1:2">
      <c r="A633" s="4" t="s">
        <v>241</v>
      </c>
      <c r="B633">
        <v>-2.7184400000000002</v>
      </c>
    </row>
    <row r="634" spans="1:2">
      <c r="A634" s="4" t="s">
        <v>242</v>
      </c>
      <c r="B634">
        <v>6.3810300000000002E-3</v>
      </c>
    </row>
    <row r="635" spans="1:2">
      <c r="A635" s="4" t="s">
        <v>243</v>
      </c>
      <c r="B635">
        <v>0</v>
      </c>
    </row>
    <row r="636" spans="1:2">
      <c r="A636" s="4" t="s">
        <v>244</v>
      </c>
      <c r="B636">
        <v>126</v>
      </c>
    </row>
    <row r="637" spans="1:2">
      <c r="A637" s="4" t="s">
        <v>169</v>
      </c>
      <c r="B637" t="s">
        <v>146</v>
      </c>
    </row>
    <row r="638" spans="1:2">
      <c r="A638" s="4" t="s">
        <v>246</v>
      </c>
      <c r="B638">
        <v>-2.58371</v>
      </c>
    </row>
    <row r="639" spans="1:2">
      <c r="A639" s="4" t="s">
        <v>247</v>
      </c>
      <c r="B639">
        <v>-1.94333</v>
      </c>
    </row>
    <row r="640" spans="1:2">
      <c r="A640" s="4" t="s">
        <v>248</v>
      </c>
      <c r="B640">
        <v>-1.61487</v>
      </c>
    </row>
    <row r="641" spans="1:2">
      <c r="A641" s="4" t="s">
        <v>265</v>
      </c>
      <c r="B641" s="10">
        <v>0.05</v>
      </c>
    </row>
    <row r="642" spans="1:2">
      <c r="A642" s="4" t="s">
        <v>683</v>
      </c>
      <c r="B642" t="s">
        <v>403</v>
      </c>
    </row>
    <row r="643" spans="1:2">
      <c r="A643" s="4" t="s">
        <v>684</v>
      </c>
      <c r="B643" t="s">
        <v>686</v>
      </c>
    </row>
    <row r="644" spans="1:2">
      <c r="A644" s="4" t="s">
        <v>685</v>
      </c>
      <c r="B644">
        <v>6.4000000000000003E-3</v>
      </c>
    </row>
    <row r="645" spans="1:2">
      <c r="A645" s="4" t="s">
        <v>250</v>
      </c>
      <c r="B645" t="s">
        <v>697</v>
      </c>
    </row>
    <row r="646" spans="1:2">
      <c r="A646" s="4" t="s">
        <v>252</v>
      </c>
      <c r="B646" t="s">
        <v>253</v>
      </c>
    </row>
    <row r="647" spans="1:2">
      <c r="A647" s="4" t="s">
        <v>526</v>
      </c>
    </row>
    <row r="648" spans="1:2">
      <c r="A648" s="4" t="s">
        <v>241</v>
      </c>
      <c r="B648">
        <v>-3.5816599999999998</v>
      </c>
    </row>
    <row r="649" spans="1:2">
      <c r="A649" s="4" t="s">
        <v>242</v>
      </c>
      <c r="B649">
        <v>3.59654E-4</v>
      </c>
    </row>
    <row r="650" spans="1:2">
      <c r="A650" s="4" t="s">
        <v>243</v>
      </c>
      <c r="B650">
        <v>0</v>
      </c>
    </row>
    <row r="651" spans="1:2">
      <c r="A651" s="4" t="s">
        <v>244</v>
      </c>
      <c r="B651">
        <v>126</v>
      </c>
    </row>
    <row r="652" spans="1:2">
      <c r="A652" s="4" t="s">
        <v>169</v>
      </c>
      <c r="B652" t="s">
        <v>147</v>
      </c>
    </row>
    <row r="653" spans="1:2">
      <c r="A653" s="4" t="s">
        <v>246</v>
      </c>
      <c r="B653">
        <v>-2.58371</v>
      </c>
    </row>
    <row r="654" spans="1:2">
      <c r="A654" s="4" t="s">
        <v>247</v>
      </c>
      <c r="B654">
        <v>-1.94333</v>
      </c>
    </row>
    <row r="655" spans="1:2">
      <c r="A655" s="4" t="s">
        <v>248</v>
      </c>
      <c r="B655">
        <v>-1.61487</v>
      </c>
    </row>
    <row r="656" spans="1:2">
      <c r="A656" s="4" t="s">
        <v>265</v>
      </c>
      <c r="B656">
        <v>0.05</v>
      </c>
    </row>
    <row r="657" spans="1:2">
      <c r="A657" s="4" t="s">
        <v>683</v>
      </c>
      <c r="B657" t="s">
        <v>403</v>
      </c>
    </row>
    <row r="658" spans="1:2">
      <c r="A658" s="4" t="s">
        <v>684</v>
      </c>
      <c r="B658" t="s">
        <v>686</v>
      </c>
    </row>
    <row r="659" spans="1:2">
      <c r="A659" s="4" t="s">
        <v>685</v>
      </c>
      <c r="B659">
        <v>4.0000000000000002E-4</v>
      </c>
    </row>
    <row r="660" spans="1:2">
      <c r="A660" s="4" t="s">
        <v>250</v>
      </c>
      <c r="B660" t="s">
        <v>697</v>
      </c>
    </row>
    <row r="661" spans="1:2">
      <c r="A661" s="4" t="s">
        <v>252</v>
      </c>
      <c r="B661" t="s">
        <v>253</v>
      </c>
    </row>
    <row r="662" spans="1:2">
      <c r="A662" s="4" t="s">
        <v>527</v>
      </c>
    </row>
    <row r="663" spans="1:2">
      <c r="A663" s="4" t="s">
        <v>241</v>
      </c>
      <c r="B663">
        <v>-1.8971100000000001E-2</v>
      </c>
    </row>
    <row r="664" spans="1:2">
      <c r="A664" s="4" t="s">
        <v>242</v>
      </c>
      <c r="B664">
        <v>0.67793300000000001</v>
      </c>
    </row>
    <row r="665" spans="1:2">
      <c r="A665" s="4" t="s">
        <v>243</v>
      </c>
      <c r="B665">
        <v>3</v>
      </c>
    </row>
    <row r="666" spans="1:2">
      <c r="A666" s="4" t="s">
        <v>244</v>
      </c>
      <c r="B666">
        <v>123</v>
      </c>
    </row>
    <row r="667" spans="1:2">
      <c r="A667" s="4" t="s">
        <v>169</v>
      </c>
      <c r="B667" t="s">
        <v>141</v>
      </c>
    </row>
    <row r="668" spans="1:2">
      <c r="A668" s="4" t="s">
        <v>246</v>
      </c>
      <c r="B668">
        <v>-2.5841599999999998</v>
      </c>
    </row>
    <row r="669" spans="1:2">
      <c r="A669" s="4" t="s">
        <v>247</v>
      </c>
      <c r="B669">
        <v>-1.94339</v>
      </c>
    </row>
    <row r="670" spans="1:2">
      <c r="A670" s="4" t="s">
        <v>248</v>
      </c>
      <c r="B670">
        <v>-1.61483</v>
      </c>
    </row>
    <row r="671" spans="1:2">
      <c r="A671" s="4" t="s">
        <v>265</v>
      </c>
      <c r="B671">
        <v>0.05</v>
      </c>
    </row>
    <row r="672" spans="1:2">
      <c r="A672" s="4" t="s">
        <v>683</v>
      </c>
      <c r="B672" t="s">
        <v>403</v>
      </c>
    </row>
    <row r="673" spans="1:2">
      <c r="A673" s="4" t="s">
        <v>684</v>
      </c>
      <c r="B673" t="s">
        <v>686</v>
      </c>
    </row>
    <row r="674" spans="1:2">
      <c r="A674" s="4" t="s">
        <v>685</v>
      </c>
      <c r="B674">
        <v>0.67789999999999995</v>
      </c>
    </row>
    <row r="675" spans="1:2">
      <c r="A675" s="4" t="s">
        <v>250</v>
      </c>
      <c r="B675" t="s">
        <v>687</v>
      </c>
    </row>
    <row r="676" spans="1:2">
      <c r="A676" s="4" t="s">
        <v>252</v>
      </c>
      <c r="B676" t="s">
        <v>253</v>
      </c>
    </row>
    <row r="677" spans="1:2">
      <c r="A677" s="4" t="s">
        <v>528</v>
      </c>
    </row>
    <row r="678" spans="1:2">
      <c r="A678" s="4" t="s">
        <v>241</v>
      </c>
      <c r="B678">
        <v>-0.41283399999999998</v>
      </c>
    </row>
    <row r="679" spans="1:2">
      <c r="A679" s="4" t="s">
        <v>242</v>
      </c>
      <c r="B679">
        <v>0.53156700000000001</v>
      </c>
    </row>
    <row r="680" spans="1:2">
      <c r="A680" s="4" t="s">
        <v>243</v>
      </c>
      <c r="B680">
        <v>3</v>
      </c>
    </row>
    <row r="681" spans="1:2">
      <c r="A681" s="4" t="s">
        <v>244</v>
      </c>
      <c r="B681">
        <v>123</v>
      </c>
    </row>
    <row r="682" spans="1:2">
      <c r="A682" s="4" t="s">
        <v>169</v>
      </c>
      <c r="B682" t="s">
        <v>142</v>
      </c>
    </row>
    <row r="683" spans="1:2">
      <c r="A683" s="4" t="s">
        <v>246</v>
      </c>
      <c r="B683">
        <v>-2.5841599999999998</v>
      </c>
    </row>
    <row r="684" spans="1:2">
      <c r="A684" s="4" t="s">
        <v>247</v>
      </c>
      <c r="B684">
        <v>-1.94339</v>
      </c>
    </row>
    <row r="685" spans="1:2">
      <c r="A685" s="4" t="s">
        <v>248</v>
      </c>
      <c r="B685">
        <v>-1.61483</v>
      </c>
    </row>
    <row r="686" spans="1:2">
      <c r="A686" s="4" t="s">
        <v>265</v>
      </c>
      <c r="B686" s="10">
        <v>0.05</v>
      </c>
    </row>
    <row r="687" spans="1:2">
      <c r="A687" s="4" t="s">
        <v>683</v>
      </c>
      <c r="B687" t="s">
        <v>403</v>
      </c>
    </row>
    <row r="688" spans="1:2">
      <c r="A688" s="4" t="s">
        <v>684</v>
      </c>
      <c r="B688" t="s">
        <v>686</v>
      </c>
    </row>
    <row r="689" spans="1:2">
      <c r="A689" s="4" t="s">
        <v>685</v>
      </c>
      <c r="B689">
        <v>0.53159999999999996</v>
      </c>
    </row>
    <row r="690" spans="1:2">
      <c r="A690" s="4" t="s">
        <v>250</v>
      </c>
      <c r="B690" t="s">
        <v>687</v>
      </c>
    </row>
    <row r="691" spans="1:2">
      <c r="A691" s="4" t="s">
        <v>252</v>
      </c>
      <c r="B691" t="s">
        <v>253</v>
      </c>
    </row>
    <row r="692" spans="1:2">
      <c r="A692" s="4" t="s">
        <v>529</v>
      </c>
    </row>
    <row r="693" spans="1:2">
      <c r="A693" s="4" t="s">
        <v>241</v>
      </c>
      <c r="B693">
        <v>-0.65217400000000003</v>
      </c>
    </row>
    <row r="694" spans="1:2">
      <c r="A694" s="4" t="s">
        <v>242</v>
      </c>
      <c r="B694">
        <v>0.43274299999999999</v>
      </c>
    </row>
    <row r="695" spans="1:2">
      <c r="A695" s="4" t="s">
        <v>243</v>
      </c>
      <c r="B695">
        <v>0</v>
      </c>
    </row>
    <row r="696" spans="1:2">
      <c r="A696" s="4" t="s">
        <v>244</v>
      </c>
      <c r="B696">
        <v>126</v>
      </c>
    </row>
    <row r="697" spans="1:2">
      <c r="A697" s="4" t="s">
        <v>169</v>
      </c>
      <c r="B697" t="s">
        <v>143</v>
      </c>
    </row>
    <row r="698" spans="1:2">
      <c r="A698" s="4" t="s">
        <v>246</v>
      </c>
      <c r="B698">
        <v>-2.58371</v>
      </c>
    </row>
    <row r="699" spans="1:2">
      <c r="A699" s="4" t="s">
        <v>247</v>
      </c>
      <c r="B699" s="10">
        <v>-1.94333</v>
      </c>
    </row>
    <row r="700" spans="1:2">
      <c r="A700" s="4" t="s">
        <v>248</v>
      </c>
      <c r="B700">
        <v>-1.61487</v>
      </c>
    </row>
    <row r="701" spans="1:2">
      <c r="A701" s="4" t="s">
        <v>265</v>
      </c>
      <c r="B701">
        <v>0.05</v>
      </c>
    </row>
    <row r="702" spans="1:2">
      <c r="A702" s="4" t="s">
        <v>683</v>
      </c>
      <c r="B702" t="s">
        <v>403</v>
      </c>
    </row>
    <row r="703" spans="1:2">
      <c r="A703" s="4" t="s">
        <v>684</v>
      </c>
      <c r="B703" t="s">
        <v>686</v>
      </c>
    </row>
    <row r="704" spans="1:2">
      <c r="A704" s="4" t="s">
        <v>685</v>
      </c>
      <c r="B704">
        <v>0.43269999999999997</v>
      </c>
    </row>
    <row r="705" spans="1:2">
      <c r="A705" s="4" t="s">
        <v>250</v>
      </c>
      <c r="B705" t="s">
        <v>687</v>
      </c>
    </row>
    <row r="706" spans="1:2">
      <c r="A706" s="4" t="s">
        <v>252</v>
      </c>
      <c r="B706" t="s">
        <v>253</v>
      </c>
    </row>
    <row r="707" spans="1:2">
      <c r="A707" s="4" t="s">
        <v>530</v>
      </c>
    </row>
    <row r="708" spans="1:2">
      <c r="A708" s="4" t="s">
        <v>241</v>
      </c>
      <c r="B708">
        <v>-3.3226</v>
      </c>
    </row>
    <row r="709" spans="1:2">
      <c r="A709" s="4" t="s">
        <v>242</v>
      </c>
      <c r="B709" s="10">
        <v>9.0557599999999995E-4</v>
      </c>
    </row>
    <row r="710" spans="1:2">
      <c r="A710" s="4" t="s">
        <v>243</v>
      </c>
      <c r="B710">
        <v>2</v>
      </c>
    </row>
    <row r="711" spans="1:2">
      <c r="A711" s="4" t="s">
        <v>244</v>
      </c>
      <c r="B711">
        <v>124</v>
      </c>
    </row>
    <row r="712" spans="1:2">
      <c r="A712" s="4" t="s">
        <v>169</v>
      </c>
      <c r="B712" t="s">
        <v>702</v>
      </c>
    </row>
    <row r="713" spans="1:2">
      <c r="A713" s="4" t="s">
        <v>246</v>
      </c>
      <c r="B713">
        <v>-2.5840100000000001</v>
      </c>
    </row>
    <row r="714" spans="1:2">
      <c r="A714" s="4" t="s">
        <v>247</v>
      </c>
      <c r="B714">
        <v>-1.94337</v>
      </c>
    </row>
    <row r="715" spans="1:2">
      <c r="A715" s="4" t="s">
        <v>248</v>
      </c>
      <c r="B715">
        <v>-1.6148400000000001</v>
      </c>
    </row>
    <row r="716" spans="1:2">
      <c r="A716" s="4" t="s">
        <v>265</v>
      </c>
      <c r="B716">
        <v>0.05</v>
      </c>
    </row>
    <row r="717" spans="1:2">
      <c r="A717" s="4" t="s">
        <v>683</v>
      </c>
      <c r="B717" t="s">
        <v>403</v>
      </c>
    </row>
    <row r="718" spans="1:2">
      <c r="A718" s="4" t="s">
        <v>684</v>
      </c>
      <c r="B718" t="s">
        <v>686</v>
      </c>
    </row>
    <row r="719" spans="1:2">
      <c r="A719" s="4" t="s">
        <v>685</v>
      </c>
      <c r="B719">
        <v>8.9999999999999998E-4</v>
      </c>
    </row>
    <row r="720" spans="1:2">
      <c r="A720" s="4" t="s">
        <v>250</v>
      </c>
      <c r="B720" t="s">
        <v>697</v>
      </c>
    </row>
    <row r="721" spans="1:2">
      <c r="A721" s="4" t="s">
        <v>252</v>
      </c>
      <c r="B721" t="s">
        <v>253</v>
      </c>
    </row>
    <row r="722" spans="1:2">
      <c r="A722" s="4" t="s">
        <v>531</v>
      </c>
    </row>
    <row r="723" spans="1:2">
      <c r="A723" s="4" t="s">
        <v>241</v>
      </c>
      <c r="B723">
        <v>-3.47763</v>
      </c>
    </row>
    <row r="724" spans="1:2">
      <c r="A724" s="4" t="s">
        <v>242</v>
      </c>
      <c r="B724" s="10">
        <v>5.2418899999999999E-4</v>
      </c>
    </row>
    <row r="725" spans="1:2">
      <c r="A725" s="4" t="s">
        <v>243</v>
      </c>
      <c r="B725">
        <v>2</v>
      </c>
    </row>
    <row r="726" spans="1:2">
      <c r="A726" s="4" t="s">
        <v>244</v>
      </c>
      <c r="B726">
        <v>124</v>
      </c>
    </row>
    <row r="727" spans="1:2">
      <c r="A727" s="4" t="s">
        <v>169</v>
      </c>
      <c r="B727" t="s">
        <v>703</v>
      </c>
    </row>
    <row r="728" spans="1:2">
      <c r="A728" s="4" t="s">
        <v>246</v>
      </c>
      <c r="B728">
        <v>-2.5840100000000001</v>
      </c>
    </row>
    <row r="729" spans="1:2">
      <c r="A729" s="4" t="s">
        <v>247</v>
      </c>
      <c r="B729">
        <v>-1.94337</v>
      </c>
    </row>
    <row r="730" spans="1:2">
      <c r="A730" s="4" t="s">
        <v>248</v>
      </c>
      <c r="B730">
        <v>-1.6148400000000001</v>
      </c>
    </row>
    <row r="731" spans="1:2">
      <c r="A731" s="4" t="s">
        <v>265</v>
      </c>
      <c r="B731">
        <v>0.05</v>
      </c>
    </row>
    <row r="732" spans="1:2">
      <c r="A732" s="4" t="s">
        <v>683</v>
      </c>
      <c r="B732" t="s">
        <v>403</v>
      </c>
    </row>
    <row r="733" spans="1:2">
      <c r="A733" s="4" t="s">
        <v>684</v>
      </c>
      <c r="B733" t="s">
        <v>686</v>
      </c>
    </row>
    <row r="734" spans="1:2">
      <c r="A734" s="4" t="s">
        <v>685</v>
      </c>
      <c r="B734">
        <v>5.0000000000000001E-4</v>
      </c>
    </row>
    <row r="735" spans="1:2">
      <c r="A735" s="4" t="s">
        <v>250</v>
      </c>
      <c r="B735" t="s">
        <v>697</v>
      </c>
    </row>
    <row r="736" spans="1:2">
      <c r="A736" s="4" t="s">
        <v>252</v>
      </c>
      <c r="B736" t="s">
        <v>253</v>
      </c>
    </row>
    <row r="737" spans="1:2">
      <c r="A737" s="4" t="s">
        <v>532</v>
      </c>
    </row>
    <row r="738" spans="1:2">
      <c r="A738" s="4" t="s">
        <v>241</v>
      </c>
      <c r="B738">
        <v>-11.523099999999999</v>
      </c>
    </row>
    <row r="739" spans="1:2">
      <c r="A739" s="4" t="s">
        <v>242</v>
      </c>
      <c r="B739" s="10">
        <v>6.1549299999999998E-21</v>
      </c>
    </row>
    <row r="740" spans="1:2">
      <c r="A740" s="4" t="s">
        <v>243</v>
      </c>
      <c r="B740">
        <v>0</v>
      </c>
    </row>
    <row r="741" spans="1:2">
      <c r="A741" s="4" t="s">
        <v>244</v>
      </c>
      <c r="B741">
        <v>126</v>
      </c>
    </row>
    <row r="742" spans="1:2">
      <c r="A742" s="4" t="s">
        <v>169</v>
      </c>
      <c r="B742" t="s">
        <v>704</v>
      </c>
    </row>
    <row r="743" spans="1:2">
      <c r="A743" s="4" t="s">
        <v>246</v>
      </c>
      <c r="B743">
        <v>-2.58371</v>
      </c>
    </row>
    <row r="744" spans="1:2">
      <c r="A744" s="4" t="s">
        <v>247</v>
      </c>
      <c r="B744">
        <v>-1.94333</v>
      </c>
    </row>
    <row r="745" spans="1:2">
      <c r="A745" s="4" t="s">
        <v>248</v>
      </c>
      <c r="B745">
        <v>-1.61487</v>
      </c>
    </row>
    <row r="746" spans="1:2">
      <c r="A746" s="4" t="s">
        <v>265</v>
      </c>
      <c r="B746">
        <v>0.05</v>
      </c>
    </row>
    <row r="747" spans="1:2">
      <c r="A747" s="4" t="s">
        <v>683</v>
      </c>
      <c r="B747" t="s">
        <v>403</v>
      </c>
    </row>
    <row r="748" spans="1:2">
      <c r="A748" s="4" t="s">
        <v>684</v>
      </c>
      <c r="B748" t="s">
        <v>686</v>
      </c>
    </row>
    <row r="749" spans="1:2">
      <c r="A749" s="4" t="s">
        <v>685</v>
      </c>
      <c r="B749">
        <v>0</v>
      </c>
    </row>
    <row r="750" spans="1:2">
      <c r="A750" s="4" t="s">
        <v>250</v>
      </c>
      <c r="B750" t="s">
        <v>697</v>
      </c>
    </row>
    <row r="751" spans="1:2">
      <c r="A751" s="4" t="s">
        <v>252</v>
      </c>
      <c r="B751" t="s">
        <v>253</v>
      </c>
    </row>
    <row r="752" spans="1:2">
      <c r="A752" s="4" t="s">
        <v>483</v>
      </c>
    </row>
    <row r="753" spans="1:2">
      <c r="A753" s="4" t="s">
        <v>241</v>
      </c>
      <c r="B753">
        <v>-2.5156800000000001</v>
      </c>
    </row>
    <row r="754" spans="1:2">
      <c r="A754" s="4" t="s">
        <v>242</v>
      </c>
      <c r="B754">
        <v>1.14874E-2</v>
      </c>
    </row>
    <row r="755" spans="1:2">
      <c r="A755" s="4" t="s">
        <v>243</v>
      </c>
      <c r="B755">
        <v>0</v>
      </c>
    </row>
    <row r="756" spans="1:2">
      <c r="A756" s="4" t="s">
        <v>244</v>
      </c>
      <c r="B756">
        <v>126</v>
      </c>
    </row>
    <row r="757" spans="1:2">
      <c r="A757" s="4" t="s">
        <v>169</v>
      </c>
      <c r="B757" t="s">
        <v>108</v>
      </c>
    </row>
    <row r="758" spans="1:2">
      <c r="A758" s="4" t="s">
        <v>246</v>
      </c>
      <c r="B758">
        <v>-2.58371</v>
      </c>
    </row>
    <row r="759" spans="1:2">
      <c r="A759" s="4" t="s">
        <v>247</v>
      </c>
      <c r="B759">
        <v>-1.94333</v>
      </c>
    </row>
    <row r="760" spans="1:2">
      <c r="A760" s="4" t="s">
        <v>248</v>
      </c>
      <c r="B760">
        <v>-1.61487</v>
      </c>
    </row>
    <row r="761" spans="1:2">
      <c r="A761" s="4" t="s">
        <v>265</v>
      </c>
      <c r="B761">
        <v>0.01</v>
      </c>
    </row>
    <row r="762" spans="1:2">
      <c r="A762" s="4" t="s">
        <v>683</v>
      </c>
      <c r="B762" t="s">
        <v>403</v>
      </c>
    </row>
    <row r="763" spans="1:2">
      <c r="A763" s="4" t="s">
        <v>684</v>
      </c>
      <c r="B763" t="s">
        <v>686</v>
      </c>
    </row>
    <row r="764" spans="1:2">
      <c r="A764" s="4" t="s">
        <v>685</v>
      </c>
      <c r="B764">
        <v>1.15E-2</v>
      </c>
    </row>
    <row r="765" spans="1:2">
      <c r="A765" s="4" t="s">
        <v>250</v>
      </c>
      <c r="B765" t="s">
        <v>687</v>
      </c>
    </row>
    <row r="766" spans="1:2">
      <c r="A766" s="4" t="s">
        <v>252</v>
      </c>
      <c r="B766" t="s">
        <v>253</v>
      </c>
    </row>
    <row r="767" spans="1:2">
      <c r="A767" s="4" t="s">
        <v>484</v>
      </c>
    </row>
    <row r="768" spans="1:2">
      <c r="A768" s="4" t="s">
        <v>241</v>
      </c>
      <c r="B768">
        <v>-3.2427299999999999</v>
      </c>
    </row>
    <row r="769" spans="1:2">
      <c r="A769" s="4" t="s">
        <v>242</v>
      </c>
      <c r="B769">
        <v>1.1917799999999999E-3</v>
      </c>
    </row>
    <row r="770" spans="1:2">
      <c r="A770" s="4" t="s">
        <v>243</v>
      </c>
      <c r="B770">
        <v>0</v>
      </c>
    </row>
    <row r="771" spans="1:2">
      <c r="A771" s="4" t="s">
        <v>244</v>
      </c>
      <c r="B771">
        <v>126</v>
      </c>
    </row>
    <row r="772" spans="1:2">
      <c r="A772" s="4" t="s">
        <v>169</v>
      </c>
      <c r="B772" t="s">
        <v>109</v>
      </c>
    </row>
    <row r="773" spans="1:2">
      <c r="A773" s="4" t="s">
        <v>246</v>
      </c>
      <c r="B773">
        <v>-2.58371</v>
      </c>
    </row>
    <row r="774" spans="1:2">
      <c r="A774" s="4" t="s">
        <v>247</v>
      </c>
      <c r="B774">
        <v>-1.94333</v>
      </c>
    </row>
    <row r="775" spans="1:2">
      <c r="A775" s="4" t="s">
        <v>248</v>
      </c>
      <c r="B775">
        <v>-1.61487</v>
      </c>
    </row>
    <row r="776" spans="1:2">
      <c r="A776" s="4" t="s">
        <v>265</v>
      </c>
      <c r="B776">
        <v>0.01</v>
      </c>
    </row>
    <row r="777" spans="1:2">
      <c r="A777" s="4" t="s">
        <v>683</v>
      </c>
      <c r="B777" t="s">
        <v>403</v>
      </c>
    </row>
    <row r="778" spans="1:2">
      <c r="A778" s="4" t="s">
        <v>684</v>
      </c>
      <c r="B778" t="s">
        <v>686</v>
      </c>
    </row>
    <row r="779" spans="1:2">
      <c r="A779" s="4" t="s">
        <v>685</v>
      </c>
      <c r="B779">
        <v>1.1999999999999999E-3</v>
      </c>
    </row>
    <row r="780" spans="1:2">
      <c r="A780" s="4" t="s">
        <v>250</v>
      </c>
      <c r="B780" t="s">
        <v>697</v>
      </c>
    </row>
    <row r="781" spans="1:2">
      <c r="A781" s="4" t="s">
        <v>252</v>
      </c>
      <c r="B781" t="s">
        <v>253</v>
      </c>
    </row>
    <row r="782" spans="1:2">
      <c r="A782" s="4" t="s">
        <v>485</v>
      </c>
    </row>
    <row r="783" spans="1:2">
      <c r="A783" s="4" t="s">
        <v>241</v>
      </c>
      <c r="B783">
        <v>-3.4982600000000001</v>
      </c>
    </row>
    <row r="784" spans="1:2">
      <c r="A784" s="4" t="s">
        <v>242</v>
      </c>
      <c r="B784">
        <v>4.8676500000000001E-4</v>
      </c>
    </row>
    <row r="785" spans="1:2">
      <c r="A785" s="4" t="s">
        <v>243</v>
      </c>
      <c r="B785">
        <v>0</v>
      </c>
    </row>
    <row r="786" spans="1:2">
      <c r="A786" s="4" t="s">
        <v>244</v>
      </c>
      <c r="B786">
        <v>126</v>
      </c>
    </row>
    <row r="787" spans="1:2">
      <c r="A787" s="4" t="s">
        <v>169</v>
      </c>
      <c r="B787" t="s">
        <v>110</v>
      </c>
    </row>
    <row r="788" spans="1:2">
      <c r="A788" s="4" t="s">
        <v>246</v>
      </c>
      <c r="B788">
        <v>-2.58371</v>
      </c>
    </row>
    <row r="789" spans="1:2">
      <c r="A789" s="4" t="s">
        <v>247</v>
      </c>
      <c r="B789">
        <v>-1.94333</v>
      </c>
    </row>
    <row r="790" spans="1:2">
      <c r="A790" s="4" t="s">
        <v>248</v>
      </c>
      <c r="B790">
        <v>-1.61487</v>
      </c>
    </row>
    <row r="791" spans="1:2">
      <c r="A791" s="4" t="s">
        <v>265</v>
      </c>
      <c r="B791">
        <v>0.01</v>
      </c>
    </row>
    <row r="792" spans="1:2">
      <c r="A792" s="4" t="s">
        <v>683</v>
      </c>
      <c r="B792" t="s">
        <v>403</v>
      </c>
    </row>
    <row r="793" spans="1:2">
      <c r="A793" s="4" t="s">
        <v>684</v>
      </c>
      <c r="B793" t="s">
        <v>686</v>
      </c>
    </row>
    <row r="794" spans="1:2">
      <c r="A794" s="4" t="s">
        <v>685</v>
      </c>
      <c r="B794">
        <v>5.0000000000000001E-4</v>
      </c>
    </row>
    <row r="795" spans="1:2">
      <c r="A795" s="4" t="s">
        <v>250</v>
      </c>
      <c r="B795" t="s">
        <v>697</v>
      </c>
    </row>
    <row r="796" spans="1:2">
      <c r="A796" s="4" t="s">
        <v>252</v>
      </c>
      <c r="B796" t="s">
        <v>253</v>
      </c>
    </row>
    <row r="797" spans="1:2">
      <c r="A797" s="4" t="s">
        <v>486</v>
      </c>
    </row>
    <row r="798" spans="1:2">
      <c r="A798" s="4" t="s">
        <v>241</v>
      </c>
      <c r="B798">
        <v>-4.4247899999999998</v>
      </c>
    </row>
    <row r="799" spans="1:2">
      <c r="A799" s="4" t="s">
        <v>242</v>
      </c>
      <c r="B799" s="10">
        <v>1.2975E-5</v>
      </c>
    </row>
    <row r="800" spans="1:2">
      <c r="A800" s="4" t="s">
        <v>243</v>
      </c>
      <c r="B800">
        <v>0</v>
      </c>
    </row>
    <row r="801" spans="1:2">
      <c r="A801" s="4" t="s">
        <v>244</v>
      </c>
      <c r="B801">
        <v>126</v>
      </c>
    </row>
    <row r="802" spans="1:2">
      <c r="A802" s="4" t="s">
        <v>169</v>
      </c>
      <c r="B802" t="s">
        <v>111</v>
      </c>
    </row>
    <row r="803" spans="1:2">
      <c r="A803" s="4" t="s">
        <v>246</v>
      </c>
      <c r="B803">
        <v>-2.58371</v>
      </c>
    </row>
    <row r="804" spans="1:2">
      <c r="A804" s="4" t="s">
        <v>247</v>
      </c>
      <c r="B804">
        <v>-1.94333</v>
      </c>
    </row>
    <row r="805" spans="1:2">
      <c r="A805" s="4" t="s">
        <v>248</v>
      </c>
      <c r="B805">
        <v>-1.61487</v>
      </c>
    </row>
    <row r="806" spans="1:2">
      <c r="A806" s="4" t="s">
        <v>265</v>
      </c>
      <c r="B806">
        <v>0.01</v>
      </c>
    </row>
    <row r="807" spans="1:2">
      <c r="A807" s="4" t="s">
        <v>683</v>
      </c>
      <c r="B807" t="s">
        <v>403</v>
      </c>
    </row>
    <row r="808" spans="1:2">
      <c r="A808" s="4" t="s">
        <v>684</v>
      </c>
      <c r="B808" t="s">
        <v>686</v>
      </c>
    </row>
    <row r="809" spans="1:2">
      <c r="A809" s="4" t="s">
        <v>685</v>
      </c>
      <c r="B809">
        <v>0</v>
      </c>
    </row>
    <row r="810" spans="1:2">
      <c r="A810" s="4" t="s">
        <v>250</v>
      </c>
      <c r="B810" t="s">
        <v>697</v>
      </c>
    </row>
    <row r="811" spans="1:2">
      <c r="A811" s="4" t="s">
        <v>252</v>
      </c>
      <c r="B811" t="s">
        <v>253</v>
      </c>
    </row>
    <row r="812" spans="1:2">
      <c r="A812" s="4" t="s">
        <v>487</v>
      </c>
    </row>
    <row r="813" spans="1:2">
      <c r="A813" s="4" t="s">
        <v>241</v>
      </c>
      <c r="B813">
        <v>-2.6650200000000002</v>
      </c>
    </row>
    <row r="814" spans="1:2">
      <c r="A814" s="4" t="s">
        <v>242</v>
      </c>
      <c r="B814">
        <v>7.4754399999999999E-3</v>
      </c>
    </row>
    <row r="815" spans="1:2">
      <c r="A815" s="4" t="s">
        <v>243</v>
      </c>
      <c r="B815">
        <v>0</v>
      </c>
    </row>
    <row r="816" spans="1:2">
      <c r="A816" s="4" t="s">
        <v>244</v>
      </c>
      <c r="B816">
        <v>126</v>
      </c>
    </row>
    <row r="817" spans="1:2">
      <c r="A817" s="4" t="s">
        <v>169</v>
      </c>
      <c r="B817" t="s">
        <v>113</v>
      </c>
    </row>
    <row r="818" spans="1:2">
      <c r="A818" s="4" t="s">
        <v>246</v>
      </c>
      <c r="B818">
        <v>-2.58371</v>
      </c>
    </row>
    <row r="819" spans="1:2">
      <c r="A819" s="4" t="s">
        <v>247</v>
      </c>
      <c r="B819">
        <v>-1.94333</v>
      </c>
    </row>
    <row r="820" spans="1:2">
      <c r="A820" s="4" t="s">
        <v>248</v>
      </c>
      <c r="B820">
        <v>-1.61487</v>
      </c>
    </row>
    <row r="821" spans="1:2">
      <c r="A821" s="4" t="s">
        <v>265</v>
      </c>
      <c r="B821">
        <v>0.01</v>
      </c>
    </row>
    <row r="822" spans="1:2">
      <c r="A822" s="4" t="s">
        <v>683</v>
      </c>
      <c r="B822" t="s">
        <v>403</v>
      </c>
    </row>
    <row r="823" spans="1:2">
      <c r="A823" s="4" t="s">
        <v>684</v>
      </c>
      <c r="B823" t="s">
        <v>686</v>
      </c>
    </row>
    <row r="824" spans="1:2">
      <c r="A824" s="4" t="s">
        <v>685</v>
      </c>
      <c r="B824">
        <v>7.4999999999999997E-3</v>
      </c>
    </row>
    <row r="825" spans="1:2">
      <c r="A825" s="4" t="s">
        <v>250</v>
      </c>
      <c r="B825" t="s">
        <v>697</v>
      </c>
    </row>
    <row r="826" spans="1:2">
      <c r="A826" s="4" t="s">
        <v>252</v>
      </c>
      <c r="B826" t="s">
        <v>253</v>
      </c>
    </row>
    <row r="827" spans="1:2">
      <c r="A827" s="4" t="s">
        <v>488</v>
      </c>
    </row>
    <row r="828" spans="1:2">
      <c r="A828" s="4" t="s">
        <v>241</v>
      </c>
      <c r="B828">
        <v>-3.5584899999999999</v>
      </c>
    </row>
    <row r="829" spans="1:2">
      <c r="A829" s="4" t="s">
        <v>242</v>
      </c>
      <c r="B829">
        <v>3.91395E-4</v>
      </c>
    </row>
    <row r="830" spans="1:2">
      <c r="A830" s="4" t="s">
        <v>243</v>
      </c>
      <c r="B830">
        <v>0</v>
      </c>
    </row>
    <row r="831" spans="1:2">
      <c r="A831" s="4" t="s">
        <v>244</v>
      </c>
      <c r="B831">
        <v>126</v>
      </c>
    </row>
    <row r="832" spans="1:2">
      <c r="A832" s="4" t="s">
        <v>169</v>
      </c>
      <c r="B832" t="s">
        <v>114</v>
      </c>
    </row>
    <row r="833" spans="1:2">
      <c r="A833" s="4" t="s">
        <v>246</v>
      </c>
      <c r="B833">
        <v>-2.58371</v>
      </c>
    </row>
    <row r="834" spans="1:2">
      <c r="A834" s="4" t="s">
        <v>247</v>
      </c>
      <c r="B834">
        <v>-1.94333</v>
      </c>
    </row>
    <row r="835" spans="1:2">
      <c r="A835" s="4" t="s">
        <v>248</v>
      </c>
      <c r="B835">
        <v>-1.61487</v>
      </c>
    </row>
    <row r="836" spans="1:2">
      <c r="A836" s="4" t="s">
        <v>265</v>
      </c>
      <c r="B836">
        <v>0.01</v>
      </c>
    </row>
    <row r="837" spans="1:2">
      <c r="A837" s="4" t="s">
        <v>683</v>
      </c>
      <c r="B837" t="s">
        <v>403</v>
      </c>
    </row>
    <row r="838" spans="1:2">
      <c r="A838" s="4" t="s">
        <v>684</v>
      </c>
      <c r="B838" t="s">
        <v>686</v>
      </c>
    </row>
    <row r="839" spans="1:2">
      <c r="A839" s="4" t="s">
        <v>685</v>
      </c>
      <c r="B839">
        <v>4.0000000000000002E-4</v>
      </c>
    </row>
    <row r="840" spans="1:2">
      <c r="A840" s="4" t="s">
        <v>250</v>
      </c>
      <c r="B840" t="s">
        <v>697</v>
      </c>
    </row>
    <row r="841" spans="1:2">
      <c r="A841" s="4" t="s">
        <v>252</v>
      </c>
      <c r="B841" t="s">
        <v>253</v>
      </c>
    </row>
    <row r="842" spans="1:2">
      <c r="A842" s="4" t="s">
        <v>489</v>
      </c>
    </row>
    <row r="843" spans="1:2">
      <c r="A843" s="4" t="s">
        <v>241</v>
      </c>
      <c r="B843">
        <v>-3.8292999999999999</v>
      </c>
    </row>
    <row r="844" spans="1:2">
      <c r="A844" s="4" t="s">
        <v>242</v>
      </c>
      <c r="B844">
        <v>1.4226000000000001E-4</v>
      </c>
    </row>
    <row r="845" spans="1:2">
      <c r="A845" s="4" t="s">
        <v>243</v>
      </c>
      <c r="B845">
        <v>0</v>
      </c>
    </row>
    <row r="846" spans="1:2">
      <c r="A846" s="4" t="s">
        <v>244</v>
      </c>
      <c r="B846">
        <v>126</v>
      </c>
    </row>
    <row r="847" spans="1:2">
      <c r="A847" s="4" t="s">
        <v>169</v>
      </c>
      <c r="B847" t="s">
        <v>115</v>
      </c>
    </row>
    <row r="848" spans="1:2">
      <c r="A848" s="4" t="s">
        <v>246</v>
      </c>
      <c r="B848">
        <v>-2.58371</v>
      </c>
    </row>
    <row r="849" spans="1:2">
      <c r="A849" s="4" t="s">
        <v>247</v>
      </c>
      <c r="B849">
        <v>-1.94333</v>
      </c>
    </row>
    <row r="850" spans="1:2">
      <c r="A850" s="4" t="s">
        <v>248</v>
      </c>
      <c r="B850">
        <v>-1.61487</v>
      </c>
    </row>
    <row r="851" spans="1:2">
      <c r="A851" s="4" t="s">
        <v>265</v>
      </c>
      <c r="B851">
        <v>0.01</v>
      </c>
    </row>
    <row r="852" spans="1:2">
      <c r="A852" s="4" t="s">
        <v>683</v>
      </c>
      <c r="B852" t="s">
        <v>403</v>
      </c>
    </row>
    <row r="853" spans="1:2">
      <c r="A853" s="4" t="s">
        <v>684</v>
      </c>
      <c r="B853" t="s">
        <v>686</v>
      </c>
    </row>
    <row r="854" spans="1:2">
      <c r="A854" s="4" t="s">
        <v>685</v>
      </c>
      <c r="B854">
        <v>1E-4</v>
      </c>
    </row>
    <row r="855" spans="1:2">
      <c r="A855" s="4" t="s">
        <v>250</v>
      </c>
      <c r="B855" t="s">
        <v>697</v>
      </c>
    </row>
    <row r="856" spans="1:2">
      <c r="A856" s="4" t="s">
        <v>252</v>
      </c>
      <c r="B856" t="s">
        <v>253</v>
      </c>
    </row>
    <row r="857" spans="1:2">
      <c r="A857" s="4" t="s">
        <v>490</v>
      </c>
    </row>
    <row r="858" spans="1:2">
      <c r="A858" s="4" t="s">
        <v>241</v>
      </c>
      <c r="B858">
        <v>-4.6867799999999997</v>
      </c>
    </row>
    <row r="859" spans="1:2">
      <c r="A859" s="4" t="s">
        <v>242</v>
      </c>
      <c r="B859" s="10">
        <v>4.2320700000000001E-6</v>
      </c>
    </row>
    <row r="860" spans="1:2">
      <c r="A860" s="4" t="s">
        <v>243</v>
      </c>
      <c r="B860">
        <v>0</v>
      </c>
    </row>
    <row r="861" spans="1:2">
      <c r="A861" s="4" t="s">
        <v>244</v>
      </c>
      <c r="B861">
        <v>126</v>
      </c>
    </row>
    <row r="862" spans="1:2">
      <c r="A862" s="4" t="s">
        <v>169</v>
      </c>
      <c r="B862" t="s">
        <v>116</v>
      </c>
    </row>
    <row r="863" spans="1:2">
      <c r="A863" s="4" t="s">
        <v>246</v>
      </c>
      <c r="B863">
        <v>-2.58371</v>
      </c>
    </row>
    <row r="864" spans="1:2">
      <c r="A864" s="4" t="s">
        <v>247</v>
      </c>
      <c r="B864">
        <v>-1.94333</v>
      </c>
    </row>
    <row r="865" spans="1:2">
      <c r="A865" s="4" t="s">
        <v>248</v>
      </c>
      <c r="B865">
        <v>-1.61487</v>
      </c>
    </row>
    <row r="866" spans="1:2">
      <c r="A866" s="4" t="s">
        <v>265</v>
      </c>
      <c r="B866">
        <v>0.01</v>
      </c>
    </row>
    <row r="867" spans="1:2">
      <c r="A867" s="4" t="s">
        <v>683</v>
      </c>
      <c r="B867" t="s">
        <v>403</v>
      </c>
    </row>
    <row r="868" spans="1:2">
      <c r="A868" s="4" t="s">
        <v>684</v>
      </c>
      <c r="B868" t="s">
        <v>686</v>
      </c>
    </row>
    <row r="869" spans="1:2">
      <c r="A869" s="4" t="s">
        <v>685</v>
      </c>
      <c r="B869">
        <v>0</v>
      </c>
    </row>
    <row r="870" spans="1:2">
      <c r="A870" s="4" t="s">
        <v>250</v>
      </c>
      <c r="B870" t="s">
        <v>697</v>
      </c>
    </row>
    <row r="871" spans="1:2">
      <c r="A871" s="4" t="s">
        <v>252</v>
      </c>
      <c r="B871" t="s">
        <v>253</v>
      </c>
    </row>
    <row r="872" spans="1:2">
      <c r="A872" s="4" t="s">
        <v>491</v>
      </c>
    </row>
    <row r="873" spans="1:2">
      <c r="A873" s="4" t="s">
        <v>241</v>
      </c>
      <c r="B873">
        <v>-3.1239400000000002</v>
      </c>
    </row>
    <row r="874" spans="1:2">
      <c r="A874" s="4" t="s">
        <v>242</v>
      </c>
      <c r="B874">
        <v>1.77684E-3</v>
      </c>
    </row>
    <row r="875" spans="1:2">
      <c r="A875" s="4" t="s">
        <v>243</v>
      </c>
      <c r="B875">
        <v>0</v>
      </c>
    </row>
    <row r="876" spans="1:2">
      <c r="A876" s="4" t="s">
        <v>244</v>
      </c>
      <c r="B876">
        <v>126</v>
      </c>
    </row>
    <row r="877" spans="1:2">
      <c r="A877" s="4" t="s">
        <v>169</v>
      </c>
      <c r="B877" t="s">
        <v>118</v>
      </c>
    </row>
    <row r="878" spans="1:2">
      <c r="A878" s="4" t="s">
        <v>246</v>
      </c>
      <c r="B878">
        <v>-2.58371</v>
      </c>
    </row>
    <row r="879" spans="1:2">
      <c r="A879" s="4" t="s">
        <v>247</v>
      </c>
      <c r="B879">
        <v>-1.94333</v>
      </c>
    </row>
    <row r="880" spans="1:2">
      <c r="A880" s="4" t="s">
        <v>248</v>
      </c>
      <c r="B880">
        <v>-1.61487</v>
      </c>
    </row>
    <row r="881" spans="1:2">
      <c r="A881" s="4" t="s">
        <v>265</v>
      </c>
      <c r="B881">
        <v>0.01</v>
      </c>
    </row>
    <row r="882" spans="1:2">
      <c r="A882" s="4" t="s">
        <v>683</v>
      </c>
      <c r="B882" t="s">
        <v>403</v>
      </c>
    </row>
    <row r="883" spans="1:2">
      <c r="A883" s="4" t="s">
        <v>684</v>
      </c>
      <c r="B883" t="s">
        <v>686</v>
      </c>
    </row>
    <row r="884" spans="1:2">
      <c r="A884" s="4" t="s">
        <v>685</v>
      </c>
      <c r="B884">
        <v>1.8E-3</v>
      </c>
    </row>
    <row r="885" spans="1:2">
      <c r="A885" s="4" t="s">
        <v>250</v>
      </c>
      <c r="B885" t="s">
        <v>697</v>
      </c>
    </row>
    <row r="886" spans="1:2">
      <c r="A886" s="4" t="s">
        <v>252</v>
      </c>
      <c r="B886" t="s">
        <v>253</v>
      </c>
    </row>
    <row r="887" spans="1:2">
      <c r="A887" s="4" t="s">
        <v>492</v>
      </c>
    </row>
    <row r="888" spans="1:2">
      <c r="A888" s="4" t="s">
        <v>241</v>
      </c>
      <c r="B888">
        <v>-3.31663</v>
      </c>
    </row>
    <row r="889" spans="1:2">
      <c r="A889" s="4" t="s">
        <v>242</v>
      </c>
      <c r="B889">
        <v>9.2451299999999996E-4</v>
      </c>
    </row>
    <row r="890" spans="1:2">
      <c r="A890" s="4" t="s">
        <v>243</v>
      </c>
      <c r="B890">
        <v>0</v>
      </c>
    </row>
    <row r="891" spans="1:2">
      <c r="A891" s="4" t="s">
        <v>244</v>
      </c>
      <c r="B891">
        <v>126</v>
      </c>
    </row>
    <row r="892" spans="1:2">
      <c r="A892" s="4" t="s">
        <v>169</v>
      </c>
      <c r="B892" t="s">
        <v>119</v>
      </c>
    </row>
    <row r="893" spans="1:2">
      <c r="A893" s="4" t="s">
        <v>246</v>
      </c>
      <c r="B893">
        <v>-2.58371</v>
      </c>
    </row>
    <row r="894" spans="1:2">
      <c r="A894" s="4" t="s">
        <v>247</v>
      </c>
      <c r="B894">
        <v>-1.94333</v>
      </c>
    </row>
    <row r="895" spans="1:2">
      <c r="A895" s="4" t="s">
        <v>248</v>
      </c>
      <c r="B895">
        <v>-1.61487</v>
      </c>
    </row>
    <row r="896" spans="1:2">
      <c r="A896" s="4" t="s">
        <v>265</v>
      </c>
      <c r="B896">
        <v>0.01</v>
      </c>
    </row>
    <row r="897" spans="1:2">
      <c r="A897" s="4" t="s">
        <v>683</v>
      </c>
      <c r="B897" t="s">
        <v>403</v>
      </c>
    </row>
    <row r="898" spans="1:2">
      <c r="A898" s="4" t="s">
        <v>684</v>
      </c>
      <c r="B898" t="s">
        <v>686</v>
      </c>
    </row>
    <row r="899" spans="1:2">
      <c r="A899" s="4" t="s">
        <v>685</v>
      </c>
      <c r="B899">
        <v>8.9999999999999998E-4</v>
      </c>
    </row>
    <row r="900" spans="1:2">
      <c r="A900" s="4" t="s">
        <v>250</v>
      </c>
      <c r="B900" t="s">
        <v>697</v>
      </c>
    </row>
    <row r="901" spans="1:2">
      <c r="A901" s="4" t="s">
        <v>252</v>
      </c>
      <c r="B901" t="s">
        <v>253</v>
      </c>
    </row>
    <row r="902" spans="1:2">
      <c r="A902" s="4" t="s">
        <v>493</v>
      </c>
    </row>
    <row r="903" spans="1:2">
      <c r="A903" s="4" t="s">
        <v>241</v>
      </c>
      <c r="B903">
        <v>-3.2496399999999999</v>
      </c>
    </row>
    <row r="904" spans="1:2">
      <c r="A904" s="4" t="s">
        <v>242</v>
      </c>
      <c r="B904">
        <v>1.16402E-3</v>
      </c>
    </row>
    <row r="905" spans="1:2">
      <c r="A905" s="4" t="s">
        <v>243</v>
      </c>
      <c r="B905">
        <v>0</v>
      </c>
    </row>
    <row r="906" spans="1:2">
      <c r="A906" s="4" t="s">
        <v>244</v>
      </c>
      <c r="B906">
        <v>126</v>
      </c>
    </row>
    <row r="907" spans="1:2">
      <c r="A907" s="4" t="s">
        <v>169</v>
      </c>
      <c r="B907" t="s">
        <v>120</v>
      </c>
    </row>
    <row r="908" spans="1:2">
      <c r="A908" s="4" t="s">
        <v>246</v>
      </c>
      <c r="B908">
        <v>-2.58371</v>
      </c>
    </row>
    <row r="909" spans="1:2">
      <c r="A909" s="4" t="s">
        <v>247</v>
      </c>
      <c r="B909">
        <v>-1.94333</v>
      </c>
    </row>
    <row r="910" spans="1:2">
      <c r="A910" s="4" t="s">
        <v>248</v>
      </c>
      <c r="B910">
        <v>-1.61487</v>
      </c>
    </row>
    <row r="911" spans="1:2">
      <c r="A911" s="4" t="s">
        <v>265</v>
      </c>
      <c r="B911">
        <v>0.01</v>
      </c>
    </row>
    <row r="912" spans="1:2">
      <c r="A912" s="4" t="s">
        <v>683</v>
      </c>
      <c r="B912" t="s">
        <v>403</v>
      </c>
    </row>
    <row r="913" spans="1:2">
      <c r="A913" s="4" t="s">
        <v>684</v>
      </c>
      <c r="B913" t="s">
        <v>686</v>
      </c>
    </row>
    <row r="914" spans="1:2">
      <c r="A914" s="4" t="s">
        <v>685</v>
      </c>
      <c r="B914">
        <v>1.1999999999999999E-3</v>
      </c>
    </row>
    <row r="915" spans="1:2">
      <c r="A915" s="4" t="s">
        <v>250</v>
      </c>
      <c r="B915" t="s">
        <v>697</v>
      </c>
    </row>
    <row r="916" spans="1:2">
      <c r="A916" s="4" t="s">
        <v>252</v>
      </c>
      <c r="B916" t="s">
        <v>253</v>
      </c>
    </row>
    <row r="917" spans="1:2">
      <c r="A917" s="4" t="s">
        <v>494</v>
      </c>
    </row>
    <row r="918" spans="1:2">
      <c r="A918" s="4" t="s">
        <v>241</v>
      </c>
      <c r="B918">
        <v>-3.9081800000000002</v>
      </c>
    </row>
    <row r="919" spans="1:2">
      <c r="A919" s="4" t="s">
        <v>242</v>
      </c>
      <c r="B919">
        <v>1.04944E-4</v>
      </c>
    </row>
    <row r="920" spans="1:2">
      <c r="A920" s="4" t="s">
        <v>243</v>
      </c>
      <c r="B920">
        <v>0</v>
      </c>
    </row>
    <row r="921" spans="1:2">
      <c r="A921" s="4" t="s">
        <v>244</v>
      </c>
      <c r="B921">
        <v>126</v>
      </c>
    </row>
    <row r="922" spans="1:2">
      <c r="A922" s="4" t="s">
        <v>169</v>
      </c>
      <c r="B922" t="s">
        <v>121</v>
      </c>
    </row>
    <row r="923" spans="1:2">
      <c r="A923" s="4" t="s">
        <v>246</v>
      </c>
      <c r="B923">
        <v>-2.58371</v>
      </c>
    </row>
    <row r="924" spans="1:2">
      <c r="A924" s="4" t="s">
        <v>247</v>
      </c>
      <c r="B924">
        <v>-1.94333</v>
      </c>
    </row>
    <row r="925" spans="1:2">
      <c r="A925" s="4" t="s">
        <v>248</v>
      </c>
      <c r="B925">
        <v>-1.61487</v>
      </c>
    </row>
    <row r="926" spans="1:2">
      <c r="A926" s="4" t="s">
        <v>265</v>
      </c>
      <c r="B926">
        <v>0.01</v>
      </c>
    </row>
    <row r="927" spans="1:2">
      <c r="A927" s="4" t="s">
        <v>683</v>
      </c>
      <c r="B927" t="s">
        <v>403</v>
      </c>
    </row>
    <row r="928" spans="1:2">
      <c r="A928" s="4" t="s">
        <v>684</v>
      </c>
      <c r="B928" t="s">
        <v>686</v>
      </c>
    </row>
    <row r="929" spans="1:2">
      <c r="A929" s="4" t="s">
        <v>685</v>
      </c>
      <c r="B929">
        <v>1E-4</v>
      </c>
    </row>
    <row r="930" spans="1:2">
      <c r="A930" s="4" t="s">
        <v>250</v>
      </c>
      <c r="B930" t="s">
        <v>697</v>
      </c>
    </row>
    <row r="931" spans="1:2">
      <c r="A931" s="4" t="s">
        <v>252</v>
      </c>
      <c r="B931" t="s">
        <v>253</v>
      </c>
    </row>
    <row r="932" spans="1:2">
      <c r="A932" s="4" t="s">
        <v>495</v>
      </c>
    </row>
    <row r="933" spans="1:2">
      <c r="A933" s="4" t="s">
        <v>241</v>
      </c>
      <c r="B933">
        <v>1.69818</v>
      </c>
    </row>
    <row r="934" spans="1:2">
      <c r="A934" s="4" t="s">
        <v>242</v>
      </c>
      <c r="B934">
        <v>0.97874899999999998</v>
      </c>
    </row>
    <row r="935" spans="1:2">
      <c r="A935" s="4" t="s">
        <v>243</v>
      </c>
      <c r="B935">
        <v>0</v>
      </c>
    </row>
    <row r="936" spans="1:2">
      <c r="A936" s="4" t="s">
        <v>244</v>
      </c>
      <c r="B936">
        <v>126</v>
      </c>
    </row>
    <row r="937" spans="1:2">
      <c r="A937" s="4" t="s">
        <v>169</v>
      </c>
      <c r="B937" t="s">
        <v>688</v>
      </c>
    </row>
    <row r="938" spans="1:2">
      <c r="A938" s="4" t="s">
        <v>246</v>
      </c>
      <c r="B938">
        <v>-2.58371</v>
      </c>
    </row>
    <row r="939" spans="1:2">
      <c r="A939" s="4" t="s">
        <v>247</v>
      </c>
      <c r="B939">
        <v>-1.94333</v>
      </c>
    </row>
    <row r="940" spans="1:2">
      <c r="A940" s="4" t="s">
        <v>248</v>
      </c>
      <c r="B940">
        <v>-1.61487</v>
      </c>
    </row>
    <row r="941" spans="1:2">
      <c r="A941" s="4" t="s">
        <v>265</v>
      </c>
      <c r="B941">
        <v>0.01</v>
      </c>
    </row>
    <row r="942" spans="1:2">
      <c r="A942" s="4" t="s">
        <v>683</v>
      </c>
      <c r="B942" t="s">
        <v>403</v>
      </c>
    </row>
    <row r="943" spans="1:2">
      <c r="A943" s="4" t="s">
        <v>684</v>
      </c>
      <c r="B943" t="s">
        <v>686</v>
      </c>
    </row>
    <row r="944" spans="1:2">
      <c r="A944" s="4" t="s">
        <v>685</v>
      </c>
      <c r="B944">
        <v>0.97870000000000001</v>
      </c>
    </row>
    <row r="945" spans="1:2">
      <c r="A945" s="4" t="s">
        <v>250</v>
      </c>
      <c r="B945" t="s">
        <v>687</v>
      </c>
    </row>
    <row r="946" spans="1:2">
      <c r="A946" s="4" t="s">
        <v>252</v>
      </c>
      <c r="B946" t="s">
        <v>253</v>
      </c>
    </row>
    <row r="947" spans="1:2">
      <c r="A947" s="4" t="s">
        <v>496</v>
      </c>
    </row>
    <row r="948" spans="1:2">
      <c r="A948" s="4" t="s">
        <v>241</v>
      </c>
      <c r="B948">
        <v>2.4293499999999999</v>
      </c>
    </row>
    <row r="949" spans="1:2">
      <c r="A949" s="4" t="s">
        <v>242</v>
      </c>
      <c r="B949">
        <v>0.99755000000000005</v>
      </c>
    </row>
    <row r="950" spans="1:2">
      <c r="A950" s="4" t="s">
        <v>243</v>
      </c>
      <c r="B950">
        <v>0</v>
      </c>
    </row>
    <row r="951" spans="1:2">
      <c r="A951" s="4" t="s">
        <v>244</v>
      </c>
      <c r="B951">
        <v>126</v>
      </c>
    </row>
    <row r="952" spans="1:2">
      <c r="A952" s="4" t="s">
        <v>169</v>
      </c>
      <c r="B952" t="s">
        <v>707</v>
      </c>
    </row>
    <row r="953" spans="1:2">
      <c r="A953" s="4" t="s">
        <v>246</v>
      </c>
      <c r="B953">
        <v>-2.58371</v>
      </c>
    </row>
    <row r="954" spans="1:2">
      <c r="A954" s="4" t="s">
        <v>247</v>
      </c>
      <c r="B954">
        <v>-1.94333</v>
      </c>
    </row>
    <row r="955" spans="1:2">
      <c r="A955" s="4" t="s">
        <v>248</v>
      </c>
      <c r="B955">
        <v>-1.61487</v>
      </c>
    </row>
    <row r="956" spans="1:2">
      <c r="A956" s="4" t="s">
        <v>265</v>
      </c>
      <c r="B956">
        <v>0.01</v>
      </c>
    </row>
    <row r="957" spans="1:2">
      <c r="A957" s="4" t="s">
        <v>683</v>
      </c>
      <c r="B957" t="s">
        <v>403</v>
      </c>
    </row>
    <row r="958" spans="1:2">
      <c r="A958" s="4" t="s">
        <v>684</v>
      </c>
      <c r="B958" t="s">
        <v>686</v>
      </c>
    </row>
    <row r="959" spans="1:2">
      <c r="A959" s="4" t="s">
        <v>685</v>
      </c>
      <c r="B959">
        <v>0.99760000000000004</v>
      </c>
    </row>
    <row r="960" spans="1:2">
      <c r="A960" s="4" t="s">
        <v>250</v>
      </c>
      <c r="B960" t="s">
        <v>687</v>
      </c>
    </row>
    <row r="961" spans="1:25">
      <c r="A961" s="4" t="s">
        <v>252</v>
      </c>
      <c r="B961" t="s">
        <v>253</v>
      </c>
    </row>
    <row r="962" spans="1:25">
      <c r="A962" s="4" t="s">
        <v>497</v>
      </c>
    </row>
    <row r="963" spans="1:25">
      <c r="A963" s="4" t="s">
        <v>241</v>
      </c>
      <c r="B963">
        <v>2.6636600000000001</v>
      </c>
    </row>
    <row r="964" spans="1:25">
      <c r="A964" s="4" t="s">
        <v>242</v>
      </c>
      <c r="B964">
        <v>0.99903299999999995</v>
      </c>
    </row>
    <row r="965" spans="1:25">
      <c r="A965" s="4" t="s">
        <v>243</v>
      </c>
      <c r="B965">
        <v>0</v>
      </c>
    </row>
    <row r="966" spans="1:25">
      <c r="A966" s="4" t="s">
        <v>244</v>
      </c>
      <c r="B966">
        <v>126</v>
      </c>
    </row>
    <row r="967" spans="1:25">
      <c r="A967" s="4" t="s">
        <v>169</v>
      </c>
      <c r="B967" t="s">
        <v>689</v>
      </c>
    </row>
    <row r="968" spans="1:25">
      <c r="A968" s="4" t="s">
        <v>246</v>
      </c>
      <c r="B968">
        <v>-2.58371</v>
      </c>
    </row>
    <row r="969" spans="1:25">
      <c r="A969" s="4" t="s">
        <v>247</v>
      </c>
      <c r="B969">
        <v>-1.94333</v>
      </c>
    </row>
    <row r="970" spans="1:25">
      <c r="A970" s="4" t="s">
        <v>248</v>
      </c>
      <c r="B970">
        <v>-1.61487</v>
      </c>
    </row>
    <row r="971" spans="1:25">
      <c r="A971" t="s">
        <v>265</v>
      </c>
      <c r="B971">
        <v>0.01</v>
      </c>
    </row>
    <row r="972" spans="1:25">
      <c r="A972" t="s">
        <v>683</v>
      </c>
      <c r="B972" t="s">
        <v>403</v>
      </c>
    </row>
    <row r="973" spans="1:25">
      <c r="A973" s="4" t="s">
        <v>684</v>
      </c>
      <c r="B973" t="s">
        <v>686</v>
      </c>
      <c r="U973" s="6"/>
      <c r="V973" s="6"/>
      <c r="Y973" s="11"/>
    </row>
    <row r="974" spans="1:25">
      <c r="A974" s="4" t="s">
        <v>685</v>
      </c>
      <c r="B974">
        <v>0.999</v>
      </c>
      <c r="U974" s="6"/>
      <c r="Y974" s="11"/>
    </row>
    <row r="975" spans="1:25">
      <c r="A975" s="4" t="s">
        <v>250</v>
      </c>
      <c r="B975" t="s">
        <v>687</v>
      </c>
      <c r="U975" s="6"/>
      <c r="Y975" s="11"/>
    </row>
    <row r="976" spans="1:25">
      <c r="A976" s="4" t="s">
        <v>252</v>
      </c>
      <c r="B976" t="s">
        <v>253</v>
      </c>
      <c r="U976" s="6"/>
      <c r="Y976" s="11"/>
    </row>
    <row r="977" spans="1:25">
      <c r="A977" s="4" t="s">
        <v>498</v>
      </c>
      <c r="U977" s="6"/>
      <c r="Y977" s="11"/>
    </row>
    <row r="978" spans="1:25">
      <c r="A978" s="4" t="s">
        <v>241</v>
      </c>
      <c r="B978">
        <v>3.0638800000000002</v>
      </c>
      <c r="U978" s="6"/>
      <c r="Y978" s="11"/>
    </row>
    <row r="979" spans="1:25">
      <c r="A979" s="4" t="s">
        <v>242</v>
      </c>
      <c r="B979">
        <v>0.99986399999999998</v>
      </c>
      <c r="U979" s="6"/>
      <c r="Y979" s="11"/>
    </row>
    <row r="980" spans="1:25">
      <c r="A980" s="4" t="s">
        <v>243</v>
      </c>
      <c r="B980">
        <v>0</v>
      </c>
      <c r="U980" s="6"/>
      <c r="Y980" s="11"/>
    </row>
    <row r="981" spans="1:25">
      <c r="A981" s="4" t="s">
        <v>244</v>
      </c>
      <c r="B981">
        <v>126</v>
      </c>
      <c r="U981" s="6"/>
      <c r="Y981" s="11"/>
    </row>
    <row r="982" spans="1:25">
      <c r="A982" s="4" t="s">
        <v>169</v>
      </c>
      <c r="B982" t="s">
        <v>690</v>
      </c>
      <c r="U982" s="6"/>
      <c r="Y982" s="11"/>
    </row>
    <row r="983" spans="1:25">
      <c r="A983" s="4" t="s">
        <v>246</v>
      </c>
      <c r="B983">
        <v>-2.58371</v>
      </c>
      <c r="U983" s="6"/>
      <c r="Y983" s="11"/>
    </row>
    <row r="984" spans="1:25">
      <c r="A984" s="4" t="s">
        <v>247</v>
      </c>
      <c r="B984">
        <v>-1.94333</v>
      </c>
      <c r="U984" s="6"/>
      <c r="Y984" s="11"/>
    </row>
    <row r="985" spans="1:25">
      <c r="A985" s="4" t="s">
        <v>248</v>
      </c>
      <c r="B985">
        <v>-1.61487</v>
      </c>
      <c r="U985" s="6"/>
      <c r="Y985" s="11"/>
    </row>
    <row r="986" spans="1:25">
      <c r="A986" s="4" t="s">
        <v>265</v>
      </c>
      <c r="B986">
        <v>0.01</v>
      </c>
      <c r="U986" s="6"/>
      <c r="Y986" s="11"/>
    </row>
    <row r="987" spans="1:25">
      <c r="A987" s="4" t="s">
        <v>683</v>
      </c>
      <c r="B987" t="s">
        <v>403</v>
      </c>
      <c r="U987" s="6"/>
      <c r="Y987" s="11"/>
    </row>
    <row r="988" spans="1:25">
      <c r="A988" s="4" t="s">
        <v>684</v>
      </c>
      <c r="B988" t="s">
        <v>686</v>
      </c>
      <c r="U988" s="6"/>
      <c r="Y988" s="11"/>
    </row>
    <row r="989" spans="1:25">
      <c r="A989" s="4" t="s">
        <v>685</v>
      </c>
      <c r="B989" s="10">
        <v>0.99990000000000001</v>
      </c>
      <c r="U989" s="6"/>
      <c r="Y989" s="11"/>
    </row>
    <row r="990" spans="1:25">
      <c r="A990" s="4" t="s">
        <v>250</v>
      </c>
      <c r="B990" t="s">
        <v>687</v>
      </c>
    </row>
    <row r="991" spans="1:25">
      <c r="A991" s="4" t="s">
        <v>252</v>
      </c>
      <c r="B991" t="s">
        <v>253</v>
      </c>
    </row>
    <row r="992" spans="1:25">
      <c r="A992" s="4" t="s">
        <v>499</v>
      </c>
      <c r="B992" s="10"/>
    </row>
    <row r="993" spans="1:2">
      <c r="A993" s="4" t="s">
        <v>241</v>
      </c>
      <c r="B993">
        <v>1.7474400000000001</v>
      </c>
    </row>
    <row r="994" spans="1:2">
      <c r="A994" s="4" t="s">
        <v>242</v>
      </c>
      <c r="B994">
        <v>0.98111199999999998</v>
      </c>
    </row>
    <row r="995" spans="1:2">
      <c r="A995" s="4" t="s">
        <v>243</v>
      </c>
      <c r="B995">
        <v>0</v>
      </c>
    </row>
    <row r="996" spans="1:2">
      <c r="A996" s="4" t="s">
        <v>244</v>
      </c>
      <c r="B996">
        <v>126</v>
      </c>
    </row>
    <row r="997" spans="1:2">
      <c r="A997" s="4" t="s">
        <v>169</v>
      </c>
      <c r="B997" t="s">
        <v>691</v>
      </c>
    </row>
    <row r="998" spans="1:2">
      <c r="A998" s="4" t="s">
        <v>246</v>
      </c>
      <c r="B998">
        <v>-2.58371</v>
      </c>
    </row>
    <row r="999" spans="1:2">
      <c r="A999" s="4" t="s">
        <v>247</v>
      </c>
      <c r="B999">
        <v>-1.94333</v>
      </c>
    </row>
    <row r="1000" spans="1:2">
      <c r="A1000" s="4" t="s">
        <v>248</v>
      </c>
      <c r="B1000">
        <v>-1.61487</v>
      </c>
    </row>
    <row r="1001" spans="1:2">
      <c r="A1001" s="4" t="s">
        <v>265</v>
      </c>
      <c r="B1001">
        <v>0.01</v>
      </c>
    </row>
    <row r="1002" spans="1:2">
      <c r="A1002" s="4" t="s">
        <v>683</v>
      </c>
      <c r="B1002" s="10" t="s">
        <v>403</v>
      </c>
    </row>
    <row r="1003" spans="1:2">
      <c r="A1003" s="4" t="s">
        <v>684</v>
      </c>
      <c r="B1003" t="s">
        <v>686</v>
      </c>
    </row>
    <row r="1004" spans="1:2">
      <c r="A1004" s="4" t="s">
        <v>685</v>
      </c>
      <c r="B1004">
        <v>0.98109999999999997</v>
      </c>
    </row>
    <row r="1005" spans="1:2">
      <c r="A1005" s="4" t="s">
        <v>250</v>
      </c>
      <c r="B1005" s="10" t="s">
        <v>687</v>
      </c>
    </row>
    <row r="1006" spans="1:2">
      <c r="A1006" s="4" t="s">
        <v>252</v>
      </c>
      <c r="B1006" t="s">
        <v>253</v>
      </c>
    </row>
    <row r="1007" spans="1:2">
      <c r="A1007" s="4" t="s">
        <v>500</v>
      </c>
    </row>
    <row r="1008" spans="1:2">
      <c r="A1008" s="4" t="s">
        <v>241</v>
      </c>
      <c r="B1008">
        <v>2.5669900000000001</v>
      </c>
    </row>
    <row r="1009" spans="1:2">
      <c r="A1009" s="4" t="s">
        <v>242</v>
      </c>
      <c r="B1009">
        <v>0.998556</v>
      </c>
    </row>
    <row r="1010" spans="1:2">
      <c r="A1010" s="4" t="s">
        <v>243</v>
      </c>
      <c r="B1010">
        <v>0</v>
      </c>
    </row>
    <row r="1011" spans="1:2">
      <c r="A1011" s="4" t="s">
        <v>244</v>
      </c>
      <c r="B1011">
        <v>126</v>
      </c>
    </row>
    <row r="1012" spans="1:2">
      <c r="A1012" s="4" t="s">
        <v>169</v>
      </c>
      <c r="B1012" t="s">
        <v>708</v>
      </c>
    </row>
    <row r="1013" spans="1:2">
      <c r="A1013" s="4" t="s">
        <v>246</v>
      </c>
      <c r="B1013">
        <v>-2.58371</v>
      </c>
    </row>
    <row r="1014" spans="1:2">
      <c r="A1014" s="4" t="s">
        <v>247</v>
      </c>
      <c r="B1014">
        <v>-1.94333</v>
      </c>
    </row>
    <row r="1015" spans="1:2">
      <c r="A1015" s="4" t="s">
        <v>248</v>
      </c>
      <c r="B1015" s="10">
        <v>-1.61487</v>
      </c>
    </row>
    <row r="1016" spans="1:2">
      <c r="A1016" s="4" t="s">
        <v>265</v>
      </c>
      <c r="B1016">
        <v>0.01</v>
      </c>
    </row>
    <row r="1017" spans="1:2">
      <c r="A1017" s="4" t="s">
        <v>683</v>
      </c>
      <c r="B1017" t="s">
        <v>403</v>
      </c>
    </row>
    <row r="1018" spans="1:2">
      <c r="A1018" s="4" t="s">
        <v>684</v>
      </c>
      <c r="B1018" t="s">
        <v>686</v>
      </c>
    </row>
    <row r="1019" spans="1:2">
      <c r="A1019" s="4" t="s">
        <v>685</v>
      </c>
      <c r="B1019">
        <v>0.99860000000000004</v>
      </c>
    </row>
    <row r="1020" spans="1:2">
      <c r="A1020" s="4" t="s">
        <v>250</v>
      </c>
      <c r="B1020" t="s">
        <v>687</v>
      </c>
    </row>
    <row r="1021" spans="1:2">
      <c r="A1021" s="4" t="s">
        <v>252</v>
      </c>
      <c r="B1021" t="s">
        <v>253</v>
      </c>
    </row>
    <row r="1022" spans="1:2">
      <c r="A1022" s="4" t="s">
        <v>501</v>
      </c>
    </row>
    <row r="1023" spans="1:2">
      <c r="A1023" s="4" t="s">
        <v>241</v>
      </c>
      <c r="B1023">
        <v>2.8226399999999998</v>
      </c>
    </row>
    <row r="1024" spans="1:2">
      <c r="A1024" s="4" t="s">
        <v>242</v>
      </c>
      <c r="B1024">
        <v>0.99952799999999997</v>
      </c>
    </row>
    <row r="1025" spans="1:2">
      <c r="A1025" s="4" t="s">
        <v>243</v>
      </c>
      <c r="B1025">
        <v>0</v>
      </c>
    </row>
    <row r="1026" spans="1:2">
      <c r="A1026" s="4" t="s">
        <v>244</v>
      </c>
      <c r="B1026">
        <v>126</v>
      </c>
    </row>
    <row r="1027" spans="1:2">
      <c r="A1027" s="4" t="s">
        <v>169</v>
      </c>
      <c r="B1027" t="s">
        <v>692</v>
      </c>
    </row>
    <row r="1028" spans="1:2">
      <c r="A1028" s="4" t="s">
        <v>246</v>
      </c>
      <c r="B1028" s="10">
        <v>-2.58371</v>
      </c>
    </row>
    <row r="1029" spans="1:2">
      <c r="A1029" s="4" t="s">
        <v>247</v>
      </c>
      <c r="B1029">
        <v>-1.94333</v>
      </c>
    </row>
    <row r="1030" spans="1:2">
      <c r="A1030" s="4" t="s">
        <v>248</v>
      </c>
      <c r="B1030">
        <v>-1.61487</v>
      </c>
    </row>
    <row r="1031" spans="1:2">
      <c r="A1031" s="4" t="s">
        <v>265</v>
      </c>
      <c r="B1031">
        <v>0.01</v>
      </c>
    </row>
    <row r="1032" spans="1:2">
      <c r="A1032" s="4" t="s">
        <v>683</v>
      </c>
      <c r="B1032" t="s">
        <v>403</v>
      </c>
    </row>
    <row r="1033" spans="1:2">
      <c r="A1033" s="4" t="s">
        <v>684</v>
      </c>
      <c r="B1033" t="s">
        <v>686</v>
      </c>
    </row>
    <row r="1034" spans="1:2">
      <c r="A1034" s="4" t="s">
        <v>685</v>
      </c>
      <c r="B1034">
        <v>0.99950000000000006</v>
      </c>
    </row>
    <row r="1035" spans="1:2">
      <c r="A1035" s="4" t="s">
        <v>250</v>
      </c>
      <c r="B1035" t="s">
        <v>687</v>
      </c>
    </row>
    <row r="1036" spans="1:2">
      <c r="A1036" s="4" t="s">
        <v>252</v>
      </c>
      <c r="B1036" t="s">
        <v>253</v>
      </c>
    </row>
    <row r="1037" spans="1:2">
      <c r="A1037" s="4" t="s">
        <v>502</v>
      </c>
    </row>
    <row r="1038" spans="1:2">
      <c r="A1038" s="4" t="s">
        <v>241</v>
      </c>
      <c r="B1038">
        <v>3.1013299999999999</v>
      </c>
    </row>
    <row r="1039" spans="1:2">
      <c r="A1039" s="4" t="s">
        <v>242</v>
      </c>
      <c r="B1039">
        <v>0.99988999999999995</v>
      </c>
    </row>
    <row r="1040" spans="1:2">
      <c r="A1040" s="4" t="s">
        <v>243</v>
      </c>
      <c r="B1040">
        <v>0</v>
      </c>
    </row>
    <row r="1041" spans="1:2">
      <c r="A1041" s="4" t="s">
        <v>244</v>
      </c>
      <c r="B1041" s="10">
        <v>126</v>
      </c>
    </row>
    <row r="1042" spans="1:2">
      <c r="A1042" s="4" t="s">
        <v>169</v>
      </c>
      <c r="B1042" t="s">
        <v>693</v>
      </c>
    </row>
    <row r="1043" spans="1:2">
      <c r="A1043" s="4" t="s">
        <v>246</v>
      </c>
      <c r="B1043">
        <v>-2.58371</v>
      </c>
    </row>
    <row r="1044" spans="1:2">
      <c r="A1044" s="4" t="s">
        <v>247</v>
      </c>
      <c r="B1044" s="10">
        <v>-1.94333</v>
      </c>
    </row>
    <row r="1045" spans="1:2">
      <c r="A1045" s="4" t="s">
        <v>248</v>
      </c>
      <c r="B1045">
        <v>-1.61487</v>
      </c>
    </row>
    <row r="1046" spans="1:2">
      <c r="A1046" s="4" t="s">
        <v>265</v>
      </c>
      <c r="B1046">
        <v>0.01</v>
      </c>
    </row>
    <row r="1047" spans="1:2">
      <c r="A1047" s="4" t="s">
        <v>683</v>
      </c>
      <c r="B1047" t="s">
        <v>403</v>
      </c>
    </row>
    <row r="1048" spans="1:2">
      <c r="A1048" s="4" t="s">
        <v>684</v>
      </c>
      <c r="B1048" t="s">
        <v>686</v>
      </c>
    </row>
    <row r="1049" spans="1:2">
      <c r="A1049" s="4" t="s">
        <v>685</v>
      </c>
      <c r="B1049">
        <v>0.99990000000000001</v>
      </c>
    </row>
    <row r="1050" spans="1:2">
      <c r="A1050" s="4" t="s">
        <v>250</v>
      </c>
      <c r="B1050" t="s">
        <v>687</v>
      </c>
    </row>
    <row r="1051" spans="1:2">
      <c r="A1051" s="4" t="s">
        <v>252</v>
      </c>
      <c r="B1051" t="s">
        <v>253</v>
      </c>
    </row>
    <row r="1052" spans="1:2">
      <c r="A1052" s="4" t="s">
        <v>503</v>
      </c>
    </row>
    <row r="1053" spans="1:2">
      <c r="A1053" s="4" t="s">
        <v>241</v>
      </c>
      <c r="B1053">
        <v>1.19876</v>
      </c>
    </row>
    <row r="1054" spans="1:2">
      <c r="A1054" s="4" t="s">
        <v>242</v>
      </c>
      <c r="B1054" s="10">
        <v>0.94033699999999998</v>
      </c>
    </row>
    <row r="1055" spans="1:2">
      <c r="A1055" s="4" t="s">
        <v>243</v>
      </c>
      <c r="B1055">
        <v>0</v>
      </c>
    </row>
    <row r="1056" spans="1:2">
      <c r="A1056" s="4" t="s">
        <v>244</v>
      </c>
      <c r="B1056">
        <v>126</v>
      </c>
    </row>
    <row r="1057" spans="1:2">
      <c r="A1057" s="4" t="s">
        <v>169</v>
      </c>
      <c r="B1057" s="10" t="s">
        <v>694</v>
      </c>
    </row>
    <row r="1058" spans="1:2">
      <c r="A1058" s="4" t="s">
        <v>246</v>
      </c>
      <c r="B1058">
        <v>-2.58371</v>
      </c>
    </row>
    <row r="1059" spans="1:2">
      <c r="A1059" s="4" t="s">
        <v>247</v>
      </c>
      <c r="B1059">
        <v>-1.94333</v>
      </c>
    </row>
    <row r="1060" spans="1:2">
      <c r="A1060" s="4" t="s">
        <v>248</v>
      </c>
      <c r="B1060">
        <v>-1.61487</v>
      </c>
    </row>
    <row r="1061" spans="1:2">
      <c r="A1061" s="4" t="s">
        <v>265</v>
      </c>
      <c r="B1061">
        <v>0.01</v>
      </c>
    </row>
    <row r="1062" spans="1:2">
      <c r="A1062" s="4" t="s">
        <v>683</v>
      </c>
      <c r="B1062" t="s">
        <v>403</v>
      </c>
    </row>
    <row r="1063" spans="1:2">
      <c r="A1063" s="4" t="s">
        <v>684</v>
      </c>
      <c r="B1063" t="s">
        <v>686</v>
      </c>
    </row>
    <row r="1064" spans="1:2">
      <c r="A1064" s="4" t="s">
        <v>685</v>
      </c>
      <c r="B1064">
        <v>0.94030000000000002</v>
      </c>
    </row>
    <row r="1065" spans="1:2">
      <c r="A1065" s="4" t="s">
        <v>250</v>
      </c>
      <c r="B1065" t="s">
        <v>687</v>
      </c>
    </row>
    <row r="1066" spans="1:2">
      <c r="A1066" s="4" t="s">
        <v>252</v>
      </c>
      <c r="B1066" t="s">
        <v>253</v>
      </c>
    </row>
    <row r="1067" spans="1:2">
      <c r="A1067" s="4" t="s">
        <v>504</v>
      </c>
      <c r="B1067" s="10"/>
    </row>
    <row r="1068" spans="1:2">
      <c r="A1068" s="4" t="s">
        <v>241</v>
      </c>
      <c r="B1068">
        <v>1.27217</v>
      </c>
    </row>
    <row r="1069" spans="1:2">
      <c r="A1069" s="4" t="s">
        <v>242</v>
      </c>
      <c r="B1069">
        <v>0.94788799999999995</v>
      </c>
    </row>
    <row r="1070" spans="1:2">
      <c r="A1070" s="4" t="s">
        <v>243</v>
      </c>
      <c r="B1070">
        <v>0</v>
      </c>
    </row>
    <row r="1071" spans="1:2">
      <c r="A1071" s="4" t="s">
        <v>244</v>
      </c>
      <c r="B1071">
        <v>126</v>
      </c>
    </row>
    <row r="1072" spans="1:2">
      <c r="A1072" s="4" t="s">
        <v>169</v>
      </c>
      <c r="B1072" t="s">
        <v>709</v>
      </c>
    </row>
    <row r="1073" spans="1:2">
      <c r="A1073" s="4" t="s">
        <v>246</v>
      </c>
      <c r="B1073">
        <v>-2.58371</v>
      </c>
    </row>
    <row r="1074" spans="1:2">
      <c r="A1074" s="4" t="s">
        <v>247</v>
      </c>
      <c r="B1074">
        <v>-1.94333</v>
      </c>
    </row>
    <row r="1075" spans="1:2">
      <c r="A1075" s="4" t="s">
        <v>248</v>
      </c>
      <c r="B1075">
        <v>-1.61487</v>
      </c>
    </row>
    <row r="1076" spans="1:2">
      <c r="A1076" s="4" t="s">
        <v>265</v>
      </c>
      <c r="B1076">
        <v>0.01</v>
      </c>
    </row>
    <row r="1077" spans="1:2">
      <c r="A1077" s="4" t="s">
        <v>683</v>
      </c>
      <c r="B1077" t="s">
        <v>403</v>
      </c>
    </row>
    <row r="1078" spans="1:2">
      <c r="A1078" s="4" t="s">
        <v>684</v>
      </c>
      <c r="B1078" t="s">
        <v>686</v>
      </c>
    </row>
    <row r="1079" spans="1:2">
      <c r="A1079" s="4" t="s">
        <v>685</v>
      </c>
      <c r="B1079">
        <v>0.94789999999999996</v>
      </c>
    </row>
    <row r="1080" spans="1:2">
      <c r="A1080" s="4" t="s">
        <v>250</v>
      </c>
      <c r="B1080" s="10" t="s">
        <v>687</v>
      </c>
    </row>
    <row r="1081" spans="1:2">
      <c r="A1081" s="4" t="s">
        <v>252</v>
      </c>
      <c r="B1081" t="s">
        <v>253</v>
      </c>
    </row>
    <row r="1082" spans="1:2">
      <c r="A1082" s="4" t="s">
        <v>505</v>
      </c>
    </row>
    <row r="1083" spans="1:2">
      <c r="A1083" s="4" t="s">
        <v>241</v>
      </c>
      <c r="B1083">
        <v>1.4853099999999999</v>
      </c>
    </row>
    <row r="1084" spans="1:2">
      <c r="A1084" s="4" t="s">
        <v>242</v>
      </c>
      <c r="B1084">
        <v>0.96586700000000003</v>
      </c>
    </row>
    <row r="1085" spans="1:2">
      <c r="A1085" s="4" t="s">
        <v>243</v>
      </c>
      <c r="B1085">
        <v>0</v>
      </c>
    </row>
    <row r="1086" spans="1:2">
      <c r="A1086" s="4" t="s">
        <v>244</v>
      </c>
      <c r="B1086">
        <v>126</v>
      </c>
    </row>
    <row r="1087" spans="1:2">
      <c r="A1087" s="4" t="s">
        <v>169</v>
      </c>
      <c r="B1087" t="s">
        <v>695</v>
      </c>
    </row>
    <row r="1088" spans="1:2">
      <c r="A1088" s="4" t="s">
        <v>246</v>
      </c>
      <c r="B1088">
        <v>-2.58371</v>
      </c>
    </row>
    <row r="1089" spans="1:2">
      <c r="A1089" s="4" t="s">
        <v>247</v>
      </c>
      <c r="B1089">
        <v>-1.94333</v>
      </c>
    </row>
    <row r="1090" spans="1:2">
      <c r="A1090" s="4" t="s">
        <v>248</v>
      </c>
      <c r="B1090">
        <v>-1.61487</v>
      </c>
    </row>
    <row r="1091" spans="1:2">
      <c r="A1091" s="4" t="s">
        <v>265</v>
      </c>
      <c r="B1091">
        <v>0.01</v>
      </c>
    </row>
    <row r="1092" spans="1:2">
      <c r="A1092" s="4" t="s">
        <v>683</v>
      </c>
      <c r="B1092" t="s">
        <v>403</v>
      </c>
    </row>
    <row r="1093" spans="1:2">
      <c r="A1093" s="4" t="s">
        <v>684</v>
      </c>
      <c r="B1093" t="s">
        <v>686</v>
      </c>
    </row>
    <row r="1094" spans="1:2">
      <c r="A1094" s="4" t="s">
        <v>685</v>
      </c>
      <c r="B1094">
        <v>0.96589999999999998</v>
      </c>
    </row>
    <row r="1095" spans="1:2">
      <c r="A1095" s="4" t="s">
        <v>250</v>
      </c>
      <c r="B1095" t="s">
        <v>687</v>
      </c>
    </row>
    <row r="1096" spans="1:2">
      <c r="A1096" s="4" t="s">
        <v>252</v>
      </c>
      <c r="B1096" s="10" t="s">
        <v>253</v>
      </c>
    </row>
    <row r="1097" spans="1:2">
      <c r="A1097" s="4" t="s">
        <v>506</v>
      </c>
    </row>
    <row r="1098" spans="1:2">
      <c r="A1098" s="4" t="s">
        <v>241</v>
      </c>
      <c r="B1098">
        <v>1.72027</v>
      </c>
    </row>
    <row r="1099" spans="1:2">
      <c r="A1099" s="4" t="s">
        <v>242</v>
      </c>
      <c r="B1099">
        <v>0.97983500000000001</v>
      </c>
    </row>
    <row r="1100" spans="1:2">
      <c r="A1100" s="4" t="s">
        <v>243</v>
      </c>
      <c r="B1100">
        <v>0</v>
      </c>
    </row>
    <row r="1101" spans="1:2">
      <c r="A1101" s="4" t="s">
        <v>244</v>
      </c>
      <c r="B1101">
        <v>126</v>
      </c>
    </row>
    <row r="1102" spans="1:2">
      <c r="A1102" s="4" t="s">
        <v>169</v>
      </c>
      <c r="B1102" t="s">
        <v>696</v>
      </c>
    </row>
    <row r="1103" spans="1:2">
      <c r="A1103" s="4" t="s">
        <v>246</v>
      </c>
      <c r="B1103">
        <v>-2.58371</v>
      </c>
    </row>
    <row r="1104" spans="1:2">
      <c r="A1104" s="4" t="s">
        <v>247</v>
      </c>
      <c r="B1104">
        <v>-1.94333</v>
      </c>
    </row>
    <row r="1105" spans="1:2">
      <c r="A1105" s="4" t="s">
        <v>248</v>
      </c>
      <c r="B1105">
        <v>-1.61487</v>
      </c>
    </row>
    <row r="1106" spans="1:2">
      <c r="A1106" s="4" t="s">
        <v>265</v>
      </c>
      <c r="B1106">
        <v>0.01</v>
      </c>
    </row>
    <row r="1107" spans="1:2">
      <c r="A1107" s="4" t="s">
        <v>683</v>
      </c>
      <c r="B1107" t="s">
        <v>403</v>
      </c>
    </row>
    <row r="1108" spans="1:2">
      <c r="A1108" s="4" t="s">
        <v>684</v>
      </c>
      <c r="B1108" t="s">
        <v>686</v>
      </c>
    </row>
    <row r="1109" spans="1:2">
      <c r="A1109" s="4" t="s">
        <v>685</v>
      </c>
      <c r="B1109" s="10">
        <v>0.9798</v>
      </c>
    </row>
    <row r="1110" spans="1:2">
      <c r="A1110" s="4" t="s">
        <v>250</v>
      </c>
      <c r="B1110" t="s">
        <v>687</v>
      </c>
    </row>
    <row r="1111" spans="1:2">
      <c r="A1111" s="4" t="s">
        <v>252</v>
      </c>
      <c r="B1111" t="s">
        <v>253</v>
      </c>
    </row>
    <row r="1112" spans="1:2">
      <c r="A1112" s="4" t="s">
        <v>507</v>
      </c>
    </row>
    <row r="1113" spans="1:2">
      <c r="A1113" s="4" t="s">
        <v>241</v>
      </c>
      <c r="B1113">
        <v>-10.4154</v>
      </c>
    </row>
    <row r="1114" spans="1:2">
      <c r="A1114" s="4" t="s">
        <v>242</v>
      </c>
      <c r="B1114" s="10">
        <v>1.24465E-18</v>
      </c>
    </row>
    <row r="1115" spans="1:2">
      <c r="A1115" s="4" t="s">
        <v>243</v>
      </c>
      <c r="B1115">
        <v>0</v>
      </c>
    </row>
    <row r="1116" spans="1:2">
      <c r="A1116" s="4" t="s">
        <v>244</v>
      </c>
      <c r="B1116">
        <v>126</v>
      </c>
    </row>
    <row r="1117" spans="1:2">
      <c r="A1117" s="4" t="s">
        <v>169</v>
      </c>
      <c r="B1117" t="s">
        <v>710</v>
      </c>
    </row>
    <row r="1118" spans="1:2">
      <c r="A1118" s="4" t="s">
        <v>246</v>
      </c>
      <c r="B1118">
        <v>-2.58371</v>
      </c>
    </row>
    <row r="1119" spans="1:2">
      <c r="A1119" s="4" t="s">
        <v>247</v>
      </c>
      <c r="B1119">
        <v>-1.94333</v>
      </c>
    </row>
    <row r="1120" spans="1:2">
      <c r="A1120" s="4" t="s">
        <v>248</v>
      </c>
      <c r="B1120">
        <v>-1.61487</v>
      </c>
    </row>
    <row r="1121" spans="1:2">
      <c r="A1121" s="4" t="s">
        <v>265</v>
      </c>
      <c r="B1121">
        <v>0.01</v>
      </c>
    </row>
    <row r="1122" spans="1:2">
      <c r="A1122" s="4" t="s">
        <v>683</v>
      </c>
      <c r="B1122" t="s">
        <v>403</v>
      </c>
    </row>
    <row r="1123" spans="1:2">
      <c r="A1123" s="4" t="s">
        <v>684</v>
      </c>
      <c r="B1123" t="s">
        <v>686</v>
      </c>
    </row>
    <row r="1124" spans="1:2">
      <c r="A1124" s="4" t="s">
        <v>685</v>
      </c>
      <c r="B1124">
        <v>0</v>
      </c>
    </row>
    <row r="1125" spans="1:2">
      <c r="A1125" s="4" t="s">
        <v>250</v>
      </c>
      <c r="B1125" t="s">
        <v>697</v>
      </c>
    </row>
    <row r="1126" spans="1:2">
      <c r="A1126" s="4" t="s">
        <v>252</v>
      </c>
      <c r="B1126" t="s">
        <v>253</v>
      </c>
    </row>
    <row r="1127" spans="1:2">
      <c r="A1127" s="4" t="s">
        <v>508</v>
      </c>
    </row>
    <row r="1128" spans="1:2">
      <c r="A1128" s="4" t="s">
        <v>241</v>
      </c>
      <c r="B1128">
        <v>-10.4154</v>
      </c>
    </row>
    <row r="1129" spans="1:2">
      <c r="A1129" s="4" t="s">
        <v>242</v>
      </c>
      <c r="B1129" s="10">
        <v>1.24465E-18</v>
      </c>
    </row>
    <row r="1130" spans="1:2">
      <c r="A1130" s="4" t="s">
        <v>243</v>
      </c>
      <c r="B1130">
        <v>0</v>
      </c>
    </row>
    <row r="1131" spans="1:2">
      <c r="A1131" s="4" t="s">
        <v>244</v>
      </c>
      <c r="B1131">
        <v>126</v>
      </c>
    </row>
    <row r="1132" spans="1:2">
      <c r="A1132" s="4" t="s">
        <v>169</v>
      </c>
      <c r="B1132" t="s">
        <v>698</v>
      </c>
    </row>
    <row r="1133" spans="1:2">
      <c r="A1133" s="4" t="s">
        <v>246</v>
      </c>
      <c r="B1133">
        <v>-2.58371</v>
      </c>
    </row>
    <row r="1134" spans="1:2">
      <c r="A1134" s="4" t="s">
        <v>247</v>
      </c>
      <c r="B1134">
        <v>-1.94333</v>
      </c>
    </row>
    <row r="1135" spans="1:2">
      <c r="A1135" s="4" t="s">
        <v>248</v>
      </c>
      <c r="B1135">
        <v>-1.61487</v>
      </c>
    </row>
    <row r="1136" spans="1:2">
      <c r="A1136" s="4" t="s">
        <v>265</v>
      </c>
      <c r="B1136">
        <v>0.01</v>
      </c>
    </row>
    <row r="1137" spans="1:2">
      <c r="A1137" s="4" t="s">
        <v>683</v>
      </c>
      <c r="B1137" t="s">
        <v>403</v>
      </c>
    </row>
    <row r="1138" spans="1:2">
      <c r="A1138" s="4" t="s">
        <v>684</v>
      </c>
      <c r="B1138" t="s">
        <v>686</v>
      </c>
    </row>
    <row r="1139" spans="1:2">
      <c r="A1139" s="4" t="s">
        <v>685</v>
      </c>
      <c r="B1139">
        <v>0</v>
      </c>
    </row>
    <row r="1140" spans="1:2">
      <c r="A1140" s="4" t="s">
        <v>250</v>
      </c>
      <c r="B1140" t="s">
        <v>697</v>
      </c>
    </row>
    <row r="1141" spans="1:2">
      <c r="A1141" s="4" t="s">
        <v>252</v>
      </c>
      <c r="B1141" t="s">
        <v>253</v>
      </c>
    </row>
    <row r="1142" spans="1:2">
      <c r="A1142" s="4" t="s">
        <v>509</v>
      </c>
    </row>
    <row r="1143" spans="1:2">
      <c r="A1143" s="4" t="s">
        <v>241</v>
      </c>
      <c r="B1143">
        <v>-10.2004</v>
      </c>
    </row>
    <row r="1144" spans="1:2">
      <c r="A1144" s="4" t="s">
        <v>242</v>
      </c>
      <c r="B1144" s="10">
        <v>3.6372900000000002E-18</v>
      </c>
    </row>
    <row r="1145" spans="1:2">
      <c r="A1145" s="4" t="s">
        <v>243</v>
      </c>
      <c r="B1145" s="10">
        <v>0</v>
      </c>
    </row>
    <row r="1146" spans="1:2">
      <c r="A1146" s="4" t="s">
        <v>244</v>
      </c>
      <c r="B1146">
        <v>126</v>
      </c>
    </row>
    <row r="1147" spans="1:2">
      <c r="A1147" s="4" t="s">
        <v>169</v>
      </c>
      <c r="B1147" t="s">
        <v>711</v>
      </c>
    </row>
    <row r="1148" spans="1:2">
      <c r="A1148" s="4" t="s">
        <v>246</v>
      </c>
      <c r="B1148" s="10">
        <v>-2.58371</v>
      </c>
    </row>
    <row r="1149" spans="1:2">
      <c r="A1149" s="4" t="s">
        <v>247</v>
      </c>
      <c r="B1149">
        <v>-1.94333</v>
      </c>
    </row>
    <row r="1150" spans="1:2">
      <c r="A1150" s="4" t="s">
        <v>248</v>
      </c>
      <c r="B1150">
        <v>-1.61487</v>
      </c>
    </row>
    <row r="1151" spans="1:2">
      <c r="A1151" s="4" t="s">
        <v>265</v>
      </c>
      <c r="B1151">
        <v>0.01</v>
      </c>
    </row>
    <row r="1152" spans="1:2">
      <c r="A1152" s="4" t="s">
        <v>683</v>
      </c>
      <c r="B1152" t="s">
        <v>403</v>
      </c>
    </row>
    <row r="1153" spans="1:2">
      <c r="A1153" s="4" t="s">
        <v>684</v>
      </c>
      <c r="B1153" t="s">
        <v>686</v>
      </c>
    </row>
    <row r="1154" spans="1:2">
      <c r="A1154" s="4" t="s">
        <v>685</v>
      </c>
      <c r="B1154">
        <v>0</v>
      </c>
    </row>
    <row r="1155" spans="1:2">
      <c r="A1155" s="4" t="s">
        <v>250</v>
      </c>
      <c r="B1155" t="s">
        <v>697</v>
      </c>
    </row>
    <row r="1156" spans="1:2">
      <c r="A1156" s="4" t="s">
        <v>252</v>
      </c>
      <c r="B1156" t="s">
        <v>253</v>
      </c>
    </row>
    <row r="1157" spans="1:2">
      <c r="A1157" s="4" t="s">
        <v>510</v>
      </c>
    </row>
    <row r="1158" spans="1:2">
      <c r="A1158" s="4" t="s">
        <v>241</v>
      </c>
      <c r="B1158" s="10">
        <v>-4.5074399999999999</v>
      </c>
    </row>
    <row r="1159" spans="1:2">
      <c r="A1159" s="4" t="s">
        <v>242</v>
      </c>
      <c r="B1159" s="10">
        <v>9.1499700000000001E-6</v>
      </c>
    </row>
    <row r="1160" spans="1:2">
      <c r="A1160" s="4" t="s">
        <v>243</v>
      </c>
      <c r="B1160">
        <v>3</v>
      </c>
    </row>
    <row r="1161" spans="1:2">
      <c r="A1161" s="4" t="s">
        <v>244</v>
      </c>
      <c r="B1161" s="10">
        <v>123</v>
      </c>
    </row>
    <row r="1162" spans="1:2">
      <c r="A1162" s="4" t="s">
        <v>169</v>
      </c>
      <c r="B1162" t="s">
        <v>712</v>
      </c>
    </row>
    <row r="1163" spans="1:2">
      <c r="A1163" s="4" t="s">
        <v>246</v>
      </c>
      <c r="B1163">
        <v>-2.5841599999999998</v>
      </c>
    </row>
    <row r="1164" spans="1:2">
      <c r="A1164" s="4" t="s">
        <v>247</v>
      </c>
      <c r="B1164">
        <v>-1.94339</v>
      </c>
    </row>
    <row r="1165" spans="1:2">
      <c r="A1165" s="4" t="s">
        <v>248</v>
      </c>
      <c r="B1165">
        <v>-1.61483</v>
      </c>
    </row>
    <row r="1166" spans="1:2">
      <c r="A1166" s="4" t="s">
        <v>265</v>
      </c>
      <c r="B1166">
        <v>0.01</v>
      </c>
    </row>
    <row r="1167" spans="1:2">
      <c r="A1167" s="4" t="s">
        <v>683</v>
      </c>
      <c r="B1167" t="s">
        <v>403</v>
      </c>
    </row>
    <row r="1168" spans="1:2">
      <c r="A1168" s="4" t="s">
        <v>684</v>
      </c>
      <c r="B1168" t="s">
        <v>686</v>
      </c>
    </row>
    <row r="1169" spans="1:2">
      <c r="A1169" s="4" t="s">
        <v>685</v>
      </c>
      <c r="B1169">
        <v>0</v>
      </c>
    </row>
    <row r="1170" spans="1:2">
      <c r="A1170" s="4" t="s">
        <v>250</v>
      </c>
      <c r="B1170" t="s">
        <v>697</v>
      </c>
    </row>
    <row r="1171" spans="1:2">
      <c r="A1171" s="4" t="s">
        <v>252</v>
      </c>
      <c r="B1171" s="10" t="s">
        <v>253</v>
      </c>
    </row>
    <row r="1172" spans="1:2">
      <c r="A1172" s="4" t="s">
        <v>511</v>
      </c>
    </row>
    <row r="1173" spans="1:2">
      <c r="A1173" s="4" t="s">
        <v>241</v>
      </c>
      <c r="B1173">
        <v>-13.706300000000001</v>
      </c>
    </row>
    <row r="1174" spans="1:2">
      <c r="A1174" s="4" t="s">
        <v>242</v>
      </c>
      <c r="B1174" s="10">
        <v>7.5467100000000003E-25</v>
      </c>
    </row>
    <row r="1175" spans="1:2">
      <c r="A1175" s="4" t="s">
        <v>243</v>
      </c>
      <c r="B1175">
        <v>0</v>
      </c>
    </row>
    <row r="1176" spans="1:2">
      <c r="A1176" s="4" t="s">
        <v>244</v>
      </c>
      <c r="B1176">
        <v>126</v>
      </c>
    </row>
    <row r="1177" spans="1:2">
      <c r="A1177" s="4" t="s">
        <v>169</v>
      </c>
      <c r="B1177" t="s">
        <v>713</v>
      </c>
    </row>
    <row r="1178" spans="1:2">
      <c r="A1178" s="4" t="s">
        <v>246</v>
      </c>
      <c r="B1178">
        <v>-2.58371</v>
      </c>
    </row>
    <row r="1179" spans="1:2">
      <c r="A1179" s="4" t="s">
        <v>247</v>
      </c>
      <c r="B1179">
        <v>-1.94333</v>
      </c>
    </row>
    <row r="1180" spans="1:2">
      <c r="A1180" s="4" t="s">
        <v>248</v>
      </c>
      <c r="B1180">
        <v>-1.61487</v>
      </c>
    </row>
    <row r="1181" spans="1:2">
      <c r="A1181" s="4" t="s">
        <v>265</v>
      </c>
      <c r="B1181">
        <v>0.01</v>
      </c>
    </row>
    <row r="1182" spans="1:2">
      <c r="A1182" s="4" t="s">
        <v>683</v>
      </c>
      <c r="B1182" t="s">
        <v>403</v>
      </c>
    </row>
    <row r="1183" spans="1:2">
      <c r="A1183" s="4" t="s">
        <v>684</v>
      </c>
      <c r="B1183" t="s">
        <v>686</v>
      </c>
    </row>
    <row r="1184" spans="1:2">
      <c r="A1184" s="4" t="s">
        <v>685</v>
      </c>
      <c r="B1184" s="10">
        <v>0</v>
      </c>
    </row>
    <row r="1185" spans="1:2">
      <c r="A1185" s="4" t="s">
        <v>250</v>
      </c>
      <c r="B1185" t="s">
        <v>697</v>
      </c>
    </row>
    <row r="1186" spans="1:2">
      <c r="A1186" s="4" t="s">
        <v>252</v>
      </c>
      <c r="B1186" t="s">
        <v>253</v>
      </c>
    </row>
    <row r="1187" spans="1:2">
      <c r="A1187" s="4" t="s">
        <v>512</v>
      </c>
    </row>
    <row r="1188" spans="1:2">
      <c r="A1188" s="4" t="s">
        <v>241</v>
      </c>
      <c r="B1188">
        <v>-10.4663</v>
      </c>
    </row>
    <row r="1189" spans="1:2">
      <c r="A1189" s="4" t="s">
        <v>242</v>
      </c>
      <c r="B1189" s="10">
        <v>9.6730400000000002E-19</v>
      </c>
    </row>
    <row r="1190" spans="1:2">
      <c r="A1190" s="4" t="s">
        <v>243</v>
      </c>
      <c r="B1190">
        <v>0</v>
      </c>
    </row>
    <row r="1191" spans="1:2">
      <c r="A1191" s="4" t="s">
        <v>244</v>
      </c>
      <c r="B1191">
        <v>126</v>
      </c>
    </row>
    <row r="1192" spans="1:2">
      <c r="A1192" s="4" t="s">
        <v>169</v>
      </c>
      <c r="B1192" t="s">
        <v>699</v>
      </c>
    </row>
    <row r="1193" spans="1:2">
      <c r="A1193" s="4" t="s">
        <v>246</v>
      </c>
      <c r="B1193">
        <v>-2.58371</v>
      </c>
    </row>
    <row r="1194" spans="1:2">
      <c r="A1194" s="4" t="s">
        <v>247</v>
      </c>
      <c r="B1194">
        <v>-1.94333</v>
      </c>
    </row>
    <row r="1195" spans="1:2">
      <c r="A1195" s="4" t="s">
        <v>248</v>
      </c>
      <c r="B1195">
        <v>-1.61487</v>
      </c>
    </row>
    <row r="1196" spans="1:2">
      <c r="A1196" s="4" t="s">
        <v>265</v>
      </c>
      <c r="B1196">
        <v>0.01</v>
      </c>
    </row>
    <row r="1197" spans="1:2">
      <c r="A1197" s="4" t="s">
        <v>683</v>
      </c>
      <c r="B1197" s="10" t="s">
        <v>403</v>
      </c>
    </row>
    <row r="1198" spans="1:2">
      <c r="A1198" s="4" t="s">
        <v>684</v>
      </c>
      <c r="B1198" t="s">
        <v>686</v>
      </c>
    </row>
    <row r="1199" spans="1:2">
      <c r="A1199" s="4" t="s">
        <v>685</v>
      </c>
      <c r="B1199">
        <v>0</v>
      </c>
    </row>
    <row r="1200" spans="1:2">
      <c r="A1200" s="4" t="s">
        <v>250</v>
      </c>
      <c r="B1200" t="s">
        <v>697</v>
      </c>
    </row>
    <row r="1201" spans="1:2">
      <c r="A1201" s="4" t="s">
        <v>252</v>
      </c>
      <c r="B1201" t="s">
        <v>253</v>
      </c>
    </row>
    <row r="1202" spans="1:2">
      <c r="A1202" s="4" t="s">
        <v>513</v>
      </c>
    </row>
    <row r="1203" spans="1:2">
      <c r="A1203" s="4" t="s">
        <v>241</v>
      </c>
      <c r="B1203">
        <v>-10.2197</v>
      </c>
    </row>
    <row r="1204" spans="1:2">
      <c r="A1204" s="4" t="s">
        <v>242</v>
      </c>
      <c r="B1204" s="10">
        <v>3.3019300000000001E-18</v>
      </c>
    </row>
    <row r="1205" spans="1:2">
      <c r="A1205" s="4" t="s">
        <v>243</v>
      </c>
      <c r="B1205">
        <v>0</v>
      </c>
    </row>
    <row r="1206" spans="1:2">
      <c r="A1206" s="4" t="s">
        <v>244</v>
      </c>
      <c r="B1206">
        <v>126</v>
      </c>
    </row>
    <row r="1207" spans="1:2">
      <c r="A1207" s="4" t="s">
        <v>169</v>
      </c>
      <c r="B1207" t="s">
        <v>714</v>
      </c>
    </row>
    <row r="1208" spans="1:2">
      <c r="A1208" s="4" t="s">
        <v>246</v>
      </c>
      <c r="B1208">
        <v>-2.58371</v>
      </c>
    </row>
    <row r="1209" spans="1:2">
      <c r="A1209" s="4" t="s">
        <v>247</v>
      </c>
      <c r="B1209">
        <v>-1.94333</v>
      </c>
    </row>
    <row r="1210" spans="1:2">
      <c r="A1210" s="4" t="s">
        <v>248</v>
      </c>
      <c r="B1210" s="10">
        <v>-1.61487</v>
      </c>
    </row>
    <row r="1211" spans="1:2">
      <c r="A1211" s="4" t="s">
        <v>265</v>
      </c>
      <c r="B1211">
        <v>0.01</v>
      </c>
    </row>
    <row r="1212" spans="1:2">
      <c r="A1212" s="4" t="s">
        <v>683</v>
      </c>
      <c r="B1212" t="s">
        <v>403</v>
      </c>
    </row>
    <row r="1213" spans="1:2">
      <c r="A1213" s="4" t="s">
        <v>684</v>
      </c>
      <c r="B1213" t="s">
        <v>686</v>
      </c>
    </row>
    <row r="1214" spans="1:2">
      <c r="A1214" s="4" t="s">
        <v>685</v>
      </c>
      <c r="B1214">
        <v>0</v>
      </c>
    </row>
    <row r="1215" spans="1:2">
      <c r="A1215" s="4" t="s">
        <v>250</v>
      </c>
      <c r="B1215" t="s">
        <v>697</v>
      </c>
    </row>
    <row r="1216" spans="1:2">
      <c r="A1216" s="4" t="s">
        <v>252</v>
      </c>
      <c r="B1216" t="s">
        <v>253</v>
      </c>
    </row>
    <row r="1217" spans="1:2">
      <c r="A1217" s="4" t="s">
        <v>514</v>
      </c>
    </row>
    <row r="1218" spans="1:2">
      <c r="A1218" s="4" t="s">
        <v>241</v>
      </c>
      <c r="B1218">
        <v>-4.5101000000000004</v>
      </c>
    </row>
    <row r="1219" spans="1:2">
      <c r="A1219" s="4" t="s">
        <v>242</v>
      </c>
      <c r="B1219" s="10">
        <v>9.0469600000000005E-6</v>
      </c>
    </row>
    <row r="1220" spans="1:2">
      <c r="A1220" s="4" t="s">
        <v>243</v>
      </c>
      <c r="B1220">
        <v>3</v>
      </c>
    </row>
    <row r="1221" spans="1:2">
      <c r="A1221" s="4" t="s">
        <v>244</v>
      </c>
      <c r="B1221">
        <v>123</v>
      </c>
    </row>
    <row r="1222" spans="1:2">
      <c r="A1222" s="4" t="s">
        <v>169</v>
      </c>
      <c r="B1222" t="s">
        <v>715</v>
      </c>
    </row>
    <row r="1223" spans="1:2">
      <c r="A1223" s="4" t="s">
        <v>246</v>
      </c>
      <c r="B1223" s="10">
        <v>-2.5841599999999998</v>
      </c>
    </row>
    <row r="1224" spans="1:2">
      <c r="A1224" s="4" t="s">
        <v>247</v>
      </c>
      <c r="B1224">
        <v>-1.94339</v>
      </c>
    </row>
    <row r="1225" spans="1:2">
      <c r="A1225" s="4" t="s">
        <v>248</v>
      </c>
      <c r="B1225">
        <v>-1.61483</v>
      </c>
    </row>
    <row r="1226" spans="1:2">
      <c r="A1226" s="4" t="s">
        <v>265</v>
      </c>
      <c r="B1226">
        <v>0.01</v>
      </c>
    </row>
    <row r="1227" spans="1:2">
      <c r="A1227" s="4" t="s">
        <v>683</v>
      </c>
      <c r="B1227" t="s">
        <v>403</v>
      </c>
    </row>
    <row r="1228" spans="1:2">
      <c r="A1228" s="4" t="s">
        <v>684</v>
      </c>
      <c r="B1228" t="s">
        <v>686</v>
      </c>
    </row>
    <row r="1229" spans="1:2">
      <c r="A1229" s="4" t="s">
        <v>685</v>
      </c>
      <c r="B1229">
        <v>0</v>
      </c>
    </row>
    <row r="1230" spans="1:2">
      <c r="A1230" s="4" t="s">
        <v>250</v>
      </c>
      <c r="B1230" t="s">
        <v>697</v>
      </c>
    </row>
    <row r="1231" spans="1:2">
      <c r="A1231" s="4" t="s">
        <v>252</v>
      </c>
      <c r="B1231" t="s">
        <v>253</v>
      </c>
    </row>
    <row r="1232" spans="1:2">
      <c r="A1232" s="4" t="s">
        <v>515</v>
      </c>
    </row>
    <row r="1233" spans="1:2">
      <c r="A1233" s="4" t="s">
        <v>241</v>
      </c>
      <c r="B1233">
        <v>-9.0195500000000006</v>
      </c>
    </row>
    <row r="1234" spans="1:2">
      <c r="A1234" s="4" t="s">
        <v>242</v>
      </c>
      <c r="B1234" s="10">
        <v>1.55547E-15</v>
      </c>
    </row>
    <row r="1235" spans="1:2">
      <c r="A1235" s="4" t="s">
        <v>243</v>
      </c>
      <c r="B1235">
        <v>1</v>
      </c>
    </row>
    <row r="1236" spans="1:2">
      <c r="A1236" s="4" t="s">
        <v>244</v>
      </c>
      <c r="B1236" s="10">
        <v>125</v>
      </c>
    </row>
    <row r="1237" spans="1:2">
      <c r="A1237" s="4" t="s">
        <v>169</v>
      </c>
      <c r="B1237" t="s">
        <v>716</v>
      </c>
    </row>
    <row r="1238" spans="1:2">
      <c r="A1238" s="4" t="s">
        <v>246</v>
      </c>
      <c r="B1238">
        <v>-2.58386</v>
      </c>
    </row>
    <row r="1239" spans="1:2">
      <c r="A1239" s="4" t="s">
        <v>247</v>
      </c>
      <c r="B1239">
        <v>-1.9433499999999999</v>
      </c>
    </row>
    <row r="1240" spans="1:2">
      <c r="A1240" s="4" t="s">
        <v>248</v>
      </c>
      <c r="B1240">
        <v>-1.61486</v>
      </c>
    </row>
    <row r="1241" spans="1:2">
      <c r="A1241" s="4" t="s">
        <v>265</v>
      </c>
      <c r="B1241">
        <v>0.01</v>
      </c>
    </row>
    <row r="1242" spans="1:2">
      <c r="A1242" s="4" t="s">
        <v>683</v>
      </c>
      <c r="B1242" t="s">
        <v>403</v>
      </c>
    </row>
    <row r="1243" spans="1:2">
      <c r="A1243" s="4" t="s">
        <v>684</v>
      </c>
      <c r="B1243" t="s">
        <v>686</v>
      </c>
    </row>
    <row r="1244" spans="1:2">
      <c r="A1244" s="4" t="s">
        <v>685</v>
      </c>
      <c r="B1244">
        <v>0</v>
      </c>
    </row>
    <row r="1245" spans="1:2">
      <c r="A1245" s="4" t="s">
        <v>250</v>
      </c>
      <c r="B1245" t="s">
        <v>697</v>
      </c>
    </row>
    <row r="1246" spans="1:2">
      <c r="A1246" s="4" t="s">
        <v>252</v>
      </c>
      <c r="B1246" t="s">
        <v>253</v>
      </c>
    </row>
    <row r="1247" spans="1:2">
      <c r="A1247" s="4" t="s">
        <v>516</v>
      </c>
    </row>
    <row r="1248" spans="1:2">
      <c r="A1248" s="4" t="s">
        <v>241</v>
      </c>
      <c r="B1248">
        <v>-9.68628</v>
      </c>
    </row>
    <row r="1249" spans="1:2">
      <c r="A1249" s="4" t="s">
        <v>242</v>
      </c>
      <c r="B1249" s="10">
        <v>4.9336099999999997E-17</v>
      </c>
    </row>
    <row r="1250" spans="1:2">
      <c r="A1250" s="4" t="s">
        <v>243</v>
      </c>
      <c r="B1250">
        <v>0</v>
      </c>
    </row>
    <row r="1251" spans="1:2">
      <c r="A1251" s="4" t="s">
        <v>244</v>
      </c>
      <c r="B1251">
        <v>126</v>
      </c>
    </row>
    <row r="1252" spans="1:2">
      <c r="A1252" s="4" t="s">
        <v>169</v>
      </c>
      <c r="B1252" t="s">
        <v>700</v>
      </c>
    </row>
    <row r="1253" spans="1:2">
      <c r="A1253" s="4" t="s">
        <v>246</v>
      </c>
      <c r="B1253">
        <v>-2.58371</v>
      </c>
    </row>
    <row r="1254" spans="1:2">
      <c r="A1254" s="4" t="s">
        <v>247</v>
      </c>
      <c r="B1254">
        <v>-1.94333</v>
      </c>
    </row>
    <row r="1255" spans="1:2">
      <c r="A1255" s="4" t="s">
        <v>248</v>
      </c>
      <c r="B1255">
        <v>-1.61487</v>
      </c>
    </row>
    <row r="1256" spans="1:2">
      <c r="A1256" s="4" t="s">
        <v>265</v>
      </c>
      <c r="B1256">
        <v>0.01</v>
      </c>
    </row>
    <row r="1257" spans="1:2">
      <c r="A1257" s="4" t="s">
        <v>683</v>
      </c>
      <c r="B1257" t="s">
        <v>403</v>
      </c>
    </row>
    <row r="1258" spans="1:2">
      <c r="A1258" s="4" t="s">
        <v>684</v>
      </c>
      <c r="B1258" t="s">
        <v>686</v>
      </c>
    </row>
    <row r="1259" spans="1:2">
      <c r="A1259" s="4" t="s">
        <v>685</v>
      </c>
      <c r="B1259">
        <v>0</v>
      </c>
    </row>
    <row r="1260" spans="1:2">
      <c r="A1260" s="4" t="s">
        <v>250</v>
      </c>
      <c r="B1260" t="s">
        <v>697</v>
      </c>
    </row>
    <row r="1261" spans="1:2">
      <c r="A1261" s="4" t="s">
        <v>252</v>
      </c>
      <c r="B1261" t="s">
        <v>253</v>
      </c>
    </row>
    <row r="1262" spans="1:2">
      <c r="A1262" s="4" t="s">
        <v>517</v>
      </c>
    </row>
    <row r="1263" spans="1:2">
      <c r="A1263" s="4" t="s">
        <v>241</v>
      </c>
      <c r="B1263">
        <v>-9.3522999999999996</v>
      </c>
    </row>
    <row r="1264" spans="1:2">
      <c r="A1264" s="4" t="s">
        <v>242</v>
      </c>
      <c r="B1264" s="10">
        <v>2.7570099999999999E-16</v>
      </c>
    </row>
    <row r="1265" spans="1:2">
      <c r="A1265" s="4" t="s">
        <v>243</v>
      </c>
      <c r="B1265" s="10">
        <v>0</v>
      </c>
    </row>
    <row r="1266" spans="1:2">
      <c r="A1266" s="4" t="s">
        <v>244</v>
      </c>
      <c r="B1266">
        <v>126</v>
      </c>
    </row>
    <row r="1267" spans="1:2">
      <c r="A1267" s="4" t="s">
        <v>169</v>
      </c>
      <c r="B1267" t="s">
        <v>717</v>
      </c>
    </row>
    <row r="1268" spans="1:2">
      <c r="A1268" s="4" t="s">
        <v>246</v>
      </c>
      <c r="B1268">
        <v>-2.58371</v>
      </c>
    </row>
    <row r="1269" spans="1:2">
      <c r="A1269" s="4" t="s">
        <v>247</v>
      </c>
      <c r="B1269">
        <v>-1.94333</v>
      </c>
    </row>
    <row r="1270" spans="1:2">
      <c r="A1270" s="4" t="s">
        <v>248</v>
      </c>
      <c r="B1270">
        <v>-1.61487</v>
      </c>
    </row>
    <row r="1271" spans="1:2">
      <c r="A1271" s="4" t="s">
        <v>265</v>
      </c>
      <c r="B1271">
        <v>0.01</v>
      </c>
    </row>
    <row r="1272" spans="1:2">
      <c r="A1272" s="4" t="s">
        <v>683</v>
      </c>
      <c r="B1272" t="s">
        <v>403</v>
      </c>
    </row>
    <row r="1273" spans="1:2">
      <c r="A1273" s="4" t="s">
        <v>684</v>
      </c>
      <c r="B1273" t="s">
        <v>686</v>
      </c>
    </row>
    <row r="1274" spans="1:2">
      <c r="A1274" s="4" t="s">
        <v>685</v>
      </c>
      <c r="B1274">
        <v>0</v>
      </c>
    </row>
    <row r="1275" spans="1:2">
      <c r="A1275" s="4" t="s">
        <v>250</v>
      </c>
      <c r="B1275" t="s">
        <v>697</v>
      </c>
    </row>
    <row r="1276" spans="1:2">
      <c r="A1276" s="4" t="s">
        <v>252</v>
      </c>
      <c r="B1276" t="s">
        <v>253</v>
      </c>
    </row>
    <row r="1277" spans="1:2">
      <c r="A1277" s="4" t="s">
        <v>518</v>
      </c>
    </row>
    <row r="1278" spans="1:2">
      <c r="A1278" s="4" t="s">
        <v>241</v>
      </c>
      <c r="B1278" s="10">
        <v>-8.2814599999999992</v>
      </c>
    </row>
    <row r="1279" spans="1:2">
      <c r="A1279" s="4" t="s">
        <v>242</v>
      </c>
      <c r="B1279" s="10">
        <v>7.4678100000000005E-14</v>
      </c>
    </row>
    <row r="1280" spans="1:2">
      <c r="A1280" s="4" t="s">
        <v>243</v>
      </c>
      <c r="B1280">
        <v>0</v>
      </c>
    </row>
    <row r="1281" spans="1:2">
      <c r="A1281" s="4" t="s">
        <v>244</v>
      </c>
      <c r="B1281">
        <v>126</v>
      </c>
    </row>
    <row r="1282" spans="1:2">
      <c r="A1282" s="4" t="s">
        <v>169</v>
      </c>
      <c r="B1282" t="s">
        <v>718</v>
      </c>
    </row>
    <row r="1283" spans="1:2">
      <c r="A1283" s="4" t="s">
        <v>246</v>
      </c>
      <c r="B1283">
        <v>-2.58371</v>
      </c>
    </row>
    <row r="1284" spans="1:2">
      <c r="A1284" s="4" t="s">
        <v>247</v>
      </c>
      <c r="B1284">
        <v>-1.94333</v>
      </c>
    </row>
    <row r="1285" spans="1:2">
      <c r="A1285" s="4" t="s">
        <v>248</v>
      </c>
      <c r="B1285">
        <v>-1.61487</v>
      </c>
    </row>
    <row r="1286" spans="1:2">
      <c r="A1286" s="4" t="s">
        <v>265</v>
      </c>
      <c r="B1286">
        <v>0.01</v>
      </c>
    </row>
    <row r="1287" spans="1:2">
      <c r="A1287" s="4" t="s">
        <v>683</v>
      </c>
      <c r="B1287" t="s">
        <v>403</v>
      </c>
    </row>
    <row r="1288" spans="1:2">
      <c r="A1288" s="4" t="s">
        <v>684</v>
      </c>
      <c r="B1288" t="s">
        <v>686</v>
      </c>
    </row>
    <row r="1289" spans="1:2">
      <c r="A1289" s="4" t="s">
        <v>685</v>
      </c>
      <c r="B1289">
        <v>0</v>
      </c>
    </row>
    <row r="1290" spans="1:2">
      <c r="A1290" s="4" t="s">
        <v>250</v>
      </c>
      <c r="B1290" t="s">
        <v>697</v>
      </c>
    </row>
    <row r="1291" spans="1:2">
      <c r="A1291" s="4" t="s">
        <v>252</v>
      </c>
      <c r="B1291" s="10" t="s">
        <v>253</v>
      </c>
    </row>
    <row r="1292" spans="1:2">
      <c r="A1292" s="4" t="s">
        <v>519</v>
      </c>
    </row>
    <row r="1293" spans="1:2">
      <c r="A1293" s="4" t="s">
        <v>241</v>
      </c>
      <c r="B1293">
        <v>-8.6668500000000002</v>
      </c>
    </row>
    <row r="1294" spans="1:2">
      <c r="A1294" s="4" t="s">
        <v>242</v>
      </c>
      <c r="B1294" s="10">
        <v>9.8545400000000002E-15</v>
      </c>
    </row>
    <row r="1295" spans="1:2">
      <c r="A1295" s="4" t="s">
        <v>243</v>
      </c>
      <c r="B1295">
        <v>1</v>
      </c>
    </row>
    <row r="1296" spans="1:2">
      <c r="A1296" s="4" t="s">
        <v>244</v>
      </c>
      <c r="B1296">
        <v>125</v>
      </c>
    </row>
    <row r="1297" spans="1:2">
      <c r="A1297" s="4" t="s">
        <v>169</v>
      </c>
      <c r="B1297" t="s">
        <v>719</v>
      </c>
    </row>
    <row r="1298" spans="1:2">
      <c r="A1298" s="4" t="s">
        <v>246</v>
      </c>
      <c r="B1298">
        <v>-2.58386</v>
      </c>
    </row>
    <row r="1299" spans="1:2">
      <c r="A1299" s="4" t="s">
        <v>247</v>
      </c>
      <c r="B1299">
        <v>-1.9433499999999999</v>
      </c>
    </row>
    <row r="1300" spans="1:2">
      <c r="A1300" s="4" t="s">
        <v>248</v>
      </c>
      <c r="B1300">
        <v>-1.61486</v>
      </c>
    </row>
    <row r="1301" spans="1:2">
      <c r="A1301" s="4" t="s">
        <v>265</v>
      </c>
      <c r="B1301">
        <v>0.01</v>
      </c>
    </row>
    <row r="1302" spans="1:2">
      <c r="A1302" s="4" t="s">
        <v>683</v>
      </c>
      <c r="B1302" t="s">
        <v>403</v>
      </c>
    </row>
    <row r="1303" spans="1:2">
      <c r="A1303" s="4" t="s">
        <v>684</v>
      </c>
      <c r="B1303" t="s">
        <v>686</v>
      </c>
    </row>
    <row r="1304" spans="1:2">
      <c r="A1304" s="4" t="s">
        <v>685</v>
      </c>
      <c r="B1304">
        <v>0</v>
      </c>
    </row>
    <row r="1305" spans="1:2">
      <c r="A1305" s="4" t="s">
        <v>250</v>
      </c>
      <c r="B1305" t="s">
        <v>697</v>
      </c>
    </row>
    <row r="1306" spans="1:2">
      <c r="A1306" s="4" t="s">
        <v>252</v>
      </c>
      <c r="B1306" t="s">
        <v>253</v>
      </c>
    </row>
    <row r="1307" spans="1:2">
      <c r="A1307" s="4" t="s">
        <v>520</v>
      </c>
    </row>
    <row r="1308" spans="1:2">
      <c r="A1308" s="4" t="s">
        <v>241</v>
      </c>
      <c r="B1308">
        <v>-9.1038700000000006</v>
      </c>
    </row>
    <row r="1309" spans="1:2">
      <c r="A1309" s="4" t="s">
        <v>242</v>
      </c>
      <c r="B1309" s="10">
        <v>1.0020900000000001E-15</v>
      </c>
    </row>
    <row r="1310" spans="1:2">
      <c r="A1310" s="4" t="s">
        <v>243</v>
      </c>
      <c r="B1310">
        <v>0</v>
      </c>
    </row>
    <row r="1311" spans="1:2">
      <c r="A1311" s="4" t="s">
        <v>244</v>
      </c>
      <c r="B1311">
        <v>126</v>
      </c>
    </row>
    <row r="1312" spans="1:2">
      <c r="A1312" s="4" t="s">
        <v>169</v>
      </c>
      <c r="B1312" t="s">
        <v>701</v>
      </c>
    </row>
    <row r="1313" spans="1:2">
      <c r="A1313" s="4" t="s">
        <v>246</v>
      </c>
      <c r="B1313">
        <v>-2.58371</v>
      </c>
    </row>
    <row r="1314" spans="1:2">
      <c r="A1314" s="4" t="s">
        <v>247</v>
      </c>
      <c r="B1314">
        <v>-1.94333</v>
      </c>
    </row>
    <row r="1315" spans="1:2">
      <c r="A1315" s="4" t="s">
        <v>248</v>
      </c>
      <c r="B1315">
        <v>-1.61487</v>
      </c>
    </row>
    <row r="1316" spans="1:2">
      <c r="A1316" s="4" t="s">
        <v>265</v>
      </c>
      <c r="B1316">
        <v>0.01</v>
      </c>
    </row>
    <row r="1317" spans="1:2">
      <c r="A1317" s="4" t="s">
        <v>683</v>
      </c>
      <c r="B1317" t="s">
        <v>403</v>
      </c>
    </row>
    <row r="1318" spans="1:2">
      <c r="A1318" s="4" t="s">
        <v>684</v>
      </c>
      <c r="B1318" t="s">
        <v>686</v>
      </c>
    </row>
    <row r="1319" spans="1:2">
      <c r="A1319" s="4" t="s">
        <v>685</v>
      </c>
      <c r="B1319">
        <v>0</v>
      </c>
    </row>
    <row r="1320" spans="1:2">
      <c r="A1320" s="4" t="s">
        <v>250</v>
      </c>
      <c r="B1320" t="s">
        <v>697</v>
      </c>
    </row>
    <row r="1321" spans="1:2">
      <c r="A1321" s="4" t="s">
        <v>252</v>
      </c>
      <c r="B1321" t="s">
        <v>253</v>
      </c>
    </row>
    <row r="1322" spans="1:2">
      <c r="A1322" s="4" t="s">
        <v>521</v>
      </c>
    </row>
    <row r="1323" spans="1:2">
      <c r="A1323" s="4" t="s">
        <v>241</v>
      </c>
      <c r="B1323">
        <v>-9.2841199999999997</v>
      </c>
    </row>
    <row r="1324" spans="1:2">
      <c r="A1324" s="4" t="s">
        <v>242</v>
      </c>
      <c r="B1324" s="10">
        <v>3.9256900000000002E-16</v>
      </c>
    </row>
    <row r="1325" spans="1:2">
      <c r="A1325" s="4" t="s">
        <v>243</v>
      </c>
      <c r="B1325">
        <v>0</v>
      </c>
    </row>
    <row r="1326" spans="1:2">
      <c r="A1326" s="4" t="s">
        <v>244</v>
      </c>
      <c r="B1326">
        <v>126</v>
      </c>
    </row>
    <row r="1327" spans="1:2">
      <c r="A1327" s="4" t="s">
        <v>169</v>
      </c>
      <c r="B1327" t="s">
        <v>720</v>
      </c>
    </row>
    <row r="1328" spans="1:2">
      <c r="A1328" s="4" t="s">
        <v>246</v>
      </c>
      <c r="B1328">
        <v>-2.58371</v>
      </c>
    </row>
    <row r="1329" spans="1:2">
      <c r="A1329" s="4" t="s">
        <v>247</v>
      </c>
      <c r="B1329">
        <v>-1.94333</v>
      </c>
    </row>
    <row r="1330" spans="1:2">
      <c r="A1330" s="4" t="s">
        <v>248</v>
      </c>
      <c r="B1330">
        <v>-1.61487</v>
      </c>
    </row>
    <row r="1331" spans="1:2">
      <c r="A1331" s="4" t="s">
        <v>265</v>
      </c>
      <c r="B1331">
        <v>0.01</v>
      </c>
    </row>
    <row r="1332" spans="1:2">
      <c r="A1332" s="4" t="s">
        <v>683</v>
      </c>
      <c r="B1332" t="s">
        <v>403</v>
      </c>
    </row>
    <row r="1333" spans="1:2">
      <c r="A1333" s="4" t="s">
        <v>684</v>
      </c>
      <c r="B1333" t="s">
        <v>686</v>
      </c>
    </row>
    <row r="1334" spans="1:2">
      <c r="A1334" s="4" t="s">
        <v>685</v>
      </c>
      <c r="B1334">
        <v>0</v>
      </c>
    </row>
    <row r="1335" spans="1:2">
      <c r="A1335" s="4" t="s">
        <v>250</v>
      </c>
      <c r="B1335" t="s">
        <v>697</v>
      </c>
    </row>
    <row r="1336" spans="1:2">
      <c r="A1336" s="4" t="s">
        <v>252</v>
      </c>
      <c r="B1336" t="s">
        <v>253</v>
      </c>
    </row>
    <row r="1337" spans="1:2">
      <c r="A1337" s="4" t="s">
        <v>522</v>
      </c>
    </row>
    <row r="1338" spans="1:2">
      <c r="A1338" s="4" t="s">
        <v>241</v>
      </c>
      <c r="B1338">
        <v>-8.1198800000000002</v>
      </c>
    </row>
    <row r="1339" spans="1:2">
      <c r="A1339" s="4" t="s">
        <v>242</v>
      </c>
      <c r="B1339" s="10">
        <v>1.74693E-13</v>
      </c>
    </row>
    <row r="1340" spans="1:2">
      <c r="A1340" s="4" t="s">
        <v>243</v>
      </c>
      <c r="B1340">
        <v>0</v>
      </c>
    </row>
    <row r="1341" spans="1:2">
      <c r="A1341" s="4" t="s">
        <v>244</v>
      </c>
      <c r="B1341">
        <v>126</v>
      </c>
    </row>
    <row r="1342" spans="1:2">
      <c r="A1342" s="4" t="s">
        <v>169</v>
      </c>
      <c r="B1342" t="s">
        <v>721</v>
      </c>
    </row>
    <row r="1343" spans="1:2">
      <c r="A1343" s="4" t="s">
        <v>246</v>
      </c>
      <c r="B1343">
        <v>-2.58371</v>
      </c>
    </row>
    <row r="1344" spans="1:2">
      <c r="A1344" s="4" t="s">
        <v>247</v>
      </c>
      <c r="B1344">
        <v>-1.94333</v>
      </c>
    </row>
    <row r="1345" spans="1:2">
      <c r="A1345" s="4" t="s">
        <v>248</v>
      </c>
      <c r="B1345">
        <v>-1.61487</v>
      </c>
    </row>
    <row r="1346" spans="1:2">
      <c r="A1346" s="4" t="s">
        <v>265</v>
      </c>
      <c r="B1346">
        <v>0.01</v>
      </c>
    </row>
    <row r="1347" spans="1:2">
      <c r="A1347" s="4" t="s">
        <v>683</v>
      </c>
      <c r="B1347" t="s">
        <v>403</v>
      </c>
    </row>
    <row r="1348" spans="1:2">
      <c r="A1348" s="4" t="s">
        <v>684</v>
      </c>
      <c r="B1348" t="s">
        <v>686</v>
      </c>
    </row>
    <row r="1349" spans="1:2">
      <c r="A1349" s="4" t="s">
        <v>685</v>
      </c>
      <c r="B1349">
        <v>0</v>
      </c>
    </row>
    <row r="1350" spans="1:2">
      <c r="A1350" s="4" t="s">
        <v>250</v>
      </c>
      <c r="B1350" t="s">
        <v>697</v>
      </c>
    </row>
    <row r="1351" spans="1:2">
      <c r="A1351" s="4" t="s">
        <v>252</v>
      </c>
      <c r="B1351" t="s">
        <v>253</v>
      </c>
    </row>
    <row r="1352" spans="1:2">
      <c r="A1352" s="4" t="s">
        <v>523</v>
      </c>
    </row>
    <row r="1353" spans="1:2">
      <c r="A1353" s="4" t="s">
        <v>241</v>
      </c>
      <c r="B1353">
        <v>-1.8636299999999999</v>
      </c>
    </row>
    <row r="1354" spans="1:2">
      <c r="A1354" s="4" t="s">
        <v>242</v>
      </c>
      <c r="B1354">
        <v>5.9434000000000001E-2</v>
      </c>
    </row>
    <row r="1355" spans="1:2">
      <c r="A1355" s="4" t="s">
        <v>243</v>
      </c>
      <c r="B1355">
        <v>0</v>
      </c>
    </row>
    <row r="1356" spans="1:2">
      <c r="A1356" s="4" t="s">
        <v>244</v>
      </c>
      <c r="B1356">
        <v>126</v>
      </c>
    </row>
    <row r="1357" spans="1:2">
      <c r="A1357" s="4" t="s">
        <v>169</v>
      </c>
      <c r="B1357" t="s">
        <v>144</v>
      </c>
    </row>
    <row r="1358" spans="1:2">
      <c r="A1358" s="4" t="s">
        <v>246</v>
      </c>
      <c r="B1358">
        <v>-2.58371</v>
      </c>
    </row>
    <row r="1359" spans="1:2">
      <c r="A1359" s="4" t="s">
        <v>247</v>
      </c>
      <c r="B1359">
        <v>-1.94333</v>
      </c>
    </row>
    <row r="1360" spans="1:2">
      <c r="A1360" s="4" t="s">
        <v>248</v>
      </c>
      <c r="B1360">
        <v>-1.61487</v>
      </c>
    </row>
    <row r="1361" spans="1:2">
      <c r="A1361" s="4" t="s">
        <v>265</v>
      </c>
      <c r="B1361">
        <v>0.01</v>
      </c>
    </row>
    <row r="1362" spans="1:2">
      <c r="A1362" s="4" t="s">
        <v>683</v>
      </c>
      <c r="B1362" t="s">
        <v>403</v>
      </c>
    </row>
    <row r="1363" spans="1:2">
      <c r="A1363" s="4" t="s">
        <v>684</v>
      </c>
      <c r="B1363" t="s">
        <v>686</v>
      </c>
    </row>
    <row r="1364" spans="1:2">
      <c r="A1364" s="4" t="s">
        <v>685</v>
      </c>
      <c r="B1364">
        <v>5.9400000000000001E-2</v>
      </c>
    </row>
    <row r="1365" spans="1:2">
      <c r="A1365" s="4" t="s">
        <v>250</v>
      </c>
      <c r="B1365" t="s">
        <v>687</v>
      </c>
    </row>
    <row r="1366" spans="1:2">
      <c r="A1366" s="4" t="s">
        <v>252</v>
      </c>
      <c r="B1366" t="s">
        <v>253</v>
      </c>
    </row>
    <row r="1367" spans="1:2">
      <c r="A1367" s="4" t="s">
        <v>524</v>
      </c>
    </row>
    <row r="1368" spans="1:2">
      <c r="A1368" s="4" t="s">
        <v>241</v>
      </c>
      <c r="B1368">
        <v>-2.3702700000000001</v>
      </c>
    </row>
    <row r="1369" spans="1:2">
      <c r="A1369" s="4" t="s">
        <v>242</v>
      </c>
      <c r="B1369">
        <v>1.7132100000000001E-2</v>
      </c>
    </row>
    <row r="1370" spans="1:2">
      <c r="A1370" s="4" t="s">
        <v>243</v>
      </c>
      <c r="B1370">
        <v>0</v>
      </c>
    </row>
    <row r="1371" spans="1:2">
      <c r="A1371" s="4" t="s">
        <v>244</v>
      </c>
      <c r="B1371">
        <v>126</v>
      </c>
    </row>
    <row r="1372" spans="1:2">
      <c r="A1372" s="4" t="s">
        <v>169</v>
      </c>
      <c r="B1372" t="s">
        <v>145</v>
      </c>
    </row>
    <row r="1373" spans="1:2">
      <c r="A1373" s="4" t="s">
        <v>246</v>
      </c>
      <c r="B1373">
        <v>-2.58371</v>
      </c>
    </row>
    <row r="1374" spans="1:2">
      <c r="A1374" s="4" t="s">
        <v>247</v>
      </c>
      <c r="B1374">
        <v>-1.94333</v>
      </c>
    </row>
    <row r="1375" spans="1:2">
      <c r="A1375" s="4" t="s">
        <v>248</v>
      </c>
      <c r="B1375">
        <v>-1.61487</v>
      </c>
    </row>
    <row r="1376" spans="1:2">
      <c r="A1376" s="4" t="s">
        <v>265</v>
      </c>
      <c r="B1376">
        <v>0.01</v>
      </c>
    </row>
    <row r="1377" spans="1:2">
      <c r="A1377" s="4" t="s">
        <v>683</v>
      </c>
      <c r="B1377" t="s">
        <v>403</v>
      </c>
    </row>
    <row r="1378" spans="1:2">
      <c r="A1378" s="4" t="s">
        <v>684</v>
      </c>
      <c r="B1378" t="s">
        <v>686</v>
      </c>
    </row>
    <row r="1379" spans="1:2">
      <c r="A1379" s="4" t="s">
        <v>685</v>
      </c>
      <c r="B1379">
        <v>1.7100000000000001E-2</v>
      </c>
    </row>
    <row r="1380" spans="1:2">
      <c r="A1380" s="4" t="s">
        <v>250</v>
      </c>
      <c r="B1380" t="s">
        <v>687</v>
      </c>
    </row>
    <row r="1381" spans="1:2">
      <c r="A1381" s="4" t="s">
        <v>252</v>
      </c>
      <c r="B1381" t="s">
        <v>253</v>
      </c>
    </row>
    <row r="1382" spans="1:2">
      <c r="A1382" s="4" t="s">
        <v>525</v>
      </c>
    </row>
    <row r="1383" spans="1:2">
      <c r="A1383" s="4" t="s">
        <v>241</v>
      </c>
      <c r="B1383">
        <v>-2.7184400000000002</v>
      </c>
    </row>
    <row r="1384" spans="1:2">
      <c r="A1384" s="4" t="s">
        <v>242</v>
      </c>
      <c r="B1384">
        <v>6.3810300000000002E-3</v>
      </c>
    </row>
    <row r="1385" spans="1:2">
      <c r="A1385" s="4" t="s">
        <v>243</v>
      </c>
      <c r="B1385">
        <v>0</v>
      </c>
    </row>
    <row r="1386" spans="1:2">
      <c r="A1386" s="4" t="s">
        <v>244</v>
      </c>
      <c r="B1386">
        <v>126</v>
      </c>
    </row>
    <row r="1387" spans="1:2">
      <c r="A1387" s="4" t="s">
        <v>169</v>
      </c>
      <c r="B1387" t="s">
        <v>146</v>
      </c>
    </row>
    <row r="1388" spans="1:2">
      <c r="A1388" s="4" t="s">
        <v>246</v>
      </c>
      <c r="B1388">
        <v>-2.58371</v>
      </c>
    </row>
    <row r="1389" spans="1:2">
      <c r="A1389" s="4" t="s">
        <v>247</v>
      </c>
      <c r="B1389">
        <v>-1.94333</v>
      </c>
    </row>
    <row r="1390" spans="1:2">
      <c r="A1390" s="4" t="s">
        <v>248</v>
      </c>
      <c r="B1390">
        <v>-1.61487</v>
      </c>
    </row>
    <row r="1391" spans="1:2">
      <c r="A1391" s="4" t="s">
        <v>265</v>
      </c>
      <c r="B1391">
        <v>0.01</v>
      </c>
    </row>
    <row r="1392" spans="1:2">
      <c r="A1392" s="4" t="s">
        <v>683</v>
      </c>
      <c r="B1392" t="s">
        <v>403</v>
      </c>
    </row>
    <row r="1393" spans="1:2">
      <c r="A1393" s="4" t="s">
        <v>684</v>
      </c>
      <c r="B1393" t="s">
        <v>686</v>
      </c>
    </row>
    <row r="1394" spans="1:2">
      <c r="A1394" s="4" t="s">
        <v>685</v>
      </c>
      <c r="B1394">
        <v>6.4000000000000003E-3</v>
      </c>
    </row>
    <row r="1395" spans="1:2">
      <c r="A1395" s="4" t="s">
        <v>250</v>
      </c>
      <c r="B1395" t="s">
        <v>697</v>
      </c>
    </row>
    <row r="1396" spans="1:2">
      <c r="A1396" s="4" t="s">
        <v>252</v>
      </c>
      <c r="B1396" t="s">
        <v>253</v>
      </c>
    </row>
    <row r="1397" spans="1:2">
      <c r="A1397" s="4" t="s">
        <v>526</v>
      </c>
    </row>
    <row r="1398" spans="1:2">
      <c r="A1398" s="4" t="s">
        <v>241</v>
      </c>
      <c r="B1398">
        <v>-3.5816599999999998</v>
      </c>
    </row>
    <row r="1399" spans="1:2">
      <c r="A1399" s="4" t="s">
        <v>242</v>
      </c>
      <c r="B1399">
        <v>3.59654E-4</v>
      </c>
    </row>
    <row r="1400" spans="1:2">
      <c r="A1400" s="4" t="s">
        <v>243</v>
      </c>
      <c r="B1400">
        <v>0</v>
      </c>
    </row>
    <row r="1401" spans="1:2">
      <c r="A1401" s="4" t="s">
        <v>244</v>
      </c>
      <c r="B1401">
        <v>126</v>
      </c>
    </row>
    <row r="1402" spans="1:2">
      <c r="A1402" s="4" t="s">
        <v>169</v>
      </c>
      <c r="B1402" t="s">
        <v>147</v>
      </c>
    </row>
    <row r="1403" spans="1:2">
      <c r="A1403" s="4" t="s">
        <v>246</v>
      </c>
      <c r="B1403">
        <v>-2.58371</v>
      </c>
    </row>
    <row r="1404" spans="1:2">
      <c r="A1404" s="4" t="s">
        <v>247</v>
      </c>
      <c r="B1404">
        <v>-1.94333</v>
      </c>
    </row>
    <row r="1405" spans="1:2">
      <c r="A1405" s="4" t="s">
        <v>248</v>
      </c>
      <c r="B1405">
        <v>-1.61487</v>
      </c>
    </row>
    <row r="1406" spans="1:2">
      <c r="A1406" s="4" t="s">
        <v>265</v>
      </c>
      <c r="B1406">
        <v>0.01</v>
      </c>
    </row>
    <row r="1407" spans="1:2">
      <c r="A1407" s="4" t="s">
        <v>683</v>
      </c>
      <c r="B1407" t="s">
        <v>403</v>
      </c>
    </row>
    <row r="1408" spans="1:2">
      <c r="A1408" s="4" t="s">
        <v>684</v>
      </c>
      <c r="B1408" t="s">
        <v>686</v>
      </c>
    </row>
    <row r="1409" spans="1:2">
      <c r="A1409" s="4" t="s">
        <v>685</v>
      </c>
      <c r="B1409">
        <v>4.0000000000000002E-4</v>
      </c>
    </row>
    <row r="1410" spans="1:2">
      <c r="A1410" s="4" t="s">
        <v>250</v>
      </c>
      <c r="B1410" t="s">
        <v>697</v>
      </c>
    </row>
    <row r="1411" spans="1:2">
      <c r="A1411" s="4" t="s">
        <v>252</v>
      </c>
      <c r="B1411" t="s">
        <v>253</v>
      </c>
    </row>
    <row r="1412" spans="1:2">
      <c r="A1412" s="4" t="s">
        <v>527</v>
      </c>
    </row>
    <row r="1413" spans="1:2">
      <c r="A1413" s="4" t="s">
        <v>241</v>
      </c>
      <c r="B1413">
        <v>-1.8971100000000001E-2</v>
      </c>
    </row>
    <row r="1414" spans="1:2">
      <c r="A1414" s="4" t="s">
        <v>242</v>
      </c>
      <c r="B1414">
        <v>0.67793300000000001</v>
      </c>
    </row>
    <row r="1415" spans="1:2">
      <c r="A1415" s="4" t="s">
        <v>243</v>
      </c>
      <c r="B1415">
        <v>3</v>
      </c>
    </row>
    <row r="1416" spans="1:2">
      <c r="A1416" s="4" t="s">
        <v>244</v>
      </c>
      <c r="B1416">
        <v>123</v>
      </c>
    </row>
    <row r="1417" spans="1:2">
      <c r="A1417" s="4" t="s">
        <v>169</v>
      </c>
      <c r="B1417" t="s">
        <v>141</v>
      </c>
    </row>
    <row r="1418" spans="1:2">
      <c r="A1418" s="4" t="s">
        <v>246</v>
      </c>
      <c r="B1418">
        <v>-2.5841599999999998</v>
      </c>
    </row>
    <row r="1419" spans="1:2">
      <c r="A1419" s="4" t="s">
        <v>247</v>
      </c>
      <c r="B1419">
        <v>-1.94339</v>
      </c>
    </row>
    <row r="1420" spans="1:2">
      <c r="A1420" s="4" t="s">
        <v>248</v>
      </c>
      <c r="B1420">
        <v>-1.61483</v>
      </c>
    </row>
    <row r="1421" spans="1:2">
      <c r="A1421" s="4" t="s">
        <v>265</v>
      </c>
      <c r="B1421">
        <v>0.01</v>
      </c>
    </row>
    <row r="1422" spans="1:2">
      <c r="A1422" s="4" t="s">
        <v>683</v>
      </c>
      <c r="B1422" t="s">
        <v>403</v>
      </c>
    </row>
    <row r="1423" spans="1:2">
      <c r="A1423" s="4" t="s">
        <v>684</v>
      </c>
      <c r="B1423" t="s">
        <v>686</v>
      </c>
    </row>
    <row r="1424" spans="1:2">
      <c r="A1424" s="4" t="s">
        <v>685</v>
      </c>
      <c r="B1424">
        <v>0.67789999999999995</v>
      </c>
    </row>
    <row r="1425" spans="1:2">
      <c r="A1425" s="4" t="s">
        <v>250</v>
      </c>
      <c r="B1425" t="s">
        <v>687</v>
      </c>
    </row>
    <row r="1426" spans="1:2">
      <c r="A1426" s="4" t="s">
        <v>252</v>
      </c>
      <c r="B1426" t="s">
        <v>253</v>
      </c>
    </row>
    <row r="1427" spans="1:2">
      <c r="A1427" s="4" t="s">
        <v>528</v>
      </c>
    </row>
    <row r="1428" spans="1:2">
      <c r="A1428" s="4" t="s">
        <v>241</v>
      </c>
      <c r="B1428">
        <v>-0.41283399999999998</v>
      </c>
    </row>
    <row r="1429" spans="1:2">
      <c r="A1429" s="4" t="s">
        <v>242</v>
      </c>
      <c r="B1429">
        <v>0.53156700000000001</v>
      </c>
    </row>
    <row r="1430" spans="1:2">
      <c r="A1430" s="4" t="s">
        <v>243</v>
      </c>
      <c r="B1430">
        <v>3</v>
      </c>
    </row>
    <row r="1431" spans="1:2">
      <c r="A1431" s="4" t="s">
        <v>244</v>
      </c>
      <c r="B1431">
        <v>123</v>
      </c>
    </row>
    <row r="1432" spans="1:2">
      <c r="A1432" s="4" t="s">
        <v>169</v>
      </c>
      <c r="B1432" t="s">
        <v>142</v>
      </c>
    </row>
    <row r="1433" spans="1:2">
      <c r="A1433" s="4" t="s">
        <v>246</v>
      </c>
      <c r="B1433">
        <v>-2.5841599999999998</v>
      </c>
    </row>
    <row r="1434" spans="1:2">
      <c r="A1434" s="4" t="s">
        <v>247</v>
      </c>
      <c r="B1434">
        <v>-1.94339</v>
      </c>
    </row>
    <row r="1435" spans="1:2">
      <c r="A1435" s="4" t="s">
        <v>248</v>
      </c>
      <c r="B1435">
        <v>-1.61483</v>
      </c>
    </row>
    <row r="1436" spans="1:2">
      <c r="A1436" s="4" t="s">
        <v>265</v>
      </c>
      <c r="B1436">
        <v>0.01</v>
      </c>
    </row>
    <row r="1437" spans="1:2">
      <c r="A1437" s="4" t="s">
        <v>683</v>
      </c>
      <c r="B1437" t="s">
        <v>403</v>
      </c>
    </row>
    <row r="1438" spans="1:2">
      <c r="A1438" s="4" t="s">
        <v>684</v>
      </c>
      <c r="B1438" t="s">
        <v>686</v>
      </c>
    </row>
    <row r="1439" spans="1:2">
      <c r="A1439" s="4" t="s">
        <v>685</v>
      </c>
      <c r="B1439">
        <v>0.53159999999999996</v>
      </c>
    </row>
    <row r="1440" spans="1:2">
      <c r="A1440" s="4" t="s">
        <v>250</v>
      </c>
      <c r="B1440" t="s">
        <v>687</v>
      </c>
    </row>
    <row r="1441" spans="1:2">
      <c r="A1441" s="4" t="s">
        <v>252</v>
      </c>
      <c r="B1441" t="s">
        <v>253</v>
      </c>
    </row>
    <row r="1442" spans="1:2">
      <c r="A1442" s="4" t="s">
        <v>529</v>
      </c>
    </row>
    <row r="1443" spans="1:2">
      <c r="A1443" s="4" t="s">
        <v>241</v>
      </c>
      <c r="B1443">
        <v>-0.65217400000000003</v>
      </c>
    </row>
    <row r="1444" spans="1:2">
      <c r="A1444" s="4" t="s">
        <v>242</v>
      </c>
      <c r="B1444">
        <v>0.43274299999999999</v>
      </c>
    </row>
    <row r="1445" spans="1:2">
      <c r="A1445" s="4" t="s">
        <v>243</v>
      </c>
      <c r="B1445">
        <v>0</v>
      </c>
    </row>
    <row r="1446" spans="1:2">
      <c r="A1446" s="4" t="s">
        <v>244</v>
      </c>
      <c r="B1446">
        <v>126</v>
      </c>
    </row>
    <row r="1447" spans="1:2">
      <c r="A1447" s="4" t="s">
        <v>169</v>
      </c>
      <c r="B1447" t="s">
        <v>143</v>
      </c>
    </row>
    <row r="1448" spans="1:2">
      <c r="A1448" s="4" t="s">
        <v>246</v>
      </c>
      <c r="B1448">
        <v>-2.58371</v>
      </c>
    </row>
    <row r="1449" spans="1:2">
      <c r="A1449" s="4" t="s">
        <v>247</v>
      </c>
      <c r="B1449">
        <v>-1.94333</v>
      </c>
    </row>
    <row r="1450" spans="1:2">
      <c r="A1450" s="4" t="s">
        <v>248</v>
      </c>
      <c r="B1450">
        <v>-1.61487</v>
      </c>
    </row>
    <row r="1451" spans="1:2">
      <c r="A1451" s="4" t="s">
        <v>265</v>
      </c>
      <c r="B1451">
        <v>0.01</v>
      </c>
    </row>
    <row r="1452" spans="1:2">
      <c r="A1452" s="4" t="s">
        <v>683</v>
      </c>
      <c r="B1452" t="s">
        <v>403</v>
      </c>
    </row>
    <row r="1453" spans="1:2">
      <c r="A1453" s="4" t="s">
        <v>684</v>
      </c>
      <c r="B1453" t="s">
        <v>686</v>
      </c>
    </row>
    <row r="1454" spans="1:2">
      <c r="A1454" s="4" t="s">
        <v>685</v>
      </c>
      <c r="B1454">
        <v>0.43269999999999997</v>
      </c>
    </row>
    <row r="1455" spans="1:2">
      <c r="A1455" s="4" t="s">
        <v>250</v>
      </c>
      <c r="B1455" t="s">
        <v>687</v>
      </c>
    </row>
    <row r="1456" spans="1:2">
      <c r="A1456" s="4" t="s">
        <v>252</v>
      </c>
      <c r="B1456" t="s">
        <v>253</v>
      </c>
    </row>
    <row r="1457" spans="1:2">
      <c r="A1457" s="4" t="s">
        <v>530</v>
      </c>
    </row>
    <row r="1458" spans="1:2">
      <c r="A1458" s="4" t="s">
        <v>241</v>
      </c>
      <c r="B1458">
        <v>-3.3226</v>
      </c>
    </row>
    <row r="1459" spans="1:2">
      <c r="A1459" s="4" t="s">
        <v>242</v>
      </c>
      <c r="B1459" s="10">
        <v>9.0557599999999995E-4</v>
      </c>
    </row>
    <row r="1460" spans="1:2">
      <c r="A1460" s="4" t="s">
        <v>243</v>
      </c>
      <c r="B1460">
        <v>2</v>
      </c>
    </row>
    <row r="1461" spans="1:2">
      <c r="A1461" s="4" t="s">
        <v>244</v>
      </c>
      <c r="B1461">
        <v>124</v>
      </c>
    </row>
    <row r="1462" spans="1:2">
      <c r="A1462" s="4" t="s">
        <v>169</v>
      </c>
      <c r="B1462" t="s">
        <v>702</v>
      </c>
    </row>
    <row r="1463" spans="1:2">
      <c r="A1463" s="4" t="s">
        <v>246</v>
      </c>
      <c r="B1463">
        <v>-2.5840100000000001</v>
      </c>
    </row>
    <row r="1464" spans="1:2">
      <c r="A1464" s="4" t="s">
        <v>247</v>
      </c>
      <c r="B1464">
        <v>-1.94337</v>
      </c>
    </row>
    <row r="1465" spans="1:2">
      <c r="A1465" s="4" t="s">
        <v>248</v>
      </c>
      <c r="B1465">
        <v>-1.6148400000000001</v>
      </c>
    </row>
    <row r="1466" spans="1:2">
      <c r="A1466" s="4" t="s">
        <v>265</v>
      </c>
      <c r="B1466">
        <v>0.01</v>
      </c>
    </row>
    <row r="1467" spans="1:2">
      <c r="A1467" s="4" t="s">
        <v>683</v>
      </c>
      <c r="B1467" t="s">
        <v>403</v>
      </c>
    </row>
    <row r="1468" spans="1:2">
      <c r="A1468" s="4" t="s">
        <v>684</v>
      </c>
      <c r="B1468" t="s">
        <v>686</v>
      </c>
    </row>
    <row r="1469" spans="1:2">
      <c r="A1469" s="4" t="s">
        <v>685</v>
      </c>
      <c r="B1469">
        <v>8.9999999999999998E-4</v>
      </c>
    </row>
    <row r="1470" spans="1:2">
      <c r="A1470" s="4" t="s">
        <v>250</v>
      </c>
      <c r="B1470" t="s">
        <v>697</v>
      </c>
    </row>
    <row r="1471" spans="1:2">
      <c r="A1471" s="4" t="s">
        <v>252</v>
      </c>
      <c r="B1471" t="s">
        <v>253</v>
      </c>
    </row>
    <row r="1472" spans="1:2">
      <c r="A1472" s="4" t="s">
        <v>531</v>
      </c>
    </row>
    <row r="1473" spans="1:2">
      <c r="A1473" s="4" t="s">
        <v>241</v>
      </c>
      <c r="B1473">
        <v>-3.47763</v>
      </c>
    </row>
    <row r="1474" spans="1:2">
      <c r="A1474" s="4" t="s">
        <v>242</v>
      </c>
      <c r="B1474" s="10">
        <v>5.2418899999999999E-4</v>
      </c>
    </row>
    <row r="1475" spans="1:2">
      <c r="A1475" s="4" t="s">
        <v>243</v>
      </c>
      <c r="B1475">
        <v>2</v>
      </c>
    </row>
    <row r="1476" spans="1:2">
      <c r="A1476" s="4" t="s">
        <v>244</v>
      </c>
      <c r="B1476">
        <v>124</v>
      </c>
    </row>
    <row r="1477" spans="1:2">
      <c r="A1477" s="4" t="s">
        <v>169</v>
      </c>
      <c r="B1477" t="s">
        <v>703</v>
      </c>
    </row>
    <row r="1478" spans="1:2">
      <c r="A1478" s="4" t="s">
        <v>246</v>
      </c>
      <c r="B1478">
        <v>-2.5840100000000001</v>
      </c>
    </row>
    <row r="1479" spans="1:2">
      <c r="A1479" s="4" t="s">
        <v>247</v>
      </c>
      <c r="B1479">
        <v>-1.94337</v>
      </c>
    </row>
    <row r="1480" spans="1:2">
      <c r="A1480" s="4" t="s">
        <v>248</v>
      </c>
      <c r="B1480">
        <v>-1.6148400000000001</v>
      </c>
    </row>
    <row r="1481" spans="1:2">
      <c r="A1481" s="4" t="s">
        <v>265</v>
      </c>
      <c r="B1481">
        <v>0.01</v>
      </c>
    </row>
    <row r="1482" spans="1:2">
      <c r="A1482" s="4" t="s">
        <v>683</v>
      </c>
      <c r="B1482" t="s">
        <v>403</v>
      </c>
    </row>
    <row r="1483" spans="1:2">
      <c r="A1483" s="4" t="s">
        <v>684</v>
      </c>
      <c r="B1483" t="s">
        <v>686</v>
      </c>
    </row>
    <row r="1484" spans="1:2">
      <c r="A1484" s="4" t="s">
        <v>685</v>
      </c>
      <c r="B1484">
        <v>5.0000000000000001E-4</v>
      </c>
    </row>
    <row r="1485" spans="1:2">
      <c r="A1485" s="4" t="s">
        <v>250</v>
      </c>
      <c r="B1485" t="s">
        <v>697</v>
      </c>
    </row>
    <row r="1486" spans="1:2">
      <c r="A1486" s="4" t="s">
        <v>252</v>
      </c>
      <c r="B1486" t="s">
        <v>253</v>
      </c>
    </row>
    <row r="1487" spans="1:2">
      <c r="A1487" s="4" t="s">
        <v>532</v>
      </c>
    </row>
    <row r="1488" spans="1:2">
      <c r="A1488" s="4" t="s">
        <v>241</v>
      </c>
      <c r="B1488">
        <v>-11.523099999999999</v>
      </c>
    </row>
    <row r="1489" spans="1:2">
      <c r="A1489" s="4" t="s">
        <v>242</v>
      </c>
      <c r="B1489" s="10">
        <v>6.1549299999999998E-21</v>
      </c>
    </row>
    <row r="1490" spans="1:2">
      <c r="A1490" s="4" t="s">
        <v>243</v>
      </c>
      <c r="B1490">
        <v>0</v>
      </c>
    </row>
    <row r="1491" spans="1:2">
      <c r="A1491" s="4" t="s">
        <v>244</v>
      </c>
      <c r="B1491">
        <v>126</v>
      </c>
    </row>
    <row r="1492" spans="1:2">
      <c r="A1492" s="4" t="s">
        <v>169</v>
      </c>
      <c r="B1492" t="s">
        <v>704</v>
      </c>
    </row>
    <row r="1493" spans="1:2">
      <c r="A1493" s="4" t="s">
        <v>246</v>
      </c>
      <c r="B1493">
        <v>-2.58371</v>
      </c>
    </row>
    <row r="1494" spans="1:2">
      <c r="A1494" s="4" t="s">
        <v>247</v>
      </c>
      <c r="B1494">
        <v>-1.94333</v>
      </c>
    </row>
    <row r="1495" spans="1:2">
      <c r="A1495" s="4" t="s">
        <v>248</v>
      </c>
      <c r="B1495">
        <v>-1.61487</v>
      </c>
    </row>
    <row r="1496" spans="1:2">
      <c r="A1496" s="4" t="s">
        <v>265</v>
      </c>
      <c r="B1496">
        <v>0.01</v>
      </c>
    </row>
    <row r="1497" spans="1:2">
      <c r="A1497" s="4" t="s">
        <v>683</v>
      </c>
      <c r="B1497" t="s">
        <v>403</v>
      </c>
    </row>
    <row r="1498" spans="1:2">
      <c r="A1498" s="4" t="s">
        <v>684</v>
      </c>
      <c r="B1498" t="s">
        <v>686</v>
      </c>
    </row>
    <row r="1499" spans="1:2">
      <c r="A1499" s="4" t="s">
        <v>685</v>
      </c>
      <c r="B1499">
        <v>0</v>
      </c>
    </row>
    <row r="1500" spans="1:2">
      <c r="A1500" s="4" t="s">
        <v>250</v>
      </c>
      <c r="B1500" t="s">
        <v>697</v>
      </c>
    </row>
    <row r="1501" spans="1:2">
      <c r="A1501" s="4" t="s">
        <v>252</v>
      </c>
      <c r="B1501" t="s">
        <v>253</v>
      </c>
    </row>
    <row r="1502" spans="1:2">
      <c r="A1502" s="4" t="s">
        <v>533</v>
      </c>
    </row>
    <row r="1503" spans="1:2">
      <c r="A1503" s="4" t="s">
        <v>241</v>
      </c>
      <c r="B1503">
        <v>-2.7881</v>
      </c>
    </row>
    <row r="1504" spans="1:2">
      <c r="A1504" s="4" t="s">
        <v>242</v>
      </c>
      <c r="B1504">
        <v>5.9994499999999999E-2</v>
      </c>
    </row>
    <row r="1505" spans="1:2">
      <c r="A1505" s="4" t="s">
        <v>243</v>
      </c>
      <c r="B1505">
        <v>0</v>
      </c>
    </row>
    <row r="1506" spans="1:2">
      <c r="A1506" s="4" t="s">
        <v>244</v>
      </c>
      <c r="B1506">
        <v>126</v>
      </c>
    </row>
    <row r="1507" spans="1:2">
      <c r="A1507" s="4" t="s">
        <v>169</v>
      </c>
      <c r="B1507" t="s">
        <v>108</v>
      </c>
    </row>
    <row r="1508" spans="1:2">
      <c r="A1508" s="4" t="s">
        <v>246</v>
      </c>
      <c r="B1508">
        <v>-3.4833500000000002</v>
      </c>
    </row>
    <row r="1509" spans="1:2">
      <c r="A1509" s="4" t="s">
        <v>247</v>
      </c>
      <c r="B1509">
        <v>-2.8847700000000001</v>
      </c>
    </row>
    <row r="1510" spans="1:2">
      <c r="A1510" s="4" t="s">
        <v>248</v>
      </c>
      <c r="B1510">
        <v>-2.5791599999999999</v>
      </c>
    </row>
    <row r="1511" spans="1:2">
      <c r="A1511" s="4" t="s">
        <v>265</v>
      </c>
      <c r="B1511">
        <v>0.05</v>
      </c>
    </row>
    <row r="1512" spans="1:2">
      <c r="A1512" s="4" t="s">
        <v>683</v>
      </c>
      <c r="B1512" t="s">
        <v>403</v>
      </c>
    </row>
    <row r="1513" spans="1:2">
      <c r="A1513" s="4" t="s">
        <v>684</v>
      </c>
      <c r="B1513" t="s">
        <v>441</v>
      </c>
    </row>
    <row r="1514" spans="1:2">
      <c r="A1514" s="4" t="s">
        <v>685</v>
      </c>
      <c r="B1514">
        <v>0.06</v>
      </c>
    </row>
    <row r="1515" spans="1:2">
      <c r="A1515" s="4" t="s">
        <v>250</v>
      </c>
      <c r="B1515" t="s">
        <v>687</v>
      </c>
    </row>
    <row r="1516" spans="1:2">
      <c r="A1516" s="4" t="s">
        <v>252</v>
      </c>
      <c r="B1516" t="s">
        <v>253</v>
      </c>
    </row>
    <row r="1517" spans="1:2">
      <c r="A1517" s="4" t="s">
        <v>534</v>
      </c>
    </row>
    <row r="1518" spans="1:2">
      <c r="A1518" s="4" t="s">
        <v>241</v>
      </c>
      <c r="B1518">
        <v>-2.5422099999999999</v>
      </c>
    </row>
    <row r="1519" spans="1:2">
      <c r="A1519" s="4" t="s">
        <v>242</v>
      </c>
      <c r="B1519">
        <v>0.10553800000000001</v>
      </c>
    </row>
    <row r="1520" spans="1:2">
      <c r="A1520" s="4" t="s">
        <v>243</v>
      </c>
      <c r="B1520">
        <v>0</v>
      </c>
    </row>
    <row r="1521" spans="1:2">
      <c r="A1521" s="4" t="s">
        <v>244</v>
      </c>
      <c r="B1521">
        <v>126</v>
      </c>
    </row>
    <row r="1522" spans="1:2">
      <c r="A1522" s="4" t="s">
        <v>169</v>
      </c>
      <c r="B1522" t="s">
        <v>109</v>
      </c>
    </row>
    <row r="1523" spans="1:2">
      <c r="A1523" s="4" t="s">
        <v>246</v>
      </c>
      <c r="B1523">
        <v>-3.4833500000000002</v>
      </c>
    </row>
    <row r="1524" spans="1:2">
      <c r="A1524" s="4" t="s">
        <v>247</v>
      </c>
      <c r="B1524">
        <v>-2.8847700000000001</v>
      </c>
    </row>
    <row r="1525" spans="1:2">
      <c r="A1525" s="4" t="s">
        <v>248</v>
      </c>
      <c r="B1525">
        <v>-2.5791599999999999</v>
      </c>
    </row>
    <row r="1526" spans="1:2">
      <c r="A1526" s="4" t="s">
        <v>265</v>
      </c>
      <c r="B1526">
        <v>0.05</v>
      </c>
    </row>
    <row r="1527" spans="1:2">
      <c r="A1527" s="4" t="s">
        <v>683</v>
      </c>
      <c r="B1527" t="s">
        <v>403</v>
      </c>
    </row>
    <row r="1528" spans="1:2">
      <c r="A1528" s="4" t="s">
        <v>684</v>
      </c>
      <c r="B1528" t="s">
        <v>441</v>
      </c>
    </row>
    <row r="1529" spans="1:2">
      <c r="A1529" s="4" t="s">
        <v>685</v>
      </c>
      <c r="B1529">
        <v>0.1055</v>
      </c>
    </row>
    <row r="1530" spans="1:2">
      <c r="A1530" s="4" t="s">
        <v>250</v>
      </c>
      <c r="B1530" t="s">
        <v>687</v>
      </c>
    </row>
    <row r="1531" spans="1:2">
      <c r="A1531" s="4" t="s">
        <v>252</v>
      </c>
      <c r="B1531" t="s">
        <v>253</v>
      </c>
    </row>
    <row r="1532" spans="1:2">
      <c r="A1532" s="4" t="s">
        <v>535</v>
      </c>
    </row>
    <row r="1533" spans="1:2">
      <c r="A1533" s="4" t="s">
        <v>241</v>
      </c>
      <c r="B1533">
        <v>-2.6732300000000002</v>
      </c>
    </row>
    <row r="1534" spans="1:2">
      <c r="A1534" s="4" t="s">
        <v>242</v>
      </c>
      <c r="B1534">
        <v>7.8785999999999995E-2</v>
      </c>
    </row>
    <row r="1535" spans="1:2">
      <c r="A1535" s="4" t="s">
        <v>243</v>
      </c>
      <c r="B1535">
        <v>0</v>
      </c>
    </row>
    <row r="1536" spans="1:2">
      <c r="A1536" s="4" t="s">
        <v>244</v>
      </c>
      <c r="B1536">
        <v>126</v>
      </c>
    </row>
    <row r="1537" spans="1:2">
      <c r="A1537" s="4" t="s">
        <v>169</v>
      </c>
      <c r="B1537" t="s">
        <v>110</v>
      </c>
    </row>
    <row r="1538" spans="1:2">
      <c r="A1538" s="4" t="s">
        <v>246</v>
      </c>
      <c r="B1538">
        <v>-3.4833500000000002</v>
      </c>
    </row>
    <row r="1539" spans="1:2">
      <c r="A1539" s="4" t="s">
        <v>247</v>
      </c>
      <c r="B1539">
        <v>-2.8847700000000001</v>
      </c>
    </row>
    <row r="1540" spans="1:2">
      <c r="A1540" s="4" t="s">
        <v>248</v>
      </c>
      <c r="B1540">
        <v>-2.5791599999999999</v>
      </c>
    </row>
    <row r="1541" spans="1:2">
      <c r="A1541" s="4" t="s">
        <v>265</v>
      </c>
      <c r="B1541">
        <v>0.05</v>
      </c>
    </row>
    <row r="1542" spans="1:2">
      <c r="A1542" s="4" t="s">
        <v>683</v>
      </c>
      <c r="B1542" t="s">
        <v>403</v>
      </c>
    </row>
    <row r="1543" spans="1:2">
      <c r="A1543" s="4" t="s">
        <v>684</v>
      </c>
      <c r="B1543" t="s">
        <v>441</v>
      </c>
    </row>
    <row r="1544" spans="1:2">
      <c r="A1544" s="4" t="s">
        <v>685</v>
      </c>
      <c r="B1544">
        <v>7.8799999999999995E-2</v>
      </c>
    </row>
    <row r="1545" spans="1:2">
      <c r="A1545" s="4" t="s">
        <v>250</v>
      </c>
      <c r="B1545" t="s">
        <v>687</v>
      </c>
    </row>
    <row r="1546" spans="1:2">
      <c r="A1546" s="4" t="s">
        <v>252</v>
      </c>
      <c r="B1546" t="s">
        <v>253</v>
      </c>
    </row>
    <row r="1547" spans="1:2">
      <c r="A1547" t="s">
        <v>536</v>
      </c>
    </row>
    <row r="1548" spans="1:2">
      <c r="A1548" t="s">
        <v>241</v>
      </c>
      <c r="B1548">
        <v>-4.2697500000000002</v>
      </c>
    </row>
    <row r="1549" spans="1:2">
      <c r="A1549" t="s">
        <v>242</v>
      </c>
      <c r="B1549">
        <v>5.0095700000000001E-4</v>
      </c>
    </row>
    <row r="1550" spans="1:2">
      <c r="A1550" t="s">
        <v>243</v>
      </c>
      <c r="B1550">
        <v>0</v>
      </c>
    </row>
    <row r="1551" spans="1:2">
      <c r="A1551" t="s">
        <v>244</v>
      </c>
      <c r="B1551">
        <v>126</v>
      </c>
    </row>
    <row r="1552" spans="1:2">
      <c r="A1552" t="s">
        <v>169</v>
      </c>
      <c r="B1552" t="s">
        <v>111</v>
      </c>
    </row>
    <row r="1553" spans="1:2">
      <c r="A1553" t="s">
        <v>246</v>
      </c>
      <c r="B1553">
        <v>-3.4833500000000002</v>
      </c>
    </row>
    <row r="1554" spans="1:2">
      <c r="A1554" t="s">
        <v>247</v>
      </c>
      <c r="B1554">
        <v>-2.8847700000000001</v>
      </c>
    </row>
    <row r="1555" spans="1:2">
      <c r="A1555" t="s">
        <v>248</v>
      </c>
      <c r="B1555">
        <v>-2.5791599999999999</v>
      </c>
    </row>
    <row r="1556" spans="1:2">
      <c r="A1556" t="s">
        <v>265</v>
      </c>
      <c r="B1556">
        <v>0.05</v>
      </c>
    </row>
    <row r="1557" spans="1:2">
      <c r="A1557" t="s">
        <v>683</v>
      </c>
      <c r="B1557" t="s">
        <v>403</v>
      </c>
    </row>
    <row r="1558" spans="1:2">
      <c r="A1558" t="s">
        <v>684</v>
      </c>
      <c r="B1558" t="s">
        <v>441</v>
      </c>
    </row>
    <row r="1559" spans="1:2">
      <c r="A1559" t="s">
        <v>685</v>
      </c>
      <c r="B1559">
        <v>5.0000000000000001E-4</v>
      </c>
    </row>
    <row r="1560" spans="1:2">
      <c r="A1560" t="s">
        <v>250</v>
      </c>
      <c r="B1560" t="s">
        <v>697</v>
      </c>
    </row>
    <row r="1561" spans="1:2">
      <c r="A1561" t="s">
        <v>252</v>
      </c>
      <c r="B1561" t="s">
        <v>253</v>
      </c>
    </row>
    <row r="1562" spans="1:2">
      <c r="A1562" t="s">
        <v>537</v>
      </c>
    </row>
    <row r="1563" spans="1:2">
      <c r="A1563" t="s">
        <v>241</v>
      </c>
      <c r="B1563">
        <v>-2.96618</v>
      </c>
    </row>
    <row r="1564" spans="1:2">
      <c r="A1564" t="s">
        <v>242</v>
      </c>
      <c r="B1564">
        <v>3.8175800000000003E-2</v>
      </c>
    </row>
    <row r="1565" spans="1:2">
      <c r="A1565" t="s">
        <v>243</v>
      </c>
      <c r="B1565">
        <v>0</v>
      </c>
    </row>
    <row r="1566" spans="1:2">
      <c r="A1566" t="s">
        <v>244</v>
      </c>
      <c r="B1566">
        <v>126</v>
      </c>
    </row>
    <row r="1567" spans="1:2">
      <c r="A1567" t="s">
        <v>169</v>
      </c>
      <c r="B1567" t="s">
        <v>113</v>
      </c>
    </row>
    <row r="1568" spans="1:2">
      <c r="A1568" t="s">
        <v>246</v>
      </c>
      <c r="B1568">
        <v>-3.4833500000000002</v>
      </c>
    </row>
    <row r="1569" spans="1:2">
      <c r="A1569" t="s">
        <v>247</v>
      </c>
      <c r="B1569">
        <v>-2.8847700000000001</v>
      </c>
    </row>
    <row r="1570" spans="1:2">
      <c r="A1570" t="s">
        <v>248</v>
      </c>
      <c r="B1570">
        <v>-2.5791599999999999</v>
      </c>
    </row>
    <row r="1571" spans="1:2">
      <c r="A1571" t="s">
        <v>265</v>
      </c>
      <c r="B1571">
        <v>0.05</v>
      </c>
    </row>
    <row r="1572" spans="1:2">
      <c r="A1572" t="s">
        <v>683</v>
      </c>
      <c r="B1572" t="s">
        <v>403</v>
      </c>
    </row>
    <row r="1573" spans="1:2">
      <c r="A1573" t="s">
        <v>684</v>
      </c>
      <c r="B1573" t="s">
        <v>441</v>
      </c>
    </row>
    <row r="1574" spans="1:2">
      <c r="A1574" t="s">
        <v>685</v>
      </c>
      <c r="B1574">
        <v>3.8199999999999998E-2</v>
      </c>
    </row>
    <row r="1575" spans="1:2">
      <c r="A1575" t="s">
        <v>250</v>
      </c>
      <c r="B1575" t="s">
        <v>697</v>
      </c>
    </row>
    <row r="1576" spans="1:2">
      <c r="A1576" t="s">
        <v>252</v>
      </c>
      <c r="B1576" t="s">
        <v>253</v>
      </c>
    </row>
    <row r="1577" spans="1:2">
      <c r="A1577" t="s">
        <v>538</v>
      </c>
    </row>
    <row r="1578" spans="1:2">
      <c r="A1578" t="s">
        <v>241</v>
      </c>
      <c r="B1578">
        <v>-2.8680300000000001</v>
      </c>
    </row>
    <row r="1579" spans="1:2">
      <c r="A1579" t="s">
        <v>242</v>
      </c>
      <c r="B1579">
        <v>4.91937E-2</v>
      </c>
    </row>
    <row r="1580" spans="1:2">
      <c r="A1580" t="s">
        <v>243</v>
      </c>
      <c r="B1580">
        <v>0</v>
      </c>
    </row>
    <row r="1581" spans="1:2">
      <c r="A1581" t="s">
        <v>244</v>
      </c>
      <c r="B1581">
        <v>126</v>
      </c>
    </row>
    <row r="1582" spans="1:2">
      <c r="A1582" t="s">
        <v>169</v>
      </c>
      <c r="B1582" t="s">
        <v>114</v>
      </c>
    </row>
    <row r="1583" spans="1:2">
      <c r="A1583" t="s">
        <v>246</v>
      </c>
      <c r="B1583">
        <v>-3.4833500000000002</v>
      </c>
    </row>
    <row r="1584" spans="1:2">
      <c r="A1584" t="s">
        <v>247</v>
      </c>
      <c r="B1584">
        <v>-2.8847700000000001</v>
      </c>
    </row>
    <row r="1585" spans="1:2">
      <c r="A1585" t="s">
        <v>248</v>
      </c>
      <c r="B1585">
        <v>-2.5791599999999999</v>
      </c>
    </row>
    <row r="1586" spans="1:2">
      <c r="A1586" t="s">
        <v>265</v>
      </c>
      <c r="B1586">
        <v>0.05</v>
      </c>
    </row>
    <row r="1587" spans="1:2">
      <c r="A1587" t="s">
        <v>683</v>
      </c>
      <c r="B1587" t="s">
        <v>403</v>
      </c>
    </row>
    <row r="1588" spans="1:2">
      <c r="A1588" t="s">
        <v>684</v>
      </c>
      <c r="B1588" t="s">
        <v>441</v>
      </c>
    </row>
    <row r="1589" spans="1:2">
      <c r="A1589" t="s">
        <v>685</v>
      </c>
      <c r="B1589">
        <v>4.9200000000000001E-2</v>
      </c>
    </row>
    <row r="1590" spans="1:2">
      <c r="A1590" t="s">
        <v>250</v>
      </c>
      <c r="B1590" t="s">
        <v>697</v>
      </c>
    </row>
    <row r="1591" spans="1:2">
      <c r="A1591" t="s">
        <v>252</v>
      </c>
      <c r="B1591" t="s">
        <v>253</v>
      </c>
    </row>
    <row r="1592" spans="1:2">
      <c r="A1592" t="s">
        <v>539</v>
      </c>
    </row>
    <row r="1593" spans="1:2">
      <c r="A1593" t="s">
        <v>241</v>
      </c>
      <c r="B1593">
        <v>-3.0018099999999999</v>
      </c>
    </row>
    <row r="1594" spans="1:2">
      <c r="A1594" t="s">
        <v>242</v>
      </c>
      <c r="B1594">
        <v>3.4725699999999998E-2</v>
      </c>
    </row>
    <row r="1595" spans="1:2">
      <c r="A1595" t="s">
        <v>243</v>
      </c>
      <c r="B1595">
        <v>0</v>
      </c>
    </row>
    <row r="1596" spans="1:2">
      <c r="A1596" t="s">
        <v>244</v>
      </c>
      <c r="B1596">
        <v>126</v>
      </c>
    </row>
    <row r="1597" spans="1:2">
      <c r="A1597" t="s">
        <v>169</v>
      </c>
      <c r="B1597" t="s">
        <v>115</v>
      </c>
    </row>
    <row r="1598" spans="1:2">
      <c r="A1598" t="s">
        <v>246</v>
      </c>
      <c r="B1598">
        <v>-3.4833500000000002</v>
      </c>
    </row>
    <row r="1599" spans="1:2">
      <c r="A1599" t="s">
        <v>247</v>
      </c>
      <c r="B1599">
        <v>-2.8847700000000001</v>
      </c>
    </row>
    <row r="1600" spans="1:2">
      <c r="A1600" t="s">
        <v>248</v>
      </c>
      <c r="B1600">
        <v>-2.5791599999999999</v>
      </c>
    </row>
    <row r="1601" spans="1:2">
      <c r="A1601" t="s">
        <v>265</v>
      </c>
      <c r="B1601">
        <v>0.05</v>
      </c>
    </row>
    <row r="1602" spans="1:2">
      <c r="A1602" t="s">
        <v>683</v>
      </c>
      <c r="B1602" t="s">
        <v>403</v>
      </c>
    </row>
    <row r="1603" spans="1:2">
      <c r="A1603" t="s">
        <v>684</v>
      </c>
      <c r="B1603" t="s">
        <v>441</v>
      </c>
    </row>
    <row r="1604" spans="1:2">
      <c r="A1604" t="s">
        <v>685</v>
      </c>
      <c r="B1604">
        <v>3.4700000000000002E-2</v>
      </c>
    </row>
    <row r="1605" spans="1:2">
      <c r="A1605" t="s">
        <v>250</v>
      </c>
      <c r="B1605" t="s">
        <v>697</v>
      </c>
    </row>
    <row r="1606" spans="1:2">
      <c r="A1606" t="s">
        <v>252</v>
      </c>
      <c r="B1606" t="s">
        <v>253</v>
      </c>
    </row>
    <row r="1607" spans="1:2">
      <c r="A1607" t="s">
        <v>540</v>
      </c>
    </row>
    <row r="1608" spans="1:2">
      <c r="A1608" t="s">
        <v>241</v>
      </c>
      <c r="B1608">
        <v>-4.6659699999999997</v>
      </c>
    </row>
    <row r="1609" spans="1:2">
      <c r="A1609" t="s">
        <v>242</v>
      </c>
      <c r="B1609" s="10">
        <v>9.7453200000000004E-5</v>
      </c>
    </row>
    <row r="1610" spans="1:2">
      <c r="A1610" t="s">
        <v>243</v>
      </c>
      <c r="B1610">
        <v>0</v>
      </c>
    </row>
    <row r="1611" spans="1:2">
      <c r="A1611" t="s">
        <v>244</v>
      </c>
      <c r="B1611">
        <v>126</v>
      </c>
    </row>
    <row r="1612" spans="1:2">
      <c r="A1612" t="s">
        <v>169</v>
      </c>
      <c r="B1612" t="s">
        <v>116</v>
      </c>
    </row>
    <row r="1613" spans="1:2">
      <c r="A1613" t="s">
        <v>246</v>
      </c>
      <c r="B1613">
        <v>-3.4833500000000002</v>
      </c>
    </row>
    <row r="1614" spans="1:2">
      <c r="A1614" t="s">
        <v>247</v>
      </c>
      <c r="B1614">
        <v>-2.8847700000000001</v>
      </c>
    </row>
    <row r="1615" spans="1:2">
      <c r="A1615" t="s">
        <v>248</v>
      </c>
      <c r="B1615">
        <v>-2.5791599999999999</v>
      </c>
    </row>
    <row r="1616" spans="1:2">
      <c r="A1616" t="s">
        <v>265</v>
      </c>
      <c r="B1616">
        <v>0.05</v>
      </c>
    </row>
    <row r="1617" spans="1:2">
      <c r="A1617" t="s">
        <v>683</v>
      </c>
      <c r="B1617" t="s">
        <v>403</v>
      </c>
    </row>
    <row r="1618" spans="1:2">
      <c r="A1618" t="s">
        <v>684</v>
      </c>
      <c r="B1618" t="s">
        <v>441</v>
      </c>
    </row>
    <row r="1619" spans="1:2">
      <c r="A1619" t="s">
        <v>685</v>
      </c>
      <c r="B1619">
        <v>1E-4</v>
      </c>
    </row>
    <row r="1620" spans="1:2">
      <c r="A1620" t="s">
        <v>250</v>
      </c>
      <c r="B1620" t="s">
        <v>697</v>
      </c>
    </row>
    <row r="1621" spans="1:2">
      <c r="A1621" t="s">
        <v>252</v>
      </c>
      <c r="B1621" t="s">
        <v>253</v>
      </c>
    </row>
    <row r="1622" spans="1:2">
      <c r="A1622" t="s">
        <v>541</v>
      </c>
    </row>
    <row r="1623" spans="1:2">
      <c r="A1623" t="s">
        <v>241</v>
      </c>
      <c r="B1623">
        <v>-5.9537699999999996</v>
      </c>
    </row>
    <row r="1624" spans="1:2">
      <c r="A1624" t="s">
        <v>242</v>
      </c>
      <c r="B1624" s="10">
        <v>2.11681E-7</v>
      </c>
    </row>
    <row r="1625" spans="1:2">
      <c r="A1625" t="s">
        <v>243</v>
      </c>
      <c r="B1625">
        <v>0</v>
      </c>
    </row>
    <row r="1626" spans="1:2">
      <c r="A1626" t="s">
        <v>244</v>
      </c>
      <c r="B1626">
        <v>126</v>
      </c>
    </row>
    <row r="1627" spans="1:2">
      <c r="A1627" t="s">
        <v>169</v>
      </c>
      <c r="B1627" t="s">
        <v>118</v>
      </c>
    </row>
    <row r="1628" spans="1:2">
      <c r="A1628" t="s">
        <v>246</v>
      </c>
      <c r="B1628">
        <v>-3.4833500000000002</v>
      </c>
    </row>
    <row r="1629" spans="1:2">
      <c r="A1629" t="s">
        <v>247</v>
      </c>
      <c r="B1629">
        <v>-2.8847700000000001</v>
      </c>
    </row>
    <row r="1630" spans="1:2">
      <c r="A1630" t="s">
        <v>248</v>
      </c>
      <c r="B1630">
        <v>-2.5791599999999999</v>
      </c>
    </row>
    <row r="1631" spans="1:2">
      <c r="A1631" t="s">
        <v>265</v>
      </c>
      <c r="B1631">
        <v>0.05</v>
      </c>
    </row>
    <row r="1632" spans="1:2">
      <c r="A1632" t="s">
        <v>683</v>
      </c>
      <c r="B1632" t="s">
        <v>403</v>
      </c>
    </row>
    <row r="1633" spans="1:2">
      <c r="A1633" t="s">
        <v>684</v>
      </c>
      <c r="B1633" t="s">
        <v>441</v>
      </c>
    </row>
    <row r="1634" spans="1:2">
      <c r="A1634" t="s">
        <v>685</v>
      </c>
      <c r="B1634">
        <v>0</v>
      </c>
    </row>
    <row r="1635" spans="1:2">
      <c r="A1635" t="s">
        <v>250</v>
      </c>
      <c r="B1635" t="s">
        <v>697</v>
      </c>
    </row>
    <row r="1636" spans="1:2">
      <c r="A1636" t="s">
        <v>252</v>
      </c>
      <c r="B1636" t="s">
        <v>253</v>
      </c>
    </row>
    <row r="1637" spans="1:2">
      <c r="A1637" t="s">
        <v>542</v>
      </c>
    </row>
    <row r="1638" spans="1:2">
      <c r="A1638" t="s">
        <v>241</v>
      </c>
      <c r="B1638">
        <v>-4.4057899999999997</v>
      </c>
    </row>
    <row r="1639" spans="1:2">
      <c r="A1639" t="s">
        <v>242</v>
      </c>
      <c r="B1639">
        <v>2.8990199999999998E-4</v>
      </c>
    </row>
    <row r="1640" spans="1:2">
      <c r="A1640" t="s">
        <v>243</v>
      </c>
      <c r="B1640">
        <v>0</v>
      </c>
    </row>
    <row r="1641" spans="1:2">
      <c r="A1641" t="s">
        <v>244</v>
      </c>
      <c r="B1641">
        <v>126</v>
      </c>
    </row>
    <row r="1642" spans="1:2">
      <c r="A1642" t="s">
        <v>169</v>
      </c>
      <c r="B1642" s="10" t="s">
        <v>119</v>
      </c>
    </row>
    <row r="1643" spans="1:2">
      <c r="A1643" t="s">
        <v>246</v>
      </c>
      <c r="B1643">
        <v>-3.4833500000000002</v>
      </c>
    </row>
    <row r="1644" spans="1:2">
      <c r="A1644" t="s">
        <v>247</v>
      </c>
      <c r="B1644">
        <v>-2.8847700000000001</v>
      </c>
    </row>
    <row r="1645" spans="1:2">
      <c r="A1645" t="s">
        <v>248</v>
      </c>
      <c r="B1645">
        <v>-2.5791599999999999</v>
      </c>
    </row>
    <row r="1646" spans="1:2">
      <c r="A1646" t="s">
        <v>265</v>
      </c>
      <c r="B1646">
        <v>0.05</v>
      </c>
    </row>
    <row r="1647" spans="1:2">
      <c r="A1647" t="s">
        <v>683</v>
      </c>
      <c r="B1647" t="s">
        <v>403</v>
      </c>
    </row>
    <row r="1648" spans="1:2">
      <c r="A1648" t="s">
        <v>684</v>
      </c>
      <c r="B1648" t="s">
        <v>441</v>
      </c>
    </row>
    <row r="1649" spans="1:2">
      <c r="A1649" t="s">
        <v>685</v>
      </c>
      <c r="B1649">
        <v>2.9999999999999997E-4</v>
      </c>
    </row>
    <row r="1650" spans="1:2">
      <c r="A1650" t="s">
        <v>250</v>
      </c>
      <c r="B1650" t="s">
        <v>697</v>
      </c>
    </row>
    <row r="1651" spans="1:2">
      <c r="A1651" t="s">
        <v>252</v>
      </c>
      <c r="B1651" t="s">
        <v>253</v>
      </c>
    </row>
    <row r="1652" spans="1:2">
      <c r="A1652" t="s">
        <v>543</v>
      </c>
    </row>
    <row r="1653" spans="1:2">
      <c r="A1653" t="s">
        <v>241</v>
      </c>
      <c r="B1653">
        <v>-4.1392199999999999</v>
      </c>
    </row>
    <row r="1654" spans="1:2">
      <c r="A1654" t="s">
        <v>242</v>
      </c>
      <c r="B1654">
        <v>8.3362699999999998E-4</v>
      </c>
    </row>
    <row r="1655" spans="1:2">
      <c r="A1655" t="s">
        <v>243</v>
      </c>
      <c r="B1655" s="10">
        <v>0</v>
      </c>
    </row>
    <row r="1656" spans="1:2">
      <c r="A1656" t="s">
        <v>244</v>
      </c>
      <c r="B1656">
        <v>126</v>
      </c>
    </row>
    <row r="1657" spans="1:2">
      <c r="A1657" t="s">
        <v>169</v>
      </c>
      <c r="B1657" t="s">
        <v>120</v>
      </c>
    </row>
    <row r="1658" spans="1:2">
      <c r="A1658" t="s">
        <v>246</v>
      </c>
      <c r="B1658">
        <v>-3.4833500000000002</v>
      </c>
    </row>
    <row r="1659" spans="1:2">
      <c r="A1659" t="s">
        <v>247</v>
      </c>
      <c r="B1659">
        <v>-2.8847700000000001</v>
      </c>
    </row>
    <row r="1660" spans="1:2">
      <c r="A1660" t="s">
        <v>248</v>
      </c>
      <c r="B1660">
        <v>-2.5791599999999999</v>
      </c>
    </row>
    <row r="1661" spans="1:2">
      <c r="A1661" t="s">
        <v>265</v>
      </c>
      <c r="B1661">
        <v>0.05</v>
      </c>
    </row>
    <row r="1662" spans="1:2">
      <c r="A1662" t="s">
        <v>683</v>
      </c>
      <c r="B1662" t="s">
        <v>403</v>
      </c>
    </row>
    <row r="1663" spans="1:2">
      <c r="A1663" t="s">
        <v>684</v>
      </c>
      <c r="B1663" t="s">
        <v>441</v>
      </c>
    </row>
    <row r="1664" spans="1:2">
      <c r="A1664" t="s">
        <v>685</v>
      </c>
      <c r="B1664">
        <v>8.0000000000000004E-4</v>
      </c>
    </row>
    <row r="1665" spans="1:2">
      <c r="A1665" t="s">
        <v>250</v>
      </c>
      <c r="B1665" t="s">
        <v>697</v>
      </c>
    </row>
    <row r="1666" spans="1:2">
      <c r="A1666" t="s">
        <v>252</v>
      </c>
      <c r="B1666" t="s">
        <v>253</v>
      </c>
    </row>
    <row r="1667" spans="1:2">
      <c r="A1667" t="s">
        <v>544</v>
      </c>
    </row>
    <row r="1668" spans="1:2">
      <c r="A1668" t="s">
        <v>241</v>
      </c>
      <c r="B1668">
        <v>-5.4018699999999997</v>
      </c>
    </row>
    <row r="1669" spans="1:2">
      <c r="A1669" t="s">
        <v>242</v>
      </c>
      <c r="B1669" s="10">
        <v>3.3567800000000001E-6</v>
      </c>
    </row>
    <row r="1670" spans="1:2">
      <c r="A1670" t="s">
        <v>243</v>
      </c>
      <c r="B1670">
        <v>0</v>
      </c>
    </row>
    <row r="1671" spans="1:2">
      <c r="A1671" t="s">
        <v>244</v>
      </c>
      <c r="B1671">
        <v>126</v>
      </c>
    </row>
    <row r="1672" spans="1:2">
      <c r="A1672" t="s">
        <v>169</v>
      </c>
      <c r="B1672" t="s">
        <v>121</v>
      </c>
    </row>
    <row r="1673" spans="1:2">
      <c r="A1673" t="s">
        <v>246</v>
      </c>
      <c r="B1673">
        <v>-3.4833500000000002</v>
      </c>
    </row>
    <row r="1674" spans="1:2">
      <c r="A1674" t="s">
        <v>247</v>
      </c>
      <c r="B1674">
        <v>-2.8847700000000001</v>
      </c>
    </row>
    <row r="1675" spans="1:2">
      <c r="A1675" t="s">
        <v>248</v>
      </c>
      <c r="B1675">
        <v>-2.5791599999999999</v>
      </c>
    </row>
    <row r="1676" spans="1:2">
      <c r="A1676" t="s">
        <v>265</v>
      </c>
      <c r="B1676">
        <v>0.05</v>
      </c>
    </row>
    <row r="1677" spans="1:2">
      <c r="A1677" t="s">
        <v>683</v>
      </c>
      <c r="B1677" t="s">
        <v>403</v>
      </c>
    </row>
    <row r="1678" spans="1:2">
      <c r="A1678" t="s">
        <v>684</v>
      </c>
      <c r="B1678" t="s">
        <v>441</v>
      </c>
    </row>
    <row r="1679" spans="1:2">
      <c r="A1679" t="s">
        <v>685</v>
      </c>
      <c r="B1679">
        <v>0</v>
      </c>
    </row>
    <row r="1680" spans="1:2">
      <c r="A1680" t="s">
        <v>250</v>
      </c>
      <c r="B1680" t="s">
        <v>697</v>
      </c>
    </row>
    <row r="1681" spans="1:2">
      <c r="A1681" t="s">
        <v>252</v>
      </c>
      <c r="B1681" t="s">
        <v>253</v>
      </c>
    </row>
    <row r="1682" spans="1:2">
      <c r="A1682" t="s">
        <v>545</v>
      </c>
    </row>
    <row r="1683" spans="1:2">
      <c r="A1683" t="s">
        <v>241</v>
      </c>
      <c r="B1683">
        <v>-2.7157300000000002</v>
      </c>
    </row>
    <row r="1684" spans="1:2">
      <c r="A1684" t="s">
        <v>242</v>
      </c>
      <c r="B1684">
        <v>7.1355500000000002E-2</v>
      </c>
    </row>
    <row r="1685" spans="1:2">
      <c r="A1685" t="s">
        <v>243</v>
      </c>
      <c r="B1685">
        <v>0</v>
      </c>
    </row>
    <row r="1686" spans="1:2">
      <c r="A1686" t="s">
        <v>244</v>
      </c>
      <c r="B1686">
        <v>126</v>
      </c>
    </row>
    <row r="1687" spans="1:2">
      <c r="A1687" t="s">
        <v>169</v>
      </c>
      <c r="B1687" t="s">
        <v>688</v>
      </c>
    </row>
    <row r="1688" spans="1:2">
      <c r="A1688" t="s">
        <v>246</v>
      </c>
      <c r="B1688">
        <v>-3.4833500000000002</v>
      </c>
    </row>
    <row r="1689" spans="1:2">
      <c r="A1689" t="s">
        <v>247</v>
      </c>
      <c r="B1689">
        <v>-2.8847700000000001</v>
      </c>
    </row>
    <row r="1690" spans="1:2">
      <c r="A1690" t="s">
        <v>248</v>
      </c>
      <c r="B1690">
        <v>-2.5791599999999999</v>
      </c>
    </row>
    <row r="1691" spans="1:2">
      <c r="A1691" t="s">
        <v>265</v>
      </c>
      <c r="B1691">
        <v>0.05</v>
      </c>
    </row>
    <row r="1692" spans="1:2">
      <c r="A1692" t="s">
        <v>683</v>
      </c>
      <c r="B1692" t="s">
        <v>403</v>
      </c>
    </row>
    <row r="1693" spans="1:2">
      <c r="A1693" t="s">
        <v>684</v>
      </c>
      <c r="B1693" t="s">
        <v>441</v>
      </c>
    </row>
    <row r="1694" spans="1:2">
      <c r="A1694" t="s">
        <v>685</v>
      </c>
      <c r="B1694" s="10">
        <v>7.1400000000000005E-2</v>
      </c>
    </row>
    <row r="1695" spans="1:2">
      <c r="A1695" t="s">
        <v>250</v>
      </c>
      <c r="B1695" t="s">
        <v>687</v>
      </c>
    </row>
    <row r="1696" spans="1:2">
      <c r="A1696" t="s">
        <v>252</v>
      </c>
      <c r="B1696" t="s">
        <v>253</v>
      </c>
    </row>
    <row r="1697" spans="1:2">
      <c r="A1697" t="s">
        <v>546</v>
      </c>
    </row>
    <row r="1698" spans="1:2">
      <c r="A1698" t="s">
        <v>241</v>
      </c>
      <c r="B1698">
        <v>-2.46482</v>
      </c>
    </row>
    <row r="1699" spans="1:2">
      <c r="A1699" t="s">
        <v>242</v>
      </c>
      <c r="B1699">
        <v>0.124269</v>
      </c>
    </row>
    <row r="1700" spans="1:2">
      <c r="A1700" t="s">
        <v>243</v>
      </c>
      <c r="B1700">
        <v>0</v>
      </c>
    </row>
    <row r="1701" spans="1:2">
      <c r="A1701" t="s">
        <v>244</v>
      </c>
      <c r="B1701">
        <v>126</v>
      </c>
    </row>
    <row r="1702" spans="1:2">
      <c r="A1702" t="s">
        <v>169</v>
      </c>
      <c r="B1702" t="s">
        <v>707</v>
      </c>
    </row>
    <row r="1703" spans="1:2">
      <c r="A1703" t="s">
        <v>246</v>
      </c>
      <c r="B1703">
        <v>-3.4833500000000002</v>
      </c>
    </row>
    <row r="1704" spans="1:2">
      <c r="A1704" t="s">
        <v>247</v>
      </c>
      <c r="B1704">
        <v>-2.8847700000000001</v>
      </c>
    </row>
    <row r="1705" spans="1:2">
      <c r="A1705" t="s">
        <v>248</v>
      </c>
      <c r="B1705">
        <v>-2.5791599999999999</v>
      </c>
    </row>
    <row r="1706" spans="1:2">
      <c r="A1706" t="s">
        <v>265</v>
      </c>
      <c r="B1706">
        <v>0.05</v>
      </c>
    </row>
    <row r="1707" spans="1:2">
      <c r="A1707" t="s">
        <v>683</v>
      </c>
      <c r="B1707" s="10" t="s">
        <v>403</v>
      </c>
    </row>
    <row r="1708" spans="1:2">
      <c r="A1708" t="s">
        <v>684</v>
      </c>
      <c r="B1708" t="s">
        <v>441</v>
      </c>
    </row>
    <row r="1709" spans="1:2">
      <c r="A1709" t="s">
        <v>685</v>
      </c>
      <c r="B1709">
        <v>0.12429999999999999</v>
      </c>
    </row>
    <row r="1710" spans="1:2">
      <c r="A1710" t="s">
        <v>250</v>
      </c>
      <c r="B1710" t="s">
        <v>687</v>
      </c>
    </row>
    <row r="1711" spans="1:2">
      <c r="A1711" t="s">
        <v>252</v>
      </c>
      <c r="B1711" t="s">
        <v>253</v>
      </c>
    </row>
    <row r="1712" spans="1:2">
      <c r="A1712" t="s">
        <v>547</v>
      </c>
    </row>
    <row r="1713" spans="1:2">
      <c r="A1713" t="s">
        <v>241</v>
      </c>
      <c r="B1713">
        <v>-2.5818500000000002</v>
      </c>
    </row>
    <row r="1714" spans="1:2">
      <c r="A1714" t="s">
        <v>242</v>
      </c>
      <c r="B1714">
        <v>9.6806400000000001E-2</v>
      </c>
    </row>
    <row r="1715" spans="1:2">
      <c r="A1715" t="s">
        <v>243</v>
      </c>
      <c r="B1715">
        <v>0</v>
      </c>
    </row>
    <row r="1716" spans="1:2">
      <c r="A1716" t="s">
        <v>244</v>
      </c>
      <c r="B1716">
        <v>126</v>
      </c>
    </row>
    <row r="1717" spans="1:2">
      <c r="A1717" t="s">
        <v>169</v>
      </c>
      <c r="B1717" t="s">
        <v>689</v>
      </c>
    </row>
    <row r="1718" spans="1:2">
      <c r="A1718" t="s">
        <v>246</v>
      </c>
      <c r="B1718">
        <v>-3.4833500000000002</v>
      </c>
    </row>
    <row r="1719" spans="1:2">
      <c r="A1719" t="s">
        <v>247</v>
      </c>
      <c r="B1719">
        <v>-2.8847700000000001</v>
      </c>
    </row>
    <row r="1720" spans="1:2">
      <c r="A1720" t="s">
        <v>248</v>
      </c>
      <c r="B1720">
        <v>-2.5791599999999999</v>
      </c>
    </row>
    <row r="1721" spans="1:2">
      <c r="A1721" t="s">
        <v>265</v>
      </c>
      <c r="B1721">
        <v>0.05</v>
      </c>
    </row>
    <row r="1722" spans="1:2">
      <c r="A1722" t="s">
        <v>683</v>
      </c>
      <c r="B1722" t="s">
        <v>403</v>
      </c>
    </row>
    <row r="1723" spans="1:2">
      <c r="A1723" t="s">
        <v>684</v>
      </c>
      <c r="B1723" t="s">
        <v>441</v>
      </c>
    </row>
    <row r="1724" spans="1:2">
      <c r="A1724" t="s">
        <v>685</v>
      </c>
      <c r="B1724">
        <v>9.6799999999999997E-2</v>
      </c>
    </row>
    <row r="1725" spans="1:2">
      <c r="A1725" t="s">
        <v>250</v>
      </c>
      <c r="B1725" t="s">
        <v>687</v>
      </c>
    </row>
    <row r="1726" spans="1:2">
      <c r="A1726" t="s">
        <v>252</v>
      </c>
      <c r="B1726" t="s">
        <v>253</v>
      </c>
    </row>
    <row r="1727" spans="1:2">
      <c r="A1727" t="s">
        <v>548</v>
      </c>
    </row>
    <row r="1728" spans="1:2">
      <c r="A1728" t="s">
        <v>241</v>
      </c>
      <c r="B1728">
        <v>-4.0977300000000003</v>
      </c>
    </row>
    <row r="1729" spans="1:2">
      <c r="A1729" t="s">
        <v>242</v>
      </c>
      <c r="B1729">
        <v>9.7692999999999999E-4</v>
      </c>
    </row>
    <row r="1730" spans="1:2">
      <c r="A1730" t="s">
        <v>243</v>
      </c>
      <c r="B1730">
        <v>0</v>
      </c>
    </row>
    <row r="1731" spans="1:2">
      <c r="A1731" t="s">
        <v>244</v>
      </c>
      <c r="B1731">
        <v>126</v>
      </c>
    </row>
    <row r="1732" spans="1:2">
      <c r="A1732" t="s">
        <v>169</v>
      </c>
      <c r="B1732" t="s">
        <v>690</v>
      </c>
    </row>
    <row r="1733" spans="1:2">
      <c r="A1733" t="s">
        <v>246</v>
      </c>
      <c r="B1733">
        <v>-3.4833500000000002</v>
      </c>
    </row>
    <row r="1734" spans="1:2">
      <c r="A1734" t="s">
        <v>247</v>
      </c>
      <c r="B1734">
        <v>-2.8847700000000001</v>
      </c>
    </row>
    <row r="1735" spans="1:2">
      <c r="A1735" t="s">
        <v>248</v>
      </c>
      <c r="B1735">
        <v>-2.5791599999999999</v>
      </c>
    </row>
    <row r="1736" spans="1:2">
      <c r="A1736" t="s">
        <v>265</v>
      </c>
      <c r="B1736">
        <v>0.05</v>
      </c>
    </row>
    <row r="1737" spans="1:2">
      <c r="A1737" t="s">
        <v>683</v>
      </c>
      <c r="B1737" t="s">
        <v>403</v>
      </c>
    </row>
    <row r="1738" spans="1:2">
      <c r="A1738" t="s">
        <v>684</v>
      </c>
      <c r="B1738" t="s">
        <v>441</v>
      </c>
    </row>
    <row r="1739" spans="1:2">
      <c r="A1739" t="s">
        <v>685</v>
      </c>
      <c r="B1739">
        <v>1E-3</v>
      </c>
    </row>
    <row r="1740" spans="1:2">
      <c r="A1740" t="s">
        <v>250</v>
      </c>
      <c r="B1740" t="s">
        <v>697</v>
      </c>
    </row>
    <row r="1741" spans="1:2">
      <c r="A1741" t="s">
        <v>252</v>
      </c>
      <c r="B1741" t="s">
        <v>253</v>
      </c>
    </row>
    <row r="1742" spans="1:2">
      <c r="A1742" t="s">
        <v>549</v>
      </c>
    </row>
    <row r="1743" spans="1:2">
      <c r="A1743" t="s">
        <v>241</v>
      </c>
      <c r="B1743">
        <v>-2.8555999999999999</v>
      </c>
    </row>
    <row r="1744" spans="1:2">
      <c r="A1744" t="s">
        <v>242</v>
      </c>
      <c r="B1744">
        <v>5.0759499999999999E-2</v>
      </c>
    </row>
    <row r="1745" spans="1:2">
      <c r="A1745" t="s">
        <v>243</v>
      </c>
      <c r="B1745">
        <v>0</v>
      </c>
    </row>
    <row r="1746" spans="1:2">
      <c r="A1746" t="s">
        <v>244</v>
      </c>
      <c r="B1746" s="10">
        <v>126</v>
      </c>
    </row>
    <row r="1747" spans="1:2">
      <c r="A1747" t="s">
        <v>169</v>
      </c>
      <c r="B1747" t="s">
        <v>691</v>
      </c>
    </row>
    <row r="1748" spans="1:2">
      <c r="A1748" t="s">
        <v>246</v>
      </c>
      <c r="B1748">
        <v>-3.4833500000000002</v>
      </c>
    </row>
    <row r="1749" spans="1:2">
      <c r="A1749" t="s">
        <v>247</v>
      </c>
      <c r="B1749">
        <v>-2.8847700000000001</v>
      </c>
    </row>
    <row r="1750" spans="1:2">
      <c r="A1750" t="s">
        <v>248</v>
      </c>
      <c r="B1750">
        <v>-2.5791599999999999</v>
      </c>
    </row>
    <row r="1751" spans="1:2">
      <c r="A1751" t="s">
        <v>265</v>
      </c>
      <c r="B1751">
        <v>0.05</v>
      </c>
    </row>
    <row r="1752" spans="1:2">
      <c r="A1752" t="s">
        <v>683</v>
      </c>
      <c r="B1752" t="s">
        <v>403</v>
      </c>
    </row>
    <row r="1753" spans="1:2">
      <c r="A1753" t="s">
        <v>684</v>
      </c>
      <c r="B1753" t="s">
        <v>441</v>
      </c>
    </row>
    <row r="1754" spans="1:2">
      <c r="A1754" t="s">
        <v>685</v>
      </c>
      <c r="B1754">
        <v>5.0799999999999998E-2</v>
      </c>
    </row>
    <row r="1755" spans="1:2">
      <c r="A1755" t="s">
        <v>250</v>
      </c>
      <c r="B1755" t="s">
        <v>687</v>
      </c>
    </row>
    <row r="1756" spans="1:2">
      <c r="A1756" t="s">
        <v>252</v>
      </c>
      <c r="B1756" t="s">
        <v>253</v>
      </c>
    </row>
    <row r="1757" spans="1:2">
      <c r="A1757" t="s">
        <v>550</v>
      </c>
    </row>
    <row r="1758" spans="1:2">
      <c r="A1758" t="s">
        <v>241</v>
      </c>
      <c r="B1758">
        <v>-2.7420599999999999</v>
      </c>
    </row>
    <row r="1759" spans="1:2">
      <c r="A1759" t="s">
        <v>242</v>
      </c>
      <c r="B1759" s="10">
        <v>6.7038100000000003E-2</v>
      </c>
    </row>
    <row r="1760" spans="1:2">
      <c r="A1760" t="s">
        <v>243</v>
      </c>
      <c r="B1760">
        <v>0</v>
      </c>
    </row>
    <row r="1761" spans="1:2">
      <c r="A1761" t="s">
        <v>244</v>
      </c>
      <c r="B1761">
        <v>126</v>
      </c>
    </row>
    <row r="1762" spans="1:2">
      <c r="A1762" t="s">
        <v>169</v>
      </c>
      <c r="B1762" t="s">
        <v>708</v>
      </c>
    </row>
    <row r="1763" spans="1:2">
      <c r="A1763" t="s">
        <v>246</v>
      </c>
      <c r="B1763">
        <v>-3.4833500000000002</v>
      </c>
    </row>
    <row r="1764" spans="1:2">
      <c r="A1764" t="s">
        <v>247</v>
      </c>
      <c r="B1764">
        <v>-2.8847700000000001</v>
      </c>
    </row>
    <row r="1765" spans="1:2">
      <c r="A1765" t="s">
        <v>248</v>
      </c>
      <c r="B1765">
        <v>-2.5791599999999999</v>
      </c>
    </row>
    <row r="1766" spans="1:2">
      <c r="A1766" t="s">
        <v>265</v>
      </c>
      <c r="B1766">
        <v>0.05</v>
      </c>
    </row>
    <row r="1767" spans="1:2">
      <c r="A1767" t="s">
        <v>683</v>
      </c>
      <c r="B1767" t="s">
        <v>403</v>
      </c>
    </row>
    <row r="1768" spans="1:2">
      <c r="A1768" t="s">
        <v>684</v>
      </c>
      <c r="B1768" t="s">
        <v>441</v>
      </c>
    </row>
    <row r="1769" spans="1:2">
      <c r="A1769" t="s">
        <v>685</v>
      </c>
      <c r="B1769">
        <v>6.7000000000000004E-2</v>
      </c>
    </row>
    <row r="1770" spans="1:2">
      <c r="A1770" t="s">
        <v>250</v>
      </c>
      <c r="B1770" t="s">
        <v>687</v>
      </c>
    </row>
    <row r="1771" spans="1:2">
      <c r="A1771" t="s">
        <v>252</v>
      </c>
      <c r="B1771" t="s">
        <v>253</v>
      </c>
    </row>
    <row r="1772" spans="1:2">
      <c r="A1772" t="s">
        <v>551</v>
      </c>
    </row>
    <row r="1773" spans="1:2">
      <c r="A1773" t="s">
        <v>241</v>
      </c>
      <c r="B1773">
        <v>-2.8527900000000002</v>
      </c>
    </row>
    <row r="1774" spans="1:2">
      <c r="A1774" t="s">
        <v>242</v>
      </c>
      <c r="B1774">
        <v>5.1119199999999997E-2</v>
      </c>
    </row>
    <row r="1775" spans="1:2">
      <c r="A1775" t="s">
        <v>243</v>
      </c>
      <c r="B1775">
        <v>0</v>
      </c>
    </row>
    <row r="1776" spans="1:2">
      <c r="A1776" t="s">
        <v>244</v>
      </c>
      <c r="B1776">
        <v>126</v>
      </c>
    </row>
    <row r="1777" spans="1:2">
      <c r="A1777" t="s">
        <v>169</v>
      </c>
      <c r="B1777" t="s">
        <v>692</v>
      </c>
    </row>
    <row r="1778" spans="1:2">
      <c r="A1778" t="s">
        <v>246</v>
      </c>
      <c r="B1778">
        <v>-3.4833500000000002</v>
      </c>
    </row>
    <row r="1779" spans="1:2">
      <c r="A1779" t="s">
        <v>247</v>
      </c>
      <c r="B1779">
        <v>-2.8847700000000001</v>
      </c>
    </row>
    <row r="1780" spans="1:2">
      <c r="A1780" t="s">
        <v>248</v>
      </c>
      <c r="B1780">
        <v>-2.5791599999999999</v>
      </c>
    </row>
    <row r="1781" spans="1:2">
      <c r="A1781" t="s">
        <v>265</v>
      </c>
      <c r="B1781">
        <v>0.05</v>
      </c>
    </row>
    <row r="1782" spans="1:2">
      <c r="A1782" t="s">
        <v>683</v>
      </c>
      <c r="B1782" t="s">
        <v>403</v>
      </c>
    </row>
    <row r="1783" spans="1:2">
      <c r="A1783" t="s">
        <v>684</v>
      </c>
      <c r="B1783" t="s">
        <v>441</v>
      </c>
    </row>
    <row r="1784" spans="1:2">
      <c r="A1784" t="s">
        <v>685</v>
      </c>
      <c r="B1784">
        <v>5.11E-2</v>
      </c>
    </row>
    <row r="1785" spans="1:2">
      <c r="A1785" t="s">
        <v>250</v>
      </c>
      <c r="B1785" t="s">
        <v>687</v>
      </c>
    </row>
    <row r="1786" spans="1:2">
      <c r="A1786" t="s">
        <v>252</v>
      </c>
      <c r="B1786" t="s">
        <v>253</v>
      </c>
    </row>
    <row r="1787" spans="1:2">
      <c r="A1787" t="s">
        <v>552</v>
      </c>
    </row>
    <row r="1788" spans="1:2">
      <c r="A1788" t="s">
        <v>241</v>
      </c>
      <c r="B1788">
        <v>-4.3765200000000002</v>
      </c>
    </row>
    <row r="1789" spans="1:2">
      <c r="A1789" t="s">
        <v>242</v>
      </c>
      <c r="B1789">
        <v>3.2656299999999998E-4</v>
      </c>
    </row>
    <row r="1790" spans="1:2">
      <c r="A1790" t="s">
        <v>243</v>
      </c>
      <c r="B1790">
        <v>0</v>
      </c>
    </row>
    <row r="1791" spans="1:2">
      <c r="A1791" t="s">
        <v>244</v>
      </c>
      <c r="B1791">
        <v>126</v>
      </c>
    </row>
    <row r="1792" spans="1:2">
      <c r="A1792" t="s">
        <v>169</v>
      </c>
      <c r="B1792" t="s">
        <v>693</v>
      </c>
    </row>
    <row r="1793" spans="1:2">
      <c r="A1793" t="s">
        <v>246</v>
      </c>
      <c r="B1793">
        <v>-3.4833500000000002</v>
      </c>
    </row>
    <row r="1794" spans="1:2">
      <c r="A1794" t="s">
        <v>247</v>
      </c>
      <c r="B1794">
        <v>-2.8847700000000001</v>
      </c>
    </row>
    <row r="1795" spans="1:2">
      <c r="A1795" t="s">
        <v>248</v>
      </c>
      <c r="B1795">
        <v>-2.5791599999999999</v>
      </c>
    </row>
    <row r="1796" spans="1:2">
      <c r="A1796" t="s">
        <v>265</v>
      </c>
      <c r="B1796">
        <v>0.05</v>
      </c>
    </row>
    <row r="1797" spans="1:2">
      <c r="A1797" t="s">
        <v>683</v>
      </c>
      <c r="B1797" t="s">
        <v>403</v>
      </c>
    </row>
    <row r="1798" spans="1:2">
      <c r="A1798" t="s">
        <v>684</v>
      </c>
      <c r="B1798" s="10" t="s">
        <v>441</v>
      </c>
    </row>
    <row r="1799" spans="1:2">
      <c r="A1799" t="s">
        <v>685</v>
      </c>
      <c r="B1799">
        <v>2.9999999999999997E-4</v>
      </c>
    </row>
    <row r="1800" spans="1:2">
      <c r="A1800" t="s">
        <v>250</v>
      </c>
      <c r="B1800" t="s">
        <v>697</v>
      </c>
    </row>
    <row r="1801" spans="1:2">
      <c r="A1801" t="s">
        <v>252</v>
      </c>
      <c r="B1801" t="s">
        <v>253</v>
      </c>
    </row>
    <row r="1802" spans="1:2">
      <c r="A1802" t="s">
        <v>553</v>
      </c>
    </row>
    <row r="1803" spans="1:2">
      <c r="A1803" t="s">
        <v>241</v>
      </c>
      <c r="B1803">
        <v>-5.8096500000000004</v>
      </c>
    </row>
    <row r="1804" spans="1:2">
      <c r="A1804" t="s">
        <v>242</v>
      </c>
      <c r="B1804" s="10">
        <v>4.4321800000000002E-7</v>
      </c>
    </row>
    <row r="1805" spans="1:2">
      <c r="A1805" t="s">
        <v>243</v>
      </c>
      <c r="B1805">
        <v>0</v>
      </c>
    </row>
    <row r="1806" spans="1:2">
      <c r="A1806" t="s">
        <v>244</v>
      </c>
      <c r="B1806">
        <v>126</v>
      </c>
    </row>
    <row r="1807" spans="1:2">
      <c r="A1807" t="s">
        <v>169</v>
      </c>
      <c r="B1807" t="s">
        <v>694</v>
      </c>
    </row>
    <row r="1808" spans="1:2">
      <c r="A1808" t="s">
        <v>246</v>
      </c>
      <c r="B1808">
        <v>-3.4833500000000002</v>
      </c>
    </row>
    <row r="1809" spans="1:2">
      <c r="A1809" t="s">
        <v>247</v>
      </c>
      <c r="B1809">
        <v>-2.8847700000000001</v>
      </c>
    </row>
    <row r="1810" spans="1:2">
      <c r="A1810" t="s">
        <v>248</v>
      </c>
      <c r="B1810">
        <v>-2.5791599999999999</v>
      </c>
    </row>
    <row r="1811" spans="1:2">
      <c r="A1811" t="s">
        <v>265</v>
      </c>
      <c r="B1811" s="10">
        <v>0.05</v>
      </c>
    </row>
    <row r="1812" spans="1:2">
      <c r="A1812" t="s">
        <v>683</v>
      </c>
      <c r="B1812" t="s">
        <v>403</v>
      </c>
    </row>
    <row r="1813" spans="1:2">
      <c r="A1813" t="s">
        <v>684</v>
      </c>
      <c r="B1813" t="s">
        <v>441</v>
      </c>
    </row>
    <row r="1814" spans="1:2">
      <c r="A1814" t="s">
        <v>685</v>
      </c>
      <c r="B1814">
        <v>0</v>
      </c>
    </row>
    <row r="1815" spans="1:2">
      <c r="A1815" t="s">
        <v>250</v>
      </c>
      <c r="B1815" t="s">
        <v>697</v>
      </c>
    </row>
    <row r="1816" spans="1:2">
      <c r="A1816" t="s">
        <v>252</v>
      </c>
      <c r="B1816" t="s">
        <v>253</v>
      </c>
    </row>
    <row r="1817" spans="1:2">
      <c r="A1817" t="s">
        <v>554</v>
      </c>
    </row>
    <row r="1818" spans="1:2">
      <c r="A1818" t="s">
        <v>241</v>
      </c>
      <c r="B1818">
        <v>-4.2544300000000002</v>
      </c>
    </row>
    <row r="1819" spans="1:2">
      <c r="A1819" t="s">
        <v>242</v>
      </c>
      <c r="B1819">
        <v>5.3224000000000001E-4</v>
      </c>
    </row>
    <row r="1820" spans="1:2">
      <c r="A1820" t="s">
        <v>243</v>
      </c>
      <c r="B1820">
        <v>0</v>
      </c>
    </row>
    <row r="1821" spans="1:2">
      <c r="A1821" t="s">
        <v>244</v>
      </c>
      <c r="B1821">
        <v>126</v>
      </c>
    </row>
    <row r="1822" spans="1:2">
      <c r="A1822" t="s">
        <v>169</v>
      </c>
      <c r="B1822" t="s">
        <v>709</v>
      </c>
    </row>
    <row r="1823" spans="1:2">
      <c r="A1823" t="s">
        <v>246</v>
      </c>
      <c r="B1823">
        <v>-3.4833500000000002</v>
      </c>
    </row>
    <row r="1824" spans="1:2">
      <c r="A1824" t="s">
        <v>247</v>
      </c>
      <c r="B1824">
        <v>-2.8847700000000001</v>
      </c>
    </row>
    <row r="1825" spans="1:2">
      <c r="A1825" t="s">
        <v>248</v>
      </c>
      <c r="B1825">
        <v>-2.5791599999999999</v>
      </c>
    </row>
    <row r="1826" spans="1:2">
      <c r="A1826" t="s">
        <v>265</v>
      </c>
      <c r="B1826">
        <v>0.05</v>
      </c>
    </row>
    <row r="1827" spans="1:2">
      <c r="A1827" t="s">
        <v>683</v>
      </c>
      <c r="B1827" t="s">
        <v>403</v>
      </c>
    </row>
    <row r="1828" spans="1:2">
      <c r="A1828" t="s">
        <v>684</v>
      </c>
      <c r="B1828" t="s">
        <v>441</v>
      </c>
    </row>
    <row r="1829" spans="1:2">
      <c r="A1829" t="s">
        <v>685</v>
      </c>
      <c r="B1829">
        <v>5.0000000000000001E-4</v>
      </c>
    </row>
    <row r="1830" spans="1:2">
      <c r="A1830" t="s">
        <v>250</v>
      </c>
      <c r="B1830" t="s">
        <v>697</v>
      </c>
    </row>
    <row r="1831" spans="1:2">
      <c r="A1831" t="s">
        <v>252</v>
      </c>
      <c r="B1831" t="s">
        <v>253</v>
      </c>
    </row>
    <row r="1832" spans="1:2">
      <c r="A1832" t="s">
        <v>555</v>
      </c>
    </row>
    <row r="1833" spans="1:2">
      <c r="A1833" t="s">
        <v>241</v>
      </c>
      <c r="B1833">
        <v>-3.9572400000000001</v>
      </c>
    </row>
    <row r="1834" spans="1:2">
      <c r="A1834" t="s">
        <v>242</v>
      </c>
      <c r="B1834">
        <v>1.6517299999999999E-3</v>
      </c>
    </row>
    <row r="1835" spans="1:2">
      <c r="A1835" t="s">
        <v>243</v>
      </c>
      <c r="B1835">
        <v>0</v>
      </c>
    </row>
    <row r="1836" spans="1:2">
      <c r="A1836" t="s">
        <v>244</v>
      </c>
      <c r="B1836">
        <v>126</v>
      </c>
    </row>
    <row r="1837" spans="1:2">
      <c r="A1837" t="s">
        <v>169</v>
      </c>
      <c r="B1837" t="s">
        <v>695</v>
      </c>
    </row>
    <row r="1838" spans="1:2">
      <c r="A1838" t="s">
        <v>246</v>
      </c>
      <c r="B1838">
        <v>-3.4833500000000002</v>
      </c>
    </row>
    <row r="1839" spans="1:2">
      <c r="A1839" t="s">
        <v>247</v>
      </c>
      <c r="B1839">
        <v>-2.8847700000000001</v>
      </c>
    </row>
    <row r="1840" spans="1:2">
      <c r="A1840" t="s">
        <v>248</v>
      </c>
      <c r="B1840">
        <v>-2.5791599999999999</v>
      </c>
    </row>
    <row r="1841" spans="1:2">
      <c r="A1841" t="s">
        <v>265</v>
      </c>
      <c r="B1841">
        <v>0.05</v>
      </c>
    </row>
    <row r="1842" spans="1:2">
      <c r="A1842" t="s">
        <v>683</v>
      </c>
      <c r="B1842" t="s">
        <v>403</v>
      </c>
    </row>
    <row r="1843" spans="1:2">
      <c r="A1843" t="s">
        <v>684</v>
      </c>
      <c r="B1843" t="s">
        <v>441</v>
      </c>
    </row>
    <row r="1844" spans="1:2">
      <c r="A1844" t="s">
        <v>685</v>
      </c>
      <c r="B1844">
        <v>1.6999999999999999E-3</v>
      </c>
    </row>
    <row r="1845" spans="1:2">
      <c r="A1845" t="s">
        <v>250</v>
      </c>
      <c r="B1845" t="s">
        <v>697</v>
      </c>
    </row>
    <row r="1846" spans="1:2">
      <c r="A1846" t="s">
        <v>252</v>
      </c>
      <c r="B1846" t="s">
        <v>253</v>
      </c>
    </row>
    <row r="1847" spans="1:2">
      <c r="A1847" t="s">
        <v>556</v>
      </c>
    </row>
    <row r="1848" spans="1:2">
      <c r="A1848" t="s">
        <v>241</v>
      </c>
      <c r="B1848">
        <v>-4.9223299999999997</v>
      </c>
    </row>
    <row r="1849" spans="1:2">
      <c r="A1849" t="s">
        <v>242</v>
      </c>
      <c r="B1849" s="10">
        <v>3.1547500000000002E-5</v>
      </c>
    </row>
    <row r="1850" spans="1:2">
      <c r="A1850" t="s">
        <v>243</v>
      </c>
      <c r="B1850">
        <v>0</v>
      </c>
    </row>
    <row r="1851" spans="1:2">
      <c r="A1851" t="s">
        <v>244</v>
      </c>
      <c r="B1851">
        <v>126</v>
      </c>
    </row>
    <row r="1852" spans="1:2">
      <c r="A1852" t="s">
        <v>169</v>
      </c>
      <c r="B1852" t="s">
        <v>696</v>
      </c>
    </row>
    <row r="1853" spans="1:2">
      <c r="A1853" t="s">
        <v>246</v>
      </c>
      <c r="B1853">
        <v>-3.4833500000000002</v>
      </c>
    </row>
    <row r="1854" spans="1:2">
      <c r="A1854" t="s">
        <v>247</v>
      </c>
      <c r="B1854">
        <v>-2.8847700000000001</v>
      </c>
    </row>
    <row r="1855" spans="1:2">
      <c r="A1855" t="s">
        <v>248</v>
      </c>
      <c r="B1855">
        <v>-2.5791599999999999</v>
      </c>
    </row>
    <row r="1856" spans="1:2">
      <c r="A1856" t="s">
        <v>265</v>
      </c>
      <c r="B1856">
        <v>0.05</v>
      </c>
    </row>
    <row r="1857" spans="1:2">
      <c r="A1857" t="s">
        <v>683</v>
      </c>
      <c r="B1857" t="s">
        <v>403</v>
      </c>
    </row>
    <row r="1858" spans="1:2">
      <c r="A1858" t="s">
        <v>684</v>
      </c>
      <c r="B1858" t="s">
        <v>441</v>
      </c>
    </row>
    <row r="1859" spans="1:2">
      <c r="A1859" t="s">
        <v>685</v>
      </c>
      <c r="B1859">
        <v>0</v>
      </c>
    </row>
    <row r="1860" spans="1:2">
      <c r="A1860" t="s">
        <v>250</v>
      </c>
      <c r="B1860" t="s">
        <v>697</v>
      </c>
    </row>
    <row r="1861" spans="1:2">
      <c r="A1861" t="s">
        <v>252</v>
      </c>
      <c r="B1861" t="s">
        <v>253</v>
      </c>
    </row>
    <row r="1862" spans="1:2">
      <c r="A1862" t="s">
        <v>557</v>
      </c>
    </row>
    <row r="1863" spans="1:2">
      <c r="A1863" t="s">
        <v>241</v>
      </c>
      <c r="B1863">
        <v>-10.8408</v>
      </c>
    </row>
    <row r="1864" spans="1:2">
      <c r="A1864" t="s">
        <v>242</v>
      </c>
      <c r="B1864" s="10">
        <v>1.61801E-19</v>
      </c>
    </row>
    <row r="1865" spans="1:2">
      <c r="A1865" t="s">
        <v>243</v>
      </c>
      <c r="B1865">
        <v>0</v>
      </c>
    </row>
    <row r="1866" spans="1:2">
      <c r="A1866" t="s">
        <v>244</v>
      </c>
      <c r="B1866">
        <v>126</v>
      </c>
    </row>
    <row r="1867" spans="1:2">
      <c r="A1867" t="s">
        <v>169</v>
      </c>
      <c r="B1867" t="s">
        <v>710</v>
      </c>
    </row>
    <row r="1868" spans="1:2">
      <c r="A1868" t="s">
        <v>246</v>
      </c>
      <c r="B1868">
        <v>-3.4833500000000002</v>
      </c>
    </row>
    <row r="1869" spans="1:2">
      <c r="A1869" t="s">
        <v>247</v>
      </c>
      <c r="B1869">
        <v>-2.8847700000000001</v>
      </c>
    </row>
    <row r="1870" spans="1:2">
      <c r="A1870" t="s">
        <v>248</v>
      </c>
      <c r="B1870">
        <v>-2.5791599999999999</v>
      </c>
    </row>
    <row r="1871" spans="1:2">
      <c r="A1871" t="s">
        <v>265</v>
      </c>
      <c r="B1871">
        <v>0.05</v>
      </c>
    </row>
    <row r="1872" spans="1:2">
      <c r="A1872" t="s">
        <v>683</v>
      </c>
      <c r="B1872" t="s">
        <v>403</v>
      </c>
    </row>
    <row r="1873" spans="1:2">
      <c r="A1873" t="s">
        <v>684</v>
      </c>
      <c r="B1873" t="s">
        <v>441</v>
      </c>
    </row>
    <row r="1874" spans="1:2">
      <c r="A1874" t="s">
        <v>685</v>
      </c>
      <c r="B1874">
        <v>0</v>
      </c>
    </row>
    <row r="1875" spans="1:2">
      <c r="A1875" t="s">
        <v>250</v>
      </c>
      <c r="B1875" t="s">
        <v>697</v>
      </c>
    </row>
    <row r="1876" spans="1:2">
      <c r="A1876" t="s">
        <v>252</v>
      </c>
      <c r="B1876" t="s">
        <v>253</v>
      </c>
    </row>
    <row r="1877" spans="1:2">
      <c r="A1877" t="s">
        <v>558</v>
      </c>
    </row>
    <row r="1878" spans="1:2">
      <c r="A1878" t="s">
        <v>241</v>
      </c>
      <c r="B1878">
        <v>-10.8408</v>
      </c>
    </row>
    <row r="1879" spans="1:2">
      <c r="A1879" t="s">
        <v>242</v>
      </c>
      <c r="B1879" s="10">
        <v>1.61801E-19</v>
      </c>
    </row>
    <row r="1880" spans="1:2">
      <c r="A1880" t="s">
        <v>243</v>
      </c>
      <c r="B1880">
        <v>0</v>
      </c>
    </row>
    <row r="1881" spans="1:2">
      <c r="A1881" t="s">
        <v>244</v>
      </c>
      <c r="B1881">
        <v>126</v>
      </c>
    </row>
    <row r="1882" spans="1:2">
      <c r="A1882" t="s">
        <v>169</v>
      </c>
      <c r="B1882" t="s">
        <v>698</v>
      </c>
    </row>
    <row r="1883" spans="1:2">
      <c r="A1883" t="s">
        <v>246</v>
      </c>
      <c r="B1883">
        <v>-3.4833500000000002</v>
      </c>
    </row>
    <row r="1884" spans="1:2">
      <c r="A1884" t="s">
        <v>247</v>
      </c>
      <c r="B1884">
        <v>-2.8847700000000001</v>
      </c>
    </row>
    <row r="1885" spans="1:2">
      <c r="A1885" t="s">
        <v>248</v>
      </c>
      <c r="B1885">
        <v>-2.5791599999999999</v>
      </c>
    </row>
    <row r="1886" spans="1:2">
      <c r="A1886" t="s">
        <v>265</v>
      </c>
      <c r="B1886">
        <v>0.05</v>
      </c>
    </row>
    <row r="1887" spans="1:2">
      <c r="A1887" t="s">
        <v>683</v>
      </c>
      <c r="B1887" t="s">
        <v>403</v>
      </c>
    </row>
    <row r="1888" spans="1:2">
      <c r="A1888" t="s">
        <v>684</v>
      </c>
      <c r="B1888" t="s">
        <v>441</v>
      </c>
    </row>
    <row r="1889" spans="1:2">
      <c r="A1889" t="s">
        <v>685</v>
      </c>
      <c r="B1889">
        <v>0</v>
      </c>
    </row>
    <row r="1890" spans="1:2">
      <c r="A1890" t="s">
        <v>250</v>
      </c>
      <c r="B1890" t="s">
        <v>697</v>
      </c>
    </row>
    <row r="1891" spans="1:2">
      <c r="A1891" t="s">
        <v>252</v>
      </c>
      <c r="B1891" t="s">
        <v>253</v>
      </c>
    </row>
    <row r="1892" spans="1:2">
      <c r="A1892" t="s">
        <v>559</v>
      </c>
    </row>
    <row r="1893" spans="1:2">
      <c r="A1893" t="s">
        <v>241</v>
      </c>
      <c r="B1893">
        <v>-10.657999999999999</v>
      </c>
    </row>
    <row r="1894" spans="1:2">
      <c r="A1894" t="s">
        <v>242</v>
      </c>
      <c r="B1894" s="10">
        <v>4.4831099999999998E-19</v>
      </c>
    </row>
    <row r="1895" spans="1:2">
      <c r="A1895" t="s">
        <v>243</v>
      </c>
      <c r="B1895">
        <v>0</v>
      </c>
    </row>
    <row r="1896" spans="1:2">
      <c r="A1896" t="s">
        <v>244</v>
      </c>
      <c r="B1896">
        <v>126</v>
      </c>
    </row>
    <row r="1897" spans="1:2">
      <c r="A1897" t="s">
        <v>169</v>
      </c>
      <c r="B1897" t="s">
        <v>711</v>
      </c>
    </row>
    <row r="1898" spans="1:2">
      <c r="A1898" t="s">
        <v>246</v>
      </c>
      <c r="B1898">
        <v>-3.4833500000000002</v>
      </c>
    </row>
    <row r="1899" spans="1:2">
      <c r="A1899" t="s">
        <v>247</v>
      </c>
      <c r="B1899">
        <v>-2.8847700000000001</v>
      </c>
    </row>
    <row r="1900" spans="1:2">
      <c r="A1900" t="s">
        <v>248</v>
      </c>
      <c r="B1900">
        <v>-2.5791599999999999</v>
      </c>
    </row>
    <row r="1901" spans="1:2">
      <c r="A1901" t="s">
        <v>265</v>
      </c>
      <c r="B1901">
        <v>0.05</v>
      </c>
    </row>
    <row r="1902" spans="1:2">
      <c r="A1902" t="s">
        <v>683</v>
      </c>
      <c r="B1902" t="s">
        <v>403</v>
      </c>
    </row>
    <row r="1903" spans="1:2">
      <c r="A1903" t="s">
        <v>684</v>
      </c>
      <c r="B1903" t="s">
        <v>441</v>
      </c>
    </row>
    <row r="1904" spans="1:2">
      <c r="A1904" t="s">
        <v>685</v>
      </c>
      <c r="B1904">
        <v>0</v>
      </c>
    </row>
    <row r="1905" spans="1:2">
      <c r="A1905" t="s">
        <v>250</v>
      </c>
      <c r="B1905" t="s">
        <v>697</v>
      </c>
    </row>
    <row r="1906" spans="1:2">
      <c r="A1906" t="s">
        <v>252</v>
      </c>
      <c r="B1906" t="s">
        <v>253</v>
      </c>
    </row>
    <row r="1907" spans="1:2">
      <c r="A1907" t="s">
        <v>560</v>
      </c>
    </row>
    <row r="1908" spans="1:2">
      <c r="A1908" t="s">
        <v>241</v>
      </c>
      <c r="B1908">
        <v>-4.7979799999999999</v>
      </c>
    </row>
    <row r="1909" spans="1:2">
      <c r="A1909" t="s">
        <v>242</v>
      </c>
      <c r="B1909" s="10">
        <v>5.4870800000000003E-5</v>
      </c>
    </row>
    <row r="1910" spans="1:2">
      <c r="A1910" t="s">
        <v>243</v>
      </c>
      <c r="B1910">
        <v>3</v>
      </c>
    </row>
    <row r="1911" spans="1:2">
      <c r="A1911" t="s">
        <v>244</v>
      </c>
      <c r="B1911">
        <v>123</v>
      </c>
    </row>
    <row r="1912" spans="1:2">
      <c r="A1912" t="s">
        <v>169</v>
      </c>
      <c r="B1912" t="s">
        <v>712</v>
      </c>
    </row>
    <row r="1913" spans="1:2">
      <c r="A1913" t="s">
        <v>246</v>
      </c>
      <c r="B1913">
        <v>-3.4846699999999999</v>
      </c>
    </row>
    <row r="1914" spans="1:2">
      <c r="A1914" t="s">
        <v>247</v>
      </c>
      <c r="B1914">
        <v>-2.8853399999999998</v>
      </c>
    </row>
    <row r="1915" spans="1:2">
      <c r="A1915" t="s">
        <v>248</v>
      </c>
      <c r="B1915" s="10">
        <v>-2.5794600000000001</v>
      </c>
    </row>
    <row r="1916" spans="1:2">
      <c r="A1916" t="s">
        <v>265</v>
      </c>
      <c r="B1916">
        <v>0.05</v>
      </c>
    </row>
    <row r="1917" spans="1:2">
      <c r="A1917" t="s">
        <v>683</v>
      </c>
      <c r="B1917" t="s">
        <v>403</v>
      </c>
    </row>
    <row r="1918" spans="1:2">
      <c r="A1918" t="s">
        <v>684</v>
      </c>
      <c r="B1918" t="s">
        <v>441</v>
      </c>
    </row>
    <row r="1919" spans="1:2">
      <c r="A1919" t="s">
        <v>685</v>
      </c>
      <c r="B1919">
        <v>1E-4</v>
      </c>
    </row>
    <row r="1920" spans="1:2">
      <c r="A1920" t="s">
        <v>250</v>
      </c>
      <c r="B1920" t="s">
        <v>697</v>
      </c>
    </row>
    <row r="1921" spans="1:2">
      <c r="A1921" t="s">
        <v>252</v>
      </c>
      <c r="B1921" t="s">
        <v>253</v>
      </c>
    </row>
    <row r="1922" spans="1:2">
      <c r="A1922" t="s">
        <v>561</v>
      </c>
    </row>
    <row r="1923" spans="1:2">
      <c r="A1923" t="s">
        <v>241</v>
      </c>
      <c r="B1923">
        <v>-14.029299999999999</v>
      </c>
    </row>
    <row r="1924" spans="1:2">
      <c r="A1924" t="s">
        <v>242</v>
      </c>
      <c r="B1924" s="10">
        <v>3.45818E-26</v>
      </c>
    </row>
    <row r="1925" spans="1:2">
      <c r="A1925" t="s">
        <v>243</v>
      </c>
      <c r="B1925">
        <v>0</v>
      </c>
    </row>
    <row r="1926" spans="1:2">
      <c r="A1926" t="s">
        <v>244</v>
      </c>
      <c r="B1926">
        <v>126</v>
      </c>
    </row>
    <row r="1927" spans="1:2">
      <c r="A1927" t="s">
        <v>169</v>
      </c>
      <c r="B1927" t="s">
        <v>713</v>
      </c>
    </row>
    <row r="1928" spans="1:2">
      <c r="A1928" t="s">
        <v>246</v>
      </c>
      <c r="B1928" s="10">
        <v>-3.4833500000000002</v>
      </c>
    </row>
    <row r="1929" spans="1:2">
      <c r="A1929" t="s">
        <v>247</v>
      </c>
      <c r="B1929">
        <v>-2.8847700000000001</v>
      </c>
    </row>
    <row r="1930" spans="1:2">
      <c r="A1930" t="s">
        <v>248</v>
      </c>
      <c r="B1930">
        <v>-2.5791599999999999</v>
      </c>
    </row>
    <row r="1931" spans="1:2">
      <c r="A1931" t="s">
        <v>265</v>
      </c>
      <c r="B1931">
        <v>0.05</v>
      </c>
    </row>
    <row r="1932" spans="1:2">
      <c r="A1932" t="s">
        <v>683</v>
      </c>
      <c r="B1932" t="s">
        <v>403</v>
      </c>
    </row>
    <row r="1933" spans="1:2">
      <c r="A1933" t="s">
        <v>684</v>
      </c>
      <c r="B1933" t="s">
        <v>441</v>
      </c>
    </row>
    <row r="1934" spans="1:2">
      <c r="A1934" t="s">
        <v>685</v>
      </c>
      <c r="B1934">
        <v>0</v>
      </c>
    </row>
    <row r="1935" spans="1:2">
      <c r="A1935" t="s">
        <v>250</v>
      </c>
      <c r="B1935" t="s">
        <v>697</v>
      </c>
    </row>
    <row r="1936" spans="1:2">
      <c r="A1936" t="s">
        <v>252</v>
      </c>
      <c r="B1936" t="s">
        <v>253</v>
      </c>
    </row>
    <row r="1937" spans="1:2">
      <c r="A1937" t="s">
        <v>562</v>
      </c>
    </row>
    <row r="1938" spans="1:2">
      <c r="A1938" t="s">
        <v>241</v>
      </c>
      <c r="B1938">
        <v>-10.8978</v>
      </c>
    </row>
    <row r="1939" spans="1:2">
      <c r="A1939" t="s">
        <v>242</v>
      </c>
      <c r="B1939" s="10">
        <v>1.1802600000000001E-19</v>
      </c>
    </row>
    <row r="1940" spans="1:2">
      <c r="A1940" t="s">
        <v>243</v>
      </c>
      <c r="B1940">
        <v>0</v>
      </c>
    </row>
    <row r="1941" spans="1:2">
      <c r="A1941" t="s">
        <v>244</v>
      </c>
      <c r="B1941" s="10">
        <v>126</v>
      </c>
    </row>
    <row r="1942" spans="1:2">
      <c r="A1942" t="s">
        <v>169</v>
      </c>
      <c r="B1942" t="s">
        <v>699</v>
      </c>
    </row>
    <row r="1943" spans="1:2">
      <c r="A1943" t="s">
        <v>246</v>
      </c>
      <c r="B1943">
        <v>-3.4833500000000002</v>
      </c>
    </row>
    <row r="1944" spans="1:2">
      <c r="A1944" t="s">
        <v>247</v>
      </c>
      <c r="B1944">
        <v>-2.8847700000000001</v>
      </c>
    </row>
    <row r="1945" spans="1:2">
      <c r="A1945" t="s">
        <v>248</v>
      </c>
      <c r="B1945">
        <v>-2.5791599999999999</v>
      </c>
    </row>
    <row r="1946" spans="1:2">
      <c r="A1946" t="s">
        <v>265</v>
      </c>
      <c r="B1946">
        <v>0.05</v>
      </c>
    </row>
    <row r="1947" spans="1:2">
      <c r="A1947" t="s">
        <v>683</v>
      </c>
      <c r="B1947" t="s">
        <v>403</v>
      </c>
    </row>
    <row r="1948" spans="1:2">
      <c r="A1948" t="s">
        <v>684</v>
      </c>
      <c r="B1948" t="s">
        <v>441</v>
      </c>
    </row>
    <row r="1949" spans="1:2">
      <c r="A1949" t="s">
        <v>685</v>
      </c>
      <c r="B1949">
        <v>0</v>
      </c>
    </row>
    <row r="1950" spans="1:2">
      <c r="A1950" t="s">
        <v>250</v>
      </c>
      <c r="B1950" t="s">
        <v>697</v>
      </c>
    </row>
    <row r="1951" spans="1:2">
      <c r="A1951" t="s">
        <v>252</v>
      </c>
      <c r="B1951" t="s">
        <v>253</v>
      </c>
    </row>
    <row r="1952" spans="1:2">
      <c r="A1952" t="s">
        <v>563</v>
      </c>
    </row>
    <row r="1953" spans="1:2">
      <c r="A1953" t="s">
        <v>241</v>
      </c>
      <c r="B1953">
        <v>-10.686999999999999</v>
      </c>
    </row>
    <row r="1954" spans="1:2">
      <c r="A1954" t="s">
        <v>242</v>
      </c>
      <c r="B1954" s="10">
        <v>3.8107099999999999E-19</v>
      </c>
    </row>
    <row r="1955" spans="1:2">
      <c r="A1955" t="s">
        <v>243</v>
      </c>
      <c r="B1955">
        <v>0</v>
      </c>
    </row>
    <row r="1956" spans="1:2">
      <c r="A1956" t="s">
        <v>244</v>
      </c>
      <c r="B1956">
        <v>126</v>
      </c>
    </row>
    <row r="1957" spans="1:2">
      <c r="A1957" t="s">
        <v>169</v>
      </c>
      <c r="B1957" t="s">
        <v>714</v>
      </c>
    </row>
    <row r="1958" spans="1:2">
      <c r="A1958" t="s">
        <v>246</v>
      </c>
      <c r="B1958">
        <v>-3.4833500000000002</v>
      </c>
    </row>
    <row r="1959" spans="1:2">
      <c r="A1959" t="s">
        <v>247</v>
      </c>
      <c r="B1959">
        <v>-2.8847700000000001</v>
      </c>
    </row>
    <row r="1960" spans="1:2">
      <c r="A1960" t="s">
        <v>248</v>
      </c>
      <c r="B1960">
        <v>-2.5791599999999999</v>
      </c>
    </row>
    <row r="1961" spans="1:2">
      <c r="A1961" t="s">
        <v>265</v>
      </c>
      <c r="B1961">
        <v>0.05</v>
      </c>
    </row>
    <row r="1962" spans="1:2">
      <c r="A1962" t="s">
        <v>683</v>
      </c>
      <c r="B1962" t="s">
        <v>403</v>
      </c>
    </row>
    <row r="1963" spans="1:2">
      <c r="A1963" t="s">
        <v>684</v>
      </c>
      <c r="B1963" t="s">
        <v>441</v>
      </c>
    </row>
    <row r="1964" spans="1:2">
      <c r="A1964" t="s">
        <v>685</v>
      </c>
      <c r="B1964">
        <v>0</v>
      </c>
    </row>
    <row r="1965" spans="1:2">
      <c r="A1965" t="s">
        <v>250</v>
      </c>
      <c r="B1965" t="s">
        <v>697</v>
      </c>
    </row>
    <row r="1966" spans="1:2">
      <c r="A1966" t="s">
        <v>252</v>
      </c>
      <c r="B1966" t="s">
        <v>253</v>
      </c>
    </row>
    <row r="1967" spans="1:2">
      <c r="A1967" t="s">
        <v>564</v>
      </c>
    </row>
    <row r="1968" spans="1:2">
      <c r="A1968" t="s">
        <v>241</v>
      </c>
      <c r="B1968">
        <v>-4.8196199999999996</v>
      </c>
    </row>
    <row r="1969" spans="1:2">
      <c r="A1969" t="s">
        <v>242</v>
      </c>
      <c r="B1969" s="10">
        <v>4.9874999999999999E-5</v>
      </c>
    </row>
    <row r="1970" spans="1:2">
      <c r="A1970" t="s">
        <v>243</v>
      </c>
      <c r="B1970">
        <v>3</v>
      </c>
    </row>
    <row r="1971" spans="1:2">
      <c r="A1971" t="s">
        <v>244</v>
      </c>
      <c r="B1971">
        <v>123</v>
      </c>
    </row>
    <row r="1972" spans="1:2">
      <c r="A1972" t="s">
        <v>169</v>
      </c>
      <c r="B1972" t="s">
        <v>715</v>
      </c>
    </row>
    <row r="1973" spans="1:2">
      <c r="A1973" t="s">
        <v>246</v>
      </c>
      <c r="B1973">
        <v>-3.4846699999999999</v>
      </c>
    </row>
    <row r="1974" spans="1:2">
      <c r="A1974" t="s">
        <v>247</v>
      </c>
      <c r="B1974">
        <v>-2.8853399999999998</v>
      </c>
    </row>
    <row r="1975" spans="1:2">
      <c r="A1975" t="s">
        <v>248</v>
      </c>
      <c r="B1975">
        <v>-2.5794600000000001</v>
      </c>
    </row>
    <row r="1976" spans="1:2">
      <c r="A1976" t="s">
        <v>265</v>
      </c>
      <c r="B1976">
        <v>0.05</v>
      </c>
    </row>
    <row r="1977" spans="1:2">
      <c r="A1977" t="s">
        <v>683</v>
      </c>
      <c r="B1977" t="s">
        <v>403</v>
      </c>
    </row>
    <row r="1978" spans="1:2">
      <c r="A1978" t="s">
        <v>684</v>
      </c>
      <c r="B1978" t="s">
        <v>441</v>
      </c>
    </row>
    <row r="1979" spans="1:2">
      <c r="A1979" t="s">
        <v>685</v>
      </c>
      <c r="B1979">
        <v>0</v>
      </c>
    </row>
    <row r="1980" spans="1:2">
      <c r="A1980" t="s">
        <v>250</v>
      </c>
      <c r="B1980" t="s">
        <v>697</v>
      </c>
    </row>
    <row r="1981" spans="1:2">
      <c r="A1981" t="s">
        <v>252</v>
      </c>
      <c r="B1981" t="s">
        <v>253</v>
      </c>
    </row>
    <row r="1982" spans="1:2">
      <c r="A1982" t="s">
        <v>565</v>
      </c>
    </row>
    <row r="1983" spans="1:2">
      <c r="A1983" t="s">
        <v>241</v>
      </c>
      <c r="B1983">
        <v>-9.5381499999999999</v>
      </c>
    </row>
    <row r="1984" spans="1:2">
      <c r="A1984" t="s">
        <v>242</v>
      </c>
      <c r="B1984" s="10">
        <v>2.7727399999999999E-16</v>
      </c>
    </row>
    <row r="1985" spans="1:2">
      <c r="A1985" t="s">
        <v>243</v>
      </c>
      <c r="B1985">
        <v>1</v>
      </c>
    </row>
    <row r="1986" spans="1:2">
      <c r="A1986" t="s">
        <v>244</v>
      </c>
      <c r="B1986">
        <v>125</v>
      </c>
    </row>
    <row r="1987" spans="1:2">
      <c r="A1987" t="s">
        <v>169</v>
      </c>
      <c r="B1987" t="s">
        <v>716</v>
      </c>
    </row>
    <row r="1988" spans="1:2">
      <c r="A1988" t="s">
        <v>246</v>
      </c>
      <c r="B1988">
        <v>-3.4837799999999999</v>
      </c>
    </row>
    <row r="1989" spans="1:2">
      <c r="A1989" t="s">
        <v>247</v>
      </c>
      <c r="B1989">
        <v>-2.8849499999999999</v>
      </c>
    </row>
    <row r="1990" spans="1:2">
      <c r="A1990" t="s">
        <v>248</v>
      </c>
      <c r="B1990">
        <v>-2.5792600000000001</v>
      </c>
    </row>
    <row r="1991" spans="1:2">
      <c r="A1991" t="s">
        <v>265</v>
      </c>
      <c r="B1991">
        <v>0.05</v>
      </c>
    </row>
    <row r="1992" spans="1:2">
      <c r="A1992" t="s">
        <v>683</v>
      </c>
      <c r="B1992" t="s">
        <v>403</v>
      </c>
    </row>
    <row r="1993" spans="1:2">
      <c r="A1993" t="s">
        <v>684</v>
      </c>
      <c r="B1993" t="s">
        <v>441</v>
      </c>
    </row>
    <row r="1994" spans="1:2">
      <c r="A1994" t="s">
        <v>685</v>
      </c>
      <c r="B1994">
        <v>0</v>
      </c>
    </row>
    <row r="1995" spans="1:2">
      <c r="A1995" t="s">
        <v>250</v>
      </c>
      <c r="B1995" t="s">
        <v>697</v>
      </c>
    </row>
    <row r="1996" spans="1:2">
      <c r="A1996" t="s">
        <v>252</v>
      </c>
      <c r="B1996" t="s">
        <v>253</v>
      </c>
    </row>
    <row r="1997" spans="1:2">
      <c r="A1997" t="s">
        <v>566</v>
      </c>
    </row>
    <row r="1998" spans="1:2">
      <c r="A1998" t="s">
        <v>241</v>
      </c>
      <c r="B1998">
        <v>-10.111800000000001</v>
      </c>
    </row>
    <row r="1999" spans="1:2">
      <c r="A1999" t="s">
        <v>242</v>
      </c>
      <c r="B1999" s="10">
        <v>9.9611600000000001E-18</v>
      </c>
    </row>
    <row r="2000" spans="1:2">
      <c r="A2000" t="s">
        <v>243</v>
      </c>
      <c r="B2000">
        <v>0</v>
      </c>
    </row>
    <row r="2001" spans="1:2">
      <c r="A2001" t="s">
        <v>244</v>
      </c>
      <c r="B2001">
        <v>126</v>
      </c>
    </row>
    <row r="2002" spans="1:2">
      <c r="A2002" t="s">
        <v>169</v>
      </c>
      <c r="B2002" t="s">
        <v>700</v>
      </c>
    </row>
    <row r="2003" spans="1:2">
      <c r="A2003" t="s">
        <v>246</v>
      </c>
      <c r="B2003">
        <v>-3.4833500000000002</v>
      </c>
    </row>
    <row r="2004" spans="1:2">
      <c r="A2004" t="s">
        <v>247</v>
      </c>
      <c r="B2004">
        <v>-2.8847700000000001</v>
      </c>
    </row>
    <row r="2005" spans="1:2">
      <c r="A2005" t="s">
        <v>248</v>
      </c>
      <c r="B2005">
        <v>-2.5791599999999999</v>
      </c>
    </row>
    <row r="2006" spans="1:2">
      <c r="A2006" t="s">
        <v>265</v>
      </c>
      <c r="B2006">
        <v>0.05</v>
      </c>
    </row>
    <row r="2007" spans="1:2">
      <c r="A2007" t="s">
        <v>683</v>
      </c>
      <c r="B2007" t="s">
        <v>403</v>
      </c>
    </row>
    <row r="2008" spans="1:2">
      <c r="A2008" t="s">
        <v>684</v>
      </c>
      <c r="B2008" t="s">
        <v>441</v>
      </c>
    </row>
    <row r="2009" spans="1:2">
      <c r="A2009" t="s">
        <v>685</v>
      </c>
      <c r="B2009">
        <v>0</v>
      </c>
    </row>
    <row r="2010" spans="1:2">
      <c r="A2010" t="s">
        <v>250</v>
      </c>
      <c r="B2010" t="s">
        <v>697</v>
      </c>
    </row>
    <row r="2011" spans="1:2">
      <c r="A2011" t="s">
        <v>252</v>
      </c>
      <c r="B2011" t="s">
        <v>253</v>
      </c>
    </row>
    <row r="2012" spans="1:2">
      <c r="A2012" t="s">
        <v>567</v>
      </c>
    </row>
    <row r="2013" spans="1:2">
      <c r="A2013" t="s">
        <v>241</v>
      </c>
      <c r="B2013">
        <v>-9.7917299999999994</v>
      </c>
    </row>
    <row r="2014" spans="1:2">
      <c r="A2014" t="s">
        <v>242</v>
      </c>
      <c r="B2014" s="10">
        <v>6.3272400000000002E-17</v>
      </c>
    </row>
    <row r="2015" spans="1:2">
      <c r="A2015" t="s">
        <v>243</v>
      </c>
      <c r="B2015">
        <v>0</v>
      </c>
    </row>
    <row r="2016" spans="1:2">
      <c r="A2016" t="s">
        <v>244</v>
      </c>
      <c r="B2016">
        <v>126</v>
      </c>
    </row>
    <row r="2017" spans="1:2">
      <c r="A2017" t="s">
        <v>169</v>
      </c>
      <c r="B2017" t="s">
        <v>717</v>
      </c>
    </row>
    <row r="2018" spans="1:2">
      <c r="A2018" t="s">
        <v>246</v>
      </c>
      <c r="B2018">
        <v>-3.4833500000000002</v>
      </c>
    </row>
    <row r="2019" spans="1:2">
      <c r="A2019" t="s">
        <v>247</v>
      </c>
      <c r="B2019">
        <v>-2.8847700000000001</v>
      </c>
    </row>
    <row r="2020" spans="1:2">
      <c r="A2020" t="s">
        <v>248</v>
      </c>
      <c r="B2020">
        <v>-2.5791599999999999</v>
      </c>
    </row>
    <row r="2021" spans="1:2">
      <c r="A2021" t="s">
        <v>265</v>
      </c>
      <c r="B2021">
        <v>0.05</v>
      </c>
    </row>
    <row r="2022" spans="1:2">
      <c r="A2022" t="s">
        <v>683</v>
      </c>
      <c r="B2022" t="s">
        <v>403</v>
      </c>
    </row>
    <row r="2023" spans="1:2">
      <c r="A2023" t="s">
        <v>684</v>
      </c>
      <c r="B2023" t="s">
        <v>441</v>
      </c>
    </row>
    <row r="2024" spans="1:2">
      <c r="A2024" t="s">
        <v>685</v>
      </c>
      <c r="B2024">
        <v>0</v>
      </c>
    </row>
    <row r="2025" spans="1:2">
      <c r="A2025" t="s">
        <v>250</v>
      </c>
      <c r="B2025" t="s">
        <v>697</v>
      </c>
    </row>
    <row r="2026" spans="1:2">
      <c r="A2026" t="s">
        <v>252</v>
      </c>
      <c r="B2026" t="s">
        <v>253</v>
      </c>
    </row>
    <row r="2027" spans="1:2">
      <c r="A2027" t="s">
        <v>568</v>
      </c>
    </row>
    <row r="2028" spans="1:2">
      <c r="A2028" t="s">
        <v>241</v>
      </c>
      <c r="B2028">
        <v>-8.71814</v>
      </c>
    </row>
    <row r="2029" spans="1:2">
      <c r="A2029" t="s">
        <v>242</v>
      </c>
      <c r="B2029" s="10">
        <v>3.4433900000000003E-14</v>
      </c>
    </row>
    <row r="2030" spans="1:2">
      <c r="A2030" t="s">
        <v>243</v>
      </c>
      <c r="B2030">
        <v>0</v>
      </c>
    </row>
    <row r="2031" spans="1:2">
      <c r="A2031" t="s">
        <v>244</v>
      </c>
      <c r="B2031">
        <v>126</v>
      </c>
    </row>
    <row r="2032" spans="1:2">
      <c r="A2032" t="s">
        <v>169</v>
      </c>
      <c r="B2032" t="s">
        <v>718</v>
      </c>
    </row>
    <row r="2033" spans="1:2">
      <c r="A2033" t="s">
        <v>246</v>
      </c>
      <c r="B2033">
        <v>-3.4833500000000002</v>
      </c>
    </row>
    <row r="2034" spans="1:2">
      <c r="A2034" t="s">
        <v>247</v>
      </c>
      <c r="B2034">
        <v>-2.8847700000000001</v>
      </c>
    </row>
    <row r="2035" spans="1:2">
      <c r="A2035" t="s">
        <v>248</v>
      </c>
      <c r="B2035">
        <v>-2.5791599999999999</v>
      </c>
    </row>
    <row r="2036" spans="1:2">
      <c r="A2036" t="s">
        <v>265</v>
      </c>
      <c r="B2036">
        <v>0.05</v>
      </c>
    </row>
    <row r="2037" spans="1:2">
      <c r="A2037" t="s">
        <v>683</v>
      </c>
      <c r="B2037" t="s">
        <v>403</v>
      </c>
    </row>
    <row r="2038" spans="1:2">
      <c r="A2038" t="s">
        <v>684</v>
      </c>
      <c r="B2038" t="s">
        <v>441</v>
      </c>
    </row>
    <row r="2039" spans="1:2">
      <c r="A2039" t="s">
        <v>685</v>
      </c>
      <c r="B2039">
        <v>0</v>
      </c>
    </row>
    <row r="2040" spans="1:2">
      <c r="A2040" t="s">
        <v>250</v>
      </c>
      <c r="B2040" t="s">
        <v>697</v>
      </c>
    </row>
    <row r="2041" spans="1:2">
      <c r="A2041" t="s">
        <v>252</v>
      </c>
      <c r="B2041" t="s">
        <v>253</v>
      </c>
    </row>
    <row r="2042" spans="1:2">
      <c r="A2042" t="s">
        <v>569</v>
      </c>
    </row>
    <row r="2043" spans="1:2">
      <c r="A2043" t="s">
        <v>241</v>
      </c>
      <c r="B2043">
        <v>-8.9325799999999997</v>
      </c>
    </row>
    <row r="2044" spans="1:2">
      <c r="A2044" t="s">
        <v>242</v>
      </c>
      <c r="B2044" s="10">
        <v>9.7250900000000004E-15</v>
      </c>
    </row>
    <row r="2045" spans="1:2">
      <c r="A2045" t="s">
        <v>243</v>
      </c>
      <c r="B2045">
        <v>1</v>
      </c>
    </row>
    <row r="2046" spans="1:2">
      <c r="A2046" t="s">
        <v>244</v>
      </c>
      <c r="B2046">
        <v>125</v>
      </c>
    </row>
    <row r="2047" spans="1:2">
      <c r="A2047" t="s">
        <v>169</v>
      </c>
      <c r="B2047" t="s">
        <v>719</v>
      </c>
    </row>
    <row r="2048" spans="1:2">
      <c r="A2048" t="s">
        <v>246</v>
      </c>
      <c r="B2048">
        <v>-3.4837799999999999</v>
      </c>
    </row>
    <row r="2049" spans="1:2">
      <c r="A2049" t="s">
        <v>247</v>
      </c>
      <c r="B2049">
        <v>-2.8849499999999999</v>
      </c>
    </row>
    <row r="2050" spans="1:2">
      <c r="A2050" t="s">
        <v>248</v>
      </c>
      <c r="B2050">
        <v>-2.5792600000000001</v>
      </c>
    </row>
    <row r="2051" spans="1:2">
      <c r="A2051" t="s">
        <v>265</v>
      </c>
      <c r="B2051">
        <v>0.05</v>
      </c>
    </row>
    <row r="2052" spans="1:2">
      <c r="A2052" t="s">
        <v>683</v>
      </c>
      <c r="B2052" t="s">
        <v>403</v>
      </c>
    </row>
    <row r="2053" spans="1:2">
      <c r="A2053" t="s">
        <v>684</v>
      </c>
      <c r="B2053" t="s">
        <v>441</v>
      </c>
    </row>
    <row r="2054" spans="1:2">
      <c r="A2054" t="s">
        <v>685</v>
      </c>
      <c r="B2054">
        <v>0</v>
      </c>
    </row>
    <row r="2055" spans="1:2">
      <c r="A2055" t="s">
        <v>250</v>
      </c>
      <c r="B2055" t="s">
        <v>697</v>
      </c>
    </row>
    <row r="2056" spans="1:2">
      <c r="A2056" t="s">
        <v>252</v>
      </c>
      <c r="B2056" t="s">
        <v>253</v>
      </c>
    </row>
    <row r="2057" spans="1:2">
      <c r="A2057" t="s">
        <v>570</v>
      </c>
    </row>
    <row r="2058" spans="1:2">
      <c r="A2058" t="s">
        <v>241</v>
      </c>
      <c r="B2058">
        <v>-9.1845800000000004</v>
      </c>
    </row>
    <row r="2059" spans="1:2">
      <c r="A2059" t="s">
        <v>242</v>
      </c>
      <c r="B2059" s="10">
        <v>2.2051800000000001E-15</v>
      </c>
    </row>
    <row r="2060" spans="1:2">
      <c r="A2060" t="s">
        <v>243</v>
      </c>
      <c r="B2060">
        <v>0</v>
      </c>
    </row>
    <row r="2061" spans="1:2">
      <c r="A2061" t="s">
        <v>244</v>
      </c>
      <c r="B2061">
        <v>126</v>
      </c>
    </row>
    <row r="2062" spans="1:2">
      <c r="A2062" t="s">
        <v>169</v>
      </c>
      <c r="B2062" t="s">
        <v>701</v>
      </c>
    </row>
    <row r="2063" spans="1:2">
      <c r="A2063" t="s">
        <v>246</v>
      </c>
      <c r="B2063">
        <v>-3.4833500000000002</v>
      </c>
    </row>
    <row r="2064" spans="1:2">
      <c r="A2064" t="s">
        <v>247</v>
      </c>
      <c r="B2064">
        <v>-2.8847700000000001</v>
      </c>
    </row>
    <row r="2065" spans="1:2">
      <c r="A2065" t="s">
        <v>248</v>
      </c>
      <c r="B2065">
        <v>-2.5791599999999999</v>
      </c>
    </row>
    <row r="2066" spans="1:2">
      <c r="A2066" t="s">
        <v>265</v>
      </c>
      <c r="B2066">
        <v>0.05</v>
      </c>
    </row>
    <row r="2067" spans="1:2">
      <c r="A2067" t="s">
        <v>683</v>
      </c>
      <c r="B2067" t="s">
        <v>403</v>
      </c>
    </row>
    <row r="2068" spans="1:2">
      <c r="A2068" t="s">
        <v>684</v>
      </c>
      <c r="B2068" t="s">
        <v>441</v>
      </c>
    </row>
    <row r="2069" spans="1:2">
      <c r="A2069" t="s">
        <v>685</v>
      </c>
      <c r="B2069">
        <v>0</v>
      </c>
    </row>
    <row r="2070" spans="1:2">
      <c r="A2070" t="s">
        <v>250</v>
      </c>
      <c r="B2070" t="s">
        <v>697</v>
      </c>
    </row>
    <row r="2071" spans="1:2">
      <c r="A2071" t="s">
        <v>252</v>
      </c>
      <c r="B2071" t="s">
        <v>253</v>
      </c>
    </row>
    <row r="2072" spans="1:2">
      <c r="A2072" t="s">
        <v>571</v>
      </c>
    </row>
    <row r="2073" spans="1:2">
      <c r="A2073" t="s">
        <v>241</v>
      </c>
      <c r="B2073">
        <v>-9.3961100000000002</v>
      </c>
    </row>
    <row r="2074" spans="1:2">
      <c r="A2074" t="s">
        <v>242</v>
      </c>
      <c r="B2074" s="10">
        <v>6.3678300000000002E-16</v>
      </c>
    </row>
    <row r="2075" spans="1:2">
      <c r="A2075" t="s">
        <v>243</v>
      </c>
      <c r="B2075">
        <v>0</v>
      </c>
    </row>
    <row r="2076" spans="1:2">
      <c r="A2076" t="s">
        <v>244</v>
      </c>
      <c r="B2076">
        <v>126</v>
      </c>
    </row>
    <row r="2077" spans="1:2">
      <c r="A2077" t="s">
        <v>169</v>
      </c>
      <c r="B2077" t="s">
        <v>720</v>
      </c>
    </row>
    <row r="2078" spans="1:2">
      <c r="A2078" t="s">
        <v>246</v>
      </c>
      <c r="B2078">
        <v>-3.4833500000000002</v>
      </c>
    </row>
    <row r="2079" spans="1:2">
      <c r="A2079" t="s">
        <v>247</v>
      </c>
      <c r="B2079">
        <v>-2.8847700000000001</v>
      </c>
    </row>
    <row r="2080" spans="1:2">
      <c r="A2080" t="s">
        <v>248</v>
      </c>
      <c r="B2080">
        <v>-2.5791599999999999</v>
      </c>
    </row>
    <row r="2081" spans="1:2">
      <c r="A2081" t="s">
        <v>265</v>
      </c>
      <c r="B2081">
        <v>0.05</v>
      </c>
    </row>
    <row r="2082" spans="1:2">
      <c r="A2082" t="s">
        <v>683</v>
      </c>
      <c r="B2082" t="s">
        <v>403</v>
      </c>
    </row>
    <row r="2083" spans="1:2">
      <c r="A2083" t="s">
        <v>684</v>
      </c>
      <c r="B2083" t="s">
        <v>441</v>
      </c>
    </row>
    <row r="2084" spans="1:2">
      <c r="A2084" t="s">
        <v>685</v>
      </c>
      <c r="B2084">
        <v>0</v>
      </c>
    </row>
    <row r="2085" spans="1:2">
      <c r="A2085" t="s">
        <v>250</v>
      </c>
      <c r="B2085" t="s">
        <v>697</v>
      </c>
    </row>
    <row r="2086" spans="1:2">
      <c r="A2086" t="s">
        <v>252</v>
      </c>
      <c r="B2086" t="s">
        <v>253</v>
      </c>
    </row>
    <row r="2087" spans="1:2">
      <c r="A2087" t="s">
        <v>572</v>
      </c>
    </row>
    <row r="2088" spans="1:2">
      <c r="A2088" t="s">
        <v>241</v>
      </c>
      <c r="B2088">
        <v>-8.2586700000000004</v>
      </c>
    </row>
    <row r="2089" spans="1:2">
      <c r="A2089" t="s">
        <v>242</v>
      </c>
      <c r="B2089" s="10">
        <v>5.1537599999999998E-13</v>
      </c>
    </row>
    <row r="2090" spans="1:2">
      <c r="A2090" t="s">
        <v>243</v>
      </c>
      <c r="B2090">
        <v>0</v>
      </c>
    </row>
    <row r="2091" spans="1:2">
      <c r="A2091" t="s">
        <v>244</v>
      </c>
      <c r="B2091">
        <v>126</v>
      </c>
    </row>
    <row r="2092" spans="1:2">
      <c r="A2092" t="s">
        <v>169</v>
      </c>
      <c r="B2092" t="s">
        <v>721</v>
      </c>
    </row>
    <row r="2093" spans="1:2">
      <c r="A2093" t="s">
        <v>246</v>
      </c>
      <c r="B2093">
        <v>-3.4833500000000002</v>
      </c>
    </row>
    <row r="2094" spans="1:2">
      <c r="A2094" t="s">
        <v>247</v>
      </c>
      <c r="B2094">
        <v>-2.8847700000000001</v>
      </c>
    </row>
    <row r="2095" spans="1:2">
      <c r="A2095" t="s">
        <v>248</v>
      </c>
      <c r="B2095">
        <v>-2.5791599999999999</v>
      </c>
    </row>
    <row r="2096" spans="1:2">
      <c r="A2096" t="s">
        <v>265</v>
      </c>
      <c r="B2096">
        <v>0.05</v>
      </c>
    </row>
    <row r="2097" spans="1:2">
      <c r="A2097" t="s">
        <v>683</v>
      </c>
      <c r="B2097" t="s">
        <v>403</v>
      </c>
    </row>
    <row r="2098" spans="1:2">
      <c r="A2098" t="s">
        <v>684</v>
      </c>
      <c r="B2098" t="s">
        <v>441</v>
      </c>
    </row>
    <row r="2099" spans="1:2">
      <c r="A2099" t="s">
        <v>685</v>
      </c>
      <c r="B2099">
        <v>0</v>
      </c>
    </row>
    <row r="2100" spans="1:2">
      <c r="A2100" t="s">
        <v>250</v>
      </c>
      <c r="B2100" t="s">
        <v>697</v>
      </c>
    </row>
    <row r="2101" spans="1:2">
      <c r="A2101" t="s">
        <v>252</v>
      </c>
      <c r="B2101" t="s">
        <v>253</v>
      </c>
    </row>
    <row r="2102" spans="1:2">
      <c r="A2102" t="s">
        <v>573</v>
      </c>
    </row>
    <row r="2103" spans="1:2">
      <c r="A2103" t="s">
        <v>241</v>
      </c>
      <c r="B2103">
        <v>-3.9742899999999999</v>
      </c>
    </row>
    <row r="2104" spans="1:2">
      <c r="A2104" t="s">
        <v>242</v>
      </c>
      <c r="B2104">
        <v>1.5513E-3</v>
      </c>
    </row>
    <row r="2105" spans="1:2">
      <c r="A2105" t="s">
        <v>243</v>
      </c>
      <c r="B2105">
        <v>0</v>
      </c>
    </row>
    <row r="2106" spans="1:2">
      <c r="A2106" t="s">
        <v>244</v>
      </c>
      <c r="B2106">
        <v>126</v>
      </c>
    </row>
    <row r="2107" spans="1:2">
      <c r="A2107" t="s">
        <v>169</v>
      </c>
      <c r="B2107" t="s">
        <v>144</v>
      </c>
    </row>
    <row r="2108" spans="1:2">
      <c r="A2108" t="s">
        <v>246</v>
      </c>
      <c r="B2108">
        <v>-3.4833500000000002</v>
      </c>
    </row>
    <row r="2109" spans="1:2">
      <c r="A2109" t="s">
        <v>247</v>
      </c>
      <c r="B2109">
        <v>-2.8847700000000001</v>
      </c>
    </row>
    <row r="2110" spans="1:2">
      <c r="A2110" t="s">
        <v>248</v>
      </c>
      <c r="B2110">
        <v>-2.5791599999999999</v>
      </c>
    </row>
    <row r="2111" spans="1:2">
      <c r="A2111" t="s">
        <v>265</v>
      </c>
      <c r="B2111">
        <v>0.05</v>
      </c>
    </row>
    <row r="2112" spans="1:2">
      <c r="A2112" t="s">
        <v>683</v>
      </c>
      <c r="B2112" t="s">
        <v>403</v>
      </c>
    </row>
    <row r="2113" spans="1:2">
      <c r="A2113" t="s">
        <v>684</v>
      </c>
      <c r="B2113" t="s">
        <v>441</v>
      </c>
    </row>
    <row r="2114" spans="1:2">
      <c r="A2114" t="s">
        <v>685</v>
      </c>
      <c r="B2114">
        <v>1.6000000000000001E-3</v>
      </c>
    </row>
    <row r="2115" spans="1:2">
      <c r="A2115" t="s">
        <v>250</v>
      </c>
      <c r="B2115" t="s">
        <v>697</v>
      </c>
    </row>
    <row r="2116" spans="1:2">
      <c r="A2116" t="s">
        <v>252</v>
      </c>
      <c r="B2116" t="s">
        <v>253</v>
      </c>
    </row>
    <row r="2117" spans="1:2">
      <c r="A2117" t="s">
        <v>574</v>
      </c>
    </row>
    <row r="2118" spans="1:2">
      <c r="A2118" t="s">
        <v>241</v>
      </c>
      <c r="B2118">
        <v>-3.75624</v>
      </c>
    </row>
    <row r="2119" spans="1:2">
      <c r="A2119" t="s">
        <v>242</v>
      </c>
      <c r="B2119">
        <v>3.3880899999999999E-3</v>
      </c>
    </row>
    <row r="2120" spans="1:2">
      <c r="A2120" t="s">
        <v>243</v>
      </c>
      <c r="B2120">
        <v>0</v>
      </c>
    </row>
    <row r="2121" spans="1:2">
      <c r="A2121" t="s">
        <v>244</v>
      </c>
      <c r="B2121">
        <v>126</v>
      </c>
    </row>
    <row r="2122" spans="1:2">
      <c r="A2122" t="s">
        <v>169</v>
      </c>
      <c r="B2122" t="s">
        <v>145</v>
      </c>
    </row>
    <row r="2123" spans="1:2">
      <c r="A2123" t="s">
        <v>246</v>
      </c>
      <c r="B2123">
        <v>-3.4833500000000002</v>
      </c>
    </row>
    <row r="2124" spans="1:2">
      <c r="A2124" t="s">
        <v>247</v>
      </c>
      <c r="B2124">
        <v>-2.8847700000000001</v>
      </c>
    </row>
    <row r="2125" spans="1:2">
      <c r="A2125" t="s">
        <v>248</v>
      </c>
      <c r="B2125">
        <v>-2.5791599999999999</v>
      </c>
    </row>
    <row r="2126" spans="1:2">
      <c r="A2126" t="s">
        <v>265</v>
      </c>
      <c r="B2126">
        <v>0.05</v>
      </c>
    </row>
    <row r="2127" spans="1:2">
      <c r="A2127" t="s">
        <v>683</v>
      </c>
      <c r="B2127" t="s">
        <v>403</v>
      </c>
    </row>
    <row r="2128" spans="1:2">
      <c r="A2128" t="s">
        <v>684</v>
      </c>
      <c r="B2128" t="s">
        <v>441</v>
      </c>
    </row>
    <row r="2129" spans="1:2">
      <c r="A2129" t="s">
        <v>685</v>
      </c>
      <c r="B2129">
        <v>3.3999999999999998E-3</v>
      </c>
    </row>
    <row r="2130" spans="1:2">
      <c r="A2130" t="s">
        <v>250</v>
      </c>
      <c r="B2130" t="s">
        <v>697</v>
      </c>
    </row>
    <row r="2131" spans="1:2">
      <c r="A2131" t="s">
        <v>252</v>
      </c>
      <c r="B2131" t="s">
        <v>253</v>
      </c>
    </row>
    <row r="2132" spans="1:2">
      <c r="A2132" t="s">
        <v>575</v>
      </c>
    </row>
    <row r="2133" spans="1:2">
      <c r="A2133" t="s">
        <v>241</v>
      </c>
      <c r="B2133">
        <v>-3.9807899999999998</v>
      </c>
    </row>
    <row r="2134" spans="1:2">
      <c r="A2134" t="s">
        <v>242</v>
      </c>
      <c r="B2134">
        <v>1.5145099999999999E-3</v>
      </c>
    </row>
    <row r="2135" spans="1:2">
      <c r="A2135" t="s">
        <v>243</v>
      </c>
      <c r="B2135">
        <v>0</v>
      </c>
    </row>
    <row r="2136" spans="1:2">
      <c r="A2136" t="s">
        <v>244</v>
      </c>
      <c r="B2136">
        <v>126</v>
      </c>
    </row>
    <row r="2137" spans="1:2">
      <c r="A2137" t="s">
        <v>169</v>
      </c>
      <c r="B2137" t="s">
        <v>146</v>
      </c>
    </row>
    <row r="2138" spans="1:2">
      <c r="A2138" t="s">
        <v>246</v>
      </c>
      <c r="B2138">
        <v>-3.4833500000000002</v>
      </c>
    </row>
    <row r="2139" spans="1:2">
      <c r="A2139" t="s">
        <v>247</v>
      </c>
      <c r="B2139">
        <v>-2.8847700000000001</v>
      </c>
    </row>
    <row r="2140" spans="1:2">
      <c r="A2140" t="s">
        <v>248</v>
      </c>
      <c r="B2140">
        <v>-2.5791599999999999</v>
      </c>
    </row>
    <row r="2141" spans="1:2">
      <c r="A2141" t="s">
        <v>265</v>
      </c>
      <c r="B2141">
        <v>0.05</v>
      </c>
    </row>
    <row r="2142" spans="1:2">
      <c r="A2142" t="s">
        <v>683</v>
      </c>
      <c r="B2142" t="s">
        <v>403</v>
      </c>
    </row>
    <row r="2143" spans="1:2">
      <c r="A2143" t="s">
        <v>684</v>
      </c>
      <c r="B2143" t="s">
        <v>441</v>
      </c>
    </row>
    <row r="2144" spans="1:2">
      <c r="A2144" t="s">
        <v>685</v>
      </c>
      <c r="B2144">
        <v>1.5E-3</v>
      </c>
    </row>
    <row r="2145" spans="1:2">
      <c r="A2145" t="s">
        <v>250</v>
      </c>
      <c r="B2145" t="s">
        <v>697</v>
      </c>
    </row>
    <row r="2146" spans="1:2">
      <c r="A2146" t="s">
        <v>252</v>
      </c>
      <c r="B2146" t="s">
        <v>253</v>
      </c>
    </row>
    <row r="2147" spans="1:2">
      <c r="A2147" t="s">
        <v>576</v>
      </c>
    </row>
    <row r="2148" spans="1:2">
      <c r="A2148" t="s">
        <v>241</v>
      </c>
      <c r="B2148">
        <v>-5.7992100000000004</v>
      </c>
    </row>
    <row r="2149" spans="1:2">
      <c r="A2149" t="s">
        <v>242</v>
      </c>
      <c r="B2149" s="10">
        <v>4.6737799999999999E-7</v>
      </c>
    </row>
    <row r="2150" spans="1:2">
      <c r="A2150" t="s">
        <v>243</v>
      </c>
      <c r="B2150">
        <v>0</v>
      </c>
    </row>
    <row r="2151" spans="1:2">
      <c r="A2151" t="s">
        <v>244</v>
      </c>
      <c r="B2151">
        <v>126</v>
      </c>
    </row>
    <row r="2152" spans="1:2">
      <c r="A2152" t="s">
        <v>169</v>
      </c>
      <c r="B2152" t="s">
        <v>147</v>
      </c>
    </row>
    <row r="2153" spans="1:2">
      <c r="A2153" t="s">
        <v>246</v>
      </c>
      <c r="B2153">
        <v>-3.4833500000000002</v>
      </c>
    </row>
    <row r="2154" spans="1:2">
      <c r="A2154" t="s">
        <v>247</v>
      </c>
      <c r="B2154">
        <v>-2.8847700000000001</v>
      </c>
    </row>
    <row r="2155" spans="1:2">
      <c r="A2155" t="s">
        <v>248</v>
      </c>
      <c r="B2155">
        <v>-2.5791599999999999</v>
      </c>
    </row>
    <row r="2156" spans="1:2">
      <c r="A2156" t="s">
        <v>265</v>
      </c>
      <c r="B2156">
        <v>0.05</v>
      </c>
    </row>
    <row r="2157" spans="1:2">
      <c r="A2157" t="s">
        <v>683</v>
      </c>
      <c r="B2157" t="s">
        <v>403</v>
      </c>
    </row>
    <row r="2158" spans="1:2">
      <c r="A2158" t="s">
        <v>684</v>
      </c>
      <c r="B2158" t="s">
        <v>441</v>
      </c>
    </row>
    <row r="2159" spans="1:2">
      <c r="A2159" t="s">
        <v>685</v>
      </c>
      <c r="B2159">
        <v>0</v>
      </c>
    </row>
    <row r="2160" spans="1:2">
      <c r="A2160" t="s">
        <v>250</v>
      </c>
      <c r="B2160" t="s">
        <v>697</v>
      </c>
    </row>
    <row r="2161" spans="1:2">
      <c r="A2161" t="s">
        <v>252</v>
      </c>
      <c r="B2161" t="s">
        <v>253</v>
      </c>
    </row>
    <row r="2162" spans="1:2">
      <c r="A2162" t="s">
        <v>577</v>
      </c>
    </row>
    <row r="2163" spans="1:2">
      <c r="A2163" t="s">
        <v>241</v>
      </c>
      <c r="B2163">
        <v>-0.53533600000000003</v>
      </c>
    </row>
    <row r="2164" spans="1:2">
      <c r="A2164" t="s">
        <v>242</v>
      </c>
      <c r="B2164">
        <v>0.884934</v>
      </c>
    </row>
    <row r="2165" spans="1:2">
      <c r="A2165" t="s">
        <v>243</v>
      </c>
      <c r="B2165">
        <v>3</v>
      </c>
    </row>
    <row r="2166" spans="1:2">
      <c r="A2166" t="s">
        <v>244</v>
      </c>
      <c r="B2166">
        <v>123</v>
      </c>
    </row>
    <row r="2167" spans="1:2">
      <c r="A2167" t="s">
        <v>169</v>
      </c>
      <c r="B2167" t="s">
        <v>141</v>
      </c>
    </row>
    <row r="2168" spans="1:2">
      <c r="A2168" t="s">
        <v>246</v>
      </c>
      <c r="B2168">
        <v>-3.4846699999999999</v>
      </c>
    </row>
    <row r="2169" spans="1:2">
      <c r="A2169" t="s">
        <v>247</v>
      </c>
      <c r="B2169">
        <v>-2.8853399999999998</v>
      </c>
    </row>
    <row r="2170" spans="1:2">
      <c r="A2170" t="s">
        <v>248</v>
      </c>
      <c r="B2170">
        <v>-2.5794600000000001</v>
      </c>
    </row>
    <row r="2171" spans="1:2">
      <c r="A2171" t="s">
        <v>265</v>
      </c>
      <c r="B2171">
        <v>0.05</v>
      </c>
    </row>
    <row r="2172" spans="1:2">
      <c r="A2172" t="s">
        <v>683</v>
      </c>
      <c r="B2172" t="s">
        <v>403</v>
      </c>
    </row>
    <row r="2173" spans="1:2">
      <c r="A2173" t="s">
        <v>684</v>
      </c>
      <c r="B2173" t="s">
        <v>441</v>
      </c>
    </row>
    <row r="2174" spans="1:2">
      <c r="A2174" t="s">
        <v>685</v>
      </c>
      <c r="B2174">
        <v>0.88490000000000002</v>
      </c>
    </row>
    <row r="2175" spans="1:2">
      <c r="A2175" t="s">
        <v>250</v>
      </c>
      <c r="B2175" t="s">
        <v>687</v>
      </c>
    </row>
    <row r="2176" spans="1:2">
      <c r="A2176" t="s">
        <v>252</v>
      </c>
      <c r="B2176" t="s">
        <v>253</v>
      </c>
    </row>
    <row r="2177" spans="1:2">
      <c r="A2177" t="s">
        <v>578</v>
      </c>
    </row>
    <row r="2178" spans="1:2">
      <c r="A2178" t="s">
        <v>241</v>
      </c>
      <c r="B2178">
        <v>-1.0281199999999999</v>
      </c>
    </row>
    <row r="2179" spans="1:2">
      <c r="A2179" t="s">
        <v>242</v>
      </c>
      <c r="B2179">
        <v>0.74287000000000003</v>
      </c>
    </row>
    <row r="2180" spans="1:2">
      <c r="A2180" t="s">
        <v>243</v>
      </c>
      <c r="B2180">
        <v>3</v>
      </c>
    </row>
    <row r="2181" spans="1:2">
      <c r="A2181" t="s">
        <v>244</v>
      </c>
      <c r="B2181">
        <v>123</v>
      </c>
    </row>
    <row r="2182" spans="1:2">
      <c r="A2182" t="s">
        <v>169</v>
      </c>
      <c r="B2182" t="s">
        <v>142</v>
      </c>
    </row>
    <row r="2183" spans="1:2">
      <c r="A2183" t="s">
        <v>246</v>
      </c>
      <c r="B2183">
        <v>-3.4846699999999999</v>
      </c>
    </row>
    <row r="2184" spans="1:2">
      <c r="A2184" t="s">
        <v>247</v>
      </c>
      <c r="B2184">
        <v>-2.8853399999999998</v>
      </c>
    </row>
    <row r="2185" spans="1:2">
      <c r="A2185" t="s">
        <v>248</v>
      </c>
      <c r="B2185">
        <v>-2.5794600000000001</v>
      </c>
    </row>
    <row r="2186" spans="1:2">
      <c r="A2186" t="s">
        <v>265</v>
      </c>
      <c r="B2186">
        <v>0.05</v>
      </c>
    </row>
    <row r="2187" spans="1:2">
      <c r="A2187" t="s">
        <v>683</v>
      </c>
      <c r="B2187" t="s">
        <v>403</v>
      </c>
    </row>
    <row r="2188" spans="1:2">
      <c r="A2188" t="s">
        <v>684</v>
      </c>
      <c r="B2188" t="s">
        <v>441</v>
      </c>
    </row>
    <row r="2189" spans="1:2">
      <c r="A2189" t="s">
        <v>685</v>
      </c>
      <c r="B2189">
        <v>0.7429</v>
      </c>
    </row>
    <row r="2190" spans="1:2">
      <c r="A2190" t="s">
        <v>250</v>
      </c>
      <c r="B2190" t="s">
        <v>687</v>
      </c>
    </row>
    <row r="2191" spans="1:2">
      <c r="A2191" t="s">
        <v>252</v>
      </c>
      <c r="B2191" t="s">
        <v>253</v>
      </c>
    </row>
    <row r="2192" spans="1:2">
      <c r="A2192" t="s">
        <v>579</v>
      </c>
    </row>
    <row r="2193" spans="1:2">
      <c r="A2193" t="s">
        <v>241</v>
      </c>
      <c r="B2193">
        <v>-1.9330400000000001</v>
      </c>
    </row>
    <row r="2194" spans="1:2">
      <c r="A2194" t="s">
        <v>242</v>
      </c>
      <c r="B2194">
        <v>0.31668200000000002</v>
      </c>
    </row>
    <row r="2195" spans="1:2">
      <c r="A2195" t="s">
        <v>243</v>
      </c>
      <c r="B2195">
        <v>0</v>
      </c>
    </row>
    <row r="2196" spans="1:2">
      <c r="A2196" t="s">
        <v>244</v>
      </c>
      <c r="B2196">
        <v>126</v>
      </c>
    </row>
    <row r="2197" spans="1:2">
      <c r="A2197" t="s">
        <v>169</v>
      </c>
      <c r="B2197" t="s">
        <v>143</v>
      </c>
    </row>
    <row r="2198" spans="1:2">
      <c r="A2198" t="s">
        <v>246</v>
      </c>
      <c r="B2198">
        <v>-3.4833500000000002</v>
      </c>
    </row>
    <row r="2199" spans="1:2">
      <c r="A2199" t="s">
        <v>247</v>
      </c>
      <c r="B2199">
        <v>-2.8847700000000001</v>
      </c>
    </row>
    <row r="2200" spans="1:2">
      <c r="A2200" t="s">
        <v>248</v>
      </c>
      <c r="B2200">
        <v>-2.5791599999999999</v>
      </c>
    </row>
    <row r="2201" spans="1:2">
      <c r="A2201" t="s">
        <v>265</v>
      </c>
      <c r="B2201">
        <v>0.05</v>
      </c>
    </row>
    <row r="2202" spans="1:2">
      <c r="A2202" t="s">
        <v>683</v>
      </c>
      <c r="B2202" t="s">
        <v>403</v>
      </c>
    </row>
    <row r="2203" spans="1:2">
      <c r="A2203" t="s">
        <v>684</v>
      </c>
      <c r="B2203" t="s">
        <v>441</v>
      </c>
    </row>
    <row r="2204" spans="1:2">
      <c r="A2204" t="s">
        <v>685</v>
      </c>
      <c r="B2204">
        <v>0.31669999999999998</v>
      </c>
    </row>
    <row r="2205" spans="1:2">
      <c r="A2205" t="s">
        <v>250</v>
      </c>
      <c r="B2205" t="s">
        <v>687</v>
      </c>
    </row>
    <row r="2206" spans="1:2">
      <c r="A2206" t="s">
        <v>252</v>
      </c>
      <c r="B2206" t="s">
        <v>253</v>
      </c>
    </row>
    <row r="2207" spans="1:2">
      <c r="A2207" t="s">
        <v>580</v>
      </c>
    </row>
    <row r="2208" spans="1:2">
      <c r="A2208" t="s">
        <v>241</v>
      </c>
      <c r="B2208">
        <v>-3.4381599999999999</v>
      </c>
    </row>
    <row r="2209" spans="1:2">
      <c r="A2209" t="s">
        <v>242</v>
      </c>
      <c r="B2209" s="10">
        <v>9.72487E-3</v>
      </c>
    </row>
    <row r="2210" spans="1:2">
      <c r="A2210" t="s">
        <v>243</v>
      </c>
      <c r="B2210">
        <v>2</v>
      </c>
    </row>
    <row r="2211" spans="1:2">
      <c r="A2211" t="s">
        <v>244</v>
      </c>
      <c r="B2211">
        <v>124</v>
      </c>
    </row>
    <row r="2212" spans="1:2">
      <c r="A2212" t="s">
        <v>169</v>
      </c>
      <c r="B2212" t="s">
        <v>702</v>
      </c>
    </row>
    <row r="2213" spans="1:2">
      <c r="A2213" t="s">
        <v>246</v>
      </c>
      <c r="B2213">
        <v>-3.4842200000000001</v>
      </c>
    </row>
    <row r="2214" spans="1:2">
      <c r="A2214" t="s">
        <v>247</v>
      </c>
      <c r="B2214">
        <v>-2.8851499999999999</v>
      </c>
    </row>
    <row r="2215" spans="1:2">
      <c r="A2215" t="s">
        <v>248</v>
      </c>
      <c r="B2215">
        <v>-2.5793599999999999</v>
      </c>
    </row>
    <row r="2216" spans="1:2">
      <c r="A2216" t="s">
        <v>265</v>
      </c>
      <c r="B2216">
        <v>0.05</v>
      </c>
    </row>
    <row r="2217" spans="1:2">
      <c r="A2217" t="s">
        <v>683</v>
      </c>
      <c r="B2217" t="s">
        <v>403</v>
      </c>
    </row>
    <row r="2218" spans="1:2">
      <c r="A2218" t="s">
        <v>684</v>
      </c>
      <c r="B2218" t="s">
        <v>441</v>
      </c>
    </row>
    <row r="2219" spans="1:2">
      <c r="A2219" t="s">
        <v>685</v>
      </c>
      <c r="B2219">
        <v>9.7000000000000003E-3</v>
      </c>
    </row>
    <row r="2220" spans="1:2">
      <c r="A2220" t="s">
        <v>250</v>
      </c>
      <c r="B2220" t="s">
        <v>697</v>
      </c>
    </row>
    <row r="2221" spans="1:2">
      <c r="A2221" t="s">
        <v>252</v>
      </c>
      <c r="B2221" t="s">
        <v>253</v>
      </c>
    </row>
    <row r="2222" spans="1:2">
      <c r="A2222" t="s">
        <v>581</v>
      </c>
    </row>
    <row r="2223" spans="1:2">
      <c r="A2223" t="s">
        <v>241</v>
      </c>
      <c r="B2223">
        <v>-3.4791500000000002</v>
      </c>
    </row>
    <row r="2224" spans="1:2">
      <c r="A2224" t="s">
        <v>242</v>
      </c>
      <c r="B2224" s="10">
        <v>8.5391000000000009E-3</v>
      </c>
    </row>
    <row r="2225" spans="1:2">
      <c r="A2225" t="s">
        <v>243</v>
      </c>
      <c r="B2225">
        <v>2</v>
      </c>
    </row>
    <row r="2226" spans="1:2">
      <c r="A2226" t="s">
        <v>244</v>
      </c>
      <c r="B2226">
        <v>124</v>
      </c>
    </row>
    <row r="2227" spans="1:2">
      <c r="A2227" t="s">
        <v>169</v>
      </c>
      <c r="B2227" t="s">
        <v>703</v>
      </c>
    </row>
    <row r="2228" spans="1:2">
      <c r="A2228" t="s">
        <v>246</v>
      </c>
      <c r="B2228">
        <v>-3.4842200000000001</v>
      </c>
    </row>
    <row r="2229" spans="1:2">
      <c r="A2229" t="s">
        <v>247</v>
      </c>
      <c r="B2229">
        <v>-2.8851499999999999</v>
      </c>
    </row>
    <row r="2230" spans="1:2">
      <c r="A2230" t="s">
        <v>248</v>
      </c>
      <c r="B2230">
        <v>-2.5793599999999999</v>
      </c>
    </row>
    <row r="2231" spans="1:2">
      <c r="A2231" t="s">
        <v>265</v>
      </c>
      <c r="B2231">
        <v>0.05</v>
      </c>
    </row>
    <row r="2232" spans="1:2">
      <c r="A2232" t="s">
        <v>683</v>
      </c>
      <c r="B2232" t="s">
        <v>403</v>
      </c>
    </row>
    <row r="2233" spans="1:2">
      <c r="A2233" t="s">
        <v>684</v>
      </c>
      <c r="B2233" t="s">
        <v>441</v>
      </c>
    </row>
    <row r="2234" spans="1:2">
      <c r="A2234" t="s">
        <v>685</v>
      </c>
      <c r="B2234">
        <v>8.5000000000000006E-3</v>
      </c>
    </row>
    <row r="2235" spans="1:2">
      <c r="A2235" t="s">
        <v>250</v>
      </c>
      <c r="B2235" t="s">
        <v>697</v>
      </c>
    </row>
    <row r="2236" spans="1:2">
      <c r="A2236" t="s">
        <v>252</v>
      </c>
      <c r="B2236" t="s">
        <v>253</v>
      </c>
    </row>
    <row r="2237" spans="1:2">
      <c r="A2237" t="s">
        <v>582</v>
      </c>
    </row>
    <row r="2238" spans="1:2">
      <c r="A2238" t="s">
        <v>241</v>
      </c>
      <c r="B2238">
        <v>-11.4765</v>
      </c>
    </row>
    <row r="2239" spans="1:2">
      <c r="A2239" t="s">
        <v>242</v>
      </c>
      <c r="B2239" s="10">
        <v>5.1153699999999999E-21</v>
      </c>
    </row>
    <row r="2240" spans="1:2">
      <c r="A2240" t="s">
        <v>243</v>
      </c>
      <c r="B2240">
        <v>0</v>
      </c>
    </row>
    <row r="2241" spans="1:2">
      <c r="A2241" t="s">
        <v>244</v>
      </c>
      <c r="B2241">
        <v>126</v>
      </c>
    </row>
    <row r="2242" spans="1:2">
      <c r="A2242" t="s">
        <v>169</v>
      </c>
      <c r="B2242" t="s">
        <v>704</v>
      </c>
    </row>
    <row r="2243" spans="1:2">
      <c r="A2243" t="s">
        <v>246</v>
      </c>
      <c r="B2243">
        <v>-3.4833500000000002</v>
      </c>
    </row>
    <row r="2244" spans="1:2">
      <c r="A2244" t="s">
        <v>247</v>
      </c>
      <c r="B2244">
        <v>-2.8847700000000001</v>
      </c>
    </row>
    <row r="2245" spans="1:2">
      <c r="A2245" t="s">
        <v>248</v>
      </c>
      <c r="B2245">
        <v>-2.5791599999999999</v>
      </c>
    </row>
    <row r="2246" spans="1:2">
      <c r="A2246" t="s">
        <v>265</v>
      </c>
      <c r="B2246">
        <v>0.05</v>
      </c>
    </row>
    <row r="2247" spans="1:2">
      <c r="A2247" t="s">
        <v>683</v>
      </c>
      <c r="B2247" t="s">
        <v>403</v>
      </c>
    </row>
    <row r="2248" spans="1:2">
      <c r="A2248" t="s">
        <v>684</v>
      </c>
      <c r="B2248" t="s">
        <v>441</v>
      </c>
    </row>
    <row r="2249" spans="1:2">
      <c r="A2249" t="s">
        <v>685</v>
      </c>
      <c r="B2249">
        <v>0</v>
      </c>
    </row>
    <row r="2250" spans="1:2">
      <c r="A2250" t="s">
        <v>250</v>
      </c>
      <c r="B2250" t="s">
        <v>697</v>
      </c>
    </row>
    <row r="2251" spans="1:2">
      <c r="A2251" t="s">
        <v>252</v>
      </c>
      <c r="B2251" t="s">
        <v>253</v>
      </c>
    </row>
    <row r="2252" spans="1:2">
      <c r="A2252" t="s">
        <v>533</v>
      </c>
    </row>
    <row r="2253" spans="1:2">
      <c r="A2253" t="s">
        <v>241</v>
      </c>
      <c r="B2253">
        <v>-2.7881</v>
      </c>
    </row>
    <row r="2254" spans="1:2">
      <c r="A2254" t="s">
        <v>242</v>
      </c>
      <c r="B2254">
        <v>5.9994499999999999E-2</v>
      </c>
    </row>
    <row r="2255" spans="1:2">
      <c r="A2255" t="s">
        <v>243</v>
      </c>
      <c r="B2255">
        <v>0</v>
      </c>
    </row>
    <row r="2256" spans="1:2">
      <c r="A2256" t="s">
        <v>244</v>
      </c>
      <c r="B2256">
        <v>126</v>
      </c>
    </row>
    <row r="2257" spans="1:2">
      <c r="A2257" t="s">
        <v>169</v>
      </c>
      <c r="B2257" t="s">
        <v>108</v>
      </c>
    </row>
    <row r="2258" spans="1:2">
      <c r="A2258" t="s">
        <v>246</v>
      </c>
      <c r="B2258">
        <v>-3.4833500000000002</v>
      </c>
    </row>
    <row r="2259" spans="1:2">
      <c r="A2259" t="s">
        <v>247</v>
      </c>
      <c r="B2259">
        <v>-2.8847700000000001</v>
      </c>
    </row>
    <row r="2260" spans="1:2">
      <c r="A2260" t="s">
        <v>248</v>
      </c>
      <c r="B2260">
        <v>-2.5791599999999999</v>
      </c>
    </row>
    <row r="2261" spans="1:2">
      <c r="A2261" t="s">
        <v>265</v>
      </c>
      <c r="B2261">
        <v>0.01</v>
      </c>
    </row>
    <row r="2262" spans="1:2">
      <c r="A2262" t="s">
        <v>683</v>
      </c>
      <c r="B2262" t="s">
        <v>403</v>
      </c>
    </row>
    <row r="2263" spans="1:2">
      <c r="A2263" t="s">
        <v>684</v>
      </c>
      <c r="B2263" t="s">
        <v>441</v>
      </c>
    </row>
    <row r="2264" spans="1:2">
      <c r="A2264" t="s">
        <v>685</v>
      </c>
      <c r="B2264">
        <v>0.06</v>
      </c>
    </row>
    <row r="2265" spans="1:2">
      <c r="A2265" t="s">
        <v>250</v>
      </c>
      <c r="B2265" t="s">
        <v>687</v>
      </c>
    </row>
    <row r="2266" spans="1:2">
      <c r="A2266" t="s">
        <v>252</v>
      </c>
      <c r="B2266" t="s">
        <v>253</v>
      </c>
    </row>
    <row r="2267" spans="1:2">
      <c r="A2267" t="s">
        <v>534</v>
      </c>
    </row>
    <row r="2268" spans="1:2">
      <c r="A2268" t="s">
        <v>241</v>
      </c>
      <c r="B2268">
        <v>-2.5422099999999999</v>
      </c>
    </row>
    <row r="2269" spans="1:2">
      <c r="A2269" t="s">
        <v>242</v>
      </c>
      <c r="B2269">
        <v>0.10553800000000001</v>
      </c>
    </row>
    <row r="2270" spans="1:2">
      <c r="A2270" t="s">
        <v>243</v>
      </c>
      <c r="B2270">
        <v>0</v>
      </c>
    </row>
    <row r="2271" spans="1:2">
      <c r="A2271" t="s">
        <v>244</v>
      </c>
      <c r="B2271">
        <v>126</v>
      </c>
    </row>
    <row r="2272" spans="1:2">
      <c r="A2272" t="s">
        <v>169</v>
      </c>
      <c r="B2272" t="s">
        <v>109</v>
      </c>
    </row>
    <row r="2273" spans="1:2">
      <c r="A2273" t="s">
        <v>246</v>
      </c>
      <c r="B2273">
        <v>-3.4833500000000002</v>
      </c>
    </row>
    <row r="2274" spans="1:2">
      <c r="A2274" t="s">
        <v>247</v>
      </c>
      <c r="B2274">
        <v>-2.8847700000000001</v>
      </c>
    </row>
    <row r="2275" spans="1:2">
      <c r="A2275" t="s">
        <v>248</v>
      </c>
      <c r="B2275">
        <v>-2.5791599999999999</v>
      </c>
    </row>
    <row r="2276" spans="1:2">
      <c r="A2276" t="s">
        <v>265</v>
      </c>
      <c r="B2276">
        <v>0.01</v>
      </c>
    </row>
    <row r="2277" spans="1:2">
      <c r="A2277" t="s">
        <v>683</v>
      </c>
      <c r="B2277" t="s">
        <v>403</v>
      </c>
    </row>
    <row r="2278" spans="1:2">
      <c r="A2278" t="s">
        <v>684</v>
      </c>
      <c r="B2278" t="s">
        <v>441</v>
      </c>
    </row>
    <row r="2279" spans="1:2">
      <c r="A2279" t="s">
        <v>685</v>
      </c>
      <c r="B2279">
        <v>0.1055</v>
      </c>
    </row>
    <row r="2280" spans="1:2">
      <c r="A2280" t="s">
        <v>250</v>
      </c>
      <c r="B2280" t="s">
        <v>687</v>
      </c>
    </row>
    <row r="2281" spans="1:2">
      <c r="A2281" t="s">
        <v>252</v>
      </c>
      <c r="B2281" t="s">
        <v>253</v>
      </c>
    </row>
    <row r="2282" spans="1:2">
      <c r="A2282" t="s">
        <v>535</v>
      </c>
    </row>
    <row r="2283" spans="1:2">
      <c r="A2283" t="s">
        <v>241</v>
      </c>
      <c r="B2283">
        <v>-2.6732300000000002</v>
      </c>
    </row>
    <row r="2284" spans="1:2">
      <c r="A2284" t="s">
        <v>242</v>
      </c>
      <c r="B2284">
        <v>7.8785999999999995E-2</v>
      </c>
    </row>
    <row r="2285" spans="1:2">
      <c r="A2285" t="s">
        <v>243</v>
      </c>
      <c r="B2285">
        <v>0</v>
      </c>
    </row>
    <row r="2286" spans="1:2">
      <c r="A2286" t="s">
        <v>244</v>
      </c>
      <c r="B2286">
        <v>126</v>
      </c>
    </row>
    <row r="2287" spans="1:2">
      <c r="A2287" t="s">
        <v>169</v>
      </c>
      <c r="B2287" t="s">
        <v>110</v>
      </c>
    </row>
    <row r="2288" spans="1:2">
      <c r="A2288" t="s">
        <v>246</v>
      </c>
      <c r="B2288">
        <v>-3.4833500000000002</v>
      </c>
    </row>
    <row r="2289" spans="1:2">
      <c r="A2289" t="s">
        <v>247</v>
      </c>
      <c r="B2289">
        <v>-2.8847700000000001</v>
      </c>
    </row>
    <row r="2290" spans="1:2">
      <c r="A2290" t="s">
        <v>248</v>
      </c>
      <c r="B2290">
        <v>-2.5791599999999999</v>
      </c>
    </row>
    <row r="2291" spans="1:2">
      <c r="A2291" t="s">
        <v>265</v>
      </c>
      <c r="B2291">
        <v>0.01</v>
      </c>
    </row>
    <row r="2292" spans="1:2">
      <c r="A2292" t="s">
        <v>683</v>
      </c>
      <c r="B2292" s="10" t="s">
        <v>403</v>
      </c>
    </row>
    <row r="2293" spans="1:2">
      <c r="A2293" t="s">
        <v>684</v>
      </c>
      <c r="B2293" t="s">
        <v>441</v>
      </c>
    </row>
    <row r="2294" spans="1:2">
      <c r="A2294" t="s">
        <v>685</v>
      </c>
      <c r="B2294">
        <v>7.8799999999999995E-2</v>
      </c>
    </row>
    <row r="2295" spans="1:2">
      <c r="A2295" t="s">
        <v>250</v>
      </c>
      <c r="B2295" t="s">
        <v>687</v>
      </c>
    </row>
    <row r="2296" spans="1:2">
      <c r="A2296" t="s">
        <v>252</v>
      </c>
      <c r="B2296" t="s">
        <v>253</v>
      </c>
    </row>
    <row r="2297" spans="1:2">
      <c r="A2297" t="s">
        <v>536</v>
      </c>
    </row>
    <row r="2298" spans="1:2">
      <c r="A2298" t="s">
        <v>241</v>
      </c>
      <c r="B2298">
        <v>-4.2697500000000002</v>
      </c>
    </row>
    <row r="2299" spans="1:2">
      <c r="A2299" t="s">
        <v>242</v>
      </c>
      <c r="B2299">
        <v>5.0095700000000001E-4</v>
      </c>
    </row>
    <row r="2300" spans="1:2">
      <c r="A2300" t="s">
        <v>243</v>
      </c>
      <c r="B2300">
        <v>0</v>
      </c>
    </row>
    <row r="2301" spans="1:2">
      <c r="A2301" t="s">
        <v>244</v>
      </c>
      <c r="B2301">
        <v>126</v>
      </c>
    </row>
    <row r="2302" spans="1:2">
      <c r="A2302" t="s">
        <v>169</v>
      </c>
      <c r="B2302" t="s">
        <v>111</v>
      </c>
    </row>
    <row r="2303" spans="1:2">
      <c r="A2303" t="s">
        <v>246</v>
      </c>
      <c r="B2303">
        <v>-3.4833500000000002</v>
      </c>
    </row>
    <row r="2304" spans="1:2">
      <c r="A2304" t="s">
        <v>247</v>
      </c>
      <c r="B2304">
        <v>-2.8847700000000001</v>
      </c>
    </row>
    <row r="2305" spans="1:2">
      <c r="A2305" t="s">
        <v>248</v>
      </c>
      <c r="B2305" s="10">
        <v>-2.5791599999999999</v>
      </c>
    </row>
    <row r="2306" spans="1:2">
      <c r="A2306" t="s">
        <v>265</v>
      </c>
      <c r="B2306">
        <v>0.01</v>
      </c>
    </row>
    <row r="2307" spans="1:2">
      <c r="A2307" t="s">
        <v>683</v>
      </c>
      <c r="B2307" t="s">
        <v>403</v>
      </c>
    </row>
    <row r="2308" spans="1:2">
      <c r="A2308" t="s">
        <v>684</v>
      </c>
      <c r="B2308" t="s">
        <v>441</v>
      </c>
    </row>
    <row r="2309" spans="1:2">
      <c r="A2309" t="s">
        <v>685</v>
      </c>
      <c r="B2309">
        <v>5.0000000000000001E-4</v>
      </c>
    </row>
    <row r="2310" spans="1:2">
      <c r="A2310" t="s">
        <v>250</v>
      </c>
      <c r="B2310" t="s">
        <v>697</v>
      </c>
    </row>
    <row r="2311" spans="1:2">
      <c r="A2311" t="s">
        <v>252</v>
      </c>
      <c r="B2311" t="s">
        <v>253</v>
      </c>
    </row>
    <row r="2312" spans="1:2">
      <c r="A2312" t="s">
        <v>537</v>
      </c>
    </row>
    <row r="2313" spans="1:2">
      <c r="A2313" t="s">
        <v>241</v>
      </c>
      <c r="B2313">
        <v>-2.96618</v>
      </c>
    </row>
    <row r="2314" spans="1:2">
      <c r="A2314" t="s">
        <v>242</v>
      </c>
      <c r="B2314">
        <v>3.8175800000000003E-2</v>
      </c>
    </row>
    <row r="2315" spans="1:2">
      <c r="A2315" t="s">
        <v>243</v>
      </c>
      <c r="B2315">
        <v>0</v>
      </c>
    </row>
    <row r="2316" spans="1:2">
      <c r="A2316" t="s">
        <v>244</v>
      </c>
      <c r="B2316">
        <v>126</v>
      </c>
    </row>
    <row r="2317" spans="1:2">
      <c r="A2317" t="s">
        <v>169</v>
      </c>
      <c r="B2317" t="s">
        <v>113</v>
      </c>
    </row>
    <row r="2318" spans="1:2">
      <c r="A2318" t="s">
        <v>246</v>
      </c>
      <c r="B2318">
        <v>-3.4833500000000002</v>
      </c>
    </row>
    <row r="2319" spans="1:2">
      <c r="A2319" t="s">
        <v>247</v>
      </c>
      <c r="B2319">
        <v>-2.8847700000000001</v>
      </c>
    </row>
    <row r="2320" spans="1:2">
      <c r="A2320" t="s">
        <v>248</v>
      </c>
      <c r="B2320">
        <v>-2.5791599999999999</v>
      </c>
    </row>
    <row r="2321" spans="1:2">
      <c r="A2321" t="s">
        <v>265</v>
      </c>
      <c r="B2321">
        <v>0.01</v>
      </c>
    </row>
    <row r="2322" spans="1:2">
      <c r="A2322" t="s">
        <v>683</v>
      </c>
      <c r="B2322" t="s">
        <v>403</v>
      </c>
    </row>
    <row r="2323" spans="1:2">
      <c r="A2323" t="s">
        <v>684</v>
      </c>
      <c r="B2323" t="s">
        <v>441</v>
      </c>
    </row>
    <row r="2324" spans="1:2">
      <c r="A2324" t="s">
        <v>685</v>
      </c>
      <c r="B2324">
        <v>3.8199999999999998E-2</v>
      </c>
    </row>
    <row r="2325" spans="1:2">
      <c r="A2325" t="s">
        <v>250</v>
      </c>
      <c r="B2325" t="s">
        <v>687</v>
      </c>
    </row>
    <row r="2326" spans="1:2">
      <c r="A2326" t="s">
        <v>252</v>
      </c>
      <c r="B2326" t="s">
        <v>253</v>
      </c>
    </row>
    <row r="2327" spans="1:2">
      <c r="A2327" t="s">
        <v>538</v>
      </c>
    </row>
    <row r="2328" spans="1:2">
      <c r="A2328" t="s">
        <v>241</v>
      </c>
      <c r="B2328">
        <v>-2.8680300000000001</v>
      </c>
    </row>
    <row r="2329" spans="1:2">
      <c r="A2329" t="s">
        <v>242</v>
      </c>
      <c r="B2329">
        <v>4.91937E-2</v>
      </c>
    </row>
    <row r="2330" spans="1:2">
      <c r="A2330" t="s">
        <v>243</v>
      </c>
      <c r="B2330">
        <v>0</v>
      </c>
    </row>
    <row r="2331" spans="1:2">
      <c r="A2331" t="s">
        <v>244</v>
      </c>
      <c r="B2331">
        <v>126</v>
      </c>
    </row>
    <row r="2332" spans="1:2">
      <c r="A2332" t="s">
        <v>169</v>
      </c>
      <c r="B2332" t="s">
        <v>114</v>
      </c>
    </row>
    <row r="2333" spans="1:2">
      <c r="A2333" t="s">
        <v>246</v>
      </c>
      <c r="B2333">
        <v>-3.4833500000000002</v>
      </c>
    </row>
    <row r="2334" spans="1:2">
      <c r="A2334" t="s">
        <v>247</v>
      </c>
      <c r="B2334">
        <v>-2.8847700000000001</v>
      </c>
    </row>
    <row r="2335" spans="1:2">
      <c r="A2335" t="s">
        <v>248</v>
      </c>
      <c r="B2335">
        <v>-2.5791599999999999</v>
      </c>
    </row>
    <row r="2336" spans="1:2">
      <c r="A2336" t="s">
        <v>265</v>
      </c>
      <c r="B2336">
        <v>0.01</v>
      </c>
    </row>
    <row r="2337" spans="1:2">
      <c r="A2337" t="s">
        <v>683</v>
      </c>
      <c r="B2337" t="s">
        <v>403</v>
      </c>
    </row>
    <row r="2338" spans="1:2">
      <c r="A2338" t="s">
        <v>684</v>
      </c>
      <c r="B2338" t="s">
        <v>441</v>
      </c>
    </row>
    <row r="2339" spans="1:2">
      <c r="A2339" t="s">
        <v>685</v>
      </c>
      <c r="B2339">
        <v>4.9200000000000001E-2</v>
      </c>
    </row>
    <row r="2340" spans="1:2">
      <c r="A2340" t="s">
        <v>250</v>
      </c>
      <c r="B2340" t="s">
        <v>687</v>
      </c>
    </row>
    <row r="2341" spans="1:2">
      <c r="A2341" t="s">
        <v>252</v>
      </c>
      <c r="B2341" t="s">
        <v>253</v>
      </c>
    </row>
    <row r="2342" spans="1:2">
      <c r="A2342" t="s">
        <v>539</v>
      </c>
    </row>
    <row r="2343" spans="1:2">
      <c r="A2343" t="s">
        <v>241</v>
      </c>
      <c r="B2343">
        <v>-3.0018099999999999</v>
      </c>
    </row>
    <row r="2344" spans="1:2">
      <c r="A2344" t="s">
        <v>242</v>
      </c>
      <c r="B2344" s="10">
        <v>3.4725699999999998E-2</v>
      </c>
    </row>
    <row r="2345" spans="1:2">
      <c r="A2345" t="s">
        <v>243</v>
      </c>
      <c r="B2345">
        <v>0</v>
      </c>
    </row>
    <row r="2346" spans="1:2">
      <c r="A2346" t="s">
        <v>244</v>
      </c>
      <c r="B2346">
        <v>126</v>
      </c>
    </row>
    <row r="2347" spans="1:2">
      <c r="A2347" t="s">
        <v>169</v>
      </c>
      <c r="B2347" t="s">
        <v>115</v>
      </c>
    </row>
    <row r="2348" spans="1:2">
      <c r="A2348" t="s">
        <v>246</v>
      </c>
      <c r="B2348">
        <v>-3.4833500000000002</v>
      </c>
    </row>
    <row r="2349" spans="1:2">
      <c r="A2349" t="s">
        <v>247</v>
      </c>
      <c r="B2349">
        <v>-2.8847700000000001</v>
      </c>
    </row>
    <row r="2350" spans="1:2">
      <c r="A2350" t="s">
        <v>248</v>
      </c>
      <c r="B2350">
        <v>-2.5791599999999999</v>
      </c>
    </row>
    <row r="2351" spans="1:2">
      <c r="A2351" t="s">
        <v>265</v>
      </c>
      <c r="B2351">
        <v>0.01</v>
      </c>
    </row>
    <row r="2352" spans="1:2">
      <c r="A2352" t="s">
        <v>683</v>
      </c>
      <c r="B2352" t="s">
        <v>403</v>
      </c>
    </row>
    <row r="2353" spans="1:2">
      <c r="A2353" t="s">
        <v>684</v>
      </c>
      <c r="B2353" t="s">
        <v>441</v>
      </c>
    </row>
    <row r="2354" spans="1:2">
      <c r="A2354" t="s">
        <v>685</v>
      </c>
      <c r="B2354">
        <v>3.4700000000000002E-2</v>
      </c>
    </row>
    <row r="2355" spans="1:2">
      <c r="A2355" t="s">
        <v>250</v>
      </c>
      <c r="B2355" t="s">
        <v>687</v>
      </c>
    </row>
    <row r="2356" spans="1:2">
      <c r="A2356" t="s">
        <v>252</v>
      </c>
      <c r="B2356" t="s">
        <v>253</v>
      </c>
    </row>
    <row r="2357" spans="1:2">
      <c r="A2357" t="s">
        <v>540</v>
      </c>
      <c r="B2357" s="10"/>
    </row>
    <row r="2358" spans="1:2">
      <c r="A2358" t="s">
        <v>241</v>
      </c>
      <c r="B2358">
        <v>-4.6659699999999997</v>
      </c>
    </row>
    <row r="2359" spans="1:2">
      <c r="A2359" t="s">
        <v>242</v>
      </c>
      <c r="B2359" s="10">
        <v>9.7453200000000004E-5</v>
      </c>
    </row>
    <row r="2360" spans="1:2">
      <c r="A2360" t="s">
        <v>243</v>
      </c>
      <c r="B2360">
        <v>0</v>
      </c>
    </row>
    <row r="2361" spans="1:2">
      <c r="A2361" t="s">
        <v>244</v>
      </c>
      <c r="B2361">
        <v>126</v>
      </c>
    </row>
    <row r="2362" spans="1:2">
      <c r="A2362" t="s">
        <v>169</v>
      </c>
      <c r="B2362" t="s">
        <v>116</v>
      </c>
    </row>
    <row r="2363" spans="1:2">
      <c r="A2363" t="s">
        <v>246</v>
      </c>
      <c r="B2363">
        <v>-3.4833500000000002</v>
      </c>
    </row>
    <row r="2364" spans="1:2">
      <c r="A2364" t="s">
        <v>247</v>
      </c>
      <c r="B2364">
        <v>-2.8847700000000001</v>
      </c>
    </row>
    <row r="2365" spans="1:2">
      <c r="A2365" t="s">
        <v>248</v>
      </c>
      <c r="B2365">
        <v>-2.5791599999999999</v>
      </c>
    </row>
    <row r="2366" spans="1:2">
      <c r="A2366" t="s">
        <v>265</v>
      </c>
      <c r="B2366">
        <v>0.01</v>
      </c>
    </row>
    <row r="2367" spans="1:2">
      <c r="A2367" t="s">
        <v>683</v>
      </c>
      <c r="B2367" t="s">
        <v>403</v>
      </c>
    </row>
    <row r="2368" spans="1:2">
      <c r="A2368" t="s">
        <v>684</v>
      </c>
      <c r="B2368" t="s">
        <v>441</v>
      </c>
    </row>
    <row r="2369" spans="1:2">
      <c r="A2369" t="s">
        <v>685</v>
      </c>
      <c r="B2369">
        <v>1E-4</v>
      </c>
    </row>
    <row r="2370" spans="1:2">
      <c r="A2370" t="s">
        <v>250</v>
      </c>
      <c r="B2370" t="s">
        <v>697</v>
      </c>
    </row>
    <row r="2371" spans="1:2">
      <c r="A2371" t="s">
        <v>252</v>
      </c>
      <c r="B2371" t="s">
        <v>253</v>
      </c>
    </row>
    <row r="2372" spans="1:2">
      <c r="A2372" t="s">
        <v>541</v>
      </c>
    </row>
    <row r="2373" spans="1:2">
      <c r="A2373" t="s">
        <v>241</v>
      </c>
      <c r="B2373">
        <v>-5.9537699999999996</v>
      </c>
    </row>
    <row r="2374" spans="1:2">
      <c r="A2374" t="s">
        <v>242</v>
      </c>
      <c r="B2374" s="10">
        <v>2.11681E-7</v>
      </c>
    </row>
    <row r="2375" spans="1:2">
      <c r="A2375" t="s">
        <v>243</v>
      </c>
      <c r="B2375">
        <v>0</v>
      </c>
    </row>
    <row r="2376" spans="1:2">
      <c r="A2376" t="s">
        <v>244</v>
      </c>
      <c r="B2376">
        <v>126</v>
      </c>
    </row>
    <row r="2377" spans="1:2">
      <c r="A2377" t="s">
        <v>169</v>
      </c>
      <c r="B2377" t="s">
        <v>118</v>
      </c>
    </row>
    <row r="2378" spans="1:2">
      <c r="A2378" t="s">
        <v>246</v>
      </c>
      <c r="B2378">
        <v>-3.4833500000000002</v>
      </c>
    </row>
    <row r="2379" spans="1:2">
      <c r="A2379" t="s">
        <v>247</v>
      </c>
      <c r="B2379">
        <v>-2.8847700000000001</v>
      </c>
    </row>
    <row r="2380" spans="1:2">
      <c r="A2380" t="s">
        <v>248</v>
      </c>
      <c r="B2380">
        <v>-2.5791599999999999</v>
      </c>
    </row>
    <row r="2381" spans="1:2">
      <c r="A2381" t="s">
        <v>265</v>
      </c>
      <c r="B2381">
        <v>0.01</v>
      </c>
    </row>
    <row r="2382" spans="1:2">
      <c r="A2382" t="s">
        <v>683</v>
      </c>
      <c r="B2382" t="s">
        <v>403</v>
      </c>
    </row>
    <row r="2383" spans="1:2">
      <c r="A2383" t="s">
        <v>684</v>
      </c>
      <c r="B2383" t="s">
        <v>441</v>
      </c>
    </row>
    <row r="2384" spans="1:2">
      <c r="A2384" t="s">
        <v>685</v>
      </c>
      <c r="B2384">
        <v>0</v>
      </c>
    </row>
    <row r="2385" spans="1:2">
      <c r="A2385" t="s">
        <v>250</v>
      </c>
      <c r="B2385" t="s">
        <v>697</v>
      </c>
    </row>
    <row r="2386" spans="1:2">
      <c r="A2386" t="s">
        <v>252</v>
      </c>
      <c r="B2386" t="s">
        <v>253</v>
      </c>
    </row>
    <row r="2387" spans="1:2">
      <c r="A2387" t="s">
        <v>542</v>
      </c>
    </row>
    <row r="2388" spans="1:2">
      <c r="A2388" t="s">
        <v>241</v>
      </c>
      <c r="B2388">
        <v>-4.4057899999999997</v>
      </c>
    </row>
    <row r="2389" spans="1:2">
      <c r="A2389" t="s">
        <v>242</v>
      </c>
      <c r="B2389">
        <v>2.8990199999999998E-4</v>
      </c>
    </row>
    <row r="2390" spans="1:2">
      <c r="A2390" t="s">
        <v>243</v>
      </c>
      <c r="B2390">
        <v>0</v>
      </c>
    </row>
    <row r="2391" spans="1:2">
      <c r="A2391" t="s">
        <v>244</v>
      </c>
      <c r="B2391">
        <v>126</v>
      </c>
    </row>
    <row r="2392" spans="1:2">
      <c r="A2392" t="s">
        <v>169</v>
      </c>
      <c r="B2392" t="s">
        <v>119</v>
      </c>
    </row>
    <row r="2393" spans="1:2">
      <c r="A2393" t="s">
        <v>246</v>
      </c>
      <c r="B2393">
        <v>-3.4833500000000002</v>
      </c>
    </row>
    <row r="2394" spans="1:2">
      <c r="A2394" t="s">
        <v>247</v>
      </c>
      <c r="B2394">
        <v>-2.8847700000000001</v>
      </c>
    </row>
    <row r="2395" spans="1:2">
      <c r="A2395" t="s">
        <v>248</v>
      </c>
      <c r="B2395">
        <v>-2.5791599999999999</v>
      </c>
    </row>
    <row r="2396" spans="1:2">
      <c r="A2396" t="s">
        <v>265</v>
      </c>
      <c r="B2396" s="10">
        <v>0.01</v>
      </c>
    </row>
    <row r="2397" spans="1:2">
      <c r="A2397" t="s">
        <v>683</v>
      </c>
      <c r="B2397" t="s">
        <v>403</v>
      </c>
    </row>
    <row r="2398" spans="1:2">
      <c r="A2398" t="s">
        <v>684</v>
      </c>
      <c r="B2398" t="s">
        <v>441</v>
      </c>
    </row>
    <row r="2399" spans="1:2">
      <c r="A2399" t="s">
        <v>685</v>
      </c>
      <c r="B2399">
        <v>2.9999999999999997E-4</v>
      </c>
    </row>
    <row r="2400" spans="1:2">
      <c r="A2400" t="s">
        <v>250</v>
      </c>
      <c r="B2400" t="s">
        <v>697</v>
      </c>
    </row>
    <row r="2401" spans="1:2">
      <c r="A2401" t="s">
        <v>252</v>
      </c>
      <c r="B2401" t="s">
        <v>253</v>
      </c>
    </row>
    <row r="2402" spans="1:2">
      <c r="A2402" t="s">
        <v>543</v>
      </c>
    </row>
    <row r="2403" spans="1:2">
      <c r="A2403" t="s">
        <v>241</v>
      </c>
      <c r="B2403">
        <v>-4.1392199999999999</v>
      </c>
    </row>
    <row r="2404" spans="1:2">
      <c r="A2404" t="s">
        <v>242</v>
      </c>
      <c r="B2404">
        <v>8.3362699999999998E-4</v>
      </c>
    </row>
    <row r="2405" spans="1:2">
      <c r="A2405" t="s">
        <v>243</v>
      </c>
      <c r="B2405">
        <v>0</v>
      </c>
    </row>
    <row r="2406" spans="1:2">
      <c r="A2406" t="s">
        <v>244</v>
      </c>
      <c r="B2406">
        <v>126</v>
      </c>
    </row>
    <row r="2407" spans="1:2">
      <c r="A2407" t="s">
        <v>169</v>
      </c>
      <c r="B2407" t="s">
        <v>120</v>
      </c>
    </row>
    <row r="2408" spans="1:2">
      <c r="A2408" t="s">
        <v>246</v>
      </c>
      <c r="B2408">
        <v>-3.4833500000000002</v>
      </c>
    </row>
    <row r="2409" spans="1:2">
      <c r="A2409" t="s">
        <v>247</v>
      </c>
      <c r="B2409" s="10">
        <v>-2.8847700000000001</v>
      </c>
    </row>
    <row r="2410" spans="1:2">
      <c r="A2410" t="s">
        <v>248</v>
      </c>
      <c r="B2410">
        <v>-2.5791599999999999</v>
      </c>
    </row>
    <row r="2411" spans="1:2">
      <c r="A2411" t="s">
        <v>265</v>
      </c>
      <c r="B2411">
        <v>0.01</v>
      </c>
    </row>
    <row r="2412" spans="1:2">
      <c r="A2412" t="s">
        <v>683</v>
      </c>
      <c r="B2412" t="s">
        <v>403</v>
      </c>
    </row>
    <row r="2413" spans="1:2">
      <c r="A2413" t="s">
        <v>684</v>
      </c>
      <c r="B2413" t="s">
        <v>441</v>
      </c>
    </row>
    <row r="2414" spans="1:2">
      <c r="A2414" t="s">
        <v>685</v>
      </c>
      <c r="B2414">
        <v>8.0000000000000004E-4</v>
      </c>
    </row>
    <row r="2415" spans="1:2">
      <c r="A2415" t="s">
        <v>250</v>
      </c>
      <c r="B2415" t="s">
        <v>697</v>
      </c>
    </row>
    <row r="2416" spans="1:2">
      <c r="A2416" t="s">
        <v>252</v>
      </c>
      <c r="B2416" t="s">
        <v>253</v>
      </c>
    </row>
    <row r="2417" spans="1:2">
      <c r="A2417" t="s">
        <v>544</v>
      </c>
    </row>
    <row r="2418" spans="1:2">
      <c r="A2418" t="s">
        <v>241</v>
      </c>
      <c r="B2418">
        <v>-5.4018699999999997</v>
      </c>
    </row>
    <row r="2419" spans="1:2">
      <c r="A2419" t="s">
        <v>242</v>
      </c>
      <c r="B2419" s="10">
        <v>3.3567800000000001E-6</v>
      </c>
    </row>
    <row r="2420" spans="1:2">
      <c r="A2420" t="s">
        <v>243</v>
      </c>
      <c r="B2420">
        <v>0</v>
      </c>
    </row>
    <row r="2421" spans="1:2">
      <c r="A2421" t="s">
        <v>244</v>
      </c>
      <c r="B2421">
        <v>126</v>
      </c>
    </row>
    <row r="2422" spans="1:2">
      <c r="A2422" t="s">
        <v>169</v>
      </c>
      <c r="B2422" t="s">
        <v>121</v>
      </c>
    </row>
    <row r="2423" spans="1:2">
      <c r="A2423" t="s">
        <v>246</v>
      </c>
      <c r="B2423">
        <v>-3.4833500000000002</v>
      </c>
    </row>
    <row r="2424" spans="1:2">
      <c r="A2424" t="s">
        <v>247</v>
      </c>
      <c r="B2424">
        <v>-2.8847700000000001</v>
      </c>
    </row>
    <row r="2425" spans="1:2">
      <c r="A2425" t="s">
        <v>248</v>
      </c>
      <c r="B2425">
        <v>-2.5791599999999999</v>
      </c>
    </row>
    <row r="2426" spans="1:2">
      <c r="A2426" t="s">
        <v>265</v>
      </c>
      <c r="B2426">
        <v>0.01</v>
      </c>
    </row>
    <row r="2427" spans="1:2">
      <c r="A2427" t="s">
        <v>683</v>
      </c>
      <c r="B2427" t="s">
        <v>403</v>
      </c>
    </row>
    <row r="2428" spans="1:2">
      <c r="A2428" t="s">
        <v>684</v>
      </c>
      <c r="B2428" t="s">
        <v>441</v>
      </c>
    </row>
    <row r="2429" spans="1:2">
      <c r="A2429" t="s">
        <v>685</v>
      </c>
      <c r="B2429">
        <v>0</v>
      </c>
    </row>
    <row r="2430" spans="1:2">
      <c r="A2430" t="s">
        <v>250</v>
      </c>
      <c r="B2430" t="s">
        <v>697</v>
      </c>
    </row>
    <row r="2431" spans="1:2">
      <c r="A2431" t="s">
        <v>252</v>
      </c>
      <c r="B2431" t="s">
        <v>253</v>
      </c>
    </row>
    <row r="2432" spans="1:2">
      <c r="A2432" t="s">
        <v>545</v>
      </c>
    </row>
    <row r="2433" spans="1:2">
      <c r="A2433" t="s">
        <v>241</v>
      </c>
      <c r="B2433">
        <v>-2.7157300000000002</v>
      </c>
    </row>
    <row r="2434" spans="1:2">
      <c r="A2434" t="s">
        <v>242</v>
      </c>
      <c r="B2434">
        <v>7.1355500000000002E-2</v>
      </c>
    </row>
    <row r="2435" spans="1:2">
      <c r="A2435" t="s">
        <v>243</v>
      </c>
      <c r="B2435">
        <v>0</v>
      </c>
    </row>
    <row r="2436" spans="1:2">
      <c r="A2436" t="s">
        <v>244</v>
      </c>
      <c r="B2436">
        <v>126</v>
      </c>
    </row>
    <row r="2437" spans="1:2">
      <c r="A2437" t="s">
        <v>169</v>
      </c>
      <c r="B2437" t="s">
        <v>688</v>
      </c>
    </row>
    <row r="2438" spans="1:2">
      <c r="A2438" t="s">
        <v>246</v>
      </c>
      <c r="B2438">
        <v>-3.4833500000000002</v>
      </c>
    </row>
    <row r="2439" spans="1:2">
      <c r="A2439" t="s">
        <v>247</v>
      </c>
      <c r="B2439">
        <v>-2.8847700000000001</v>
      </c>
    </row>
    <row r="2440" spans="1:2">
      <c r="A2440" t="s">
        <v>248</v>
      </c>
      <c r="B2440">
        <v>-2.5791599999999999</v>
      </c>
    </row>
    <row r="2441" spans="1:2">
      <c r="A2441" t="s">
        <v>265</v>
      </c>
      <c r="B2441">
        <v>0.01</v>
      </c>
    </row>
    <row r="2442" spans="1:2">
      <c r="A2442" t="s">
        <v>683</v>
      </c>
      <c r="B2442" t="s">
        <v>403</v>
      </c>
    </row>
    <row r="2443" spans="1:2">
      <c r="A2443" t="s">
        <v>684</v>
      </c>
      <c r="B2443" t="s">
        <v>441</v>
      </c>
    </row>
    <row r="2444" spans="1:2">
      <c r="A2444" t="s">
        <v>685</v>
      </c>
      <c r="B2444">
        <v>7.1400000000000005E-2</v>
      </c>
    </row>
    <row r="2445" spans="1:2">
      <c r="A2445" t="s">
        <v>250</v>
      </c>
      <c r="B2445" t="s">
        <v>687</v>
      </c>
    </row>
    <row r="2446" spans="1:2">
      <c r="A2446" t="s">
        <v>252</v>
      </c>
      <c r="B2446" t="s">
        <v>253</v>
      </c>
    </row>
    <row r="2447" spans="1:2">
      <c r="A2447" t="s">
        <v>546</v>
      </c>
    </row>
    <row r="2448" spans="1:2">
      <c r="A2448" t="s">
        <v>241</v>
      </c>
      <c r="B2448" s="10">
        <v>-2.46482</v>
      </c>
    </row>
    <row r="2449" spans="1:2">
      <c r="A2449" t="s">
        <v>242</v>
      </c>
      <c r="B2449">
        <v>0.124269</v>
      </c>
    </row>
    <row r="2450" spans="1:2">
      <c r="A2450" t="s">
        <v>243</v>
      </c>
      <c r="B2450">
        <v>0</v>
      </c>
    </row>
    <row r="2451" spans="1:2">
      <c r="A2451" t="s">
        <v>244</v>
      </c>
      <c r="B2451">
        <v>126</v>
      </c>
    </row>
    <row r="2452" spans="1:2">
      <c r="A2452" t="s">
        <v>169</v>
      </c>
      <c r="B2452" t="s">
        <v>707</v>
      </c>
    </row>
    <row r="2453" spans="1:2">
      <c r="A2453" t="s">
        <v>246</v>
      </c>
      <c r="B2453">
        <v>-3.4833500000000002</v>
      </c>
    </row>
    <row r="2454" spans="1:2">
      <c r="A2454" t="s">
        <v>247</v>
      </c>
      <c r="B2454">
        <v>-2.8847700000000001</v>
      </c>
    </row>
    <row r="2455" spans="1:2">
      <c r="A2455" t="s">
        <v>248</v>
      </c>
      <c r="B2455">
        <v>-2.5791599999999999</v>
      </c>
    </row>
    <row r="2456" spans="1:2">
      <c r="A2456" t="s">
        <v>265</v>
      </c>
      <c r="B2456">
        <v>0.01</v>
      </c>
    </row>
    <row r="2457" spans="1:2">
      <c r="A2457" t="s">
        <v>683</v>
      </c>
      <c r="B2457" t="s">
        <v>403</v>
      </c>
    </row>
    <row r="2458" spans="1:2">
      <c r="A2458" t="s">
        <v>684</v>
      </c>
      <c r="B2458" t="s">
        <v>441</v>
      </c>
    </row>
    <row r="2459" spans="1:2">
      <c r="A2459" t="s">
        <v>685</v>
      </c>
      <c r="B2459">
        <v>0.12429999999999999</v>
      </c>
    </row>
    <row r="2460" spans="1:2">
      <c r="A2460" t="s">
        <v>250</v>
      </c>
      <c r="B2460" t="s">
        <v>687</v>
      </c>
    </row>
    <row r="2461" spans="1:2">
      <c r="A2461" t="s">
        <v>252</v>
      </c>
      <c r="B2461" s="10" t="s">
        <v>253</v>
      </c>
    </row>
    <row r="2462" spans="1:2">
      <c r="A2462" t="s">
        <v>547</v>
      </c>
    </row>
    <row r="2463" spans="1:2">
      <c r="A2463" t="s">
        <v>241</v>
      </c>
      <c r="B2463">
        <v>-2.5818500000000002</v>
      </c>
    </row>
    <row r="2464" spans="1:2">
      <c r="A2464" t="s">
        <v>242</v>
      </c>
      <c r="B2464">
        <v>9.6806400000000001E-2</v>
      </c>
    </row>
    <row r="2465" spans="1:2">
      <c r="A2465" t="s">
        <v>243</v>
      </c>
      <c r="B2465">
        <v>0</v>
      </c>
    </row>
    <row r="2466" spans="1:2">
      <c r="A2466" t="s">
        <v>244</v>
      </c>
      <c r="B2466">
        <v>126</v>
      </c>
    </row>
    <row r="2467" spans="1:2">
      <c r="A2467" t="s">
        <v>169</v>
      </c>
      <c r="B2467" t="s">
        <v>689</v>
      </c>
    </row>
    <row r="2468" spans="1:2">
      <c r="A2468" t="s">
        <v>246</v>
      </c>
      <c r="B2468">
        <v>-3.4833500000000002</v>
      </c>
    </row>
    <row r="2469" spans="1:2">
      <c r="A2469" t="s">
        <v>247</v>
      </c>
      <c r="B2469">
        <v>-2.8847700000000001</v>
      </c>
    </row>
    <row r="2470" spans="1:2">
      <c r="A2470" t="s">
        <v>248</v>
      </c>
      <c r="B2470">
        <v>-2.5791599999999999</v>
      </c>
    </row>
    <row r="2471" spans="1:2">
      <c r="A2471" t="s">
        <v>265</v>
      </c>
      <c r="B2471">
        <v>0.01</v>
      </c>
    </row>
    <row r="2472" spans="1:2">
      <c r="A2472" t="s">
        <v>683</v>
      </c>
      <c r="B2472" t="s">
        <v>403</v>
      </c>
    </row>
    <row r="2473" spans="1:2">
      <c r="A2473" t="s">
        <v>684</v>
      </c>
      <c r="B2473" t="s">
        <v>441</v>
      </c>
    </row>
    <row r="2474" spans="1:2">
      <c r="A2474" t="s">
        <v>685</v>
      </c>
      <c r="B2474">
        <v>9.6799999999999997E-2</v>
      </c>
    </row>
    <row r="2475" spans="1:2">
      <c r="A2475" t="s">
        <v>250</v>
      </c>
      <c r="B2475" t="s">
        <v>687</v>
      </c>
    </row>
    <row r="2476" spans="1:2">
      <c r="A2476" t="s">
        <v>252</v>
      </c>
      <c r="B2476" t="s">
        <v>253</v>
      </c>
    </row>
    <row r="2477" spans="1:2">
      <c r="A2477" t="s">
        <v>548</v>
      </c>
    </row>
    <row r="2478" spans="1:2">
      <c r="A2478" t="s">
        <v>241</v>
      </c>
      <c r="B2478">
        <v>-4.0977300000000003</v>
      </c>
    </row>
    <row r="2479" spans="1:2">
      <c r="A2479" t="s">
        <v>242</v>
      </c>
      <c r="B2479">
        <v>9.7692999999999999E-4</v>
      </c>
    </row>
    <row r="2480" spans="1:2">
      <c r="A2480" t="s">
        <v>243</v>
      </c>
      <c r="B2480">
        <v>0</v>
      </c>
    </row>
    <row r="2481" spans="1:2">
      <c r="A2481" t="s">
        <v>244</v>
      </c>
      <c r="B2481">
        <v>126</v>
      </c>
    </row>
    <row r="2482" spans="1:2">
      <c r="A2482" t="s">
        <v>169</v>
      </c>
      <c r="B2482" t="s">
        <v>690</v>
      </c>
    </row>
    <row r="2483" spans="1:2">
      <c r="A2483" t="s">
        <v>246</v>
      </c>
      <c r="B2483">
        <v>-3.4833500000000002</v>
      </c>
    </row>
    <row r="2484" spans="1:2">
      <c r="A2484" t="s">
        <v>247</v>
      </c>
      <c r="B2484">
        <v>-2.8847700000000001</v>
      </c>
    </row>
    <row r="2485" spans="1:2">
      <c r="A2485" t="s">
        <v>248</v>
      </c>
      <c r="B2485">
        <v>-2.5791599999999999</v>
      </c>
    </row>
    <row r="2486" spans="1:2">
      <c r="A2486" t="s">
        <v>265</v>
      </c>
      <c r="B2486">
        <v>0.01</v>
      </c>
    </row>
    <row r="2487" spans="1:2">
      <c r="A2487" t="s">
        <v>683</v>
      </c>
      <c r="B2487" t="s">
        <v>403</v>
      </c>
    </row>
    <row r="2488" spans="1:2">
      <c r="A2488" t="s">
        <v>684</v>
      </c>
      <c r="B2488" t="s">
        <v>441</v>
      </c>
    </row>
    <row r="2489" spans="1:2">
      <c r="A2489" t="s">
        <v>685</v>
      </c>
      <c r="B2489">
        <v>1E-3</v>
      </c>
    </row>
    <row r="2490" spans="1:2">
      <c r="A2490" t="s">
        <v>250</v>
      </c>
      <c r="B2490" t="s">
        <v>697</v>
      </c>
    </row>
    <row r="2491" spans="1:2">
      <c r="A2491" t="s">
        <v>252</v>
      </c>
      <c r="B2491" t="s">
        <v>253</v>
      </c>
    </row>
    <row r="2492" spans="1:2">
      <c r="A2492" t="s">
        <v>549</v>
      </c>
    </row>
    <row r="2493" spans="1:2">
      <c r="A2493" t="s">
        <v>241</v>
      </c>
      <c r="B2493">
        <v>-2.8555999999999999</v>
      </c>
    </row>
    <row r="2494" spans="1:2">
      <c r="A2494" t="s">
        <v>242</v>
      </c>
      <c r="B2494">
        <v>5.0759499999999999E-2</v>
      </c>
    </row>
    <row r="2495" spans="1:2">
      <c r="A2495" t="s">
        <v>243</v>
      </c>
      <c r="B2495">
        <v>0</v>
      </c>
    </row>
    <row r="2496" spans="1:2">
      <c r="A2496" t="s">
        <v>244</v>
      </c>
      <c r="B2496">
        <v>126</v>
      </c>
    </row>
    <row r="2497" spans="1:2">
      <c r="A2497" t="s">
        <v>169</v>
      </c>
      <c r="B2497" t="s">
        <v>691</v>
      </c>
    </row>
    <row r="2498" spans="1:2">
      <c r="A2498" t="s">
        <v>246</v>
      </c>
      <c r="B2498">
        <v>-3.4833500000000002</v>
      </c>
    </row>
    <row r="2499" spans="1:2">
      <c r="A2499" t="s">
        <v>247</v>
      </c>
      <c r="B2499">
        <v>-2.8847700000000001</v>
      </c>
    </row>
    <row r="2500" spans="1:2">
      <c r="A2500" t="s">
        <v>248</v>
      </c>
      <c r="B2500">
        <v>-2.5791599999999999</v>
      </c>
    </row>
    <row r="2501" spans="1:2">
      <c r="A2501" t="s">
        <v>265</v>
      </c>
      <c r="B2501">
        <v>0.01</v>
      </c>
    </row>
    <row r="2502" spans="1:2">
      <c r="A2502" t="s">
        <v>683</v>
      </c>
      <c r="B2502" t="s">
        <v>403</v>
      </c>
    </row>
    <row r="2503" spans="1:2">
      <c r="A2503" t="s">
        <v>684</v>
      </c>
      <c r="B2503" t="s">
        <v>441</v>
      </c>
    </row>
    <row r="2504" spans="1:2">
      <c r="A2504" t="s">
        <v>685</v>
      </c>
      <c r="B2504">
        <v>5.0799999999999998E-2</v>
      </c>
    </row>
    <row r="2505" spans="1:2">
      <c r="A2505" t="s">
        <v>250</v>
      </c>
      <c r="B2505" t="s">
        <v>687</v>
      </c>
    </row>
    <row r="2506" spans="1:2">
      <c r="A2506" t="s">
        <v>252</v>
      </c>
      <c r="B2506" t="s">
        <v>253</v>
      </c>
    </row>
    <row r="2507" spans="1:2">
      <c r="A2507" t="s">
        <v>550</v>
      </c>
    </row>
    <row r="2508" spans="1:2">
      <c r="A2508" t="s">
        <v>241</v>
      </c>
      <c r="B2508">
        <v>-2.7420599999999999</v>
      </c>
    </row>
    <row r="2509" spans="1:2">
      <c r="A2509" t="s">
        <v>242</v>
      </c>
      <c r="B2509">
        <v>6.7038100000000003E-2</v>
      </c>
    </row>
    <row r="2510" spans="1:2">
      <c r="A2510" t="s">
        <v>243</v>
      </c>
      <c r="B2510">
        <v>0</v>
      </c>
    </row>
    <row r="2511" spans="1:2">
      <c r="A2511" t="s">
        <v>244</v>
      </c>
      <c r="B2511">
        <v>126</v>
      </c>
    </row>
    <row r="2512" spans="1:2">
      <c r="A2512" t="s">
        <v>169</v>
      </c>
      <c r="B2512" t="s">
        <v>708</v>
      </c>
    </row>
    <row r="2513" spans="1:2">
      <c r="A2513" t="s">
        <v>246</v>
      </c>
      <c r="B2513">
        <v>-3.4833500000000002</v>
      </c>
    </row>
    <row r="2514" spans="1:2">
      <c r="A2514" t="s">
        <v>247</v>
      </c>
      <c r="B2514">
        <v>-2.8847700000000001</v>
      </c>
    </row>
    <row r="2515" spans="1:2">
      <c r="A2515" t="s">
        <v>248</v>
      </c>
      <c r="B2515">
        <v>-2.5791599999999999</v>
      </c>
    </row>
    <row r="2516" spans="1:2">
      <c r="A2516" t="s">
        <v>265</v>
      </c>
      <c r="B2516">
        <v>0.01</v>
      </c>
    </row>
    <row r="2517" spans="1:2">
      <c r="A2517" t="s">
        <v>683</v>
      </c>
      <c r="B2517" t="s">
        <v>403</v>
      </c>
    </row>
    <row r="2518" spans="1:2">
      <c r="A2518" t="s">
        <v>684</v>
      </c>
      <c r="B2518" t="s">
        <v>441</v>
      </c>
    </row>
    <row r="2519" spans="1:2">
      <c r="A2519" t="s">
        <v>685</v>
      </c>
      <c r="B2519">
        <v>6.7000000000000004E-2</v>
      </c>
    </row>
    <row r="2520" spans="1:2">
      <c r="A2520" t="s">
        <v>250</v>
      </c>
      <c r="B2520" t="s">
        <v>687</v>
      </c>
    </row>
    <row r="2521" spans="1:2">
      <c r="A2521" t="s">
        <v>252</v>
      </c>
      <c r="B2521" t="s">
        <v>253</v>
      </c>
    </row>
    <row r="2522" spans="1:2">
      <c r="A2522" t="s">
        <v>551</v>
      </c>
    </row>
    <row r="2523" spans="1:2">
      <c r="A2523" t="s">
        <v>241</v>
      </c>
      <c r="B2523">
        <v>-2.8527900000000002</v>
      </c>
    </row>
    <row r="2524" spans="1:2">
      <c r="A2524" t="s">
        <v>242</v>
      </c>
      <c r="B2524">
        <v>5.1119199999999997E-2</v>
      </c>
    </row>
    <row r="2525" spans="1:2">
      <c r="A2525" t="s">
        <v>243</v>
      </c>
      <c r="B2525">
        <v>0</v>
      </c>
    </row>
    <row r="2526" spans="1:2">
      <c r="A2526" t="s">
        <v>244</v>
      </c>
      <c r="B2526">
        <v>126</v>
      </c>
    </row>
    <row r="2527" spans="1:2">
      <c r="A2527" t="s">
        <v>169</v>
      </c>
      <c r="B2527" t="s">
        <v>692</v>
      </c>
    </row>
    <row r="2528" spans="1:2">
      <c r="A2528" t="s">
        <v>246</v>
      </c>
      <c r="B2528">
        <v>-3.4833500000000002</v>
      </c>
    </row>
    <row r="2529" spans="1:2">
      <c r="A2529" t="s">
        <v>247</v>
      </c>
      <c r="B2529">
        <v>-2.8847700000000001</v>
      </c>
    </row>
    <row r="2530" spans="1:2">
      <c r="A2530" t="s">
        <v>248</v>
      </c>
      <c r="B2530">
        <v>-2.5791599999999999</v>
      </c>
    </row>
    <row r="2531" spans="1:2">
      <c r="A2531" t="s">
        <v>265</v>
      </c>
      <c r="B2531">
        <v>0.01</v>
      </c>
    </row>
    <row r="2532" spans="1:2">
      <c r="A2532" t="s">
        <v>683</v>
      </c>
      <c r="B2532" t="s">
        <v>403</v>
      </c>
    </row>
    <row r="2533" spans="1:2">
      <c r="A2533" t="s">
        <v>684</v>
      </c>
      <c r="B2533" t="s">
        <v>441</v>
      </c>
    </row>
    <row r="2534" spans="1:2">
      <c r="A2534" t="s">
        <v>685</v>
      </c>
      <c r="B2534">
        <v>5.11E-2</v>
      </c>
    </row>
    <row r="2535" spans="1:2">
      <c r="A2535" t="s">
        <v>250</v>
      </c>
      <c r="B2535" t="s">
        <v>687</v>
      </c>
    </row>
    <row r="2536" spans="1:2">
      <c r="A2536" t="s">
        <v>252</v>
      </c>
      <c r="B2536" t="s">
        <v>253</v>
      </c>
    </row>
    <row r="2537" spans="1:2">
      <c r="A2537" t="s">
        <v>552</v>
      </c>
    </row>
    <row r="2538" spans="1:2">
      <c r="A2538" t="s">
        <v>241</v>
      </c>
      <c r="B2538">
        <v>-4.3765200000000002</v>
      </c>
    </row>
    <row r="2539" spans="1:2">
      <c r="A2539" t="s">
        <v>242</v>
      </c>
      <c r="B2539">
        <v>3.2656299999999998E-4</v>
      </c>
    </row>
    <row r="2540" spans="1:2">
      <c r="A2540" t="s">
        <v>243</v>
      </c>
      <c r="B2540">
        <v>0</v>
      </c>
    </row>
    <row r="2541" spans="1:2">
      <c r="A2541" t="s">
        <v>244</v>
      </c>
      <c r="B2541">
        <v>126</v>
      </c>
    </row>
    <row r="2542" spans="1:2">
      <c r="A2542" t="s">
        <v>169</v>
      </c>
      <c r="B2542" t="s">
        <v>693</v>
      </c>
    </row>
    <row r="2543" spans="1:2">
      <c r="A2543" t="s">
        <v>246</v>
      </c>
      <c r="B2543">
        <v>-3.4833500000000002</v>
      </c>
    </row>
    <row r="2544" spans="1:2">
      <c r="A2544" t="s">
        <v>247</v>
      </c>
      <c r="B2544">
        <v>-2.8847700000000001</v>
      </c>
    </row>
    <row r="2545" spans="1:2">
      <c r="A2545" t="s">
        <v>248</v>
      </c>
      <c r="B2545">
        <v>-2.5791599999999999</v>
      </c>
    </row>
    <row r="2546" spans="1:2">
      <c r="A2546" t="s">
        <v>265</v>
      </c>
      <c r="B2546">
        <v>0.01</v>
      </c>
    </row>
    <row r="2547" spans="1:2">
      <c r="A2547" t="s">
        <v>683</v>
      </c>
      <c r="B2547" t="s">
        <v>403</v>
      </c>
    </row>
    <row r="2548" spans="1:2">
      <c r="A2548" t="s">
        <v>684</v>
      </c>
      <c r="B2548" t="s">
        <v>441</v>
      </c>
    </row>
    <row r="2549" spans="1:2">
      <c r="A2549" t="s">
        <v>685</v>
      </c>
      <c r="B2549">
        <v>2.9999999999999997E-4</v>
      </c>
    </row>
    <row r="2550" spans="1:2">
      <c r="A2550" t="s">
        <v>250</v>
      </c>
      <c r="B2550" t="s">
        <v>697</v>
      </c>
    </row>
    <row r="2551" spans="1:2">
      <c r="A2551" t="s">
        <v>252</v>
      </c>
      <c r="B2551" t="s">
        <v>253</v>
      </c>
    </row>
    <row r="2552" spans="1:2">
      <c r="A2552" t="s">
        <v>553</v>
      </c>
    </row>
    <row r="2553" spans="1:2">
      <c r="A2553" t="s">
        <v>241</v>
      </c>
      <c r="B2553">
        <v>-5.8096500000000004</v>
      </c>
    </row>
    <row r="2554" spans="1:2">
      <c r="A2554" t="s">
        <v>242</v>
      </c>
      <c r="B2554" s="10">
        <v>4.4321800000000002E-7</v>
      </c>
    </row>
    <row r="2555" spans="1:2">
      <c r="A2555" t="s">
        <v>243</v>
      </c>
      <c r="B2555">
        <v>0</v>
      </c>
    </row>
    <row r="2556" spans="1:2">
      <c r="A2556" t="s">
        <v>244</v>
      </c>
      <c r="B2556">
        <v>126</v>
      </c>
    </row>
    <row r="2557" spans="1:2">
      <c r="A2557" t="s">
        <v>169</v>
      </c>
      <c r="B2557" t="s">
        <v>694</v>
      </c>
    </row>
    <row r="2558" spans="1:2">
      <c r="A2558" t="s">
        <v>246</v>
      </c>
      <c r="B2558">
        <v>-3.4833500000000002</v>
      </c>
    </row>
    <row r="2559" spans="1:2">
      <c r="A2559" t="s">
        <v>247</v>
      </c>
      <c r="B2559">
        <v>-2.8847700000000001</v>
      </c>
    </row>
    <row r="2560" spans="1:2">
      <c r="A2560" t="s">
        <v>248</v>
      </c>
      <c r="B2560">
        <v>-2.5791599999999999</v>
      </c>
    </row>
    <row r="2561" spans="1:2">
      <c r="A2561" t="s">
        <v>265</v>
      </c>
      <c r="B2561">
        <v>0.01</v>
      </c>
    </row>
    <row r="2562" spans="1:2">
      <c r="A2562" t="s">
        <v>683</v>
      </c>
      <c r="B2562" t="s">
        <v>403</v>
      </c>
    </row>
    <row r="2563" spans="1:2">
      <c r="A2563" t="s">
        <v>684</v>
      </c>
      <c r="B2563" t="s">
        <v>441</v>
      </c>
    </row>
    <row r="2564" spans="1:2">
      <c r="A2564" t="s">
        <v>685</v>
      </c>
      <c r="B2564">
        <v>0</v>
      </c>
    </row>
    <row r="2565" spans="1:2">
      <c r="A2565" t="s">
        <v>250</v>
      </c>
      <c r="B2565" s="10" t="s">
        <v>697</v>
      </c>
    </row>
    <row r="2566" spans="1:2">
      <c r="A2566" t="s">
        <v>252</v>
      </c>
      <c r="B2566" t="s">
        <v>253</v>
      </c>
    </row>
    <row r="2567" spans="1:2">
      <c r="A2567" t="s">
        <v>554</v>
      </c>
    </row>
    <row r="2568" spans="1:2">
      <c r="A2568" t="s">
        <v>241</v>
      </c>
      <c r="B2568">
        <v>-4.2544300000000002</v>
      </c>
    </row>
    <row r="2569" spans="1:2">
      <c r="A2569" t="s">
        <v>242</v>
      </c>
      <c r="B2569">
        <v>5.3224000000000001E-4</v>
      </c>
    </row>
    <row r="2570" spans="1:2">
      <c r="A2570" t="s">
        <v>243</v>
      </c>
      <c r="B2570">
        <v>0</v>
      </c>
    </row>
    <row r="2571" spans="1:2">
      <c r="A2571" t="s">
        <v>244</v>
      </c>
      <c r="B2571">
        <v>126</v>
      </c>
    </row>
    <row r="2572" spans="1:2">
      <c r="A2572" t="s">
        <v>169</v>
      </c>
      <c r="B2572" t="s">
        <v>709</v>
      </c>
    </row>
    <row r="2573" spans="1:2">
      <c r="A2573" t="s">
        <v>246</v>
      </c>
      <c r="B2573">
        <v>-3.4833500000000002</v>
      </c>
    </row>
    <row r="2574" spans="1:2">
      <c r="A2574" t="s">
        <v>247</v>
      </c>
      <c r="B2574">
        <v>-2.8847700000000001</v>
      </c>
    </row>
    <row r="2575" spans="1:2">
      <c r="A2575" t="s">
        <v>248</v>
      </c>
      <c r="B2575">
        <v>-2.5791599999999999</v>
      </c>
    </row>
    <row r="2576" spans="1:2">
      <c r="A2576" t="s">
        <v>265</v>
      </c>
      <c r="B2576">
        <v>0.01</v>
      </c>
    </row>
    <row r="2577" spans="1:2">
      <c r="A2577" t="s">
        <v>683</v>
      </c>
      <c r="B2577" t="s">
        <v>403</v>
      </c>
    </row>
    <row r="2578" spans="1:2">
      <c r="A2578" t="s">
        <v>684</v>
      </c>
      <c r="B2578" s="10" t="s">
        <v>441</v>
      </c>
    </row>
    <row r="2579" spans="1:2">
      <c r="A2579" t="s">
        <v>685</v>
      </c>
      <c r="B2579">
        <v>5.0000000000000001E-4</v>
      </c>
    </row>
    <row r="2580" spans="1:2">
      <c r="A2580" t="s">
        <v>250</v>
      </c>
      <c r="B2580" t="s">
        <v>697</v>
      </c>
    </row>
    <row r="2581" spans="1:2">
      <c r="A2581" t="s">
        <v>252</v>
      </c>
      <c r="B2581" t="s">
        <v>253</v>
      </c>
    </row>
    <row r="2582" spans="1:2">
      <c r="A2582" t="s">
        <v>555</v>
      </c>
    </row>
    <row r="2583" spans="1:2">
      <c r="A2583" t="s">
        <v>241</v>
      </c>
      <c r="B2583">
        <v>-3.9572400000000001</v>
      </c>
    </row>
    <row r="2584" spans="1:2">
      <c r="A2584" t="s">
        <v>242</v>
      </c>
      <c r="B2584">
        <v>1.6517299999999999E-3</v>
      </c>
    </row>
    <row r="2585" spans="1:2">
      <c r="A2585" t="s">
        <v>243</v>
      </c>
      <c r="B2585">
        <v>0</v>
      </c>
    </row>
    <row r="2586" spans="1:2">
      <c r="A2586" t="s">
        <v>244</v>
      </c>
      <c r="B2586">
        <v>126</v>
      </c>
    </row>
    <row r="2587" spans="1:2">
      <c r="A2587" t="s">
        <v>169</v>
      </c>
      <c r="B2587" t="s">
        <v>695</v>
      </c>
    </row>
    <row r="2588" spans="1:2">
      <c r="A2588" t="s">
        <v>246</v>
      </c>
      <c r="B2588">
        <v>-3.4833500000000002</v>
      </c>
    </row>
    <row r="2589" spans="1:2">
      <c r="A2589" t="s">
        <v>247</v>
      </c>
      <c r="B2589">
        <v>-2.8847700000000001</v>
      </c>
    </row>
    <row r="2590" spans="1:2">
      <c r="A2590" t="s">
        <v>248</v>
      </c>
      <c r="B2590">
        <v>-2.5791599999999999</v>
      </c>
    </row>
    <row r="2591" spans="1:2">
      <c r="A2591" t="s">
        <v>265</v>
      </c>
      <c r="B2591" s="10">
        <v>0.01</v>
      </c>
    </row>
    <row r="2592" spans="1:2">
      <c r="A2592" t="s">
        <v>683</v>
      </c>
      <c r="B2592" t="s">
        <v>403</v>
      </c>
    </row>
    <row r="2593" spans="1:2">
      <c r="A2593" t="s">
        <v>684</v>
      </c>
      <c r="B2593" t="s">
        <v>441</v>
      </c>
    </row>
    <row r="2594" spans="1:2">
      <c r="A2594" t="s">
        <v>685</v>
      </c>
      <c r="B2594">
        <v>1.6999999999999999E-3</v>
      </c>
    </row>
    <row r="2595" spans="1:2">
      <c r="A2595" t="s">
        <v>250</v>
      </c>
      <c r="B2595" t="s">
        <v>697</v>
      </c>
    </row>
    <row r="2596" spans="1:2">
      <c r="A2596" t="s">
        <v>252</v>
      </c>
      <c r="B2596" t="s">
        <v>253</v>
      </c>
    </row>
    <row r="2597" spans="1:2">
      <c r="A2597" t="s">
        <v>556</v>
      </c>
    </row>
    <row r="2598" spans="1:2">
      <c r="A2598" t="s">
        <v>241</v>
      </c>
      <c r="B2598">
        <v>-4.9223299999999997</v>
      </c>
    </row>
    <row r="2599" spans="1:2">
      <c r="A2599" t="s">
        <v>242</v>
      </c>
      <c r="B2599" s="10">
        <v>3.1547500000000002E-5</v>
      </c>
    </row>
    <row r="2600" spans="1:2">
      <c r="A2600" t="s">
        <v>243</v>
      </c>
      <c r="B2600">
        <v>0</v>
      </c>
    </row>
    <row r="2601" spans="1:2">
      <c r="A2601" t="s">
        <v>244</v>
      </c>
      <c r="B2601">
        <v>126</v>
      </c>
    </row>
    <row r="2602" spans="1:2">
      <c r="A2602" t="s">
        <v>169</v>
      </c>
      <c r="B2602" t="s">
        <v>696</v>
      </c>
    </row>
    <row r="2603" spans="1:2">
      <c r="A2603" t="s">
        <v>246</v>
      </c>
      <c r="B2603">
        <v>-3.4833500000000002</v>
      </c>
    </row>
    <row r="2604" spans="1:2">
      <c r="A2604" t="s">
        <v>247</v>
      </c>
      <c r="B2604">
        <v>-2.8847700000000001</v>
      </c>
    </row>
    <row r="2605" spans="1:2">
      <c r="A2605" t="s">
        <v>248</v>
      </c>
      <c r="B2605">
        <v>-2.5791599999999999</v>
      </c>
    </row>
    <row r="2606" spans="1:2">
      <c r="A2606" t="s">
        <v>265</v>
      </c>
      <c r="B2606">
        <v>0.01</v>
      </c>
    </row>
    <row r="2607" spans="1:2">
      <c r="A2607" t="s">
        <v>683</v>
      </c>
      <c r="B2607" t="s">
        <v>403</v>
      </c>
    </row>
    <row r="2608" spans="1:2">
      <c r="A2608" t="s">
        <v>684</v>
      </c>
      <c r="B2608" t="s">
        <v>441</v>
      </c>
    </row>
    <row r="2609" spans="1:2">
      <c r="A2609" t="s">
        <v>685</v>
      </c>
      <c r="B2609">
        <v>0</v>
      </c>
    </row>
    <row r="2610" spans="1:2">
      <c r="A2610" t="s">
        <v>250</v>
      </c>
      <c r="B2610" t="s">
        <v>697</v>
      </c>
    </row>
    <row r="2611" spans="1:2">
      <c r="A2611" t="s">
        <v>252</v>
      </c>
      <c r="B2611" t="s">
        <v>253</v>
      </c>
    </row>
    <row r="2612" spans="1:2">
      <c r="A2612" t="s">
        <v>557</v>
      </c>
    </row>
    <row r="2613" spans="1:2">
      <c r="A2613" t="s">
        <v>241</v>
      </c>
      <c r="B2613">
        <v>-10.8408</v>
      </c>
    </row>
    <row r="2614" spans="1:2">
      <c r="A2614" t="s">
        <v>242</v>
      </c>
      <c r="B2614" s="10">
        <v>1.61801E-19</v>
      </c>
    </row>
    <row r="2615" spans="1:2">
      <c r="A2615" t="s">
        <v>243</v>
      </c>
      <c r="B2615">
        <v>0</v>
      </c>
    </row>
    <row r="2616" spans="1:2">
      <c r="A2616" t="s">
        <v>244</v>
      </c>
      <c r="B2616">
        <v>126</v>
      </c>
    </row>
    <row r="2617" spans="1:2">
      <c r="A2617" t="s">
        <v>169</v>
      </c>
      <c r="B2617" t="s">
        <v>710</v>
      </c>
    </row>
    <row r="2618" spans="1:2">
      <c r="A2618" t="s">
        <v>246</v>
      </c>
      <c r="B2618">
        <v>-3.4833500000000002</v>
      </c>
    </row>
    <row r="2619" spans="1:2">
      <c r="A2619" t="s">
        <v>247</v>
      </c>
      <c r="B2619">
        <v>-2.8847700000000001</v>
      </c>
    </row>
    <row r="2620" spans="1:2">
      <c r="A2620" t="s">
        <v>248</v>
      </c>
      <c r="B2620">
        <v>-2.5791599999999999</v>
      </c>
    </row>
    <row r="2621" spans="1:2">
      <c r="A2621" t="s">
        <v>265</v>
      </c>
      <c r="B2621">
        <v>0.01</v>
      </c>
    </row>
    <row r="2622" spans="1:2">
      <c r="A2622" t="s">
        <v>683</v>
      </c>
      <c r="B2622" t="s">
        <v>403</v>
      </c>
    </row>
    <row r="2623" spans="1:2">
      <c r="A2623" t="s">
        <v>684</v>
      </c>
      <c r="B2623" t="s">
        <v>441</v>
      </c>
    </row>
    <row r="2624" spans="1:2">
      <c r="A2624" t="s">
        <v>685</v>
      </c>
      <c r="B2624">
        <v>0</v>
      </c>
    </row>
    <row r="2625" spans="1:2">
      <c r="A2625" t="s">
        <v>250</v>
      </c>
      <c r="B2625" t="s">
        <v>697</v>
      </c>
    </row>
    <row r="2626" spans="1:2">
      <c r="A2626" t="s">
        <v>252</v>
      </c>
      <c r="B2626" t="s">
        <v>253</v>
      </c>
    </row>
    <row r="2627" spans="1:2">
      <c r="A2627" t="s">
        <v>558</v>
      </c>
    </row>
    <row r="2628" spans="1:2">
      <c r="A2628" t="s">
        <v>241</v>
      </c>
      <c r="B2628">
        <v>-10.8408</v>
      </c>
    </row>
    <row r="2629" spans="1:2">
      <c r="A2629" t="s">
        <v>242</v>
      </c>
      <c r="B2629" s="10">
        <v>1.61801E-19</v>
      </c>
    </row>
    <row r="2630" spans="1:2">
      <c r="A2630" t="s">
        <v>243</v>
      </c>
      <c r="B2630">
        <v>0</v>
      </c>
    </row>
    <row r="2631" spans="1:2">
      <c r="A2631" t="s">
        <v>244</v>
      </c>
      <c r="B2631">
        <v>126</v>
      </c>
    </row>
    <row r="2632" spans="1:2">
      <c r="A2632" t="s">
        <v>169</v>
      </c>
      <c r="B2632" t="s">
        <v>698</v>
      </c>
    </row>
    <row r="2633" spans="1:2">
      <c r="A2633" t="s">
        <v>246</v>
      </c>
      <c r="B2633">
        <v>-3.4833500000000002</v>
      </c>
    </row>
    <row r="2634" spans="1:2">
      <c r="A2634" t="s">
        <v>247</v>
      </c>
      <c r="B2634">
        <v>-2.8847700000000001</v>
      </c>
    </row>
    <row r="2635" spans="1:2">
      <c r="A2635" t="s">
        <v>248</v>
      </c>
      <c r="B2635">
        <v>-2.5791599999999999</v>
      </c>
    </row>
    <row r="2636" spans="1:2">
      <c r="A2636" t="s">
        <v>265</v>
      </c>
      <c r="B2636">
        <v>0.01</v>
      </c>
    </row>
    <row r="2637" spans="1:2">
      <c r="A2637" t="s">
        <v>683</v>
      </c>
      <c r="B2637" t="s">
        <v>403</v>
      </c>
    </row>
    <row r="2638" spans="1:2">
      <c r="A2638" t="s">
        <v>684</v>
      </c>
      <c r="B2638" t="s">
        <v>441</v>
      </c>
    </row>
    <row r="2639" spans="1:2">
      <c r="A2639" t="s">
        <v>685</v>
      </c>
      <c r="B2639">
        <v>0</v>
      </c>
    </row>
    <row r="2640" spans="1:2">
      <c r="A2640" t="s">
        <v>250</v>
      </c>
      <c r="B2640" t="s">
        <v>697</v>
      </c>
    </row>
    <row r="2641" spans="1:2">
      <c r="A2641" t="s">
        <v>252</v>
      </c>
      <c r="B2641" t="s">
        <v>253</v>
      </c>
    </row>
    <row r="2642" spans="1:2">
      <c r="A2642" t="s">
        <v>559</v>
      </c>
    </row>
    <row r="2643" spans="1:2">
      <c r="A2643" t="s">
        <v>241</v>
      </c>
      <c r="B2643">
        <v>-10.657999999999999</v>
      </c>
    </row>
    <row r="2644" spans="1:2">
      <c r="A2644" t="s">
        <v>242</v>
      </c>
      <c r="B2644" s="10">
        <v>4.4831099999999998E-19</v>
      </c>
    </row>
    <row r="2645" spans="1:2">
      <c r="A2645" t="s">
        <v>243</v>
      </c>
      <c r="B2645">
        <v>0</v>
      </c>
    </row>
    <row r="2646" spans="1:2">
      <c r="A2646" t="s">
        <v>244</v>
      </c>
      <c r="B2646">
        <v>126</v>
      </c>
    </row>
    <row r="2647" spans="1:2">
      <c r="A2647" t="s">
        <v>169</v>
      </c>
      <c r="B2647" t="s">
        <v>711</v>
      </c>
    </row>
    <row r="2648" spans="1:2">
      <c r="A2648" t="s">
        <v>246</v>
      </c>
      <c r="B2648">
        <v>-3.4833500000000002</v>
      </c>
    </row>
    <row r="2649" spans="1:2">
      <c r="A2649" t="s">
        <v>247</v>
      </c>
      <c r="B2649">
        <v>-2.8847700000000001</v>
      </c>
    </row>
    <row r="2650" spans="1:2">
      <c r="A2650" t="s">
        <v>248</v>
      </c>
      <c r="B2650">
        <v>-2.5791599999999999</v>
      </c>
    </row>
    <row r="2651" spans="1:2">
      <c r="A2651" t="s">
        <v>265</v>
      </c>
      <c r="B2651">
        <v>0.01</v>
      </c>
    </row>
    <row r="2652" spans="1:2">
      <c r="A2652" t="s">
        <v>683</v>
      </c>
      <c r="B2652" t="s">
        <v>403</v>
      </c>
    </row>
    <row r="2653" spans="1:2">
      <c r="A2653" t="s">
        <v>684</v>
      </c>
      <c r="B2653" t="s">
        <v>441</v>
      </c>
    </row>
    <row r="2654" spans="1:2">
      <c r="A2654" t="s">
        <v>685</v>
      </c>
      <c r="B2654">
        <v>0</v>
      </c>
    </row>
    <row r="2655" spans="1:2">
      <c r="A2655" t="s">
        <v>250</v>
      </c>
      <c r="B2655" t="s">
        <v>697</v>
      </c>
    </row>
    <row r="2656" spans="1:2">
      <c r="A2656" t="s">
        <v>252</v>
      </c>
      <c r="B2656" t="s">
        <v>253</v>
      </c>
    </row>
    <row r="2657" spans="1:2">
      <c r="A2657" t="s">
        <v>560</v>
      </c>
    </row>
    <row r="2658" spans="1:2">
      <c r="A2658" t="s">
        <v>241</v>
      </c>
      <c r="B2658">
        <v>-4.7979799999999999</v>
      </c>
    </row>
    <row r="2659" spans="1:2">
      <c r="A2659" t="s">
        <v>242</v>
      </c>
      <c r="B2659" s="10">
        <v>5.4870800000000003E-5</v>
      </c>
    </row>
    <row r="2660" spans="1:2">
      <c r="A2660" t="s">
        <v>243</v>
      </c>
      <c r="B2660">
        <v>3</v>
      </c>
    </row>
    <row r="2661" spans="1:2">
      <c r="A2661" t="s">
        <v>244</v>
      </c>
      <c r="B2661">
        <v>123</v>
      </c>
    </row>
    <row r="2662" spans="1:2">
      <c r="A2662" t="s">
        <v>169</v>
      </c>
      <c r="B2662" t="s">
        <v>712</v>
      </c>
    </row>
    <row r="2663" spans="1:2">
      <c r="A2663" t="s">
        <v>246</v>
      </c>
      <c r="B2663">
        <v>-3.4846699999999999</v>
      </c>
    </row>
    <row r="2664" spans="1:2">
      <c r="A2664" t="s">
        <v>247</v>
      </c>
      <c r="B2664">
        <v>-2.8853399999999998</v>
      </c>
    </row>
    <row r="2665" spans="1:2">
      <c r="A2665" t="s">
        <v>248</v>
      </c>
      <c r="B2665">
        <v>-2.5794600000000001</v>
      </c>
    </row>
    <row r="2666" spans="1:2">
      <c r="A2666" t="s">
        <v>265</v>
      </c>
      <c r="B2666">
        <v>0.01</v>
      </c>
    </row>
    <row r="2667" spans="1:2">
      <c r="A2667" t="s">
        <v>683</v>
      </c>
      <c r="B2667" t="s">
        <v>403</v>
      </c>
    </row>
    <row r="2668" spans="1:2">
      <c r="A2668" t="s">
        <v>684</v>
      </c>
      <c r="B2668" t="s">
        <v>441</v>
      </c>
    </row>
    <row r="2669" spans="1:2">
      <c r="A2669" t="s">
        <v>685</v>
      </c>
      <c r="B2669">
        <v>1E-4</v>
      </c>
    </row>
    <row r="2670" spans="1:2">
      <c r="A2670" t="s">
        <v>250</v>
      </c>
      <c r="B2670" t="s">
        <v>697</v>
      </c>
    </row>
    <row r="2671" spans="1:2">
      <c r="A2671" t="s">
        <v>252</v>
      </c>
      <c r="B2671" t="s">
        <v>253</v>
      </c>
    </row>
    <row r="2672" spans="1:2">
      <c r="A2672" t="s">
        <v>561</v>
      </c>
    </row>
    <row r="2673" spans="1:2">
      <c r="A2673" t="s">
        <v>241</v>
      </c>
      <c r="B2673">
        <v>-14.029299999999999</v>
      </c>
    </row>
    <row r="2674" spans="1:2">
      <c r="A2674" t="s">
        <v>242</v>
      </c>
      <c r="B2674" s="10">
        <v>3.45818E-26</v>
      </c>
    </row>
    <row r="2675" spans="1:2">
      <c r="A2675" t="s">
        <v>243</v>
      </c>
      <c r="B2675">
        <v>0</v>
      </c>
    </row>
    <row r="2676" spans="1:2">
      <c r="A2676" t="s">
        <v>244</v>
      </c>
      <c r="B2676">
        <v>126</v>
      </c>
    </row>
    <row r="2677" spans="1:2">
      <c r="A2677" t="s">
        <v>169</v>
      </c>
      <c r="B2677" t="s">
        <v>713</v>
      </c>
    </row>
    <row r="2678" spans="1:2">
      <c r="A2678" t="s">
        <v>246</v>
      </c>
      <c r="B2678">
        <v>-3.4833500000000002</v>
      </c>
    </row>
    <row r="2679" spans="1:2">
      <c r="A2679" t="s">
        <v>247</v>
      </c>
      <c r="B2679">
        <v>-2.8847700000000001</v>
      </c>
    </row>
    <row r="2680" spans="1:2">
      <c r="A2680" t="s">
        <v>248</v>
      </c>
      <c r="B2680">
        <v>-2.5791599999999999</v>
      </c>
    </row>
    <row r="2681" spans="1:2">
      <c r="A2681" t="s">
        <v>265</v>
      </c>
      <c r="B2681">
        <v>0.01</v>
      </c>
    </row>
    <row r="2682" spans="1:2">
      <c r="A2682" t="s">
        <v>683</v>
      </c>
      <c r="B2682" t="s">
        <v>403</v>
      </c>
    </row>
    <row r="2683" spans="1:2">
      <c r="A2683" t="s">
        <v>684</v>
      </c>
      <c r="B2683" t="s">
        <v>441</v>
      </c>
    </row>
    <row r="2684" spans="1:2">
      <c r="A2684" t="s">
        <v>685</v>
      </c>
      <c r="B2684">
        <v>0</v>
      </c>
    </row>
    <row r="2685" spans="1:2">
      <c r="A2685" t="s">
        <v>250</v>
      </c>
      <c r="B2685" t="s">
        <v>697</v>
      </c>
    </row>
    <row r="2686" spans="1:2">
      <c r="A2686" t="s">
        <v>252</v>
      </c>
      <c r="B2686" t="s">
        <v>253</v>
      </c>
    </row>
    <row r="2687" spans="1:2">
      <c r="A2687" t="s">
        <v>562</v>
      </c>
    </row>
    <row r="2688" spans="1:2">
      <c r="A2688" t="s">
        <v>241</v>
      </c>
      <c r="B2688">
        <v>-10.8978</v>
      </c>
    </row>
    <row r="2689" spans="1:2">
      <c r="A2689" t="s">
        <v>242</v>
      </c>
      <c r="B2689" s="10">
        <v>1.1802600000000001E-19</v>
      </c>
    </row>
    <row r="2690" spans="1:2">
      <c r="A2690" t="s">
        <v>243</v>
      </c>
      <c r="B2690">
        <v>0</v>
      </c>
    </row>
    <row r="2691" spans="1:2">
      <c r="A2691" t="s">
        <v>244</v>
      </c>
      <c r="B2691">
        <v>126</v>
      </c>
    </row>
    <row r="2692" spans="1:2">
      <c r="A2692" t="s">
        <v>169</v>
      </c>
      <c r="B2692" t="s">
        <v>699</v>
      </c>
    </row>
    <row r="2693" spans="1:2">
      <c r="A2693" t="s">
        <v>246</v>
      </c>
      <c r="B2693">
        <v>-3.4833500000000002</v>
      </c>
    </row>
    <row r="2694" spans="1:2">
      <c r="A2694" t="s">
        <v>247</v>
      </c>
      <c r="B2694">
        <v>-2.8847700000000001</v>
      </c>
    </row>
    <row r="2695" spans="1:2">
      <c r="A2695" t="s">
        <v>248</v>
      </c>
      <c r="B2695">
        <v>-2.5791599999999999</v>
      </c>
    </row>
    <row r="2696" spans="1:2">
      <c r="A2696" t="s">
        <v>265</v>
      </c>
      <c r="B2696">
        <v>0.01</v>
      </c>
    </row>
    <row r="2697" spans="1:2">
      <c r="A2697" t="s">
        <v>683</v>
      </c>
      <c r="B2697" t="s">
        <v>403</v>
      </c>
    </row>
    <row r="2698" spans="1:2">
      <c r="A2698" t="s">
        <v>684</v>
      </c>
      <c r="B2698" t="s">
        <v>441</v>
      </c>
    </row>
    <row r="2699" spans="1:2">
      <c r="A2699" t="s">
        <v>685</v>
      </c>
      <c r="B2699">
        <v>0</v>
      </c>
    </row>
    <row r="2700" spans="1:2">
      <c r="A2700" t="s">
        <v>250</v>
      </c>
      <c r="B2700" t="s">
        <v>697</v>
      </c>
    </row>
    <row r="2701" spans="1:2">
      <c r="A2701" t="s">
        <v>252</v>
      </c>
      <c r="B2701" t="s">
        <v>253</v>
      </c>
    </row>
    <row r="2702" spans="1:2">
      <c r="A2702" t="s">
        <v>563</v>
      </c>
    </row>
    <row r="2703" spans="1:2">
      <c r="A2703" t="s">
        <v>241</v>
      </c>
      <c r="B2703">
        <v>-10.686999999999999</v>
      </c>
    </row>
    <row r="2704" spans="1:2">
      <c r="A2704" t="s">
        <v>242</v>
      </c>
      <c r="B2704" s="10">
        <v>3.8107099999999999E-19</v>
      </c>
    </row>
    <row r="2705" spans="1:2">
      <c r="A2705" t="s">
        <v>243</v>
      </c>
      <c r="B2705">
        <v>0</v>
      </c>
    </row>
    <row r="2706" spans="1:2">
      <c r="A2706" t="s">
        <v>244</v>
      </c>
      <c r="B2706">
        <v>126</v>
      </c>
    </row>
    <row r="2707" spans="1:2">
      <c r="A2707" t="s">
        <v>169</v>
      </c>
      <c r="B2707" t="s">
        <v>714</v>
      </c>
    </row>
    <row r="2708" spans="1:2">
      <c r="A2708" t="s">
        <v>246</v>
      </c>
      <c r="B2708">
        <v>-3.4833500000000002</v>
      </c>
    </row>
    <row r="2709" spans="1:2">
      <c r="A2709" t="s">
        <v>247</v>
      </c>
      <c r="B2709">
        <v>-2.8847700000000001</v>
      </c>
    </row>
    <row r="2710" spans="1:2">
      <c r="A2710" t="s">
        <v>248</v>
      </c>
      <c r="B2710">
        <v>-2.5791599999999999</v>
      </c>
    </row>
    <row r="2711" spans="1:2">
      <c r="A2711" t="s">
        <v>265</v>
      </c>
      <c r="B2711">
        <v>0.01</v>
      </c>
    </row>
    <row r="2712" spans="1:2">
      <c r="A2712" t="s">
        <v>683</v>
      </c>
      <c r="B2712" t="s">
        <v>403</v>
      </c>
    </row>
    <row r="2713" spans="1:2">
      <c r="A2713" t="s">
        <v>684</v>
      </c>
      <c r="B2713" t="s">
        <v>441</v>
      </c>
    </row>
    <row r="2714" spans="1:2">
      <c r="A2714" t="s">
        <v>685</v>
      </c>
      <c r="B2714">
        <v>0</v>
      </c>
    </row>
    <row r="2715" spans="1:2">
      <c r="A2715" t="s">
        <v>250</v>
      </c>
      <c r="B2715" t="s">
        <v>697</v>
      </c>
    </row>
    <row r="2716" spans="1:2">
      <c r="A2716" t="s">
        <v>252</v>
      </c>
      <c r="B2716" t="s">
        <v>253</v>
      </c>
    </row>
    <row r="2717" spans="1:2">
      <c r="A2717" t="s">
        <v>564</v>
      </c>
    </row>
    <row r="2718" spans="1:2">
      <c r="A2718" t="s">
        <v>241</v>
      </c>
      <c r="B2718">
        <v>-4.8196199999999996</v>
      </c>
    </row>
    <row r="2719" spans="1:2">
      <c r="A2719" t="s">
        <v>242</v>
      </c>
      <c r="B2719" s="10">
        <v>4.9874999999999999E-5</v>
      </c>
    </row>
    <row r="2720" spans="1:2">
      <c r="A2720" t="s">
        <v>243</v>
      </c>
      <c r="B2720">
        <v>3</v>
      </c>
    </row>
    <row r="2721" spans="1:2">
      <c r="A2721" t="s">
        <v>244</v>
      </c>
      <c r="B2721">
        <v>123</v>
      </c>
    </row>
    <row r="2722" spans="1:2">
      <c r="A2722" t="s">
        <v>169</v>
      </c>
      <c r="B2722" t="s">
        <v>715</v>
      </c>
    </row>
    <row r="2723" spans="1:2">
      <c r="A2723" t="s">
        <v>246</v>
      </c>
      <c r="B2723">
        <v>-3.4846699999999999</v>
      </c>
    </row>
    <row r="2724" spans="1:2">
      <c r="A2724" t="s">
        <v>247</v>
      </c>
      <c r="B2724">
        <v>-2.8853399999999998</v>
      </c>
    </row>
    <row r="2725" spans="1:2">
      <c r="A2725" t="s">
        <v>248</v>
      </c>
      <c r="B2725">
        <v>-2.5794600000000001</v>
      </c>
    </row>
    <row r="2726" spans="1:2">
      <c r="A2726" t="s">
        <v>265</v>
      </c>
      <c r="B2726">
        <v>0.01</v>
      </c>
    </row>
    <row r="2727" spans="1:2">
      <c r="A2727" t="s">
        <v>683</v>
      </c>
      <c r="B2727" t="s">
        <v>403</v>
      </c>
    </row>
    <row r="2728" spans="1:2">
      <c r="A2728" t="s">
        <v>684</v>
      </c>
      <c r="B2728" t="s">
        <v>441</v>
      </c>
    </row>
    <row r="2729" spans="1:2">
      <c r="A2729" t="s">
        <v>685</v>
      </c>
      <c r="B2729">
        <v>0</v>
      </c>
    </row>
    <row r="2730" spans="1:2">
      <c r="A2730" t="s">
        <v>250</v>
      </c>
      <c r="B2730" t="s">
        <v>697</v>
      </c>
    </row>
    <row r="2731" spans="1:2">
      <c r="A2731" t="s">
        <v>252</v>
      </c>
      <c r="B2731" t="s">
        <v>253</v>
      </c>
    </row>
    <row r="2732" spans="1:2">
      <c r="A2732" t="s">
        <v>565</v>
      </c>
    </row>
    <row r="2733" spans="1:2">
      <c r="A2733" t="s">
        <v>241</v>
      </c>
      <c r="B2733">
        <v>-9.5381499999999999</v>
      </c>
    </row>
    <row r="2734" spans="1:2">
      <c r="A2734" t="s">
        <v>242</v>
      </c>
      <c r="B2734" s="10">
        <v>2.7727399999999999E-16</v>
      </c>
    </row>
    <row r="2735" spans="1:2">
      <c r="A2735" t="s">
        <v>243</v>
      </c>
      <c r="B2735">
        <v>1</v>
      </c>
    </row>
    <row r="2736" spans="1:2">
      <c r="A2736" t="s">
        <v>244</v>
      </c>
      <c r="B2736">
        <v>125</v>
      </c>
    </row>
    <row r="2737" spans="1:2">
      <c r="A2737" t="s">
        <v>169</v>
      </c>
      <c r="B2737" t="s">
        <v>716</v>
      </c>
    </row>
    <row r="2738" spans="1:2">
      <c r="A2738" t="s">
        <v>246</v>
      </c>
      <c r="B2738">
        <v>-3.4837799999999999</v>
      </c>
    </row>
    <row r="2739" spans="1:2">
      <c r="A2739" t="s">
        <v>247</v>
      </c>
      <c r="B2739">
        <v>-2.8849499999999999</v>
      </c>
    </row>
    <row r="2740" spans="1:2">
      <c r="A2740" t="s">
        <v>248</v>
      </c>
      <c r="B2740">
        <v>-2.5792600000000001</v>
      </c>
    </row>
    <row r="2741" spans="1:2">
      <c r="A2741" t="s">
        <v>265</v>
      </c>
      <c r="B2741">
        <v>0.01</v>
      </c>
    </row>
    <row r="2742" spans="1:2">
      <c r="A2742" t="s">
        <v>683</v>
      </c>
      <c r="B2742" t="s">
        <v>403</v>
      </c>
    </row>
    <row r="2743" spans="1:2">
      <c r="A2743" t="s">
        <v>684</v>
      </c>
      <c r="B2743" t="s">
        <v>441</v>
      </c>
    </row>
    <row r="2744" spans="1:2">
      <c r="A2744" t="s">
        <v>685</v>
      </c>
      <c r="B2744">
        <v>0</v>
      </c>
    </row>
    <row r="2745" spans="1:2">
      <c r="A2745" t="s">
        <v>250</v>
      </c>
      <c r="B2745" t="s">
        <v>697</v>
      </c>
    </row>
    <row r="2746" spans="1:2">
      <c r="A2746" t="s">
        <v>252</v>
      </c>
      <c r="B2746" t="s">
        <v>253</v>
      </c>
    </row>
    <row r="2747" spans="1:2">
      <c r="A2747" t="s">
        <v>566</v>
      </c>
    </row>
    <row r="2748" spans="1:2">
      <c r="A2748" t="s">
        <v>241</v>
      </c>
      <c r="B2748">
        <v>-10.111800000000001</v>
      </c>
    </row>
    <row r="2749" spans="1:2">
      <c r="A2749" t="s">
        <v>242</v>
      </c>
      <c r="B2749" s="10">
        <v>9.9611600000000001E-18</v>
      </c>
    </row>
    <row r="2750" spans="1:2">
      <c r="A2750" t="s">
        <v>243</v>
      </c>
      <c r="B2750">
        <v>0</v>
      </c>
    </row>
    <row r="2751" spans="1:2">
      <c r="A2751" t="s">
        <v>244</v>
      </c>
      <c r="B2751">
        <v>126</v>
      </c>
    </row>
    <row r="2752" spans="1:2">
      <c r="A2752" t="s">
        <v>169</v>
      </c>
      <c r="B2752" t="s">
        <v>700</v>
      </c>
    </row>
    <row r="2753" spans="1:2">
      <c r="A2753" t="s">
        <v>246</v>
      </c>
      <c r="B2753">
        <v>-3.4833500000000002</v>
      </c>
    </row>
    <row r="2754" spans="1:2">
      <c r="A2754" t="s">
        <v>247</v>
      </c>
      <c r="B2754">
        <v>-2.8847700000000001</v>
      </c>
    </row>
    <row r="2755" spans="1:2">
      <c r="A2755" t="s">
        <v>248</v>
      </c>
      <c r="B2755">
        <v>-2.5791599999999999</v>
      </c>
    </row>
    <row r="2756" spans="1:2">
      <c r="A2756" t="s">
        <v>265</v>
      </c>
      <c r="B2756">
        <v>0.01</v>
      </c>
    </row>
    <row r="2757" spans="1:2">
      <c r="A2757" t="s">
        <v>683</v>
      </c>
      <c r="B2757" t="s">
        <v>403</v>
      </c>
    </row>
    <row r="2758" spans="1:2">
      <c r="A2758" t="s">
        <v>684</v>
      </c>
      <c r="B2758" t="s">
        <v>441</v>
      </c>
    </row>
    <row r="2759" spans="1:2">
      <c r="A2759" t="s">
        <v>685</v>
      </c>
      <c r="B2759">
        <v>0</v>
      </c>
    </row>
    <row r="2760" spans="1:2">
      <c r="A2760" t="s">
        <v>250</v>
      </c>
      <c r="B2760" t="s">
        <v>697</v>
      </c>
    </row>
    <row r="2761" spans="1:2">
      <c r="A2761" t="s">
        <v>252</v>
      </c>
      <c r="B2761" t="s">
        <v>253</v>
      </c>
    </row>
    <row r="2762" spans="1:2">
      <c r="A2762" t="s">
        <v>567</v>
      </c>
    </row>
    <row r="2763" spans="1:2">
      <c r="A2763" t="s">
        <v>241</v>
      </c>
      <c r="B2763">
        <v>-9.7917299999999994</v>
      </c>
    </row>
    <row r="2764" spans="1:2">
      <c r="A2764" t="s">
        <v>242</v>
      </c>
      <c r="B2764" s="10">
        <v>6.3272400000000002E-17</v>
      </c>
    </row>
    <row r="2765" spans="1:2">
      <c r="A2765" t="s">
        <v>243</v>
      </c>
      <c r="B2765">
        <v>0</v>
      </c>
    </row>
    <row r="2766" spans="1:2">
      <c r="A2766" t="s">
        <v>244</v>
      </c>
      <c r="B2766">
        <v>126</v>
      </c>
    </row>
    <row r="2767" spans="1:2">
      <c r="A2767" t="s">
        <v>169</v>
      </c>
      <c r="B2767" t="s">
        <v>717</v>
      </c>
    </row>
    <row r="2768" spans="1:2">
      <c r="A2768" t="s">
        <v>246</v>
      </c>
      <c r="B2768">
        <v>-3.4833500000000002</v>
      </c>
    </row>
    <row r="2769" spans="1:2">
      <c r="A2769" t="s">
        <v>247</v>
      </c>
      <c r="B2769">
        <v>-2.8847700000000001</v>
      </c>
    </row>
    <row r="2770" spans="1:2">
      <c r="A2770" t="s">
        <v>248</v>
      </c>
      <c r="B2770">
        <v>-2.5791599999999999</v>
      </c>
    </row>
    <row r="2771" spans="1:2">
      <c r="A2771" t="s">
        <v>265</v>
      </c>
      <c r="B2771">
        <v>0.01</v>
      </c>
    </row>
    <row r="2772" spans="1:2">
      <c r="A2772" t="s">
        <v>683</v>
      </c>
      <c r="B2772" t="s">
        <v>403</v>
      </c>
    </row>
    <row r="2773" spans="1:2">
      <c r="A2773" t="s">
        <v>684</v>
      </c>
      <c r="B2773" t="s">
        <v>441</v>
      </c>
    </row>
    <row r="2774" spans="1:2">
      <c r="A2774" t="s">
        <v>685</v>
      </c>
      <c r="B2774">
        <v>0</v>
      </c>
    </row>
    <row r="2775" spans="1:2">
      <c r="A2775" t="s">
        <v>250</v>
      </c>
      <c r="B2775" t="s">
        <v>697</v>
      </c>
    </row>
    <row r="2776" spans="1:2">
      <c r="A2776" t="s">
        <v>252</v>
      </c>
      <c r="B2776" t="s">
        <v>253</v>
      </c>
    </row>
    <row r="2777" spans="1:2">
      <c r="A2777" t="s">
        <v>568</v>
      </c>
    </row>
    <row r="2778" spans="1:2">
      <c r="A2778" t="s">
        <v>241</v>
      </c>
      <c r="B2778">
        <v>-8.71814</v>
      </c>
    </row>
    <row r="2779" spans="1:2">
      <c r="A2779" t="s">
        <v>242</v>
      </c>
      <c r="B2779" s="10">
        <v>3.4433900000000003E-14</v>
      </c>
    </row>
    <row r="2780" spans="1:2">
      <c r="A2780" t="s">
        <v>243</v>
      </c>
      <c r="B2780">
        <v>0</v>
      </c>
    </row>
    <row r="2781" spans="1:2">
      <c r="A2781" t="s">
        <v>244</v>
      </c>
      <c r="B2781">
        <v>126</v>
      </c>
    </row>
    <row r="2782" spans="1:2">
      <c r="A2782" t="s">
        <v>169</v>
      </c>
      <c r="B2782" t="s">
        <v>718</v>
      </c>
    </row>
    <row r="2783" spans="1:2">
      <c r="A2783" t="s">
        <v>246</v>
      </c>
      <c r="B2783">
        <v>-3.4833500000000002</v>
      </c>
    </row>
    <row r="2784" spans="1:2">
      <c r="A2784" t="s">
        <v>247</v>
      </c>
      <c r="B2784">
        <v>-2.8847700000000001</v>
      </c>
    </row>
    <row r="2785" spans="1:2">
      <c r="A2785" t="s">
        <v>248</v>
      </c>
      <c r="B2785">
        <v>-2.5791599999999999</v>
      </c>
    </row>
    <row r="2786" spans="1:2">
      <c r="A2786" t="s">
        <v>265</v>
      </c>
      <c r="B2786">
        <v>0.01</v>
      </c>
    </row>
    <row r="2787" spans="1:2">
      <c r="A2787" t="s">
        <v>683</v>
      </c>
      <c r="B2787" t="s">
        <v>403</v>
      </c>
    </row>
    <row r="2788" spans="1:2">
      <c r="A2788" t="s">
        <v>684</v>
      </c>
      <c r="B2788" t="s">
        <v>441</v>
      </c>
    </row>
    <row r="2789" spans="1:2">
      <c r="A2789" t="s">
        <v>685</v>
      </c>
      <c r="B2789">
        <v>0</v>
      </c>
    </row>
    <row r="2790" spans="1:2">
      <c r="A2790" t="s">
        <v>250</v>
      </c>
      <c r="B2790" t="s">
        <v>697</v>
      </c>
    </row>
    <row r="2791" spans="1:2">
      <c r="A2791" t="s">
        <v>252</v>
      </c>
      <c r="B2791" t="s">
        <v>253</v>
      </c>
    </row>
    <row r="2792" spans="1:2">
      <c r="A2792" t="s">
        <v>569</v>
      </c>
    </row>
    <row r="2793" spans="1:2">
      <c r="A2793" t="s">
        <v>241</v>
      </c>
      <c r="B2793">
        <v>-8.9325799999999997</v>
      </c>
    </row>
    <row r="2794" spans="1:2">
      <c r="A2794" t="s">
        <v>242</v>
      </c>
      <c r="B2794" s="10">
        <v>9.7250900000000004E-15</v>
      </c>
    </row>
    <row r="2795" spans="1:2">
      <c r="A2795" t="s">
        <v>243</v>
      </c>
      <c r="B2795">
        <v>1</v>
      </c>
    </row>
    <row r="2796" spans="1:2">
      <c r="A2796" t="s">
        <v>244</v>
      </c>
      <c r="B2796">
        <v>125</v>
      </c>
    </row>
    <row r="2797" spans="1:2">
      <c r="A2797" t="s">
        <v>169</v>
      </c>
      <c r="B2797" t="s">
        <v>719</v>
      </c>
    </row>
    <row r="2798" spans="1:2">
      <c r="A2798" t="s">
        <v>246</v>
      </c>
      <c r="B2798">
        <v>-3.4837799999999999</v>
      </c>
    </row>
    <row r="2799" spans="1:2">
      <c r="A2799" t="s">
        <v>247</v>
      </c>
      <c r="B2799">
        <v>-2.8849499999999999</v>
      </c>
    </row>
    <row r="2800" spans="1:2">
      <c r="A2800" t="s">
        <v>248</v>
      </c>
      <c r="B2800">
        <v>-2.5792600000000001</v>
      </c>
    </row>
    <row r="2801" spans="1:2">
      <c r="A2801" t="s">
        <v>265</v>
      </c>
      <c r="B2801">
        <v>0.01</v>
      </c>
    </row>
    <row r="2802" spans="1:2">
      <c r="A2802" t="s">
        <v>683</v>
      </c>
      <c r="B2802" t="s">
        <v>403</v>
      </c>
    </row>
    <row r="2803" spans="1:2">
      <c r="A2803" t="s">
        <v>684</v>
      </c>
      <c r="B2803" t="s">
        <v>441</v>
      </c>
    </row>
    <row r="2804" spans="1:2">
      <c r="A2804" t="s">
        <v>685</v>
      </c>
      <c r="B2804">
        <v>0</v>
      </c>
    </row>
    <row r="2805" spans="1:2">
      <c r="A2805" t="s">
        <v>250</v>
      </c>
      <c r="B2805" t="s">
        <v>697</v>
      </c>
    </row>
    <row r="2806" spans="1:2">
      <c r="A2806" t="s">
        <v>252</v>
      </c>
      <c r="B2806" t="s">
        <v>253</v>
      </c>
    </row>
    <row r="2807" spans="1:2">
      <c r="A2807" t="s">
        <v>570</v>
      </c>
    </row>
    <row r="2808" spans="1:2">
      <c r="A2808" t="s">
        <v>241</v>
      </c>
      <c r="B2808">
        <v>-9.1845800000000004</v>
      </c>
    </row>
    <row r="2809" spans="1:2">
      <c r="A2809" t="s">
        <v>242</v>
      </c>
      <c r="B2809" s="10">
        <v>2.2051800000000001E-15</v>
      </c>
    </row>
    <row r="2810" spans="1:2">
      <c r="A2810" t="s">
        <v>243</v>
      </c>
      <c r="B2810">
        <v>0</v>
      </c>
    </row>
    <row r="2811" spans="1:2">
      <c r="A2811" t="s">
        <v>244</v>
      </c>
      <c r="B2811">
        <v>126</v>
      </c>
    </row>
    <row r="2812" spans="1:2">
      <c r="A2812" t="s">
        <v>169</v>
      </c>
      <c r="B2812" t="s">
        <v>701</v>
      </c>
    </row>
    <row r="2813" spans="1:2">
      <c r="A2813" t="s">
        <v>246</v>
      </c>
      <c r="B2813">
        <v>-3.4833500000000002</v>
      </c>
    </row>
    <row r="2814" spans="1:2">
      <c r="A2814" t="s">
        <v>247</v>
      </c>
      <c r="B2814">
        <v>-2.8847700000000001</v>
      </c>
    </row>
    <row r="2815" spans="1:2">
      <c r="A2815" t="s">
        <v>248</v>
      </c>
      <c r="B2815">
        <v>-2.5791599999999999</v>
      </c>
    </row>
    <row r="2816" spans="1:2">
      <c r="A2816" t="s">
        <v>265</v>
      </c>
      <c r="B2816">
        <v>0.01</v>
      </c>
    </row>
    <row r="2817" spans="1:2">
      <c r="A2817" t="s">
        <v>683</v>
      </c>
      <c r="B2817" t="s">
        <v>403</v>
      </c>
    </row>
    <row r="2818" spans="1:2">
      <c r="A2818" t="s">
        <v>684</v>
      </c>
      <c r="B2818" t="s">
        <v>441</v>
      </c>
    </row>
    <row r="2819" spans="1:2">
      <c r="A2819" t="s">
        <v>685</v>
      </c>
      <c r="B2819">
        <v>0</v>
      </c>
    </row>
    <row r="2820" spans="1:2">
      <c r="A2820" t="s">
        <v>250</v>
      </c>
      <c r="B2820" t="s">
        <v>697</v>
      </c>
    </row>
    <row r="2821" spans="1:2">
      <c r="A2821" t="s">
        <v>252</v>
      </c>
      <c r="B2821" t="s">
        <v>253</v>
      </c>
    </row>
    <row r="2822" spans="1:2">
      <c r="A2822" t="s">
        <v>571</v>
      </c>
    </row>
    <row r="2823" spans="1:2">
      <c r="A2823" t="s">
        <v>241</v>
      </c>
      <c r="B2823">
        <v>-9.3961100000000002</v>
      </c>
    </row>
    <row r="2824" spans="1:2">
      <c r="A2824" t="s">
        <v>242</v>
      </c>
      <c r="B2824" s="10">
        <v>6.3678300000000002E-16</v>
      </c>
    </row>
    <row r="2825" spans="1:2">
      <c r="A2825" t="s">
        <v>243</v>
      </c>
      <c r="B2825">
        <v>0</v>
      </c>
    </row>
    <row r="2826" spans="1:2">
      <c r="A2826" t="s">
        <v>244</v>
      </c>
      <c r="B2826">
        <v>126</v>
      </c>
    </row>
    <row r="2827" spans="1:2">
      <c r="A2827" t="s">
        <v>169</v>
      </c>
      <c r="B2827" t="s">
        <v>720</v>
      </c>
    </row>
    <row r="2828" spans="1:2">
      <c r="A2828" t="s">
        <v>246</v>
      </c>
      <c r="B2828">
        <v>-3.4833500000000002</v>
      </c>
    </row>
    <row r="2829" spans="1:2">
      <c r="A2829" t="s">
        <v>247</v>
      </c>
      <c r="B2829">
        <v>-2.8847700000000001</v>
      </c>
    </row>
    <row r="2830" spans="1:2">
      <c r="A2830" t="s">
        <v>248</v>
      </c>
      <c r="B2830">
        <v>-2.5791599999999999</v>
      </c>
    </row>
    <row r="2831" spans="1:2">
      <c r="A2831" t="s">
        <v>265</v>
      </c>
      <c r="B2831">
        <v>0.01</v>
      </c>
    </row>
    <row r="2832" spans="1:2">
      <c r="A2832" t="s">
        <v>683</v>
      </c>
      <c r="B2832" t="s">
        <v>403</v>
      </c>
    </row>
    <row r="2833" spans="1:2">
      <c r="A2833" t="s">
        <v>684</v>
      </c>
      <c r="B2833" t="s">
        <v>441</v>
      </c>
    </row>
    <row r="2834" spans="1:2">
      <c r="A2834" t="s">
        <v>685</v>
      </c>
      <c r="B2834">
        <v>0</v>
      </c>
    </row>
    <row r="2835" spans="1:2">
      <c r="A2835" t="s">
        <v>250</v>
      </c>
      <c r="B2835" t="s">
        <v>697</v>
      </c>
    </row>
    <row r="2836" spans="1:2">
      <c r="A2836" t="s">
        <v>252</v>
      </c>
      <c r="B2836" t="s">
        <v>253</v>
      </c>
    </row>
    <row r="2837" spans="1:2">
      <c r="A2837" t="s">
        <v>572</v>
      </c>
    </row>
    <row r="2838" spans="1:2">
      <c r="A2838" t="s">
        <v>241</v>
      </c>
      <c r="B2838">
        <v>-8.2586700000000004</v>
      </c>
    </row>
    <row r="2839" spans="1:2">
      <c r="A2839" t="s">
        <v>242</v>
      </c>
      <c r="B2839" s="10">
        <v>5.1537599999999998E-13</v>
      </c>
    </row>
    <row r="2840" spans="1:2">
      <c r="A2840" t="s">
        <v>243</v>
      </c>
      <c r="B2840">
        <v>0</v>
      </c>
    </row>
    <row r="2841" spans="1:2">
      <c r="A2841" t="s">
        <v>244</v>
      </c>
      <c r="B2841">
        <v>126</v>
      </c>
    </row>
    <row r="2842" spans="1:2">
      <c r="A2842" t="s">
        <v>169</v>
      </c>
      <c r="B2842" t="s">
        <v>721</v>
      </c>
    </row>
    <row r="2843" spans="1:2">
      <c r="A2843" t="s">
        <v>246</v>
      </c>
      <c r="B2843">
        <v>-3.4833500000000002</v>
      </c>
    </row>
    <row r="2844" spans="1:2">
      <c r="A2844" t="s">
        <v>247</v>
      </c>
      <c r="B2844">
        <v>-2.8847700000000001</v>
      </c>
    </row>
    <row r="2845" spans="1:2">
      <c r="A2845" t="s">
        <v>248</v>
      </c>
      <c r="B2845">
        <v>-2.5791599999999999</v>
      </c>
    </row>
    <row r="2846" spans="1:2">
      <c r="A2846" t="s">
        <v>265</v>
      </c>
      <c r="B2846">
        <v>0.01</v>
      </c>
    </row>
    <row r="2847" spans="1:2">
      <c r="A2847" t="s">
        <v>683</v>
      </c>
      <c r="B2847" t="s">
        <v>403</v>
      </c>
    </row>
    <row r="2848" spans="1:2">
      <c r="A2848" t="s">
        <v>684</v>
      </c>
      <c r="B2848" t="s">
        <v>441</v>
      </c>
    </row>
    <row r="2849" spans="1:2">
      <c r="A2849" t="s">
        <v>685</v>
      </c>
      <c r="B2849">
        <v>0</v>
      </c>
    </row>
    <row r="2850" spans="1:2">
      <c r="A2850" t="s">
        <v>250</v>
      </c>
      <c r="B2850" t="s">
        <v>697</v>
      </c>
    </row>
    <row r="2851" spans="1:2">
      <c r="A2851" t="s">
        <v>252</v>
      </c>
      <c r="B2851" t="s">
        <v>253</v>
      </c>
    </row>
    <row r="2852" spans="1:2">
      <c r="A2852" t="s">
        <v>573</v>
      </c>
    </row>
    <row r="2853" spans="1:2">
      <c r="A2853" t="s">
        <v>241</v>
      </c>
      <c r="B2853">
        <v>-3.9742899999999999</v>
      </c>
    </row>
    <row r="2854" spans="1:2">
      <c r="A2854" t="s">
        <v>242</v>
      </c>
      <c r="B2854">
        <v>1.5513E-3</v>
      </c>
    </row>
    <row r="2855" spans="1:2">
      <c r="A2855" t="s">
        <v>243</v>
      </c>
      <c r="B2855">
        <v>0</v>
      </c>
    </row>
    <row r="2856" spans="1:2">
      <c r="A2856" t="s">
        <v>244</v>
      </c>
      <c r="B2856">
        <v>126</v>
      </c>
    </row>
    <row r="2857" spans="1:2">
      <c r="A2857" t="s">
        <v>169</v>
      </c>
      <c r="B2857" t="s">
        <v>144</v>
      </c>
    </row>
    <row r="2858" spans="1:2">
      <c r="A2858" t="s">
        <v>246</v>
      </c>
      <c r="B2858">
        <v>-3.4833500000000002</v>
      </c>
    </row>
    <row r="2859" spans="1:2">
      <c r="A2859" t="s">
        <v>247</v>
      </c>
      <c r="B2859">
        <v>-2.8847700000000001</v>
      </c>
    </row>
    <row r="2860" spans="1:2">
      <c r="A2860" t="s">
        <v>248</v>
      </c>
      <c r="B2860">
        <v>-2.5791599999999999</v>
      </c>
    </row>
    <row r="2861" spans="1:2">
      <c r="A2861" t="s">
        <v>265</v>
      </c>
      <c r="B2861">
        <v>0.01</v>
      </c>
    </row>
    <row r="2862" spans="1:2">
      <c r="A2862" t="s">
        <v>683</v>
      </c>
      <c r="B2862" t="s">
        <v>403</v>
      </c>
    </row>
    <row r="2863" spans="1:2">
      <c r="A2863" t="s">
        <v>684</v>
      </c>
      <c r="B2863" t="s">
        <v>441</v>
      </c>
    </row>
    <row r="2864" spans="1:2">
      <c r="A2864" t="s">
        <v>685</v>
      </c>
      <c r="B2864">
        <v>1.6000000000000001E-3</v>
      </c>
    </row>
    <row r="2865" spans="1:2">
      <c r="A2865" t="s">
        <v>250</v>
      </c>
      <c r="B2865" t="s">
        <v>697</v>
      </c>
    </row>
    <row r="2866" spans="1:2">
      <c r="A2866" t="s">
        <v>252</v>
      </c>
      <c r="B2866" t="s">
        <v>253</v>
      </c>
    </row>
    <row r="2867" spans="1:2">
      <c r="A2867" t="s">
        <v>574</v>
      </c>
    </row>
    <row r="2868" spans="1:2">
      <c r="A2868" t="s">
        <v>241</v>
      </c>
      <c r="B2868">
        <v>-3.75624</v>
      </c>
    </row>
    <row r="2869" spans="1:2">
      <c r="A2869" t="s">
        <v>242</v>
      </c>
      <c r="B2869">
        <v>3.3880899999999999E-3</v>
      </c>
    </row>
    <row r="2870" spans="1:2">
      <c r="A2870" t="s">
        <v>243</v>
      </c>
      <c r="B2870">
        <v>0</v>
      </c>
    </row>
    <row r="2871" spans="1:2">
      <c r="A2871" t="s">
        <v>244</v>
      </c>
      <c r="B2871">
        <v>126</v>
      </c>
    </row>
    <row r="2872" spans="1:2">
      <c r="A2872" t="s">
        <v>169</v>
      </c>
      <c r="B2872" t="s">
        <v>145</v>
      </c>
    </row>
    <row r="2873" spans="1:2">
      <c r="A2873" t="s">
        <v>246</v>
      </c>
      <c r="B2873">
        <v>-3.4833500000000002</v>
      </c>
    </row>
    <row r="2874" spans="1:2">
      <c r="A2874" t="s">
        <v>247</v>
      </c>
      <c r="B2874">
        <v>-2.8847700000000001</v>
      </c>
    </row>
    <row r="2875" spans="1:2">
      <c r="A2875" t="s">
        <v>248</v>
      </c>
      <c r="B2875">
        <v>-2.5791599999999999</v>
      </c>
    </row>
    <row r="2876" spans="1:2">
      <c r="A2876" t="s">
        <v>265</v>
      </c>
      <c r="B2876">
        <v>0.01</v>
      </c>
    </row>
    <row r="2877" spans="1:2">
      <c r="A2877" t="s">
        <v>683</v>
      </c>
      <c r="B2877" t="s">
        <v>403</v>
      </c>
    </row>
    <row r="2878" spans="1:2">
      <c r="A2878" t="s">
        <v>684</v>
      </c>
      <c r="B2878" t="s">
        <v>441</v>
      </c>
    </row>
    <row r="2879" spans="1:2">
      <c r="A2879" t="s">
        <v>685</v>
      </c>
      <c r="B2879">
        <v>3.3999999999999998E-3</v>
      </c>
    </row>
    <row r="2880" spans="1:2">
      <c r="A2880" t="s">
        <v>250</v>
      </c>
      <c r="B2880" t="s">
        <v>697</v>
      </c>
    </row>
    <row r="2881" spans="1:2">
      <c r="A2881" t="s">
        <v>252</v>
      </c>
      <c r="B2881" t="s">
        <v>253</v>
      </c>
    </row>
    <row r="2882" spans="1:2">
      <c r="A2882" t="s">
        <v>575</v>
      </c>
    </row>
    <row r="2883" spans="1:2">
      <c r="A2883" t="s">
        <v>241</v>
      </c>
      <c r="B2883">
        <v>-3.9807899999999998</v>
      </c>
    </row>
    <row r="2884" spans="1:2">
      <c r="A2884" t="s">
        <v>242</v>
      </c>
      <c r="B2884">
        <v>1.5145099999999999E-3</v>
      </c>
    </row>
    <row r="2885" spans="1:2">
      <c r="A2885" t="s">
        <v>243</v>
      </c>
      <c r="B2885">
        <v>0</v>
      </c>
    </row>
    <row r="2886" spans="1:2">
      <c r="A2886" t="s">
        <v>244</v>
      </c>
      <c r="B2886">
        <v>126</v>
      </c>
    </row>
    <row r="2887" spans="1:2">
      <c r="A2887" t="s">
        <v>169</v>
      </c>
      <c r="B2887" t="s">
        <v>146</v>
      </c>
    </row>
    <row r="2888" spans="1:2">
      <c r="A2888" t="s">
        <v>246</v>
      </c>
      <c r="B2888">
        <v>-3.4833500000000002</v>
      </c>
    </row>
    <row r="2889" spans="1:2">
      <c r="A2889" t="s">
        <v>247</v>
      </c>
      <c r="B2889">
        <v>-2.8847700000000001</v>
      </c>
    </row>
    <row r="2890" spans="1:2">
      <c r="A2890" t="s">
        <v>248</v>
      </c>
      <c r="B2890">
        <v>-2.5791599999999999</v>
      </c>
    </row>
    <row r="2891" spans="1:2">
      <c r="A2891" t="s">
        <v>265</v>
      </c>
      <c r="B2891">
        <v>0.01</v>
      </c>
    </row>
    <row r="2892" spans="1:2">
      <c r="A2892" t="s">
        <v>683</v>
      </c>
      <c r="B2892" t="s">
        <v>403</v>
      </c>
    </row>
    <row r="2893" spans="1:2">
      <c r="A2893" t="s">
        <v>684</v>
      </c>
      <c r="B2893" t="s">
        <v>441</v>
      </c>
    </row>
    <row r="2894" spans="1:2">
      <c r="A2894" t="s">
        <v>685</v>
      </c>
      <c r="B2894">
        <v>1.5E-3</v>
      </c>
    </row>
    <row r="2895" spans="1:2">
      <c r="A2895" t="s">
        <v>250</v>
      </c>
      <c r="B2895" t="s">
        <v>697</v>
      </c>
    </row>
    <row r="2896" spans="1:2">
      <c r="A2896" t="s">
        <v>252</v>
      </c>
      <c r="B2896" t="s">
        <v>253</v>
      </c>
    </row>
    <row r="2897" spans="1:2">
      <c r="A2897" t="s">
        <v>576</v>
      </c>
    </row>
    <row r="2898" spans="1:2">
      <c r="A2898" t="s">
        <v>241</v>
      </c>
      <c r="B2898">
        <v>-5.7992100000000004</v>
      </c>
    </row>
    <row r="2899" spans="1:2">
      <c r="A2899" t="s">
        <v>242</v>
      </c>
      <c r="B2899" s="10">
        <v>4.6737799999999999E-7</v>
      </c>
    </row>
    <row r="2900" spans="1:2">
      <c r="A2900" t="s">
        <v>243</v>
      </c>
      <c r="B2900">
        <v>0</v>
      </c>
    </row>
    <row r="2901" spans="1:2">
      <c r="A2901" t="s">
        <v>244</v>
      </c>
      <c r="B2901">
        <v>126</v>
      </c>
    </row>
    <row r="2902" spans="1:2">
      <c r="A2902" t="s">
        <v>169</v>
      </c>
      <c r="B2902" t="s">
        <v>147</v>
      </c>
    </row>
    <row r="2903" spans="1:2">
      <c r="A2903" t="s">
        <v>246</v>
      </c>
      <c r="B2903">
        <v>-3.4833500000000002</v>
      </c>
    </row>
    <row r="2904" spans="1:2">
      <c r="A2904" t="s">
        <v>247</v>
      </c>
      <c r="B2904">
        <v>-2.8847700000000001</v>
      </c>
    </row>
    <row r="2905" spans="1:2">
      <c r="A2905" t="s">
        <v>248</v>
      </c>
      <c r="B2905">
        <v>-2.5791599999999999</v>
      </c>
    </row>
    <row r="2906" spans="1:2">
      <c r="A2906" t="s">
        <v>265</v>
      </c>
      <c r="B2906">
        <v>0.01</v>
      </c>
    </row>
    <row r="2907" spans="1:2">
      <c r="A2907" t="s">
        <v>683</v>
      </c>
      <c r="B2907" t="s">
        <v>403</v>
      </c>
    </row>
    <row r="2908" spans="1:2">
      <c r="A2908" t="s">
        <v>684</v>
      </c>
      <c r="B2908" t="s">
        <v>441</v>
      </c>
    </row>
    <row r="2909" spans="1:2">
      <c r="A2909" t="s">
        <v>685</v>
      </c>
      <c r="B2909">
        <v>0</v>
      </c>
    </row>
    <row r="2910" spans="1:2">
      <c r="A2910" t="s">
        <v>250</v>
      </c>
      <c r="B2910" t="s">
        <v>697</v>
      </c>
    </row>
    <row r="2911" spans="1:2">
      <c r="A2911" t="s">
        <v>252</v>
      </c>
      <c r="B2911" t="s">
        <v>253</v>
      </c>
    </row>
    <row r="2912" spans="1:2">
      <c r="A2912" t="s">
        <v>577</v>
      </c>
    </row>
    <row r="2913" spans="1:2">
      <c r="A2913" t="s">
        <v>241</v>
      </c>
      <c r="B2913">
        <v>-0.53533600000000003</v>
      </c>
    </row>
    <row r="2914" spans="1:2">
      <c r="A2914" t="s">
        <v>242</v>
      </c>
      <c r="B2914">
        <v>0.884934</v>
      </c>
    </row>
    <row r="2915" spans="1:2">
      <c r="A2915" t="s">
        <v>243</v>
      </c>
      <c r="B2915">
        <v>3</v>
      </c>
    </row>
    <row r="2916" spans="1:2">
      <c r="A2916" t="s">
        <v>244</v>
      </c>
      <c r="B2916">
        <v>123</v>
      </c>
    </row>
    <row r="2917" spans="1:2">
      <c r="A2917" t="s">
        <v>169</v>
      </c>
      <c r="B2917" t="s">
        <v>141</v>
      </c>
    </row>
    <row r="2918" spans="1:2">
      <c r="A2918" t="s">
        <v>246</v>
      </c>
      <c r="B2918">
        <v>-3.4846699999999999</v>
      </c>
    </row>
    <row r="2919" spans="1:2">
      <c r="A2919" t="s">
        <v>247</v>
      </c>
      <c r="B2919">
        <v>-2.8853399999999998</v>
      </c>
    </row>
    <row r="2920" spans="1:2">
      <c r="A2920" t="s">
        <v>248</v>
      </c>
      <c r="B2920">
        <v>-2.5794600000000001</v>
      </c>
    </row>
    <row r="2921" spans="1:2">
      <c r="A2921" t="s">
        <v>265</v>
      </c>
      <c r="B2921">
        <v>0.01</v>
      </c>
    </row>
    <row r="2922" spans="1:2">
      <c r="A2922" t="s">
        <v>683</v>
      </c>
      <c r="B2922" t="s">
        <v>403</v>
      </c>
    </row>
    <row r="2923" spans="1:2">
      <c r="A2923" t="s">
        <v>684</v>
      </c>
      <c r="B2923" t="s">
        <v>441</v>
      </c>
    </row>
    <row r="2924" spans="1:2">
      <c r="A2924" t="s">
        <v>685</v>
      </c>
      <c r="B2924">
        <v>0.88490000000000002</v>
      </c>
    </row>
    <row r="2925" spans="1:2">
      <c r="A2925" t="s">
        <v>250</v>
      </c>
      <c r="B2925" t="s">
        <v>687</v>
      </c>
    </row>
    <row r="2926" spans="1:2">
      <c r="A2926" t="s">
        <v>252</v>
      </c>
      <c r="B2926" t="s">
        <v>253</v>
      </c>
    </row>
    <row r="2927" spans="1:2">
      <c r="A2927" t="s">
        <v>578</v>
      </c>
    </row>
    <row r="2928" spans="1:2">
      <c r="A2928" t="s">
        <v>241</v>
      </c>
      <c r="B2928">
        <v>-1.0281199999999999</v>
      </c>
    </row>
    <row r="2929" spans="1:2">
      <c r="A2929" t="s">
        <v>242</v>
      </c>
      <c r="B2929">
        <v>0.74287000000000003</v>
      </c>
    </row>
    <row r="2930" spans="1:2">
      <c r="A2930" t="s">
        <v>243</v>
      </c>
      <c r="B2930">
        <v>3</v>
      </c>
    </row>
    <row r="2931" spans="1:2">
      <c r="A2931" t="s">
        <v>244</v>
      </c>
      <c r="B2931">
        <v>123</v>
      </c>
    </row>
    <row r="2932" spans="1:2">
      <c r="A2932" t="s">
        <v>169</v>
      </c>
      <c r="B2932" t="s">
        <v>142</v>
      </c>
    </row>
    <row r="2933" spans="1:2">
      <c r="A2933" t="s">
        <v>246</v>
      </c>
      <c r="B2933">
        <v>-3.4846699999999999</v>
      </c>
    </row>
    <row r="2934" spans="1:2">
      <c r="A2934" t="s">
        <v>247</v>
      </c>
      <c r="B2934">
        <v>-2.8853399999999998</v>
      </c>
    </row>
    <row r="2935" spans="1:2">
      <c r="A2935" t="s">
        <v>248</v>
      </c>
      <c r="B2935">
        <v>-2.5794600000000001</v>
      </c>
    </row>
    <row r="2936" spans="1:2">
      <c r="A2936" t="s">
        <v>265</v>
      </c>
      <c r="B2936">
        <v>0.01</v>
      </c>
    </row>
    <row r="2937" spans="1:2">
      <c r="A2937" t="s">
        <v>683</v>
      </c>
      <c r="B2937" t="s">
        <v>403</v>
      </c>
    </row>
    <row r="2938" spans="1:2">
      <c r="A2938" t="s">
        <v>684</v>
      </c>
      <c r="B2938" t="s">
        <v>441</v>
      </c>
    </row>
    <row r="2939" spans="1:2">
      <c r="A2939" t="s">
        <v>685</v>
      </c>
      <c r="B2939">
        <v>0.7429</v>
      </c>
    </row>
    <row r="2940" spans="1:2">
      <c r="A2940" t="s">
        <v>250</v>
      </c>
      <c r="B2940" t="s">
        <v>687</v>
      </c>
    </row>
    <row r="2941" spans="1:2">
      <c r="A2941" t="s">
        <v>252</v>
      </c>
      <c r="B2941" t="s">
        <v>253</v>
      </c>
    </row>
    <row r="2942" spans="1:2">
      <c r="A2942" t="s">
        <v>579</v>
      </c>
      <c r="B2942" s="10"/>
    </row>
    <row r="2943" spans="1:2">
      <c r="A2943" t="s">
        <v>241</v>
      </c>
      <c r="B2943">
        <v>-1.9330400000000001</v>
      </c>
    </row>
    <row r="2944" spans="1:2">
      <c r="A2944" t="s">
        <v>242</v>
      </c>
      <c r="B2944">
        <v>0.31668200000000002</v>
      </c>
    </row>
    <row r="2945" spans="1:2">
      <c r="A2945" t="s">
        <v>243</v>
      </c>
      <c r="B2945">
        <v>0</v>
      </c>
    </row>
    <row r="2946" spans="1:2">
      <c r="A2946" t="s">
        <v>244</v>
      </c>
      <c r="B2946">
        <v>126</v>
      </c>
    </row>
    <row r="2947" spans="1:2">
      <c r="A2947" t="s">
        <v>169</v>
      </c>
      <c r="B2947" t="s">
        <v>143</v>
      </c>
    </row>
    <row r="2948" spans="1:2">
      <c r="A2948" t="s">
        <v>246</v>
      </c>
      <c r="B2948">
        <v>-3.4833500000000002</v>
      </c>
    </row>
    <row r="2949" spans="1:2">
      <c r="A2949" t="s">
        <v>247</v>
      </c>
      <c r="B2949">
        <v>-2.8847700000000001</v>
      </c>
    </row>
    <row r="2950" spans="1:2">
      <c r="A2950" t="s">
        <v>248</v>
      </c>
      <c r="B2950">
        <v>-2.5791599999999999</v>
      </c>
    </row>
    <row r="2951" spans="1:2">
      <c r="A2951" t="s">
        <v>265</v>
      </c>
      <c r="B2951">
        <v>0.01</v>
      </c>
    </row>
    <row r="2952" spans="1:2">
      <c r="A2952" t="s">
        <v>683</v>
      </c>
      <c r="B2952" t="s">
        <v>403</v>
      </c>
    </row>
    <row r="2953" spans="1:2">
      <c r="A2953" t="s">
        <v>684</v>
      </c>
      <c r="B2953" t="s">
        <v>441</v>
      </c>
    </row>
    <row r="2954" spans="1:2">
      <c r="A2954" t="s">
        <v>685</v>
      </c>
      <c r="B2954">
        <v>0.31669999999999998</v>
      </c>
    </row>
    <row r="2955" spans="1:2">
      <c r="A2955" t="s">
        <v>250</v>
      </c>
      <c r="B2955" s="10" t="s">
        <v>687</v>
      </c>
    </row>
    <row r="2956" spans="1:2">
      <c r="A2956" t="s">
        <v>252</v>
      </c>
      <c r="B2956" t="s">
        <v>253</v>
      </c>
    </row>
    <row r="2957" spans="1:2">
      <c r="A2957" t="s">
        <v>580</v>
      </c>
    </row>
    <row r="2958" spans="1:2">
      <c r="A2958" t="s">
        <v>241</v>
      </c>
      <c r="B2958">
        <v>-3.4381599999999999</v>
      </c>
    </row>
    <row r="2959" spans="1:2">
      <c r="A2959" t="s">
        <v>242</v>
      </c>
      <c r="B2959" s="10">
        <v>9.72487E-3</v>
      </c>
    </row>
    <row r="2960" spans="1:2">
      <c r="A2960" t="s">
        <v>243</v>
      </c>
      <c r="B2960">
        <v>2</v>
      </c>
    </row>
    <row r="2961" spans="1:2">
      <c r="A2961" t="s">
        <v>244</v>
      </c>
      <c r="B2961">
        <v>124</v>
      </c>
    </row>
    <row r="2962" spans="1:2">
      <c r="A2962" t="s">
        <v>169</v>
      </c>
      <c r="B2962" t="s">
        <v>702</v>
      </c>
    </row>
    <row r="2963" spans="1:2">
      <c r="A2963" t="s">
        <v>246</v>
      </c>
      <c r="B2963">
        <v>-3.4842200000000001</v>
      </c>
    </row>
    <row r="2964" spans="1:2">
      <c r="A2964" t="s">
        <v>247</v>
      </c>
      <c r="B2964">
        <v>-2.8851499999999999</v>
      </c>
    </row>
    <row r="2965" spans="1:2">
      <c r="A2965" t="s">
        <v>248</v>
      </c>
      <c r="B2965">
        <v>-2.5793599999999999</v>
      </c>
    </row>
    <row r="2966" spans="1:2">
      <c r="A2966" t="s">
        <v>265</v>
      </c>
      <c r="B2966">
        <v>0.01</v>
      </c>
    </row>
    <row r="2967" spans="1:2">
      <c r="A2967" t="s">
        <v>683</v>
      </c>
      <c r="B2967" t="s">
        <v>403</v>
      </c>
    </row>
    <row r="2968" spans="1:2">
      <c r="A2968" t="s">
        <v>684</v>
      </c>
      <c r="B2968" t="s">
        <v>441</v>
      </c>
    </row>
    <row r="2969" spans="1:2">
      <c r="A2969" t="s">
        <v>685</v>
      </c>
      <c r="B2969">
        <v>9.7000000000000003E-3</v>
      </c>
    </row>
    <row r="2970" spans="1:2">
      <c r="A2970" t="s">
        <v>250</v>
      </c>
      <c r="B2970" t="s">
        <v>697</v>
      </c>
    </row>
    <row r="2971" spans="1:2">
      <c r="A2971" t="s">
        <v>252</v>
      </c>
      <c r="B2971" t="s">
        <v>253</v>
      </c>
    </row>
    <row r="2972" spans="1:2">
      <c r="A2972" t="s">
        <v>581</v>
      </c>
    </row>
    <row r="2973" spans="1:2">
      <c r="A2973" t="s">
        <v>241</v>
      </c>
      <c r="B2973">
        <v>-3.4791500000000002</v>
      </c>
    </row>
    <row r="2974" spans="1:2">
      <c r="A2974" t="s">
        <v>242</v>
      </c>
      <c r="B2974" s="10">
        <v>8.5391000000000009E-3</v>
      </c>
    </row>
    <row r="2975" spans="1:2">
      <c r="A2975" t="s">
        <v>243</v>
      </c>
      <c r="B2975">
        <v>2</v>
      </c>
    </row>
    <row r="2976" spans="1:2">
      <c r="A2976" t="s">
        <v>244</v>
      </c>
      <c r="B2976">
        <v>124</v>
      </c>
    </row>
    <row r="2977" spans="1:2">
      <c r="A2977" t="s">
        <v>169</v>
      </c>
      <c r="B2977" t="s">
        <v>703</v>
      </c>
    </row>
    <row r="2978" spans="1:2">
      <c r="A2978" t="s">
        <v>246</v>
      </c>
      <c r="B2978">
        <v>-3.4842200000000001</v>
      </c>
    </row>
    <row r="2979" spans="1:2">
      <c r="A2979" t="s">
        <v>247</v>
      </c>
      <c r="B2979">
        <v>-2.8851499999999999</v>
      </c>
    </row>
    <row r="2980" spans="1:2">
      <c r="A2980" t="s">
        <v>248</v>
      </c>
      <c r="B2980">
        <v>-2.5793599999999999</v>
      </c>
    </row>
    <row r="2981" spans="1:2">
      <c r="A2981" t="s">
        <v>265</v>
      </c>
      <c r="B2981">
        <v>0.01</v>
      </c>
    </row>
    <row r="2982" spans="1:2">
      <c r="A2982" t="s">
        <v>683</v>
      </c>
      <c r="B2982" t="s">
        <v>403</v>
      </c>
    </row>
    <row r="2983" spans="1:2">
      <c r="A2983" t="s">
        <v>684</v>
      </c>
      <c r="B2983" t="s">
        <v>441</v>
      </c>
    </row>
    <row r="2984" spans="1:2">
      <c r="A2984" t="s">
        <v>685</v>
      </c>
      <c r="B2984">
        <v>8.5000000000000006E-3</v>
      </c>
    </row>
    <row r="2985" spans="1:2">
      <c r="A2985" t="s">
        <v>250</v>
      </c>
      <c r="B2985" t="s">
        <v>697</v>
      </c>
    </row>
    <row r="2986" spans="1:2">
      <c r="A2986" t="s">
        <v>252</v>
      </c>
      <c r="B2986" t="s">
        <v>253</v>
      </c>
    </row>
    <row r="2987" spans="1:2">
      <c r="A2987" t="s">
        <v>582</v>
      </c>
    </row>
    <row r="2988" spans="1:2">
      <c r="A2988" t="s">
        <v>241</v>
      </c>
      <c r="B2988">
        <v>-11.4765</v>
      </c>
    </row>
    <row r="2989" spans="1:2">
      <c r="A2989" t="s">
        <v>242</v>
      </c>
      <c r="B2989" s="10">
        <v>5.1153699999999999E-21</v>
      </c>
    </row>
    <row r="2990" spans="1:2">
      <c r="A2990" t="s">
        <v>243</v>
      </c>
      <c r="B2990">
        <v>0</v>
      </c>
    </row>
    <row r="2991" spans="1:2">
      <c r="A2991" t="s">
        <v>244</v>
      </c>
      <c r="B2991">
        <v>126</v>
      </c>
    </row>
    <row r="2992" spans="1:2">
      <c r="A2992" t="s">
        <v>169</v>
      </c>
      <c r="B2992" t="s">
        <v>704</v>
      </c>
    </row>
    <row r="2993" spans="1:2">
      <c r="A2993" t="s">
        <v>246</v>
      </c>
      <c r="B2993">
        <v>-3.4833500000000002</v>
      </c>
    </row>
    <row r="2994" spans="1:2">
      <c r="A2994" t="s">
        <v>247</v>
      </c>
      <c r="B2994">
        <v>-2.8847700000000001</v>
      </c>
    </row>
    <row r="2995" spans="1:2">
      <c r="A2995" t="s">
        <v>248</v>
      </c>
      <c r="B2995">
        <v>-2.5791599999999999</v>
      </c>
    </row>
    <row r="2996" spans="1:2">
      <c r="A2996" t="s">
        <v>265</v>
      </c>
      <c r="B2996">
        <v>0.01</v>
      </c>
    </row>
    <row r="2997" spans="1:2">
      <c r="A2997" t="s">
        <v>683</v>
      </c>
      <c r="B2997" t="s">
        <v>403</v>
      </c>
    </row>
    <row r="2998" spans="1:2">
      <c r="A2998" t="s">
        <v>684</v>
      </c>
      <c r="B2998" t="s">
        <v>441</v>
      </c>
    </row>
    <row r="2999" spans="1:2">
      <c r="A2999" t="s">
        <v>685</v>
      </c>
      <c r="B2999">
        <v>0</v>
      </c>
    </row>
    <row r="3000" spans="1:2">
      <c r="A3000" t="s">
        <v>250</v>
      </c>
      <c r="B3000" t="s">
        <v>697</v>
      </c>
    </row>
    <row r="3001" spans="1:2">
      <c r="A3001" t="s">
        <v>252</v>
      </c>
      <c r="B3001" t="s">
        <v>253</v>
      </c>
    </row>
    <row r="3002" spans="1:2">
      <c r="A3002" t="s">
        <v>583</v>
      </c>
    </row>
    <row r="3003" spans="1:2">
      <c r="A3003" t="s">
        <v>241</v>
      </c>
      <c r="B3003">
        <v>-3.3712</v>
      </c>
    </row>
    <row r="3004" spans="1:2">
      <c r="A3004" t="s">
        <v>242</v>
      </c>
      <c r="B3004">
        <v>5.5356000000000002E-2</v>
      </c>
    </row>
    <row r="3005" spans="1:2">
      <c r="A3005" t="s">
        <v>243</v>
      </c>
      <c r="B3005">
        <v>0</v>
      </c>
    </row>
    <row r="3006" spans="1:2">
      <c r="A3006" t="s">
        <v>244</v>
      </c>
      <c r="B3006">
        <v>126</v>
      </c>
    </row>
    <row r="3007" spans="1:2">
      <c r="A3007" t="s">
        <v>169</v>
      </c>
      <c r="B3007" s="10" t="s">
        <v>108</v>
      </c>
    </row>
    <row r="3008" spans="1:2">
      <c r="A3008" t="s">
        <v>246</v>
      </c>
      <c r="B3008">
        <v>-4.0324799999999996</v>
      </c>
    </row>
    <row r="3009" spans="1:2">
      <c r="A3009" t="s">
        <v>247</v>
      </c>
      <c r="B3009">
        <v>-3.4459300000000002</v>
      </c>
    </row>
    <row r="3010" spans="1:2">
      <c r="A3010" t="s">
        <v>248</v>
      </c>
      <c r="B3010">
        <v>-3.1478299999999999</v>
      </c>
    </row>
    <row r="3011" spans="1:2">
      <c r="A3011" t="s">
        <v>265</v>
      </c>
      <c r="B3011">
        <v>0.05</v>
      </c>
    </row>
    <row r="3012" spans="1:2">
      <c r="A3012" t="s">
        <v>683</v>
      </c>
      <c r="B3012" t="s">
        <v>403</v>
      </c>
    </row>
    <row r="3013" spans="1:2">
      <c r="A3013" t="s">
        <v>684</v>
      </c>
      <c r="B3013" t="s">
        <v>705</v>
      </c>
    </row>
    <row r="3014" spans="1:2">
      <c r="A3014" t="s">
        <v>685</v>
      </c>
      <c r="B3014">
        <v>5.5399999999999998E-2</v>
      </c>
    </row>
    <row r="3015" spans="1:2">
      <c r="A3015" t="s">
        <v>250</v>
      </c>
      <c r="B3015" t="s">
        <v>687</v>
      </c>
    </row>
    <row r="3016" spans="1:2">
      <c r="A3016" t="s">
        <v>252</v>
      </c>
      <c r="B3016" t="s">
        <v>253</v>
      </c>
    </row>
    <row r="3017" spans="1:2">
      <c r="A3017" t="s">
        <v>584</v>
      </c>
    </row>
    <row r="3018" spans="1:2">
      <c r="A3018" t="s">
        <v>241</v>
      </c>
      <c r="B3018">
        <v>-3.1193399999999998</v>
      </c>
    </row>
    <row r="3019" spans="1:2">
      <c r="A3019" t="s">
        <v>242</v>
      </c>
      <c r="B3019">
        <v>0.101705</v>
      </c>
    </row>
    <row r="3020" spans="1:2">
      <c r="A3020" t="s">
        <v>243</v>
      </c>
      <c r="B3020">
        <v>0</v>
      </c>
    </row>
    <row r="3021" spans="1:2">
      <c r="A3021" t="s">
        <v>244</v>
      </c>
      <c r="B3021">
        <v>126</v>
      </c>
    </row>
    <row r="3022" spans="1:2">
      <c r="A3022" t="s">
        <v>169</v>
      </c>
      <c r="B3022" t="s">
        <v>109</v>
      </c>
    </row>
    <row r="3023" spans="1:2">
      <c r="A3023" t="s">
        <v>246</v>
      </c>
      <c r="B3023">
        <v>-4.0324799999999996</v>
      </c>
    </row>
    <row r="3024" spans="1:2">
      <c r="A3024" t="s">
        <v>247</v>
      </c>
      <c r="B3024">
        <v>-3.4459300000000002</v>
      </c>
    </row>
    <row r="3025" spans="1:2">
      <c r="A3025" t="s">
        <v>248</v>
      </c>
      <c r="B3025">
        <v>-3.1478299999999999</v>
      </c>
    </row>
    <row r="3026" spans="1:2">
      <c r="A3026" t="s">
        <v>265</v>
      </c>
      <c r="B3026">
        <v>0.05</v>
      </c>
    </row>
    <row r="3027" spans="1:2">
      <c r="A3027" t="s">
        <v>683</v>
      </c>
      <c r="B3027" t="s">
        <v>403</v>
      </c>
    </row>
    <row r="3028" spans="1:2">
      <c r="A3028" t="s">
        <v>684</v>
      </c>
      <c r="B3028" t="s">
        <v>705</v>
      </c>
    </row>
    <row r="3029" spans="1:2">
      <c r="A3029" t="s">
        <v>685</v>
      </c>
      <c r="B3029">
        <v>0.1017</v>
      </c>
    </row>
    <row r="3030" spans="1:2">
      <c r="A3030" t="s">
        <v>250</v>
      </c>
      <c r="B3030" t="s">
        <v>687</v>
      </c>
    </row>
    <row r="3031" spans="1:2">
      <c r="A3031" t="s">
        <v>252</v>
      </c>
      <c r="B3031" t="s">
        <v>253</v>
      </c>
    </row>
    <row r="3032" spans="1:2">
      <c r="A3032" t="s">
        <v>585</v>
      </c>
    </row>
    <row r="3033" spans="1:2">
      <c r="A3033" t="s">
        <v>241</v>
      </c>
      <c r="B3033">
        <v>-3.2049799999999999</v>
      </c>
    </row>
    <row r="3034" spans="1:2">
      <c r="A3034" t="s">
        <v>242</v>
      </c>
      <c r="B3034">
        <v>8.3414000000000002E-2</v>
      </c>
    </row>
    <row r="3035" spans="1:2">
      <c r="A3035" t="s">
        <v>243</v>
      </c>
      <c r="B3035">
        <v>0</v>
      </c>
    </row>
    <row r="3036" spans="1:2">
      <c r="A3036" t="s">
        <v>244</v>
      </c>
      <c r="B3036">
        <v>126</v>
      </c>
    </row>
    <row r="3037" spans="1:2">
      <c r="A3037" t="s">
        <v>169</v>
      </c>
      <c r="B3037" t="s">
        <v>110</v>
      </c>
    </row>
    <row r="3038" spans="1:2">
      <c r="A3038" t="s">
        <v>246</v>
      </c>
      <c r="B3038">
        <v>-4.0324799999999996</v>
      </c>
    </row>
    <row r="3039" spans="1:2">
      <c r="A3039" t="s">
        <v>247</v>
      </c>
      <c r="B3039">
        <v>-3.4459300000000002</v>
      </c>
    </row>
    <row r="3040" spans="1:2">
      <c r="A3040" t="s">
        <v>248</v>
      </c>
      <c r="B3040">
        <v>-3.1478299999999999</v>
      </c>
    </row>
    <row r="3041" spans="1:2">
      <c r="A3041" t="s">
        <v>265</v>
      </c>
      <c r="B3041">
        <v>0.05</v>
      </c>
    </row>
    <row r="3042" spans="1:2">
      <c r="A3042" t="s">
        <v>683</v>
      </c>
      <c r="B3042" t="s">
        <v>403</v>
      </c>
    </row>
    <row r="3043" spans="1:2">
      <c r="A3043" t="s">
        <v>684</v>
      </c>
      <c r="B3043" t="s">
        <v>705</v>
      </c>
    </row>
    <row r="3044" spans="1:2">
      <c r="A3044" t="s">
        <v>685</v>
      </c>
      <c r="B3044">
        <v>8.3400000000000002E-2</v>
      </c>
    </row>
    <row r="3045" spans="1:2">
      <c r="A3045" t="s">
        <v>250</v>
      </c>
      <c r="B3045" t="s">
        <v>687</v>
      </c>
    </row>
    <row r="3046" spans="1:2">
      <c r="A3046" t="s">
        <v>252</v>
      </c>
      <c r="B3046" s="10" t="s">
        <v>253</v>
      </c>
    </row>
    <row r="3047" spans="1:2">
      <c r="A3047" t="s">
        <v>586</v>
      </c>
    </row>
    <row r="3048" spans="1:2">
      <c r="A3048" t="s">
        <v>241</v>
      </c>
      <c r="B3048">
        <v>-4.4972500000000002</v>
      </c>
    </row>
    <row r="3049" spans="1:2">
      <c r="A3049" t="s">
        <v>242</v>
      </c>
      <c r="B3049">
        <v>1.5252E-3</v>
      </c>
    </row>
    <row r="3050" spans="1:2">
      <c r="A3050" t="s">
        <v>243</v>
      </c>
      <c r="B3050">
        <v>0</v>
      </c>
    </row>
    <row r="3051" spans="1:2">
      <c r="A3051" t="s">
        <v>244</v>
      </c>
      <c r="B3051">
        <v>126</v>
      </c>
    </row>
    <row r="3052" spans="1:2">
      <c r="A3052" t="s">
        <v>169</v>
      </c>
      <c r="B3052" t="s">
        <v>111</v>
      </c>
    </row>
    <row r="3053" spans="1:2">
      <c r="A3053" t="s">
        <v>246</v>
      </c>
      <c r="B3053">
        <v>-4.0324799999999996</v>
      </c>
    </row>
    <row r="3054" spans="1:2">
      <c r="A3054" t="s">
        <v>247</v>
      </c>
      <c r="B3054">
        <v>-3.4459300000000002</v>
      </c>
    </row>
    <row r="3055" spans="1:2">
      <c r="A3055" t="s">
        <v>248</v>
      </c>
      <c r="B3055">
        <v>-3.1478299999999999</v>
      </c>
    </row>
    <row r="3056" spans="1:2">
      <c r="A3056" t="s">
        <v>265</v>
      </c>
      <c r="B3056">
        <v>0.05</v>
      </c>
    </row>
    <row r="3057" spans="1:2">
      <c r="A3057" t="s">
        <v>683</v>
      </c>
      <c r="B3057" t="s">
        <v>403</v>
      </c>
    </row>
    <row r="3058" spans="1:2">
      <c r="A3058" t="s">
        <v>684</v>
      </c>
      <c r="B3058" t="s">
        <v>705</v>
      </c>
    </row>
    <row r="3059" spans="1:2">
      <c r="A3059" t="s">
        <v>685</v>
      </c>
      <c r="B3059" s="10">
        <v>1.5E-3</v>
      </c>
    </row>
    <row r="3060" spans="1:2">
      <c r="A3060" t="s">
        <v>250</v>
      </c>
      <c r="B3060" t="s">
        <v>697</v>
      </c>
    </row>
    <row r="3061" spans="1:2">
      <c r="A3061" t="s">
        <v>252</v>
      </c>
      <c r="B3061" t="s">
        <v>253</v>
      </c>
    </row>
    <row r="3062" spans="1:2">
      <c r="A3062" t="s">
        <v>587</v>
      </c>
    </row>
    <row r="3063" spans="1:2">
      <c r="A3063" t="s">
        <v>241</v>
      </c>
      <c r="B3063">
        <v>-2.0310800000000002</v>
      </c>
    </row>
    <row r="3064" spans="1:2">
      <c r="A3064" t="s">
        <v>242</v>
      </c>
      <c r="B3064">
        <v>0.58440800000000004</v>
      </c>
    </row>
    <row r="3065" spans="1:2">
      <c r="A3065" t="s">
        <v>243</v>
      </c>
      <c r="B3065">
        <v>2</v>
      </c>
    </row>
    <row r="3066" spans="1:2">
      <c r="A3066" t="s">
        <v>244</v>
      </c>
      <c r="B3066">
        <v>124</v>
      </c>
    </row>
    <row r="3067" spans="1:2">
      <c r="A3067" t="s">
        <v>169</v>
      </c>
      <c r="B3067" t="s">
        <v>113</v>
      </c>
    </row>
    <row r="3068" spans="1:2">
      <c r="A3068" t="s">
        <v>246</v>
      </c>
      <c r="B3068">
        <v>-4.0336999999999996</v>
      </c>
    </row>
    <row r="3069" spans="1:2">
      <c r="A3069" t="s">
        <v>247</v>
      </c>
      <c r="B3069">
        <v>-3.44651</v>
      </c>
    </row>
    <row r="3070" spans="1:2">
      <c r="A3070" t="s">
        <v>248</v>
      </c>
      <c r="B3070">
        <v>-3.1481699999999999</v>
      </c>
    </row>
    <row r="3071" spans="1:2">
      <c r="A3071" t="s">
        <v>265</v>
      </c>
      <c r="B3071">
        <v>0.05</v>
      </c>
    </row>
    <row r="3072" spans="1:2">
      <c r="A3072" t="s">
        <v>683</v>
      </c>
      <c r="B3072" t="s">
        <v>403</v>
      </c>
    </row>
    <row r="3073" spans="1:2">
      <c r="A3073" t="s">
        <v>684</v>
      </c>
      <c r="B3073" t="s">
        <v>705</v>
      </c>
    </row>
    <row r="3074" spans="1:2">
      <c r="A3074" t="s">
        <v>685</v>
      </c>
      <c r="B3074">
        <v>0.58440000000000003</v>
      </c>
    </row>
    <row r="3075" spans="1:2">
      <c r="A3075" t="s">
        <v>250</v>
      </c>
      <c r="B3075" t="s">
        <v>687</v>
      </c>
    </row>
    <row r="3076" spans="1:2">
      <c r="A3076" t="s">
        <v>252</v>
      </c>
      <c r="B3076" t="s">
        <v>253</v>
      </c>
    </row>
    <row r="3077" spans="1:2">
      <c r="A3077" t="s">
        <v>588</v>
      </c>
    </row>
    <row r="3078" spans="1:2">
      <c r="A3078" t="s">
        <v>241</v>
      </c>
      <c r="B3078">
        <v>-3.5124499999999999</v>
      </c>
    </row>
    <row r="3079" spans="1:2">
      <c r="A3079" t="s">
        <v>242</v>
      </c>
      <c r="B3079">
        <v>3.8077600000000003E-2</v>
      </c>
    </row>
    <row r="3080" spans="1:2">
      <c r="A3080" t="s">
        <v>243</v>
      </c>
      <c r="B3080">
        <v>0</v>
      </c>
    </row>
    <row r="3081" spans="1:2">
      <c r="A3081" t="s">
        <v>244</v>
      </c>
      <c r="B3081">
        <v>126</v>
      </c>
    </row>
    <row r="3082" spans="1:2">
      <c r="A3082" t="s">
        <v>169</v>
      </c>
      <c r="B3082" t="s">
        <v>114</v>
      </c>
    </row>
    <row r="3083" spans="1:2">
      <c r="A3083" t="s">
        <v>246</v>
      </c>
      <c r="B3083">
        <v>-4.0324799999999996</v>
      </c>
    </row>
    <row r="3084" spans="1:2">
      <c r="A3084" t="s">
        <v>247</v>
      </c>
      <c r="B3084">
        <v>-3.4459300000000002</v>
      </c>
    </row>
    <row r="3085" spans="1:2">
      <c r="A3085" t="s">
        <v>248</v>
      </c>
      <c r="B3085">
        <v>-3.1478299999999999</v>
      </c>
    </row>
    <row r="3086" spans="1:2">
      <c r="A3086" t="s">
        <v>265</v>
      </c>
      <c r="B3086">
        <v>0.05</v>
      </c>
    </row>
    <row r="3087" spans="1:2">
      <c r="A3087" t="s">
        <v>683</v>
      </c>
      <c r="B3087" t="s">
        <v>403</v>
      </c>
    </row>
    <row r="3088" spans="1:2">
      <c r="A3088" t="s">
        <v>684</v>
      </c>
      <c r="B3088" t="s">
        <v>705</v>
      </c>
    </row>
    <row r="3089" spans="1:2">
      <c r="A3089" t="s">
        <v>685</v>
      </c>
      <c r="B3089">
        <v>3.8100000000000002E-2</v>
      </c>
    </row>
    <row r="3090" spans="1:2">
      <c r="A3090" t="s">
        <v>250</v>
      </c>
      <c r="B3090" t="s">
        <v>697</v>
      </c>
    </row>
    <row r="3091" spans="1:2">
      <c r="A3091" t="s">
        <v>252</v>
      </c>
      <c r="B3091" t="s">
        <v>253</v>
      </c>
    </row>
    <row r="3092" spans="1:2">
      <c r="A3092" t="s">
        <v>589</v>
      </c>
    </row>
    <row r="3093" spans="1:2">
      <c r="A3093" t="s">
        <v>241</v>
      </c>
      <c r="B3093">
        <v>-3.5527700000000002</v>
      </c>
    </row>
    <row r="3094" spans="1:2">
      <c r="A3094" t="s">
        <v>242</v>
      </c>
      <c r="B3094">
        <v>3.4074599999999997E-2</v>
      </c>
    </row>
    <row r="3095" spans="1:2">
      <c r="A3095" t="s">
        <v>243</v>
      </c>
      <c r="B3095">
        <v>0</v>
      </c>
    </row>
    <row r="3096" spans="1:2">
      <c r="A3096" t="s">
        <v>244</v>
      </c>
      <c r="B3096">
        <v>126</v>
      </c>
    </row>
    <row r="3097" spans="1:2">
      <c r="A3097" t="s">
        <v>169</v>
      </c>
      <c r="B3097" t="s">
        <v>115</v>
      </c>
    </row>
    <row r="3098" spans="1:2">
      <c r="A3098" t="s">
        <v>246</v>
      </c>
      <c r="B3098" s="10">
        <v>-4.0324799999999996</v>
      </c>
    </row>
    <row r="3099" spans="1:2">
      <c r="A3099" t="s">
        <v>247</v>
      </c>
      <c r="B3099">
        <v>-3.4459300000000002</v>
      </c>
    </row>
    <row r="3100" spans="1:2">
      <c r="A3100" t="s">
        <v>248</v>
      </c>
      <c r="B3100">
        <v>-3.1478299999999999</v>
      </c>
    </row>
    <row r="3101" spans="1:2">
      <c r="A3101" t="s">
        <v>265</v>
      </c>
      <c r="B3101">
        <v>0.05</v>
      </c>
    </row>
    <row r="3102" spans="1:2">
      <c r="A3102" t="s">
        <v>683</v>
      </c>
      <c r="B3102" t="s">
        <v>403</v>
      </c>
    </row>
    <row r="3103" spans="1:2">
      <c r="A3103" t="s">
        <v>684</v>
      </c>
      <c r="B3103" t="s">
        <v>705</v>
      </c>
    </row>
    <row r="3104" spans="1:2">
      <c r="A3104" t="s">
        <v>685</v>
      </c>
      <c r="B3104">
        <v>3.4099999999999998E-2</v>
      </c>
    </row>
    <row r="3105" spans="1:2">
      <c r="A3105" t="s">
        <v>250</v>
      </c>
      <c r="B3105" t="s">
        <v>697</v>
      </c>
    </row>
    <row r="3106" spans="1:2">
      <c r="A3106" t="s">
        <v>252</v>
      </c>
      <c r="B3106" t="s">
        <v>253</v>
      </c>
    </row>
    <row r="3107" spans="1:2">
      <c r="A3107" t="s">
        <v>590</v>
      </c>
    </row>
    <row r="3108" spans="1:2">
      <c r="A3108" t="s">
        <v>241</v>
      </c>
      <c r="B3108">
        <v>-4.9534700000000003</v>
      </c>
    </row>
    <row r="3109" spans="1:2">
      <c r="A3109" t="s">
        <v>242</v>
      </c>
      <c r="B3109">
        <v>2.4986700000000003E-4</v>
      </c>
    </row>
    <row r="3110" spans="1:2">
      <c r="A3110" t="s">
        <v>243</v>
      </c>
      <c r="B3110">
        <v>0</v>
      </c>
    </row>
    <row r="3111" spans="1:2">
      <c r="A3111" t="s">
        <v>244</v>
      </c>
      <c r="B3111" s="10">
        <v>126</v>
      </c>
    </row>
    <row r="3112" spans="1:2">
      <c r="A3112" t="s">
        <v>169</v>
      </c>
      <c r="B3112" t="s">
        <v>116</v>
      </c>
    </row>
    <row r="3113" spans="1:2">
      <c r="A3113" t="s">
        <v>246</v>
      </c>
      <c r="B3113">
        <v>-4.0324799999999996</v>
      </c>
    </row>
    <row r="3114" spans="1:2">
      <c r="A3114" t="s">
        <v>247</v>
      </c>
      <c r="B3114">
        <v>-3.4459300000000002</v>
      </c>
    </row>
    <row r="3115" spans="1:2">
      <c r="A3115" t="s">
        <v>248</v>
      </c>
      <c r="B3115">
        <v>-3.1478299999999999</v>
      </c>
    </row>
    <row r="3116" spans="1:2">
      <c r="A3116" t="s">
        <v>265</v>
      </c>
      <c r="B3116">
        <v>0.05</v>
      </c>
    </row>
    <row r="3117" spans="1:2">
      <c r="A3117" t="s">
        <v>683</v>
      </c>
      <c r="B3117" t="s">
        <v>403</v>
      </c>
    </row>
    <row r="3118" spans="1:2">
      <c r="A3118" t="s">
        <v>684</v>
      </c>
      <c r="B3118" t="s">
        <v>705</v>
      </c>
    </row>
    <row r="3119" spans="1:2">
      <c r="A3119" t="s">
        <v>685</v>
      </c>
      <c r="B3119">
        <v>2.0000000000000001E-4</v>
      </c>
    </row>
    <row r="3120" spans="1:2">
      <c r="A3120" t="s">
        <v>250</v>
      </c>
      <c r="B3120" t="s">
        <v>697</v>
      </c>
    </row>
    <row r="3121" spans="1:2">
      <c r="A3121" t="s">
        <v>252</v>
      </c>
      <c r="B3121" t="s">
        <v>253</v>
      </c>
    </row>
    <row r="3122" spans="1:2">
      <c r="A3122" t="s">
        <v>591</v>
      </c>
    </row>
    <row r="3123" spans="1:2">
      <c r="A3123" t="s">
        <v>241</v>
      </c>
      <c r="B3123">
        <v>-5.8840700000000004</v>
      </c>
    </row>
    <row r="3124" spans="1:2">
      <c r="A3124" t="s">
        <v>242</v>
      </c>
      <c r="B3124" s="10">
        <v>3.8363400000000003E-6</v>
      </c>
    </row>
    <row r="3125" spans="1:2">
      <c r="A3125" t="s">
        <v>243</v>
      </c>
      <c r="B3125">
        <v>0</v>
      </c>
    </row>
    <row r="3126" spans="1:2">
      <c r="A3126" t="s">
        <v>244</v>
      </c>
      <c r="B3126">
        <v>126</v>
      </c>
    </row>
    <row r="3127" spans="1:2">
      <c r="A3127" t="s">
        <v>169</v>
      </c>
      <c r="B3127" t="s">
        <v>118</v>
      </c>
    </row>
    <row r="3128" spans="1:2">
      <c r="A3128" t="s">
        <v>246</v>
      </c>
      <c r="B3128">
        <v>-4.0324799999999996</v>
      </c>
    </row>
    <row r="3129" spans="1:2">
      <c r="A3129" t="s">
        <v>247</v>
      </c>
      <c r="B3129">
        <v>-3.4459300000000002</v>
      </c>
    </row>
    <row r="3130" spans="1:2">
      <c r="A3130" t="s">
        <v>248</v>
      </c>
      <c r="B3130">
        <v>-3.1478299999999999</v>
      </c>
    </row>
    <row r="3131" spans="1:2">
      <c r="A3131" t="s">
        <v>265</v>
      </c>
      <c r="B3131">
        <v>0.05</v>
      </c>
    </row>
    <row r="3132" spans="1:2">
      <c r="A3132" t="s">
        <v>683</v>
      </c>
      <c r="B3132" t="s">
        <v>403</v>
      </c>
    </row>
    <row r="3133" spans="1:2">
      <c r="A3133" t="s">
        <v>684</v>
      </c>
      <c r="B3133" t="s">
        <v>705</v>
      </c>
    </row>
    <row r="3134" spans="1:2">
      <c r="A3134" t="s">
        <v>685</v>
      </c>
      <c r="B3134">
        <v>0</v>
      </c>
    </row>
    <row r="3135" spans="1:2">
      <c r="A3135" t="s">
        <v>250</v>
      </c>
      <c r="B3135" t="s">
        <v>697</v>
      </c>
    </row>
    <row r="3136" spans="1:2">
      <c r="A3136" t="s">
        <v>252</v>
      </c>
      <c r="B3136" t="s">
        <v>253</v>
      </c>
    </row>
    <row r="3137" spans="1:2">
      <c r="A3137" t="s">
        <v>592</v>
      </c>
    </row>
    <row r="3138" spans="1:2">
      <c r="A3138" t="s">
        <v>241</v>
      </c>
      <c r="B3138">
        <v>-4.1646999999999998</v>
      </c>
    </row>
    <row r="3139" spans="1:2">
      <c r="A3139" t="s">
        <v>242</v>
      </c>
      <c r="B3139">
        <v>5.0585200000000004E-3</v>
      </c>
    </row>
    <row r="3140" spans="1:2">
      <c r="A3140" t="s">
        <v>243</v>
      </c>
      <c r="B3140">
        <v>0</v>
      </c>
    </row>
    <row r="3141" spans="1:2">
      <c r="A3141" t="s">
        <v>244</v>
      </c>
      <c r="B3141">
        <v>126</v>
      </c>
    </row>
    <row r="3142" spans="1:2">
      <c r="A3142" t="s">
        <v>169</v>
      </c>
      <c r="B3142" t="s">
        <v>119</v>
      </c>
    </row>
    <row r="3143" spans="1:2">
      <c r="A3143" t="s">
        <v>246</v>
      </c>
      <c r="B3143">
        <v>-4.0324799999999996</v>
      </c>
    </row>
    <row r="3144" spans="1:2">
      <c r="A3144" t="s">
        <v>247</v>
      </c>
      <c r="B3144">
        <v>-3.4459300000000002</v>
      </c>
    </row>
    <row r="3145" spans="1:2">
      <c r="A3145" t="s">
        <v>248</v>
      </c>
      <c r="B3145">
        <v>-3.1478299999999999</v>
      </c>
    </row>
    <row r="3146" spans="1:2">
      <c r="A3146" t="s">
        <v>265</v>
      </c>
      <c r="B3146">
        <v>0.05</v>
      </c>
    </row>
    <row r="3147" spans="1:2">
      <c r="A3147" t="s">
        <v>683</v>
      </c>
      <c r="B3147" t="s">
        <v>403</v>
      </c>
    </row>
    <row r="3148" spans="1:2">
      <c r="A3148" t="s">
        <v>684</v>
      </c>
      <c r="B3148" t="s">
        <v>705</v>
      </c>
    </row>
    <row r="3149" spans="1:2">
      <c r="A3149" t="s">
        <v>685</v>
      </c>
      <c r="B3149">
        <v>5.1000000000000004E-3</v>
      </c>
    </row>
    <row r="3150" spans="1:2">
      <c r="A3150" t="s">
        <v>250</v>
      </c>
      <c r="B3150" t="s">
        <v>697</v>
      </c>
    </row>
    <row r="3151" spans="1:2">
      <c r="A3151" t="s">
        <v>252</v>
      </c>
      <c r="B3151" t="s">
        <v>253</v>
      </c>
    </row>
    <row r="3152" spans="1:2">
      <c r="A3152" t="s">
        <v>593</v>
      </c>
    </row>
    <row r="3153" spans="1:2">
      <c r="A3153" t="s">
        <v>241</v>
      </c>
      <c r="B3153">
        <v>-4.0045500000000001</v>
      </c>
    </row>
    <row r="3154" spans="1:2">
      <c r="A3154" t="s">
        <v>242</v>
      </c>
      <c r="B3154">
        <v>8.6636100000000004E-3</v>
      </c>
    </row>
    <row r="3155" spans="1:2">
      <c r="A3155" t="s">
        <v>243</v>
      </c>
      <c r="B3155">
        <v>0</v>
      </c>
    </row>
    <row r="3156" spans="1:2">
      <c r="A3156" t="s">
        <v>244</v>
      </c>
      <c r="B3156">
        <v>126</v>
      </c>
    </row>
    <row r="3157" spans="1:2">
      <c r="A3157" t="s">
        <v>169</v>
      </c>
      <c r="B3157" t="s">
        <v>120</v>
      </c>
    </row>
    <row r="3158" spans="1:2">
      <c r="A3158" t="s">
        <v>246</v>
      </c>
      <c r="B3158">
        <v>-4.0324799999999996</v>
      </c>
    </row>
    <row r="3159" spans="1:2">
      <c r="A3159" t="s">
        <v>247</v>
      </c>
      <c r="B3159">
        <v>-3.4459300000000002</v>
      </c>
    </row>
    <row r="3160" spans="1:2">
      <c r="A3160" t="s">
        <v>248</v>
      </c>
      <c r="B3160">
        <v>-3.1478299999999999</v>
      </c>
    </row>
    <row r="3161" spans="1:2">
      <c r="A3161" t="s">
        <v>265</v>
      </c>
      <c r="B3161">
        <v>0.05</v>
      </c>
    </row>
    <row r="3162" spans="1:2">
      <c r="A3162" t="s">
        <v>683</v>
      </c>
      <c r="B3162" t="s">
        <v>403</v>
      </c>
    </row>
    <row r="3163" spans="1:2">
      <c r="A3163" t="s">
        <v>684</v>
      </c>
      <c r="B3163" t="s">
        <v>705</v>
      </c>
    </row>
    <row r="3164" spans="1:2">
      <c r="A3164" t="s">
        <v>685</v>
      </c>
      <c r="B3164">
        <v>8.6999999999999994E-3</v>
      </c>
    </row>
    <row r="3165" spans="1:2">
      <c r="A3165" t="s">
        <v>250</v>
      </c>
      <c r="B3165" t="s">
        <v>697</v>
      </c>
    </row>
    <row r="3166" spans="1:2">
      <c r="A3166" t="s">
        <v>252</v>
      </c>
      <c r="B3166" t="s">
        <v>253</v>
      </c>
    </row>
    <row r="3167" spans="1:2">
      <c r="A3167" t="s">
        <v>594</v>
      </c>
    </row>
    <row r="3168" spans="1:2">
      <c r="A3168" t="s">
        <v>241</v>
      </c>
      <c r="B3168">
        <v>-4.9905499999999998</v>
      </c>
    </row>
    <row r="3169" spans="1:2">
      <c r="A3169" t="s">
        <v>242</v>
      </c>
      <c r="B3169">
        <v>2.1405799999999999E-4</v>
      </c>
    </row>
    <row r="3170" spans="1:2">
      <c r="A3170" t="s">
        <v>243</v>
      </c>
      <c r="B3170">
        <v>0</v>
      </c>
    </row>
    <row r="3171" spans="1:2">
      <c r="A3171" t="s">
        <v>244</v>
      </c>
      <c r="B3171">
        <v>126</v>
      </c>
    </row>
    <row r="3172" spans="1:2">
      <c r="A3172" t="s">
        <v>169</v>
      </c>
      <c r="B3172" t="s">
        <v>121</v>
      </c>
    </row>
    <row r="3173" spans="1:2">
      <c r="A3173" t="s">
        <v>246</v>
      </c>
      <c r="B3173">
        <v>-4.0324799999999996</v>
      </c>
    </row>
    <row r="3174" spans="1:2">
      <c r="A3174" t="s">
        <v>247</v>
      </c>
      <c r="B3174">
        <v>-3.4459300000000002</v>
      </c>
    </row>
    <row r="3175" spans="1:2">
      <c r="A3175" t="s">
        <v>248</v>
      </c>
      <c r="B3175">
        <v>-3.1478299999999999</v>
      </c>
    </row>
    <row r="3176" spans="1:2">
      <c r="A3176" t="s">
        <v>265</v>
      </c>
      <c r="B3176">
        <v>0.05</v>
      </c>
    </row>
    <row r="3177" spans="1:2">
      <c r="A3177" t="s">
        <v>683</v>
      </c>
      <c r="B3177" t="s">
        <v>403</v>
      </c>
    </row>
    <row r="3178" spans="1:2">
      <c r="A3178" t="s">
        <v>684</v>
      </c>
      <c r="B3178" t="s">
        <v>705</v>
      </c>
    </row>
    <row r="3179" spans="1:2">
      <c r="A3179" t="s">
        <v>685</v>
      </c>
      <c r="B3179">
        <v>2.0000000000000001E-4</v>
      </c>
    </row>
    <row r="3180" spans="1:2">
      <c r="A3180" t="s">
        <v>250</v>
      </c>
      <c r="B3180" t="s">
        <v>697</v>
      </c>
    </row>
    <row r="3181" spans="1:2">
      <c r="A3181" t="s">
        <v>252</v>
      </c>
      <c r="B3181" t="s">
        <v>253</v>
      </c>
    </row>
    <row r="3182" spans="1:2">
      <c r="A3182" t="s">
        <v>595</v>
      </c>
    </row>
    <row r="3183" spans="1:2">
      <c r="A3183" t="s">
        <v>241</v>
      </c>
      <c r="B3183">
        <v>-3.2971499999999998</v>
      </c>
    </row>
    <row r="3184" spans="1:2">
      <c r="A3184" t="s">
        <v>242</v>
      </c>
      <c r="B3184">
        <v>6.6721699999999995E-2</v>
      </c>
    </row>
    <row r="3185" spans="1:2">
      <c r="A3185" t="s">
        <v>243</v>
      </c>
      <c r="B3185">
        <v>0</v>
      </c>
    </row>
    <row r="3186" spans="1:2">
      <c r="A3186" t="s">
        <v>244</v>
      </c>
      <c r="B3186">
        <v>126</v>
      </c>
    </row>
    <row r="3187" spans="1:2">
      <c r="A3187" t="s">
        <v>169</v>
      </c>
      <c r="B3187" t="s">
        <v>688</v>
      </c>
    </row>
    <row r="3188" spans="1:2">
      <c r="A3188" t="s">
        <v>246</v>
      </c>
      <c r="B3188">
        <v>-4.0324799999999996</v>
      </c>
    </row>
    <row r="3189" spans="1:2">
      <c r="A3189" t="s">
        <v>247</v>
      </c>
      <c r="B3189">
        <v>-3.4459300000000002</v>
      </c>
    </row>
    <row r="3190" spans="1:2">
      <c r="A3190" t="s">
        <v>248</v>
      </c>
      <c r="B3190">
        <v>-3.1478299999999999</v>
      </c>
    </row>
    <row r="3191" spans="1:2">
      <c r="A3191" t="s">
        <v>265</v>
      </c>
      <c r="B3191">
        <v>0.05</v>
      </c>
    </row>
    <row r="3192" spans="1:2">
      <c r="A3192" t="s">
        <v>683</v>
      </c>
      <c r="B3192" t="s">
        <v>403</v>
      </c>
    </row>
    <row r="3193" spans="1:2">
      <c r="A3193" t="s">
        <v>684</v>
      </c>
      <c r="B3193" t="s">
        <v>705</v>
      </c>
    </row>
    <row r="3194" spans="1:2">
      <c r="A3194" t="s">
        <v>685</v>
      </c>
      <c r="B3194">
        <v>6.6699999999999995E-2</v>
      </c>
    </row>
    <row r="3195" spans="1:2">
      <c r="A3195" t="s">
        <v>250</v>
      </c>
      <c r="B3195" t="s">
        <v>687</v>
      </c>
    </row>
    <row r="3196" spans="1:2">
      <c r="A3196" t="s">
        <v>252</v>
      </c>
      <c r="B3196" t="s">
        <v>253</v>
      </c>
    </row>
    <row r="3197" spans="1:2">
      <c r="A3197" t="s">
        <v>596</v>
      </c>
    </row>
    <row r="3198" spans="1:2">
      <c r="A3198" t="s">
        <v>241</v>
      </c>
      <c r="B3198">
        <v>-3.0709200000000001</v>
      </c>
    </row>
    <row r="3199" spans="1:2">
      <c r="A3199" t="s">
        <v>242</v>
      </c>
      <c r="B3199">
        <v>0.113318</v>
      </c>
    </row>
    <row r="3200" spans="1:2">
      <c r="A3200" t="s">
        <v>243</v>
      </c>
      <c r="B3200">
        <v>0</v>
      </c>
    </row>
    <row r="3201" spans="1:2">
      <c r="A3201" t="s">
        <v>244</v>
      </c>
      <c r="B3201">
        <v>126</v>
      </c>
    </row>
    <row r="3202" spans="1:2">
      <c r="A3202" t="s">
        <v>169</v>
      </c>
      <c r="B3202" t="s">
        <v>707</v>
      </c>
    </row>
    <row r="3203" spans="1:2">
      <c r="A3203" t="s">
        <v>246</v>
      </c>
      <c r="B3203">
        <v>-4.0324799999999996</v>
      </c>
    </row>
    <row r="3204" spans="1:2">
      <c r="A3204" t="s">
        <v>247</v>
      </c>
      <c r="B3204">
        <v>-3.4459300000000002</v>
      </c>
    </row>
    <row r="3205" spans="1:2">
      <c r="A3205" t="s">
        <v>248</v>
      </c>
      <c r="B3205">
        <v>-3.1478299999999999</v>
      </c>
    </row>
    <row r="3206" spans="1:2">
      <c r="A3206" t="s">
        <v>265</v>
      </c>
      <c r="B3206">
        <v>0.05</v>
      </c>
    </row>
    <row r="3207" spans="1:2">
      <c r="A3207" t="s">
        <v>683</v>
      </c>
      <c r="B3207" t="s">
        <v>403</v>
      </c>
    </row>
    <row r="3208" spans="1:2">
      <c r="A3208" t="s">
        <v>684</v>
      </c>
      <c r="B3208" t="s">
        <v>705</v>
      </c>
    </row>
    <row r="3209" spans="1:2">
      <c r="A3209" t="s">
        <v>685</v>
      </c>
      <c r="B3209">
        <v>0.1133</v>
      </c>
    </row>
    <row r="3210" spans="1:2">
      <c r="A3210" t="s">
        <v>250</v>
      </c>
      <c r="B3210" t="s">
        <v>687</v>
      </c>
    </row>
    <row r="3211" spans="1:2">
      <c r="A3211" t="s">
        <v>252</v>
      </c>
      <c r="B3211" t="s">
        <v>253</v>
      </c>
    </row>
    <row r="3212" spans="1:2">
      <c r="A3212" t="s">
        <v>597</v>
      </c>
    </row>
    <row r="3213" spans="1:2">
      <c r="A3213" t="s">
        <v>241</v>
      </c>
      <c r="B3213">
        <v>-3.1560199999999998</v>
      </c>
    </row>
    <row r="3214" spans="1:2">
      <c r="A3214" t="s">
        <v>242</v>
      </c>
      <c r="B3214">
        <v>9.3525999999999998E-2</v>
      </c>
    </row>
    <row r="3215" spans="1:2">
      <c r="A3215" t="s">
        <v>243</v>
      </c>
      <c r="B3215" s="10">
        <v>0</v>
      </c>
    </row>
    <row r="3216" spans="1:2">
      <c r="A3216" t="s">
        <v>244</v>
      </c>
      <c r="B3216">
        <v>126</v>
      </c>
    </row>
    <row r="3217" spans="1:2">
      <c r="A3217" t="s">
        <v>169</v>
      </c>
      <c r="B3217" t="s">
        <v>689</v>
      </c>
    </row>
    <row r="3218" spans="1:2">
      <c r="A3218" t="s">
        <v>246</v>
      </c>
      <c r="B3218">
        <v>-4.0324799999999996</v>
      </c>
    </row>
    <row r="3219" spans="1:2">
      <c r="A3219" t="s">
        <v>247</v>
      </c>
      <c r="B3219">
        <v>-3.4459300000000002</v>
      </c>
    </row>
    <row r="3220" spans="1:2">
      <c r="A3220" t="s">
        <v>248</v>
      </c>
      <c r="B3220">
        <v>-3.1478299999999999</v>
      </c>
    </row>
    <row r="3221" spans="1:2">
      <c r="A3221" t="s">
        <v>265</v>
      </c>
      <c r="B3221">
        <v>0.05</v>
      </c>
    </row>
    <row r="3222" spans="1:2">
      <c r="A3222" t="s">
        <v>683</v>
      </c>
      <c r="B3222" t="s">
        <v>403</v>
      </c>
    </row>
    <row r="3223" spans="1:2">
      <c r="A3223" t="s">
        <v>684</v>
      </c>
      <c r="B3223" t="s">
        <v>705</v>
      </c>
    </row>
    <row r="3224" spans="1:2">
      <c r="A3224" t="s">
        <v>685</v>
      </c>
      <c r="B3224">
        <v>9.35E-2</v>
      </c>
    </row>
    <row r="3225" spans="1:2">
      <c r="A3225" t="s">
        <v>250</v>
      </c>
      <c r="B3225" t="s">
        <v>687</v>
      </c>
    </row>
    <row r="3226" spans="1:2">
      <c r="A3226" t="s">
        <v>252</v>
      </c>
      <c r="B3226" t="s">
        <v>253</v>
      </c>
    </row>
    <row r="3227" spans="1:2">
      <c r="A3227" t="s">
        <v>598</v>
      </c>
    </row>
    <row r="3228" spans="1:2">
      <c r="A3228" t="s">
        <v>241</v>
      </c>
      <c r="B3228" s="10">
        <v>-4.3769499999999999</v>
      </c>
    </row>
    <row r="3229" spans="1:2">
      <c r="A3229" t="s">
        <v>242</v>
      </c>
      <c r="B3229">
        <v>2.38258E-3</v>
      </c>
    </row>
    <row r="3230" spans="1:2">
      <c r="A3230" t="s">
        <v>243</v>
      </c>
      <c r="B3230">
        <v>0</v>
      </c>
    </row>
    <row r="3231" spans="1:2">
      <c r="A3231" t="s">
        <v>244</v>
      </c>
      <c r="B3231">
        <v>126</v>
      </c>
    </row>
    <row r="3232" spans="1:2">
      <c r="A3232" t="s">
        <v>169</v>
      </c>
      <c r="B3232" t="s">
        <v>690</v>
      </c>
    </row>
    <row r="3233" spans="1:2">
      <c r="A3233" t="s">
        <v>246</v>
      </c>
      <c r="B3233">
        <v>-4.0324799999999996</v>
      </c>
    </row>
    <row r="3234" spans="1:2">
      <c r="A3234" t="s">
        <v>247</v>
      </c>
      <c r="B3234">
        <v>-3.4459300000000002</v>
      </c>
    </row>
    <row r="3235" spans="1:2">
      <c r="A3235" t="s">
        <v>248</v>
      </c>
      <c r="B3235">
        <v>-3.1478299999999999</v>
      </c>
    </row>
    <row r="3236" spans="1:2">
      <c r="A3236" t="s">
        <v>265</v>
      </c>
      <c r="B3236">
        <v>0.05</v>
      </c>
    </row>
    <row r="3237" spans="1:2">
      <c r="A3237" t="s">
        <v>683</v>
      </c>
      <c r="B3237" t="s">
        <v>403</v>
      </c>
    </row>
    <row r="3238" spans="1:2">
      <c r="A3238" t="s">
        <v>684</v>
      </c>
      <c r="B3238" t="s">
        <v>705</v>
      </c>
    </row>
    <row r="3239" spans="1:2">
      <c r="A3239" t="s">
        <v>685</v>
      </c>
      <c r="B3239">
        <v>2.3999999999999998E-3</v>
      </c>
    </row>
    <row r="3240" spans="1:2">
      <c r="A3240" t="s">
        <v>250</v>
      </c>
      <c r="B3240" t="s">
        <v>697</v>
      </c>
    </row>
    <row r="3241" spans="1:2">
      <c r="A3241" t="s">
        <v>252</v>
      </c>
      <c r="B3241" t="s">
        <v>253</v>
      </c>
    </row>
    <row r="3242" spans="1:2">
      <c r="A3242" t="s">
        <v>599</v>
      </c>
    </row>
    <row r="3243" spans="1:2">
      <c r="A3243" t="s">
        <v>241</v>
      </c>
      <c r="B3243">
        <v>-2.01952</v>
      </c>
    </row>
    <row r="3244" spans="1:2">
      <c r="A3244" t="s">
        <v>242</v>
      </c>
      <c r="B3244">
        <v>0.59076099999999998</v>
      </c>
    </row>
    <row r="3245" spans="1:2">
      <c r="A3245" t="s">
        <v>243</v>
      </c>
      <c r="B3245">
        <v>2</v>
      </c>
    </row>
    <row r="3246" spans="1:2">
      <c r="A3246" t="s">
        <v>244</v>
      </c>
      <c r="B3246">
        <v>124</v>
      </c>
    </row>
    <row r="3247" spans="1:2">
      <c r="A3247" t="s">
        <v>169</v>
      </c>
      <c r="B3247" t="s">
        <v>691</v>
      </c>
    </row>
    <row r="3248" spans="1:2">
      <c r="A3248" t="s">
        <v>246</v>
      </c>
      <c r="B3248">
        <v>-4.0336999999999996</v>
      </c>
    </row>
    <row r="3249" spans="1:2">
      <c r="A3249" t="s">
        <v>247</v>
      </c>
      <c r="B3249">
        <v>-3.44651</v>
      </c>
    </row>
    <row r="3250" spans="1:2">
      <c r="A3250" t="s">
        <v>248</v>
      </c>
      <c r="B3250">
        <v>-3.1481699999999999</v>
      </c>
    </row>
    <row r="3251" spans="1:2">
      <c r="A3251" t="s">
        <v>265</v>
      </c>
      <c r="B3251">
        <v>0.05</v>
      </c>
    </row>
    <row r="3252" spans="1:2">
      <c r="A3252" t="s">
        <v>683</v>
      </c>
      <c r="B3252" t="s">
        <v>403</v>
      </c>
    </row>
    <row r="3253" spans="1:2">
      <c r="A3253" t="s">
        <v>684</v>
      </c>
      <c r="B3253" t="s">
        <v>705</v>
      </c>
    </row>
    <row r="3254" spans="1:2">
      <c r="A3254" t="s">
        <v>685</v>
      </c>
      <c r="B3254">
        <v>0.59079999999999999</v>
      </c>
    </row>
    <row r="3255" spans="1:2">
      <c r="A3255" t="s">
        <v>250</v>
      </c>
      <c r="B3255" t="s">
        <v>687</v>
      </c>
    </row>
    <row r="3256" spans="1:2">
      <c r="A3256" t="s">
        <v>252</v>
      </c>
      <c r="B3256" t="s">
        <v>253</v>
      </c>
    </row>
    <row r="3257" spans="1:2">
      <c r="A3257" t="s">
        <v>600</v>
      </c>
    </row>
    <row r="3258" spans="1:2">
      <c r="A3258" t="s">
        <v>241</v>
      </c>
      <c r="B3258">
        <v>-3.4341300000000001</v>
      </c>
    </row>
    <row r="3259" spans="1:2">
      <c r="A3259" t="s">
        <v>242</v>
      </c>
      <c r="B3259">
        <v>4.6992699999999998E-2</v>
      </c>
    </row>
    <row r="3260" spans="1:2">
      <c r="A3260" t="s">
        <v>243</v>
      </c>
      <c r="B3260">
        <v>0</v>
      </c>
    </row>
    <row r="3261" spans="1:2">
      <c r="A3261" t="s">
        <v>244</v>
      </c>
      <c r="B3261">
        <v>126</v>
      </c>
    </row>
    <row r="3262" spans="1:2">
      <c r="A3262" t="s">
        <v>169</v>
      </c>
      <c r="B3262" t="s">
        <v>708</v>
      </c>
    </row>
    <row r="3263" spans="1:2">
      <c r="A3263" t="s">
        <v>246</v>
      </c>
      <c r="B3263">
        <v>-4.0324799999999996</v>
      </c>
    </row>
    <row r="3264" spans="1:2">
      <c r="A3264" t="s">
        <v>247</v>
      </c>
      <c r="B3264">
        <v>-3.4459300000000002</v>
      </c>
    </row>
    <row r="3265" spans="1:2">
      <c r="A3265" t="s">
        <v>248</v>
      </c>
      <c r="B3265">
        <v>-3.1478299999999999</v>
      </c>
    </row>
    <row r="3266" spans="1:2">
      <c r="A3266" t="s">
        <v>265</v>
      </c>
      <c r="B3266">
        <v>0.05</v>
      </c>
    </row>
    <row r="3267" spans="1:2">
      <c r="A3267" t="s">
        <v>683</v>
      </c>
      <c r="B3267" t="s">
        <v>403</v>
      </c>
    </row>
    <row r="3268" spans="1:2">
      <c r="A3268" t="s">
        <v>684</v>
      </c>
      <c r="B3268" t="s">
        <v>705</v>
      </c>
    </row>
    <row r="3269" spans="1:2">
      <c r="A3269" t="s">
        <v>685</v>
      </c>
      <c r="B3269">
        <v>4.7E-2</v>
      </c>
    </row>
    <row r="3270" spans="1:2">
      <c r="A3270" t="s">
        <v>250</v>
      </c>
      <c r="B3270" t="s">
        <v>697</v>
      </c>
    </row>
    <row r="3271" spans="1:2">
      <c r="A3271" t="s">
        <v>252</v>
      </c>
      <c r="B3271" t="s">
        <v>253</v>
      </c>
    </row>
    <row r="3272" spans="1:2">
      <c r="A3272" t="s">
        <v>601</v>
      </c>
    </row>
    <row r="3273" spans="1:2">
      <c r="A3273" t="s">
        <v>241</v>
      </c>
      <c r="B3273">
        <v>-3.4783200000000001</v>
      </c>
    </row>
    <row r="3274" spans="1:2">
      <c r="A3274" t="s">
        <v>242</v>
      </c>
      <c r="B3274">
        <v>4.1770000000000002E-2</v>
      </c>
    </row>
    <row r="3275" spans="1:2">
      <c r="A3275" t="s">
        <v>243</v>
      </c>
      <c r="B3275">
        <v>0</v>
      </c>
    </row>
    <row r="3276" spans="1:2">
      <c r="A3276" t="s">
        <v>244</v>
      </c>
      <c r="B3276">
        <v>126</v>
      </c>
    </row>
    <row r="3277" spans="1:2">
      <c r="A3277" t="s">
        <v>169</v>
      </c>
      <c r="B3277" t="s">
        <v>692</v>
      </c>
    </row>
    <row r="3278" spans="1:2">
      <c r="A3278" t="s">
        <v>246</v>
      </c>
      <c r="B3278">
        <v>-4.0324799999999996</v>
      </c>
    </row>
    <row r="3279" spans="1:2">
      <c r="A3279" t="s">
        <v>247</v>
      </c>
      <c r="B3279">
        <v>-3.4459300000000002</v>
      </c>
    </row>
    <row r="3280" spans="1:2">
      <c r="A3280" t="s">
        <v>248</v>
      </c>
      <c r="B3280">
        <v>-3.1478299999999999</v>
      </c>
    </row>
    <row r="3281" spans="1:2">
      <c r="A3281" t="s">
        <v>265</v>
      </c>
      <c r="B3281">
        <v>0.05</v>
      </c>
    </row>
    <row r="3282" spans="1:2">
      <c r="A3282" t="s">
        <v>683</v>
      </c>
      <c r="B3282" t="s">
        <v>403</v>
      </c>
    </row>
    <row r="3283" spans="1:2">
      <c r="A3283" t="s">
        <v>684</v>
      </c>
      <c r="B3283" t="s">
        <v>705</v>
      </c>
    </row>
    <row r="3284" spans="1:2">
      <c r="A3284" t="s">
        <v>685</v>
      </c>
      <c r="B3284">
        <v>4.1799999999999997E-2</v>
      </c>
    </row>
    <row r="3285" spans="1:2">
      <c r="A3285" t="s">
        <v>250</v>
      </c>
      <c r="B3285" t="s">
        <v>697</v>
      </c>
    </row>
    <row r="3286" spans="1:2">
      <c r="A3286" t="s">
        <v>252</v>
      </c>
      <c r="B3286" t="s">
        <v>253</v>
      </c>
    </row>
    <row r="3287" spans="1:2">
      <c r="A3287" t="s">
        <v>602</v>
      </c>
    </row>
    <row r="3288" spans="1:2">
      <c r="A3288" t="s">
        <v>241</v>
      </c>
      <c r="B3288">
        <v>-4.7430099999999999</v>
      </c>
    </row>
    <row r="3289" spans="1:2">
      <c r="A3289" t="s">
        <v>242</v>
      </c>
      <c r="B3289">
        <v>5.8854600000000001E-4</v>
      </c>
    </row>
    <row r="3290" spans="1:2">
      <c r="A3290" t="s">
        <v>243</v>
      </c>
      <c r="B3290">
        <v>0</v>
      </c>
    </row>
    <row r="3291" spans="1:2">
      <c r="A3291" t="s">
        <v>244</v>
      </c>
      <c r="B3291">
        <v>126</v>
      </c>
    </row>
    <row r="3292" spans="1:2">
      <c r="A3292" t="s">
        <v>169</v>
      </c>
      <c r="B3292" t="s">
        <v>693</v>
      </c>
    </row>
    <row r="3293" spans="1:2">
      <c r="A3293" t="s">
        <v>246</v>
      </c>
      <c r="B3293">
        <v>-4.0324799999999996</v>
      </c>
    </row>
    <row r="3294" spans="1:2">
      <c r="A3294" t="s">
        <v>247</v>
      </c>
      <c r="B3294">
        <v>-3.4459300000000002</v>
      </c>
    </row>
    <row r="3295" spans="1:2">
      <c r="A3295" t="s">
        <v>248</v>
      </c>
      <c r="B3295">
        <v>-3.1478299999999999</v>
      </c>
    </row>
    <row r="3296" spans="1:2">
      <c r="A3296" t="s">
        <v>265</v>
      </c>
      <c r="B3296">
        <v>0.05</v>
      </c>
    </row>
    <row r="3297" spans="1:2">
      <c r="A3297" t="s">
        <v>683</v>
      </c>
      <c r="B3297" t="s">
        <v>403</v>
      </c>
    </row>
    <row r="3298" spans="1:2">
      <c r="A3298" t="s">
        <v>684</v>
      </c>
      <c r="B3298" t="s">
        <v>705</v>
      </c>
    </row>
    <row r="3299" spans="1:2">
      <c r="A3299" t="s">
        <v>685</v>
      </c>
      <c r="B3299">
        <v>5.9999999999999995E-4</v>
      </c>
    </row>
    <row r="3300" spans="1:2">
      <c r="A3300" t="s">
        <v>250</v>
      </c>
      <c r="B3300" t="s">
        <v>697</v>
      </c>
    </row>
    <row r="3301" spans="1:2">
      <c r="A3301" t="s">
        <v>252</v>
      </c>
      <c r="B3301" t="s">
        <v>253</v>
      </c>
    </row>
    <row r="3302" spans="1:2">
      <c r="A3302" t="s">
        <v>603</v>
      </c>
    </row>
    <row r="3303" spans="1:2">
      <c r="A3303" t="s">
        <v>241</v>
      </c>
      <c r="B3303">
        <v>-5.7350700000000003</v>
      </c>
    </row>
    <row r="3304" spans="1:2">
      <c r="A3304" t="s">
        <v>242</v>
      </c>
      <c r="B3304" s="10">
        <v>7.7708800000000007E-6</v>
      </c>
    </row>
    <row r="3305" spans="1:2">
      <c r="A3305" t="s">
        <v>243</v>
      </c>
      <c r="B3305">
        <v>0</v>
      </c>
    </row>
    <row r="3306" spans="1:2">
      <c r="A3306" t="s">
        <v>244</v>
      </c>
      <c r="B3306">
        <v>126</v>
      </c>
    </row>
    <row r="3307" spans="1:2">
      <c r="A3307" t="s">
        <v>169</v>
      </c>
      <c r="B3307" t="s">
        <v>694</v>
      </c>
    </row>
    <row r="3308" spans="1:2">
      <c r="A3308" t="s">
        <v>246</v>
      </c>
      <c r="B3308">
        <v>-4.0324799999999996</v>
      </c>
    </row>
    <row r="3309" spans="1:2">
      <c r="A3309" t="s">
        <v>247</v>
      </c>
      <c r="B3309">
        <v>-3.4459300000000002</v>
      </c>
    </row>
    <row r="3310" spans="1:2">
      <c r="A3310" t="s">
        <v>248</v>
      </c>
      <c r="B3310">
        <v>-3.1478299999999999</v>
      </c>
    </row>
    <row r="3311" spans="1:2">
      <c r="A3311" t="s">
        <v>265</v>
      </c>
      <c r="B3311">
        <v>0.05</v>
      </c>
    </row>
    <row r="3312" spans="1:2">
      <c r="A3312" t="s">
        <v>683</v>
      </c>
      <c r="B3312" t="s">
        <v>403</v>
      </c>
    </row>
    <row r="3313" spans="1:2">
      <c r="A3313" t="s">
        <v>684</v>
      </c>
      <c r="B3313" t="s">
        <v>705</v>
      </c>
    </row>
    <row r="3314" spans="1:2">
      <c r="A3314" t="s">
        <v>685</v>
      </c>
      <c r="B3314">
        <v>0</v>
      </c>
    </row>
    <row r="3315" spans="1:2">
      <c r="A3315" t="s">
        <v>250</v>
      </c>
      <c r="B3315" t="s">
        <v>697</v>
      </c>
    </row>
    <row r="3316" spans="1:2">
      <c r="A3316" t="s">
        <v>252</v>
      </c>
      <c r="B3316" t="s">
        <v>253</v>
      </c>
    </row>
    <row r="3317" spans="1:2">
      <c r="A3317" t="s">
        <v>604</v>
      </c>
    </row>
    <row r="3318" spans="1:2">
      <c r="A3318" t="s">
        <v>241</v>
      </c>
      <c r="B3318">
        <v>-4.0441700000000003</v>
      </c>
    </row>
    <row r="3319" spans="1:2">
      <c r="A3319" t="s">
        <v>242</v>
      </c>
      <c r="B3319">
        <v>7.6027300000000003E-3</v>
      </c>
    </row>
    <row r="3320" spans="1:2">
      <c r="A3320" t="s">
        <v>243</v>
      </c>
      <c r="B3320">
        <v>0</v>
      </c>
    </row>
    <row r="3321" spans="1:2">
      <c r="A3321" t="s">
        <v>244</v>
      </c>
      <c r="B3321">
        <v>126</v>
      </c>
    </row>
    <row r="3322" spans="1:2">
      <c r="A3322" t="s">
        <v>169</v>
      </c>
      <c r="B3322" t="s">
        <v>709</v>
      </c>
    </row>
    <row r="3323" spans="1:2">
      <c r="A3323" t="s">
        <v>246</v>
      </c>
      <c r="B3323">
        <v>-4.0324799999999996</v>
      </c>
    </row>
    <row r="3324" spans="1:2">
      <c r="A3324" t="s">
        <v>247</v>
      </c>
      <c r="B3324">
        <v>-3.4459300000000002</v>
      </c>
    </row>
    <row r="3325" spans="1:2">
      <c r="A3325" t="s">
        <v>248</v>
      </c>
      <c r="B3325">
        <v>-3.1478299999999999</v>
      </c>
    </row>
    <row r="3326" spans="1:2">
      <c r="A3326" t="s">
        <v>265</v>
      </c>
      <c r="B3326">
        <v>0.05</v>
      </c>
    </row>
    <row r="3327" spans="1:2">
      <c r="A3327" t="s">
        <v>683</v>
      </c>
      <c r="B3327" t="s">
        <v>403</v>
      </c>
    </row>
    <row r="3328" spans="1:2">
      <c r="A3328" t="s">
        <v>684</v>
      </c>
      <c r="B3328" t="s">
        <v>705</v>
      </c>
    </row>
    <row r="3329" spans="1:2">
      <c r="A3329" t="s">
        <v>685</v>
      </c>
      <c r="B3329">
        <v>7.6E-3</v>
      </c>
    </row>
    <row r="3330" spans="1:2">
      <c r="A3330" t="s">
        <v>250</v>
      </c>
      <c r="B3330" t="s">
        <v>697</v>
      </c>
    </row>
    <row r="3331" spans="1:2">
      <c r="A3331" t="s">
        <v>252</v>
      </c>
      <c r="B3331" t="s">
        <v>253</v>
      </c>
    </row>
    <row r="3332" spans="1:2">
      <c r="A3332" t="s">
        <v>605</v>
      </c>
    </row>
    <row r="3333" spans="1:2">
      <c r="A3333" t="s">
        <v>241</v>
      </c>
      <c r="B3333">
        <v>-3.8845499999999999</v>
      </c>
    </row>
    <row r="3334" spans="1:2">
      <c r="A3334" t="s">
        <v>242</v>
      </c>
      <c r="B3334">
        <v>1.27394E-2</v>
      </c>
    </row>
    <row r="3335" spans="1:2">
      <c r="A3335" t="s">
        <v>243</v>
      </c>
      <c r="B3335">
        <v>0</v>
      </c>
    </row>
    <row r="3336" spans="1:2">
      <c r="A3336" t="s">
        <v>244</v>
      </c>
      <c r="B3336">
        <v>126</v>
      </c>
    </row>
    <row r="3337" spans="1:2">
      <c r="A3337" t="s">
        <v>169</v>
      </c>
      <c r="B3337" t="s">
        <v>695</v>
      </c>
    </row>
    <row r="3338" spans="1:2">
      <c r="A3338" t="s">
        <v>246</v>
      </c>
      <c r="B3338">
        <v>-4.0324799999999996</v>
      </c>
    </row>
    <row r="3339" spans="1:2">
      <c r="A3339" t="s">
        <v>247</v>
      </c>
      <c r="B3339">
        <v>-3.4459300000000002</v>
      </c>
    </row>
    <row r="3340" spans="1:2">
      <c r="A3340" t="s">
        <v>248</v>
      </c>
      <c r="B3340">
        <v>-3.1478299999999999</v>
      </c>
    </row>
    <row r="3341" spans="1:2">
      <c r="A3341" t="s">
        <v>265</v>
      </c>
      <c r="B3341">
        <v>0.05</v>
      </c>
    </row>
    <row r="3342" spans="1:2">
      <c r="A3342" t="s">
        <v>683</v>
      </c>
      <c r="B3342" t="s">
        <v>403</v>
      </c>
    </row>
    <row r="3343" spans="1:2">
      <c r="A3343" t="s">
        <v>684</v>
      </c>
      <c r="B3343" t="s">
        <v>705</v>
      </c>
    </row>
    <row r="3344" spans="1:2">
      <c r="A3344" t="s">
        <v>685</v>
      </c>
      <c r="B3344">
        <v>1.2699999999999999E-2</v>
      </c>
    </row>
    <row r="3345" spans="1:2">
      <c r="A3345" t="s">
        <v>250</v>
      </c>
      <c r="B3345" t="s">
        <v>697</v>
      </c>
    </row>
    <row r="3346" spans="1:2">
      <c r="A3346" t="s">
        <v>252</v>
      </c>
      <c r="B3346" t="s">
        <v>253</v>
      </c>
    </row>
    <row r="3347" spans="1:2">
      <c r="A3347" t="s">
        <v>606</v>
      </c>
    </row>
    <row r="3348" spans="1:2">
      <c r="A3348" t="s">
        <v>241</v>
      </c>
      <c r="B3348">
        <v>-4.6054899999999996</v>
      </c>
    </row>
    <row r="3349" spans="1:2">
      <c r="A3349" t="s">
        <v>242</v>
      </c>
      <c r="B3349">
        <v>1.0094399999999999E-3</v>
      </c>
    </row>
    <row r="3350" spans="1:2">
      <c r="A3350" t="s">
        <v>243</v>
      </c>
      <c r="B3350">
        <v>0</v>
      </c>
    </row>
    <row r="3351" spans="1:2">
      <c r="A3351" t="s">
        <v>244</v>
      </c>
      <c r="B3351">
        <v>126</v>
      </c>
    </row>
    <row r="3352" spans="1:2">
      <c r="A3352" t="s">
        <v>169</v>
      </c>
      <c r="B3352" t="s">
        <v>696</v>
      </c>
    </row>
    <row r="3353" spans="1:2">
      <c r="A3353" t="s">
        <v>246</v>
      </c>
      <c r="B3353">
        <v>-4.0324799999999996</v>
      </c>
    </row>
    <row r="3354" spans="1:2">
      <c r="A3354" t="s">
        <v>247</v>
      </c>
      <c r="B3354">
        <v>-3.4459300000000002</v>
      </c>
    </row>
    <row r="3355" spans="1:2">
      <c r="A3355" t="s">
        <v>248</v>
      </c>
      <c r="B3355">
        <v>-3.1478299999999999</v>
      </c>
    </row>
    <row r="3356" spans="1:2">
      <c r="A3356" t="s">
        <v>265</v>
      </c>
      <c r="B3356">
        <v>0.05</v>
      </c>
    </row>
    <row r="3357" spans="1:2">
      <c r="A3357" t="s">
        <v>683</v>
      </c>
      <c r="B3357" t="s">
        <v>403</v>
      </c>
    </row>
    <row r="3358" spans="1:2">
      <c r="A3358" t="s">
        <v>684</v>
      </c>
      <c r="B3358" t="s">
        <v>705</v>
      </c>
    </row>
    <row r="3359" spans="1:2">
      <c r="A3359" t="s">
        <v>685</v>
      </c>
      <c r="B3359">
        <v>1E-3</v>
      </c>
    </row>
    <row r="3360" spans="1:2">
      <c r="A3360" t="s">
        <v>250</v>
      </c>
      <c r="B3360" t="s">
        <v>697</v>
      </c>
    </row>
    <row r="3361" spans="1:2">
      <c r="A3361" t="s">
        <v>252</v>
      </c>
      <c r="B3361" t="s">
        <v>253</v>
      </c>
    </row>
    <row r="3362" spans="1:2">
      <c r="A3362" t="s">
        <v>607</v>
      </c>
    </row>
    <row r="3363" spans="1:2">
      <c r="A3363" t="s">
        <v>241</v>
      </c>
      <c r="B3363">
        <v>-10.8851</v>
      </c>
    </row>
    <row r="3364" spans="1:2">
      <c r="A3364" t="s">
        <v>242</v>
      </c>
      <c r="B3364" s="10">
        <v>3.69307E-17</v>
      </c>
    </row>
    <row r="3365" spans="1:2">
      <c r="A3365" t="s">
        <v>243</v>
      </c>
      <c r="B3365">
        <v>0</v>
      </c>
    </row>
    <row r="3366" spans="1:2">
      <c r="A3366" t="s">
        <v>244</v>
      </c>
      <c r="B3366">
        <v>126</v>
      </c>
    </row>
    <row r="3367" spans="1:2">
      <c r="A3367" t="s">
        <v>169</v>
      </c>
      <c r="B3367" t="s">
        <v>710</v>
      </c>
    </row>
    <row r="3368" spans="1:2">
      <c r="A3368" t="s">
        <v>246</v>
      </c>
      <c r="B3368">
        <v>-4.0324799999999996</v>
      </c>
    </row>
    <row r="3369" spans="1:2">
      <c r="A3369" t="s">
        <v>247</v>
      </c>
      <c r="B3369">
        <v>-3.4459300000000002</v>
      </c>
    </row>
    <row r="3370" spans="1:2">
      <c r="A3370" t="s">
        <v>248</v>
      </c>
      <c r="B3370">
        <v>-3.1478299999999999</v>
      </c>
    </row>
    <row r="3371" spans="1:2">
      <c r="A3371" t="s">
        <v>265</v>
      </c>
      <c r="B3371">
        <v>0.05</v>
      </c>
    </row>
    <row r="3372" spans="1:2">
      <c r="A3372" t="s">
        <v>683</v>
      </c>
      <c r="B3372" t="s">
        <v>403</v>
      </c>
    </row>
    <row r="3373" spans="1:2">
      <c r="A3373" t="s">
        <v>684</v>
      </c>
      <c r="B3373" t="s">
        <v>705</v>
      </c>
    </row>
    <row r="3374" spans="1:2">
      <c r="A3374" t="s">
        <v>685</v>
      </c>
      <c r="B3374">
        <v>0</v>
      </c>
    </row>
    <row r="3375" spans="1:2">
      <c r="A3375" t="s">
        <v>250</v>
      </c>
      <c r="B3375" t="s">
        <v>697</v>
      </c>
    </row>
    <row r="3376" spans="1:2">
      <c r="A3376" t="s">
        <v>252</v>
      </c>
      <c r="B3376" t="s">
        <v>253</v>
      </c>
    </row>
    <row r="3377" spans="1:2">
      <c r="A3377" t="s">
        <v>608</v>
      </c>
    </row>
    <row r="3378" spans="1:2">
      <c r="A3378" t="s">
        <v>241</v>
      </c>
      <c r="B3378">
        <v>-10.8851</v>
      </c>
    </row>
    <row r="3379" spans="1:2">
      <c r="A3379" t="s">
        <v>242</v>
      </c>
      <c r="B3379" s="10">
        <v>3.69307E-17</v>
      </c>
    </row>
    <row r="3380" spans="1:2">
      <c r="A3380" t="s">
        <v>243</v>
      </c>
      <c r="B3380">
        <v>0</v>
      </c>
    </row>
    <row r="3381" spans="1:2">
      <c r="A3381" t="s">
        <v>244</v>
      </c>
      <c r="B3381">
        <v>126</v>
      </c>
    </row>
    <row r="3382" spans="1:2">
      <c r="A3382" t="s">
        <v>169</v>
      </c>
      <c r="B3382" t="s">
        <v>698</v>
      </c>
    </row>
    <row r="3383" spans="1:2">
      <c r="A3383" t="s">
        <v>246</v>
      </c>
      <c r="B3383">
        <v>-4.0324799999999996</v>
      </c>
    </row>
    <row r="3384" spans="1:2">
      <c r="A3384" t="s">
        <v>247</v>
      </c>
      <c r="B3384">
        <v>-3.4459300000000002</v>
      </c>
    </row>
    <row r="3385" spans="1:2">
      <c r="A3385" t="s">
        <v>248</v>
      </c>
      <c r="B3385">
        <v>-3.1478299999999999</v>
      </c>
    </row>
    <row r="3386" spans="1:2">
      <c r="A3386" t="s">
        <v>265</v>
      </c>
      <c r="B3386">
        <v>0.05</v>
      </c>
    </row>
    <row r="3387" spans="1:2">
      <c r="A3387" t="s">
        <v>683</v>
      </c>
      <c r="B3387" t="s">
        <v>403</v>
      </c>
    </row>
    <row r="3388" spans="1:2">
      <c r="A3388" t="s">
        <v>684</v>
      </c>
      <c r="B3388" t="s">
        <v>705</v>
      </c>
    </row>
    <row r="3389" spans="1:2">
      <c r="A3389" t="s">
        <v>685</v>
      </c>
      <c r="B3389">
        <v>0</v>
      </c>
    </row>
    <row r="3390" spans="1:2">
      <c r="A3390" t="s">
        <v>250</v>
      </c>
      <c r="B3390" t="s">
        <v>697</v>
      </c>
    </row>
    <row r="3391" spans="1:2">
      <c r="A3391" t="s">
        <v>252</v>
      </c>
      <c r="B3391" t="s">
        <v>253</v>
      </c>
    </row>
    <row r="3392" spans="1:2">
      <c r="A3392" t="s">
        <v>609</v>
      </c>
    </row>
    <row r="3393" spans="1:2">
      <c r="A3393" t="s">
        <v>241</v>
      </c>
      <c r="B3393">
        <v>-10.723000000000001</v>
      </c>
    </row>
    <row r="3394" spans="1:2">
      <c r="A3394" t="s">
        <v>242</v>
      </c>
      <c r="B3394" s="10">
        <v>7.6446900000000006E-17</v>
      </c>
    </row>
    <row r="3395" spans="1:2">
      <c r="A3395" t="s">
        <v>243</v>
      </c>
      <c r="B3395">
        <v>0</v>
      </c>
    </row>
    <row r="3396" spans="1:2">
      <c r="A3396" t="s">
        <v>244</v>
      </c>
      <c r="B3396">
        <v>126</v>
      </c>
    </row>
    <row r="3397" spans="1:2">
      <c r="A3397" t="s">
        <v>169</v>
      </c>
      <c r="B3397" t="s">
        <v>711</v>
      </c>
    </row>
    <row r="3398" spans="1:2">
      <c r="A3398" t="s">
        <v>246</v>
      </c>
      <c r="B3398">
        <v>-4.0324799999999996</v>
      </c>
    </row>
    <row r="3399" spans="1:2">
      <c r="A3399" t="s">
        <v>247</v>
      </c>
      <c r="B3399">
        <v>-3.4459300000000002</v>
      </c>
    </row>
    <row r="3400" spans="1:2">
      <c r="A3400" t="s">
        <v>248</v>
      </c>
      <c r="B3400">
        <v>-3.1478299999999999</v>
      </c>
    </row>
    <row r="3401" spans="1:2">
      <c r="A3401" t="s">
        <v>265</v>
      </c>
      <c r="B3401">
        <v>0.05</v>
      </c>
    </row>
    <row r="3402" spans="1:2">
      <c r="A3402" t="s">
        <v>683</v>
      </c>
      <c r="B3402" t="s">
        <v>403</v>
      </c>
    </row>
    <row r="3403" spans="1:2">
      <c r="A3403" t="s">
        <v>684</v>
      </c>
      <c r="B3403" t="s">
        <v>705</v>
      </c>
    </row>
    <row r="3404" spans="1:2">
      <c r="A3404" t="s">
        <v>685</v>
      </c>
      <c r="B3404">
        <v>0</v>
      </c>
    </row>
    <row r="3405" spans="1:2">
      <c r="A3405" t="s">
        <v>250</v>
      </c>
      <c r="B3405" t="s">
        <v>697</v>
      </c>
    </row>
    <row r="3406" spans="1:2">
      <c r="A3406" t="s">
        <v>252</v>
      </c>
      <c r="B3406" t="s">
        <v>253</v>
      </c>
    </row>
    <row r="3407" spans="1:2">
      <c r="A3407" t="s">
        <v>610</v>
      </c>
    </row>
    <row r="3408" spans="1:2">
      <c r="A3408" t="s">
        <v>241</v>
      </c>
      <c r="B3408">
        <v>-4.8946500000000004</v>
      </c>
    </row>
    <row r="3409" spans="1:2">
      <c r="A3409" t="s">
        <v>242</v>
      </c>
      <c r="B3409" s="10">
        <v>3.1863399999999999E-4</v>
      </c>
    </row>
    <row r="3410" spans="1:2">
      <c r="A3410" t="s">
        <v>243</v>
      </c>
      <c r="B3410">
        <v>3</v>
      </c>
    </row>
    <row r="3411" spans="1:2">
      <c r="A3411" t="s">
        <v>244</v>
      </c>
      <c r="B3411">
        <v>123</v>
      </c>
    </row>
    <row r="3412" spans="1:2">
      <c r="A3412" t="s">
        <v>169</v>
      </c>
      <c r="B3412" t="s">
        <v>712</v>
      </c>
    </row>
    <row r="3413" spans="1:2">
      <c r="A3413" t="s">
        <v>246</v>
      </c>
      <c r="B3413">
        <v>-4.0343200000000001</v>
      </c>
    </row>
    <row r="3414" spans="1:2">
      <c r="A3414" t="s">
        <v>247</v>
      </c>
      <c r="B3414">
        <v>-3.4468100000000002</v>
      </c>
    </row>
    <row r="3415" spans="1:2">
      <c r="A3415" t="s">
        <v>248</v>
      </c>
      <c r="B3415">
        <v>-3.1483400000000001</v>
      </c>
    </row>
    <row r="3416" spans="1:2">
      <c r="A3416" t="s">
        <v>265</v>
      </c>
      <c r="B3416">
        <v>0.05</v>
      </c>
    </row>
    <row r="3417" spans="1:2">
      <c r="A3417" t="s">
        <v>683</v>
      </c>
      <c r="B3417" t="s">
        <v>403</v>
      </c>
    </row>
    <row r="3418" spans="1:2">
      <c r="A3418" t="s">
        <v>684</v>
      </c>
      <c r="B3418" t="s">
        <v>705</v>
      </c>
    </row>
    <row r="3419" spans="1:2">
      <c r="A3419" t="s">
        <v>685</v>
      </c>
      <c r="B3419">
        <v>2.9999999999999997E-4</v>
      </c>
    </row>
    <row r="3420" spans="1:2">
      <c r="A3420" t="s">
        <v>250</v>
      </c>
      <c r="B3420" t="s">
        <v>697</v>
      </c>
    </row>
    <row r="3421" spans="1:2">
      <c r="A3421" t="s">
        <v>252</v>
      </c>
      <c r="B3421" t="s">
        <v>253</v>
      </c>
    </row>
    <row r="3422" spans="1:2">
      <c r="A3422" t="s">
        <v>611</v>
      </c>
    </row>
    <row r="3423" spans="1:2">
      <c r="A3423" t="s">
        <v>241</v>
      </c>
      <c r="B3423">
        <v>-14.0219</v>
      </c>
    </row>
    <row r="3424" spans="1:2">
      <c r="A3424" t="s">
        <v>242</v>
      </c>
      <c r="B3424" s="10">
        <v>1.04887E-21</v>
      </c>
    </row>
    <row r="3425" spans="1:2">
      <c r="A3425" t="s">
        <v>243</v>
      </c>
      <c r="B3425">
        <v>0</v>
      </c>
    </row>
    <row r="3426" spans="1:2">
      <c r="A3426" t="s">
        <v>244</v>
      </c>
      <c r="B3426">
        <v>126</v>
      </c>
    </row>
    <row r="3427" spans="1:2">
      <c r="A3427" t="s">
        <v>169</v>
      </c>
      <c r="B3427" t="s">
        <v>713</v>
      </c>
    </row>
    <row r="3428" spans="1:2">
      <c r="A3428" t="s">
        <v>246</v>
      </c>
      <c r="B3428">
        <v>-4.0324799999999996</v>
      </c>
    </row>
    <row r="3429" spans="1:2">
      <c r="A3429" t="s">
        <v>247</v>
      </c>
      <c r="B3429">
        <v>-3.4459300000000002</v>
      </c>
    </row>
    <row r="3430" spans="1:2">
      <c r="A3430" t="s">
        <v>248</v>
      </c>
      <c r="B3430">
        <v>-3.1478299999999999</v>
      </c>
    </row>
    <row r="3431" spans="1:2">
      <c r="A3431" t="s">
        <v>265</v>
      </c>
      <c r="B3431">
        <v>0.05</v>
      </c>
    </row>
    <row r="3432" spans="1:2">
      <c r="A3432" t="s">
        <v>683</v>
      </c>
      <c r="B3432" t="s">
        <v>403</v>
      </c>
    </row>
    <row r="3433" spans="1:2">
      <c r="A3433" t="s">
        <v>684</v>
      </c>
      <c r="B3433" t="s">
        <v>705</v>
      </c>
    </row>
    <row r="3434" spans="1:2">
      <c r="A3434" t="s">
        <v>685</v>
      </c>
      <c r="B3434">
        <v>0</v>
      </c>
    </row>
    <row r="3435" spans="1:2">
      <c r="A3435" t="s">
        <v>250</v>
      </c>
      <c r="B3435" t="s">
        <v>697</v>
      </c>
    </row>
    <row r="3436" spans="1:2">
      <c r="A3436" t="s">
        <v>252</v>
      </c>
      <c r="B3436" t="s">
        <v>253</v>
      </c>
    </row>
    <row r="3437" spans="1:2">
      <c r="A3437" t="s">
        <v>612</v>
      </c>
    </row>
    <row r="3438" spans="1:2">
      <c r="A3438" t="s">
        <v>241</v>
      </c>
      <c r="B3438">
        <v>-10.9344</v>
      </c>
    </row>
    <row r="3439" spans="1:2">
      <c r="A3439" t="s">
        <v>242</v>
      </c>
      <c r="B3439" s="10">
        <v>2.9696400000000002E-17</v>
      </c>
    </row>
    <row r="3440" spans="1:2">
      <c r="A3440" t="s">
        <v>243</v>
      </c>
      <c r="B3440">
        <v>0</v>
      </c>
    </row>
    <row r="3441" spans="1:2">
      <c r="A3441" t="s">
        <v>244</v>
      </c>
      <c r="B3441">
        <v>126</v>
      </c>
    </row>
    <row r="3442" spans="1:2">
      <c r="A3442" t="s">
        <v>169</v>
      </c>
      <c r="B3442" t="s">
        <v>699</v>
      </c>
    </row>
    <row r="3443" spans="1:2">
      <c r="A3443" t="s">
        <v>246</v>
      </c>
      <c r="B3443">
        <v>-4.0324799999999996</v>
      </c>
    </row>
    <row r="3444" spans="1:2">
      <c r="A3444" t="s">
        <v>247</v>
      </c>
      <c r="B3444">
        <v>-3.4459300000000002</v>
      </c>
    </row>
    <row r="3445" spans="1:2">
      <c r="A3445" t="s">
        <v>248</v>
      </c>
      <c r="B3445">
        <v>-3.1478299999999999</v>
      </c>
    </row>
    <row r="3446" spans="1:2">
      <c r="A3446" t="s">
        <v>265</v>
      </c>
      <c r="B3446">
        <v>0.05</v>
      </c>
    </row>
    <row r="3447" spans="1:2">
      <c r="A3447" t="s">
        <v>683</v>
      </c>
      <c r="B3447" t="s">
        <v>403</v>
      </c>
    </row>
    <row r="3448" spans="1:2">
      <c r="A3448" t="s">
        <v>684</v>
      </c>
      <c r="B3448" t="s">
        <v>705</v>
      </c>
    </row>
    <row r="3449" spans="1:2">
      <c r="A3449" t="s">
        <v>685</v>
      </c>
      <c r="B3449">
        <v>0</v>
      </c>
    </row>
    <row r="3450" spans="1:2">
      <c r="A3450" t="s">
        <v>250</v>
      </c>
      <c r="B3450" t="s">
        <v>697</v>
      </c>
    </row>
    <row r="3451" spans="1:2">
      <c r="A3451" t="s">
        <v>252</v>
      </c>
      <c r="B3451" t="s">
        <v>253</v>
      </c>
    </row>
    <row r="3452" spans="1:2">
      <c r="A3452" t="s">
        <v>613</v>
      </c>
    </row>
    <row r="3453" spans="1:2">
      <c r="A3453" t="s">
        <v>241</v>
      </c>
      <c r="B3453">
        <v>-10.742900000000001</v>
      </c>
    </row>
    <row r="3454" spans="1:2">
      <c r="A3454" t="s">
        <v>242</v>
      </c>
      <c r="B3454" s="10">
        <v>6.9850299999999999E-17</v>
      </c>
    </row>
    <row r="3455" spans="1:2">
      <c r="A3455" t="s">
        <v>243</v>
      </c>
      <c r="B3455">
        <v>0</v>
      </c>
    </row>
    <row r="3456" spans="1:2">
      <c r="A3456" t="s">
        <v>244</v>
      </c>
      <c r="B3456">
        <v>126</v>
      </c>
    </row>
    <row r="3457" spans="1:2">
      <c r="A3457" t="s">
        <v>169</v>
      </c>
      <c r="B3457" t="s">
        <v>714</v>
      </c>
    </row>
    <row r="3458" spans="1:2">
      <c r="A3458" t="s">
        <v>246</v>
      </c>
      <c r="B3458">
        <v>-4.0324799999999996</v>
      </c>
    </row>
    <row r="3459" spans="1:2">
      <c r="A3459" t="s">
        <v>247</v>
      </c>
      <c r="B3459">
        <v>-3.4459300000000002</v>
      </c>
    </row>
    <row r="3460" spans="1:2">
      <c r="A3460" t="s">
        <v>248</v>
      </c>
      <c r="B3460">
        <v>-3.1478299999999999</v>
      </c>
    </row>
    <row r="3461" spans="1:2">
      <c r="A3461" t="s">
        <v>265</v>
      </c>
      <c r="B3461">
        <v>0.05</v>
      </c>
    </row>
    <row r="3462" spans="1:2">
      <c r="A3462" t="s">
        <v>683</v>
      </c>
      <c r="B3462" t="s">
        <v>403</v>
      </c>
    </row>
    <row r="3463" spans="1:2">
      <c r="A3463" t="s">
        <v>684</v>
      </c>
      <c r="B3463" t="s">
        <v>705</v>
      </c>
    </row>
    <row r="3464" spans="1:2">
      <c r="A3464" t="s">
        <v>685</v>
      </c>
      <c r="B3464">
        <v>0</v>
      </c>
    </row>
    <row r="3465" spans="1:2">
      <c r="A3465" t="s">
        <v>250</v>
      </c>
      <c r="B3465" t="s">
        <v>697</v>
      </c>
    </row>
    <row r="3466" spans="1:2">
      <c r="A3466" t="s">
        <v>252</v>
      </c>
      <c r="B3466" t="s">
        <v>253</v>
      </c>
    </row>
    <row r="3467" spans="1:2">
      <c r="A3467" t="s">
        <v>614</v>
      </c>
    </row>
    <row r="3468" spans="1:2">
      <c r="A3468" t="s">
        <v>241</v>
      </c>
      <c r="B3468">
        <v>-4.9158299999999997</v>
      </c>
    </row>
    <row r="3469" spans="1:2">
      <c r="A3469" t="s">
        <v>242</v>
      </c>
      <c r="B3469" s="10">
        <v>2.9201800000000001E-4</v>
      </c>
    </row>
    <row r="3470" spans="1:2">
      <c r="A3470" t="s">
        <v>243</v>
      </c>
      <c r="B3470">
        <v>3</v>
      </c>
    </row>
    <row r="3471" spans="1:2">
      <c r="A3471" t="s">
        <v>244</v>
      </c>
      <c r="B3471">
        <v>123</v>
      </c>
    </row>
    <row r="3472" spans="1:2">
      <c r="A3472" t="s">
        <v>169</v>
      </c>
      <c r="B3472" t="s">
        <v>715</v>
      </c>
    </row>
    <row r="3473" spans="1:2">
      <c r="A3473" t="s">
        <v>246</v>
      </c>
      <c r="B3473">
        <v>-4.0343200000000001</v>
      </c>
    </row>
    <row r="3474" spans="1:2">
      <c r="A3474" t="s">
        <v>247</v>
      </c>
      <c r="B3474">
        <v>-3.4468100000000002</v>
      </c>
    </row>
    <row r="3475" spans="1:2">
      <c r="A3475" t="s">
        <v>248</v>
      </c>
      <c r="B3475">
        <v>-3.1483400000000001</v>
      </c>
    </row>
    <row r="3476" spans="1:2">
      <c r="A3476" t="s">
        <v>265</v>
      </c>
      <c r="B3476">
        <v>0.05</v>
      </c>
    </row>
    <row r="3477" spans="1:2">
      <c r="A3477" t="s">
        <v>683</v>
      </c>
      <c r="B3477" t="s">
        <v>403</v>
      </c>
    </row>
    <row r="3478" spans="1:2">
      <c r="A3478" t="s">
        <v>684</v>
      </c>
      <c r="B3478" t="s">
        <v>705</v>
      </c>
    </row>
    <row r="3479" spans="1:2">
      <c r="A3479" t="s">
        <v>685</v>
      </c>
      <c r="B3479">
        <v>2.9999999999999997E-4</v>
      </c>
    </row>
    <row r="3480" spans="1:2">
      <c r="A3480" t="s">
        <v>250</v>
      </c>
      <c r="B3480" t="s">
        <v>697</v>
      </c>
    </row>
    <row r="3481" spans="1:2">
      <c r="A3481" t="s">
        <v>252</v>
      </c>
      <c r="B3481" t="s">
        <v>253</v>
      </c>
    </row>
    <row r="3482" spans="1:2">
      <c r="A3482" t="s">
        <v>615</v>
      </c>
    </row>
    <row r="3483" spans="1:2">
      <c r="A3483" t="s">
        <v>241</v>
      </c>
      <c r="B3483">
        <v>-9.7297399999999996</v>
      </c>
    </row>
    <row r="3484" spans="1:2">
      <c r="A3484" t="s">
        <v>242</v>
      </c>
      <c r="B3484" s="10">
        <v>8.7537500000000007E-15</v>
      </c>
    </row>
    <row r="3485" spans="1:2">
      <c r="A3485" t="s">
        <v>243</v>
      </c>
      <c r="B3485">
        <v>1</v>
      </c>
    </row>
    <row r="3486" spans="1:2">
      <c r="A3486" t="s">
        <v>244</v>
      </c>
      <c r="B3486">
        <v>125</v>
      </c>
    </row>
    <row r="3487" spans="1:2">
      <c r="A3487" t="s">
        <v>169</v>
      </c>
      <c r="B3487" t="s">
        <v>716</v>
      </c>
    </row>
    <row r="3488" spans="1:2">
      <c r="A3488" t="s">
        <v>246</v>
      </c>
      <c r="B3488">
        <v>-4.03308</v>
      </c>
    </row>
    <row r="3489" spans="1:2">
      <c r="A3489" t="s">
        <v>247</v>
      </c>
      <c r="B3489">
        <v>-3.4462100000000002</v>
      </c>
    </row>
    <row r="3490" spans="1:2">
      <c r="A3490" t="s">
        <v>248</v>
      </c>
      <c r="B3490">
        <v>-3.1480000000000001</v>
      </c>
    </row>
    <row r="3491" spans="1:2">
      <c r="A3491" t="s">
        <v>265</v>
      </c>
      <c r="B3491">
        <v>0.05</v>
      </c>
    </row>
    <row r="3492" spans="1:2">
      <c r="A3492" t="s">
        <v>683</v>
      </c>
      <c r="B3492" t="s">
        <v>403</v>
      </c>
    </row>
    <row r="3493" spans="1:2">
      <c r="A3493" t="s">
        <v>684</v>
      </c>
      <c r="B3493" t="s">
        <v>705</v>
      </c>
    </row>
    <row r="3494" spans="1:2">
      <c r="A3494" t="s">
        <v>685</v>
      </c>
      <c r="B3494">
        <v>0</v>
      </c>
    </row>
    <row r="3495" spans="1:2">
      <c r="A3495" t="s">
        <v>250</v>
      </c>
      <c r="B3495" t="s">
        <v>697</v>
      </c>
    </row>
    <row r="3496" spans="1:2">
      <c r="A3496" t="s">
        <v>252</v>
      </c>
      <c r="B3496" t="s">
        <v>253</v>
      </c>
    </row>
    <row r="3497" spans="1:2">
      <c r="A3497" t="s">
        <v>616</v>
      </c>
    </row>
    <row r="3498" spans="1:2">
      <c r="A3498" t="s">
        <v>241</v>
      </c>
      <c r="B3498">
        <v>-10.196</v>
      </c>
    </row>
    <row r="3499" spans="1:2">
      <c r="A3499" t="s">
        <v>242</v>
      </c>
      <c r="B3499" s="10">
        <v>8.9405100000000002E-16</v>
      </c>
    </row>
    <row r="3500" spans="1:2">
      <c r="A3500" t="s">
        <v>243</v>
      </c>
      <c r="B3500">
        <v>0</v>
      </c>
    </row>
    <row r="3501" spans="1:2">
      <c r="A3501" t="s">
        <v>244</v>
      </c>
      <c r="B3501">
        <v>126</v>
      </c>
    </row>
    <row r="3502" spans="1:2">
      <c r="A3502" t="s">
        <v>169</v>
      </c>
      <c r="B3502" t="s">
        <v>700</v>
      </c>
    </row>
    <row r="3503" spans="1:2">
      <c r="A3503" t="s">
        <v>246</v>
      </c>
      <c r="B3503">
        <v>-4.0324799999999996</v>
      </c>
    </row>
    <row r="3504" spans="1:2">
      <c r="A3504" t="s">
        <v>247</v>
      </c>
      <c r="B3504">
        <v>-3.4459300000000002</v>
      </c>
    </row>
    <row r="3505" spans="1:2">
      <c r="A3505" t="s">
        <v>248</v>
      </c>
      <c r="B3505">
        <v>-3.1478299999999999</v>
      </c>
    </row>
    <row r="3506" spans="1:2">
      <c r="A3506" t="s">
        <v>265</v>
      </c>
      <c r="B3506">
        <v>0.05</v>
      </c>
    </row>
    <row r="3507" spans="1:2">
      <c r="A3507" t="s">
        <v>683</v>
      </c>
      <c r="B3507" t="s">
        <v>403</v>
      </c>
    </row>
    <row r="3508" spans="1:2">
      <c r="A3508" t="s">
        <v>684</v>
      </c>
      <c r="B3508" t="s">
        <v>705</v>
      </c>
    </row>
    <row r="3509" spans="1:2">
      <c r="A3509" t="s">
        <v>685</v>
      </c>
      <c r="B3509">
        <v>0</v>
      </c>
    </row>
    <row r="3510" spans="1:2">
      <c r="A3510" t="s">
        <v>250</v>
      </c>
      <c r="B3510" t="s">
        <v>697</v>
      </c>
    </row>
    <row r="3511" spans="1:2">
      <c r="A3511" t="s">
        <v>252</v>
      </c>
      <c r="B3511" t="s">
        <v>253</v>
      </c>
    </row>
    <row r="3512" spans="1:2">
      <c r="A3512" t="s">
        <v>617</v>
      </c>
    </row>
    <row r="3513" spans="1:2">
      <c r="A3513" t="s">
        <v>241</v>
      </c>
      <c r="B3513">
        <v>-9.8731100000000005</v>
      </c>
    </row>
    <row r="3514" spans="1:2">
      <c r="A3514" t="s">
        <v>242</v>
      </c>
      <c r="B3514" s="10">
        <v>4.2995900000000001E-15</v>
      </c>
    </row>
    <row r="3515" spans="1:2">
      <c r="A3515" t="s">
        <v>243</v>
      </c>
      <c r="B3515">
        <v>0</v>
      </c>
    </row>
    <row r="3516" spans="1:2">
      <c r="A3516" t="s">
        <v>244</v>
      </c>
      <c r="B3516">
        <v>126</v>
      </c>
    </row>
    <row r="3517" spans="1:2">
      <c r="A3517" t="s">
        <v>169</v>
      </c>
      <c r="B3517" t="s">
        <v>717</v>
      </c>
    </row>
    <row r="3518" spans="1:2">
      <c r="A3518" t="s">
        <v>246</v>
      </c>
      <c r="B3518">
        <v>-4.0324799999999996</v>
      </c>
    </row>
    <row r="3519" spans="1:2">
      <c r="A3519" t="s">
        <v>247</v>
      </c>
      <c r="B3519">
        <v>-3.4459300000000002</v>
      </c>
    </row>
    <row r="3520" spans="1:2">
      <c r="A3520" t="s">
        <v>248</v>
      </c>
      <c r="B3520">
        <v>-3.1478299999999999</v>
      </c>
    </row>
    <row r="3521" spans="1:2">
      <c r="A3521" t="s">
        <v>265</v>
      </c>
      <c r="B3521">
        <v>0.05</v>
      </c>
    </row>
    <row r="3522" spans="1:2">
      <c r="A3522" t="s">
        <v>683</v>
      </c>
      <c r="B3522" t="s">
        <v>403</v>
      </c>
    </row>
    <row r="3523" spans="1:2">
      <c r="A3523" t="s">
        <v>684</v>
      </c>
      <c r="B3523" t="s">
        <v>705</v>
      </c>
    </row>
    <row r="3524" spans="1:2">
      <c r="A3524" t="s">
        <v>685</v>
      </c>
      <c r="B3524">
        <v>0</v>
      </c>
    </row>
    <row r="3525" spans="1:2">
      <c r="A3525" t="s">
        <v>250</v>
      </c>
      <c r="B3525" t="s">
        <v>697</v>
      </c>
    </row>
    <row r="3526" spans="1:2">
      <c r="A3526" t="s">
        <v>252</v>
      </c>
      <c r="B3526" t="s">
        <v>253</v>
      </c>
    </row>
    <row r="3527" spans="1:2">
      <c r="A3527" t="s">
        <v>618</v>
      </c>
    </row>
    <row r="3528" spans="1:2">
      <c r="A3528" t="s">
        <v>241</v>
      </c>
      <c r="B3528">
        <v>-8.9172600000000006</v>
      </c>
    </row>
    <row r="3529" spans="1:2">
      <c r="A3529" t="s">
        <v>242</v>
      </c>
      <c r="B3529" s="10">
        <v>5.5869499999999997E-13</v>
      </c>
    </row>
    <row r="3530" spans="1:2">
      <c r="A3530" t="s">
        <v>243</v>
      </c>
      <c r="B3530">
        <v>0</v>
      </c>
    </row>
    <row r="3531" spans="1:2">
      <c r="A3531" t="s">
        <v>244</v>
      </c>
      <c r="B3531">
        <v>126</v>
      </c>
    </row>
    <row r="3532" spans="1:2">
      <c r="A3532" t="s">
        <v>169</v>
      </c>
      <c r="B3532" t="s">
        <v>718</v>
      </c>
    </row>
    <row r="3533" spans="1:2">
      <c r="A3533" t="s">
        <v>246</v>
      </c>
      <c r="B3533">
        <v>-4.0324799999999996</v>
      </c>
    </row>
    <row r="3534" spans="1:2">
      <c r="A3534" t="s">
        <v>247</v>
      </c>
      <c r="B3534">
        <v>-3.4459300000000002</v>
      </c>
    </row>
    <row r="3535" spans="1:2">
      <c r="A3535" t="s">
        <v>248</v>
      </c>
      <c r="B3535">
        <v>-3.1478299999999999</v>
      </c>
    </row>
    <row r="3536" spans="1:2">
      <c r="A3536" t="s">
        <v>265</v>
      </c>
      <c r="B3536">
        <v>0.05</v>
      </c>
    </row>
    <row r="3537" spans="1:2">
      <c r="A3537" t="s">
        <v>683</v>
      </c>
      <c r="B3537" t="s">
        <v>403</v>
      </c>
    </row>
    <row r="3538" spans="1:2">
      <c r="A3538" t="s">
        <v>684</v>
      </c>
      <c r="B3538" t="s">
        <v>705</v>
      </c>
    </row>
    <row r="3539" spans="1:2">
      <c r="A3539" t="s">
        <v>685</v>
      </c>
      <c r="B3539">
        <v>0</v>
      </c>
    </row>
    <row r="3540" spans="1:2">
      <c r="A3540" t="s">
        <v>250</v>
      </c>
      <c r="B3540" t="s">
        <v>697</v>
      </c>
    </row>
    <row r="3541" spans="1:2">
      <c r="A3541" t="s">
        <v>252</v>
      </c>
      <c r="B3541" t="s">
        <v>253</v>
      </c>
    </row>
    <row r="3542" spans="1:2">
      <c r="A3542" t="s">
        <v>619</v>
      </c>
    </row>
    <row r="3543" spans="1:2">
      <c r="A3543" t="s">
        <v>241</v>
      </c>
      <c r="B3543">
        <v>-9.5581300000000002</v>
      </c>
    </row>
    <row r="3544" spans="1:2">
      <c r="A3544" t="s">
        <v>242</v>
      </c>
      <c r="B3544" s="10">
        <v>2.07069E-14</v>
      </c>
    </row>
    <row r="3545" spans="1:2">
      <c r="A3545" t="s">
        <v>243</v>
      </c>
      <c r="B3545">
        <v>1</v>
      </c>
    </row>
    <row r="3546" spans="1:2">
      <c r="A3546" t="s">
        <v>244</v>
      </c>
      <c r="B3546">
        <v>125</v>
      </c>
    </row>
    <row r="3547" spans="1:2">
      <c r="A3547" t="s">
        <v>169</v>
      </c>
      <c r="B3547" t="s">
        <v>719</v>
      </c>
    </row>
    <row r="3548" spans="1:2">
      <c r="A3548" t="s">
        <v>246</v>
      </c>
      <c r="B3548">
        <v>-4.03308</v>
      </c>
    </row>
    <row r="3549" spans="1:2">
      <c r="A3549" t="s">
        <v>247</v>
      </c>
      <c r="B3549">
        <v>-3.4462100000000002</v>
      </c>
    </row>
    <row r="3550" spans="1:2">
      <c r="A3550" t="s">
        <v>248</v>
      </c>
      <c r="B3550">
        <v>-3.1480000000000001</v>
      </c>
    </row>
    <row r="3551" spans="1:2">
      <c r="A3551" t="s">
        <v>265</v>
      </c>
      <c r="B3551">
        <v>0.05</v>
      </c>
    </row>
    <row r="3552" spans="1:2">
      <c r="A3552" t="s">
        <v>683</v>
      </c>
      <c r="B3552" t="s">
        <v>403</v>
      </c>
    </row>
    <row r="3553" spans="1:2">
      <c r="A3553" t="s">
        <v>684</v>
      </c>
      <c r="B3553" t="s">
        <v>705</v>
      </c>
    </row>
    <row r="3554" spans="1:2">
      <c r="A3554" t="s">
        <v>685</v>
      </c>
      <c r="B3554">
        <v>0</v>
      </c>
    </row>
    <row r="3555" spans="1:2">
      <c r="A3555" t="s">
        <v>250</v>
      </c>
      <c r="B3555" t="s">
        <v>697</v>
      </c>
    </row>
    <row r="3556" spans="1:2">
      <c r="A3556" t="s">
        <v>252</v>
      </c>
      <c r="B3556" t="s">
        <v>253</v>
      </c>
    </row>
    <row r="3557" spans="1:2">
      <c r="A3557" t="s">
        <v>620</v>
      </c>
    </row>
    <row r="3558" spans="1:2">
      <c r="A3558" t="s">
        <v>241</v>
      </c>
      <c r="B3558">
        <v>-9.3420000000000005</v>
      </c>
    </row>
    <row r="3559" spans="1:2">
      <c r="A3559" t="s">
        <v>242</v>
      </c>
      <c r="B3559" s="10">
        <v>6.2102700000000002E-14</v>
      </c>
    </row>
    <row r="3560" spans="1:2">
      <c r="A3560" t="s">
        <v>243</v>
      </c>
      <c r="B3560">
        <v>0</v>
      </c>
    </row>
    <row r="3561" spans="1:2">
      <c r="A3561" t="s">
        <v>244</v>
      </c>
      <c r="B3561">
        <v>126</v>
      </c>
    </row>
    <row r="3562" spans="1:2">
      <c r="A3562" t="s">
        <v>169</v>
      </c>
      <c r="B3562" t="s">
        <v>701</v>
      </c>
    </row>
    <row r="3563" spans="1:2">
      <c r="A3563" t="s">
        <v>246</v>
      </c>
      <c r="B3563">
        <v>-4.0324799999999996</v>
      </c>
    </row>
    <row r="3564" spans="1:2">
      <c r="A3564" t="s">
        <v>247</v>
      </c>
      <c r="B3564">
        <v>-3.4459300000000002</v>
      </c>
    </row>
    <row r="3565" spans="1:2">
      <c r="A3565" t="s">
        <v>248</v>
      </c>
      <c r="B3565">
        <v>-3.1478299999999999</v>
      </c>
    </row>
    <row r="3566" spans="1:2">
      <c r="A3566" t="s">
        <v>265</v>
      </c>
      <c r="B3566">
        <v>0.05</v>
      </c>
    </row>
    <row r="3567" spans="1:2">
      <c r="A3567" t="s">
        <v>683</v>
      </c>
      <c r="B3567" t="s">
        <v>403</v>
      </c>
    </row>
    <row r="3568" spans="1:2">
      <c r="A3568" t="s">
        <v>684</v>
      </c>
      <c r="B3568" t="s">
        <v>705</v>
      </c>
    </row>
    <row r="3569" spans="1:2">
      <c r="A3569" t="s">
        <v>685</v>
      </c>
      <c r="B3569">
        <v>0</v>
      </c>
    </row>
    <row r="3570" spans="1:2">
      <c r="A3570" t="s">
        <v>250</v>
      </c>
      <c r="B3570" t="s">
        <v>697</v>
      </c>
    </row>
    <row r="3571" spans="1:2">
      <c r="A3571" t="s">
        <v>252</v>
      </c>
      <c r="B3571" t="s">
        <v>253</v>
      </c>
    </row>
    <row r="3572" spans="1:2">
      <c r="A3572" t="s">
        <v>621</v>
      </c>
    </row>
    <row r="3573" spans="1:2">
      <c r="A3573" t="s">
        <v>241</v>
      </c>
      <c r="B3573">
        <v>-9.5350199999999994</v>
      </c>
    </row>
    <row r="3574" spans="1:2">
      <c r="A3574" t="s">
        <v>242</v>
      </c>
      <c r="B3574" s="10">
        <v>2.3269699999999999E-14</v>
      </c>
    </row>
    <row r="3575" spans="1:2">
      <c r="A3575" t="s">
        <v>243</v>
      </c>
      <c r="B3575">
        <v>0</v>
      </c>
    </row>
    <row r="3576" spans="1:2">
      <c r="A3576" t="s">
        <v>244</v>
      </c>
      <c r="B3576">
        <v>126</v>
      </c>
    </row>
    <row r="3577" spans="1:2">
      <c r="A3577" t="s">
        <v>169</v>
      </c>
      <c r="B3577" t="s">
        <v>720</v>
      </c>
    </row>
    <row r="3578" spans="1:2">
      <c r="A3578" t="s">
        <v>246</v>
      </c>
      <c r="B3578">
        <v>-4.0324799999999996</v>
      </c>
    </row>
    <row r="3579" spans="1:2">
      <c r="A3579" t="s">
        <v>247</v>
      </c>
      <c r="B3579">
        <v>-3.4459300000000002</v>
      </c>
    </row>
    <row r="3580" spans="1:2">
      <c r="A3580" t="s">
        <v>248</v>
      </c>
      <c r="B3580">
        <v>-3.1478299999999999</v>
      </c>
    </row>
    <row r="3581" spans="1:2">
      <c r="A3581" t="s">
        <v>265</v>
      </c>
      <c r="B3581">
        <v>0.05</v>
      </c>
    </row>
    <row r="3582" spans="1:2">
      <c r="A3582" t="s">
        <v>683</v>
      </c>
      <c r="B3582" t="s">
        <v>403</v>
      </c>
    </row>
    <row r="3583" spans="1:2">
      <c r="A3583" t="s">
        <v>684</v>
      </c>
      <c r="B3583" t="s">
        <v>705</v>
      </c>
    </row>
    <row r="3584" spans="1:2">
      <c r="A3584" t="s">
        <v>685</v>
      </c>
      <c r="B3584">
        <v>0</v>
      </c>
    </row>
    <row r="3585" spans="1:2">
      <c r="A3585" t="s">
        <v>250</v>
      </c>
      <c r="B3585" t="s">
        <v>697</v>
      </c>
    </row>
    <row r="3586" spans="1:2">
      <c r="A3586" t="s">
        <v>252</v>
      </c>
      <c r="B3586" t="s">
        <v>253</v>
      </c>
    </row>
    <row r="3587" spans="1:2">
      <c r="A3587" t="s">
        <v>622</v>
      </c>
    </row>
    <row r="3588" spans="1:2">
      <c r="A3588" t="s">
        <v>241</v>
      </c>
      <c r="B3588">
        <v>-8.4449699999999996</v>
      </c>
    </row>
    <row r="3589" spans="1:2">
      <c r="A3589" t="s">
        <v>242</v>
      </c>
      <c r="B3589" s="10">
        <v>6.7139999999999999E-12</v>
      </c>
    </row>
    <row r="3590" spans="1:2">
      <c r="A3590" t="s">
        <v>243</v>
      </c>
      <c r="B3590">
        <v>0</v>
      </c>
    </row>
    <row r="3591" spans="1:2">
      <c r="A3591" t="s">
        <v>244</v>
      </c>
      <c r="B3591">
        <v>126</v>
      </c>
    </row>
    <row r="3592" spans="1:2">
      <c r="A3592" t="s">
        <v>169</v>
      </c>
      <c r="B3592" s="10" t="s">
        <v>721</v>
      </c>
    </row>
    <row r="3593" spans="1:2">
      <c r="A3593" t="s">
        <v>246</v>
      </c>
      <c r="B3593">
        <v>-4.0324799999999996</v>
      </c>
    </row>
    <row r="3594" spans="1:2">
      <c r="A3594" t="s">
        <v>247</v>
      </c>
      <c r="B3594">
        <v>-3.4459300000000002</v>
      </c>
    </row>
    <row r="3595" spans="1:2">
      <c r="A3595" t="s">
        <v>248</v>
      </c>
      <c r="B3595">
        <v>-3.1478299999999999</v>
      </c>
    </row>
    <row r="3596" spans="1:2">
      <c r="A3596" t="s">
        <v>265</v>
      </c>
      <c r="B3596">
        <v>0.05</v>
      </c>
    </row>
    <row r="3597" spans="1:2">
      <c r="A3597" t="s">
        <v>683</v>
      </c>
      <c r="B3597" t="s">
        <v>403</v>
      </c>
    </row>
    <row r="3598" spans="1:2">
      <c r="A3598" t="s">
        <v>684</v>
      </c>
      <c r="B3598" t="s">
        <v>705</v>
      </c>
    </row>
    <row r="3599" spans="1:2">
      <c r="A3599" t="s">
        <v>685</v>
      </c>
      <c r="B3599">
        <v>0</v>
      </c>
    </row>
    <row r="3600" spans="1:2">
      <c r="A3600" t="s">
        <v>250</v>
      </c>
      <c r="B3600" t="s">
        <v>697</v>
      </c>
    </row>
    <row r="3601" spans="1:2">
      <c r="A3601" t="s">
        <v>252</v>
      </c>
      <c r="B3601" t="s">
        <v>253</v>
      </c>
    </row>
    <row r="3602" spans="1:2">
      <c r="A3602" t="s">
        <v>623</v>
      </c>
    </row>
    <row r="3603" spans="1:2">
      <c r="A3603" t="s">
        <v>241</v>
      </c>
      <c r="B3603">
        <v>-3.7667199999999998</v>
      </c>
    </row>
    <row r="3604" spans="1:2">
      <c r="A3604" t="s">
        <v>242</v>
      </c>
      <c r="B3604">
        <v>1.8322999999999999E-2</v>
      </c>
    </row>
    <row r="3605" spans="1:2">
      <c r="A3605" t="s">
        <v>243</v>
      </c>
      <c r="B3605" s="10">
        <v>0</v>
      </c>
    </row>
    <row r="3606" spans="1:2">
      <c r="A3606" t="s">
        <v>244</v>
      </c>
      <c r="B3606">
        <v>126</v>
      </c>
    </row>
    <row r="3607" spans="1:2">
      <c r="A3607" t="s">
        <v>169</v>
      </c>
      <c r="B3607" t="s">
        <v>144</v>
      </c>
    </row>
    <row r="3608" spans="1:2">
      <c r="A3608" t="s">
        <v>246</v>
      </c>
      <c r="B3608">
        <v>-4.0324799999999996</v>
      </c>
    </row>
    <row r="3609" spans="1:2">
      <c r="A3609" t="s">
        <v>247</v>
      </c>
      <c r="B3609">
        <v>-3.4459300000000002</v>
      </c>
    </row>
    <row r="3610" spans="1:2">
      <c r="A3610" t="s">
        <v>248</v>
      </c>
      <c r="B3610">
        <v>-3.1478299999999999</v>
      </c>
    </row>
    <row r="3611" spans="1:2">
      <c r="A3611" t="s">
        <v>265</v>
      </c>
      <c r="B3611">
        <v>0.05</v>
      </c>
    </row>
    <row r="3612" spans="1:2">
      <c r="A3612" t="s">
        <v>683</v>
      </c>
      <c r="B3612" t="s">
        <v>403</v>
      </c>
    </row>
    <row r="3613" spans="1:2">
      <c r="A3613" t="s">
        <v>684</v>
      </c>
      <c r="B3613" t="s">
        <v>705</v>
      </c>
    </row>
    <row r="3614" spans="1:2">
      <c r="A3614" t="s">
        <v>685</v>
      </c>
      <c r="B3614">
        <v>1.83E-2</v>
      </c>
    </row>
    <row r="3615" spans="1:2">
      <c r="A3615" t="s">
        <v>250</v>
      </c>
      <c r="B3615" t="s">
        <v>697</v>
      </c>
    </row>
    <row r="3616" spans="1:2">
      <c r="A3616" t="s">
        <v>252</v>
      </c>
      <c r="B3616" t="s">
        <v>253</v>
      </c>
    </row>
    <row r="3617" spans="1:2">
      <c r="A3617" t="s">
        <v>624</v>
      </c>
    </row>
    <row r="3618" spans="1:2">
      <c r="A3618" t="s">
        <v>241</v>
      </c>
      <c r="B3618">
        <v>-3.1845300000000001</v>
      </c>
    </row>
    <row r="3619" spans="1:2">
      <c r="A3619" t="s">
        <v>242</v>
      </c>
      <c r="B3619">
        <v>8.7529599999999999E-2</v>
      </c>
    </row>
    <row r="3620" spans="1:2">
      <c r="A3620" t="s">
        <v>243</v>
      </c>
      <c r="B3620">
        <v>0</v>
      </c>
    </row>
    <row r="3621" spans="1:2">
      <c r="A3621" t="s">
        <v>244</v>
      </c>
      <c r="B3621">
        <v>126</v>
      </c>
    </row>
    <row r="3622" spans="1:2">
      <c r="A3622" t="s">
        <v>169</v>
      </c>
      <c r="B3622" t="s">
        <v>145</v>
      </c>
    </row>
    <row r="3623" spans="1:2">
      <c r="A3623" t="s">
        <v>246</v>
      </c>
      <c r="B3623">
        <v>-4.0324799999999996</v>
      </c>
    </row>
    <row r="3624" spans="1:2">
      <c r="A3624" t="s">
        <v>247</v>
      </c>
      <c r="B3624">
        <v>-3.4459300000000002</v>
      </c>
    </row>
    <row r="3625" spans="1:2">
      <c r="A3625" t="s">
        <v>248</v>
      </c>
      <c r="B3625">
        <v>-3.1478299999999999</v>
      </c>
    </row>
    <row r="3626" spans="1:2">
      <c r="A3626" t="s">
        <v>265</v>
      </c>
      <c r="B3626">
        <v>0.05</v>
      </c>
    </row>
    <row r="3627" spans="1:2">
      <c r="A3627" t="s">
        <v>683</v>
      </c>
      <c r="B3627" t="s">
        <v>403</v>
      </c>
    </row>
    <row r="3628" spans="1:2">
      <c r="A3628" t="s">
        <v>684</v>
      </c>
      <c r="B3628" t="s">
        <v>705</v>
      </c>
    </row>
    <row r="3629" spans="1:2">
      <c r="A3629" t="s">
        <v>685</v>
      </c>
      <c r="B3629">
        <v>8.7499999999999994E-2</v>
      </c>
    </row>
    <row r="3630" spans="1:2">
      <c r="A3630" t="s">
        <v>250</v>
      </c>
      <c r="B3630" t="s">
        <v>687</v>
      </c>
    </row>
    <row r="3631" spans="1:2">
      <c r="A3631" t="s">
        <v>252</v>
      </c>
      <c r="B3631" t="s">
        <v>253</v>
      </c>
    </row>
    <row r="3632" spans="1:2">
      <c r="A3632" t="s">
        <v>625</v>
      </c>
    </row>
    <row r="3633" spans="1:2">
      <c r="A3633" t="s">
        <v>241</v>
      </c>
      <c r="B3633">
        <v>-3.2239100000000001</v>
      </c>
    </row>
    <row r="3634" spans="1:2">
      <c r="A3634" t="s">
        <v>242</v>
      </c>
      <c r="B3634">
        <v>7.9741500000000007E-2</v>
      </c>
    </row>
    <row r="3635" spans="1:2">
      <c r="A3635" t="s">
        <v>243</v>
      </c>
      <c r="B3635">
        <v>0</v>
      </c>
    </row>
    <row r="3636" spans="1:2">
      <c r="A3636" t="s">
        <v>244</v>
      </c>
      <c r="B3636">
        <v>126</v>
      </c>
    </row>
    <row r="3637" spans="1:2">
      <c r="A3637" t="s">
        <v>169</v>
      </c>
      <c r="B3637" t="s">
        <v>146</v>
      </c>
    </row>
    <row r="3638" spans="1:2">
      <c r="A3638" t="s">
        <v>246</v>
      </c>
      <c r="B3638">
        <v>-4.0324799999999996</v>
      </c>
    </row>
    <row r="3639" spans="1:2">
      <c r="A3639" t="s">
        <v>247</v>
      </c>
      <c r="B3639">
        <v>-3.4459300000000002</v>
      </c>
    </row>
    <row r="3640" spans="1:2">
      <c r="A3640" t="s">
        <v>248</v>
      </c>
      <c r="B3640">
        <v>-3.1478299999999999</v>
      </c>
    </row>
    <row r="3641" spans="1:2">
      <c r="A3641" t="s">
        <v>265</v>
      </c>
      <c r="B3641">
        <v>0.05</v>
      </c>
    </row>
    <row r="3642" spans="1:2">
      <c r="A3642" t="s">
        <v>683</v>
      </c>
      <c r="B3642" t="s">
        <v>403</v>
      </c>
    </row>
    <row r="3643" spans="1:2">
      <c r="A3643" t="s">
        <v>684</v>
      </c>
      <c r="B3643" t="s">
        <v>705</v>
      </c>
    </row>
    <row r="3644" spans="1:2">
      <c r="A3644" t="s">
        <v>685</v>
      </c>
      <c r="B3644">
        <v>7.9699999999999993E-2</v>
      </c>
    </row>
    <row r="3645" spans="1:2">
      <c r="A3645" t="s">
        <v>250</v>
      </c>
      <c r="B3645" t="s">
        <v>687</v>
      </c>
    </row>
    <row r="3646" spans="1:2">
      <c r="A3646" t="s">
        <v>252</v>
      </c>
      <c r="B3646" t="s">
        <v>253</v>
      </c>
    </row>
    <row r="3647" spans="1:2">
      <c r="A3647" t="s">
        <v>626</v>
      </c>
    </row>
    <row r="3648" spans="1:2">
      <c r="A3648" t="s">
        <v>241</v>
      </c>
      <c r="B3648">
        <v>-4.7993199999999998</v>
      </c>
    </row>
    <row r="3649" spans="1:2">
      <c r="A3649" t="s">
        <v>242</v>
      </c>
      <c r="B3649">
        <v>4.69674E-4</v>
      </c>
    </row>
    <row r="3650" spans="1:2">
      <c r="A3650" t="s">
        <v>243</v>
      </c>
      <c r="B3650">
        <v>0</v>
      </c>
    </row>
    <row r="3651" spans="1:2">
      <c r="A3651" t="s">
        <v>244</v>
      </c>
      <c r="B3651">
        <v>126</v>
      </c>
    </row>
    <row r="3652" spans="1:2">
      <c r="A3652" t="s">
        <v>169</v>
      </c>
      <c r="B3652" t="s">
        <v>147</v>
      </c>
    </row>
    <row r="3653" spans="1:2">
      <c r="A3653" t="s">
        <v>246</v>
      </c>
      <c r="B3653">
        <v>-4.0324799999999996</v>
      </c>
    </row>
    <row r="3654" spans="1:2">
      <c r="A3654" t="s">
        <v>247</v>
      </c>
      <c r="B3654">
        <v>-3.4459300000000002</v>
      </c>
    </row>
    <row r="3655" spans="1:2">
      <c r="A3655" t="s">
        <v>248</v>
      </c>
      <c r="B3655">
        <v>-3.1478299999999999</v>
      </c>
    </row>
    <row r="3656" spans="1:2">
      <c r="A3656" t="s">
        <v>265</v>
      </c>
      <c r="B3656">
        <v>0.05</v>
      </c>
    </row>
    <row r="3657" spans="1:2">
      <c r="A3657" t="s">
        <v>683</v>
      </c>
      <c r="B3657" s="10" t="s">
        <v>403</v>
      </c>
    </row>
    <row r="3658" spans="1:2">
      <c r="A3658" t="s">
        <v>684</v>
      </c>
      <c r="B3658" t="s">
        <v>705</v>
      </c>
    </row>
    <row r="3659" spans="1:2">
      <c r="A3659" t="s">
        <v>685</v>
      </c>
      <c r="B3659">
        <v>5.0000000000000001E-4</v>
      </c>
    </row>
    <row r="3660" spans="1:2">
      <c r="A3660" t="s">
        <v>250</v>
      </c>
      <c r="B3660" t="s">
        <v>697</v>
      </c>
    </row>
    <row r="3661" spans="1:2">
      <c r="A3661" t="s">
        <v>252</v>
      </c>
      <c r="B3661" t="s">
        <v>253</v>
      </c>
    </row>
    <row r="3662" spans="1:2">
      <c r="A3662" t="s">
        <v>627</v>
      </c>
    </row>
    <row r="3663" spans="1:2">
      <c r="A3663" t="s">
        <v>241</v>
      </c>
      <c r="B3663">
        <v>-0.72629699999999997</v>
      </c>
    </row>
    <row r="3664" spans="1:2">
      <c r="A3664" t="s">
        <v>242</v>
      </c>
      <c r="B3664">
        <v>0.97136100000000003</v>
      </c>
    </row>
    <row r="3665" spans="1:2">
      <c r="A3665" t="s">
        <v>243</v>
      </c>
      <c r="B3665">
        <v>0</v>
      </c>
    </row>
    <row r="3666" spans="1:2">
      <c r="A3666" t="s">
        <v>244</v>
      </c>
      <c r="B3666">
        <v>126</v>
      </c>
    </row>
    <row r="3667" spans="1:2">
      <c r="A3667" t="s">
        <v>169</v>
      </c>
      <c r="B3667" t="s">
        <v>141</v>
      </c>
    </row>
    <row r="3668" spans="1:2">
      <c r="A3668" t="s">
        <v>246</v>
      </c>
      <c r="B3668">
        <v>-4.0324799999999996</v>
      </c>
    </row>
    <row r="3669" spans="1:2">
      <c r="A3669" t="s">
        <v>247</v>
      </c>
      <c r="B3669">
        <v>-3.4459300000000002</v>
      </c>
    </row>
    <row r="3670" spans="1:2">
      <c r="A3670" t="s">
        <v>248</v>
      </c>
      <c r="B3670">
        <v>-3.1478299999999999</v>
      </c>
    </row>
    <row r="3671" spans="1:2">
      <c r="A3671" t="s">
        <v>265</v>
      </c>
      <c r="B3671">
        <v>0.05</v>
      </c>
    </row>
    <row r="3672" spans="1:2">
      <c r="A3672" t="s">
        <v>683</v>
      </c>
      <c r="B3672" t="s">
        <v>403</v>
      </c>
    </row>
    <row r="3673" spans="1:2">
      <c r="A3673" t="s">
        <v>684</v>
      </c>
      <c r="B3673" t="s">
        <v>705</v>
      </c>
    </row>
    <row r="3674" spans="1:2">
      <c r="A3674" t="s">
        <v>685</v>
      </c>
      <c r="B3674">
        <v>0.97140000000000004</v>
      </c>
    </row>
    <row r="3675" spans="1:2">
      <c r="A3675" t="s">
        <v>250</v>
      </c>
      <c r="B3675" t="s">
        <v>687</v>
      </c>
    </row>
    <row r="3676" spans="1:2">
      <c r="A3676" t="s">
        <v>252</v>
      </c>
      <c r="B3676" t="s">
        <v>253</v>
      </c>
    </row>
    <row r="3677" spans="1:2">
      <c r="A3677" t="s">
        <v>628</v>
      </c>
    </row>
    <row r="3678" spans="1:2">
      <c r="A3678" t="s">
        <v>241</v>
      </c>
      <c r="B3678">
        <v>-1.9501500000000001</v>
      </c>
    </row>
    <row r="3679" spans="1:2">
      <c r="A3679" t="s">
        <v>242</v>
      </c>
      <c r="B3679">
        <v>0.62830399999999997</v>
      </c>
    </row>
    <row r="3680" spans="1:2">
      <c r="A3680" t="s">
        <v>243</v>
      </c>
      <c r="B3680">
        <v>3</v>
      </c>
    </row>
    <row r="3681" spans="1:2">
      <c r="A3681" t="s">
        <v>244</v>
      </c>
      <c r="B3681">
        <v>123</v>
      </c>
    </row>
    <row r="3682" spans="1:2">
      <c r="A3682" t="s">
        <v>169</v>
      </c>
      <c r="B3682" t="s">
        <v>142</v>
      </c>
    </row>
    <row r="3683" spans="1:2">
      <c r="A3683" t="s">
        <v>246</v>
      </c>
      <c r="B3683">
        <v>-4.0343200000000001</v>
      </c>
    </row>
    <row r="3684" spans="1:2">
      <c r="A3684" t="s">
        <v>247</v>
      </c>
      <c r="B3684">
        <v>-3.4468100000000002</v>
      </c>
    </row>
    <row r="3685" spans="1:2">
      <c r="A3685" t="s">
        <v>248</v>
      </c>
      <c r="B3685">
        <v>-3.1483400000000001</v>
      </c>
    </row>
    <row r="3686" spans="1:2">
      <c r="A3686" t="s">
        <v>265</v>
      </c>
      <c r="B3686">
        <v>0.05</v>
      </c>
    </row>
    <row r="3687" spans="1:2">
      <c r="A3687" t="s">
        <v>683</v>
      </c>
      <c r="B3687" t="s">
        <v>403</v>
      </c>
    </row>
    <row r="3688" spans="1:2">
      <c r="A3688" t="s">
        <v>684</v>
      </c>
      <c r="B3688" t="s">
        <v>705</v>
      </c>
    </row>
    <row r="3689" spans="1:2">
      <c r="A3689" t="s">
        <v>685</v>
      </c>
      <c r="B3689">
        <v>0.62829999999999997</v>
      </c>
    </row>
    <row r="3690" spans="1:2">
      <c r="A3690" t="s">
        <v>250</v>
      </c>
      <c r="B3690" t="s">
        <v>687</v>
      </c>
    </row>
    <row r="3691" spans="1:2">
      <c r="A3691" t="s">
        <v>252</v>
      </c>
      <c r="B3691" t="s">
        <v>253</v>
      </c>
    </row>
    <row r="3692" spans="1:2">
      <c r="A3692" t="s">
        <v>629</v>
      </c>
    </row>
    <row r="3693" spans="1:2">
      <c r="A3693" t="s">
        <v>241</v>
      </c>
      <c r="B3693">
        <v>-2.0535100000000002</v>
      </c>
    </row>
    <row r="3694" spans="1:2">
      <c r="A3694" t="s">
        <v>242</v>
      </c>
      <c r="B3694">
        <v>0.57201299999999999</v>
      </c>
    </row>
    <row r="3695" spans="1:2">
      <c r="A3695" t="s">
        <v>243</v>
      </c>
      <c r="B3695">
        <v>0</v>
      </c>
    </row>
    <row r="3696" spans="1:2">
      <c r="A3696" t="s">
        <v>244</v>
      </c>
      <c r="B3696" s="10">
        <v>126</v>
      </c>
    </row>
    <row r="3697" spans="1:2">
      <c r="A3697" t="s">
        <v>169</v>
      </c>
      <c r="B3697" t="s">
        <v>143</v>
      </c>
    </row>
    <row r="3698" spans="1:2">
      <c r="A3698" t="s">
        <v>246</v>
      </c>
      <c r="B3698">
        <v>-4.0324799999999996</v>
      </c>
    </row>
    <row r="3699" spans="1:2">
      <c r="A3699" t="s">
        <v>247</v>
      </c>
      <c r="B3699">
        <v>-3.4459300000000002</v>
      </c>
    </row>
    <row r="3700" spans="1:2">
      <c r="A3700" t="s">
        <v>248</v>
      </c>
      <c r="B3700">
        <v>-3.1478299999999999</v>
      </c>
    </row>
    <row r="3701" spans="1:2">
      <c r="A3701" t="s">
        <v>265</v>
      </c>
      <c r="B3701">
        <v>0.05</v>
      </c>
    </row>
    <row r="3702" spans="1:2">
      <c r="A3702" t="s">
        <v>683</v>
      </c>
      <c r="B3702" t="s">
        <v>403</v>
      </c>
    </row>
    <row r="3703" spans="1:2">
      <c r="A3703" t="s">
        <v>684</v>
      </c>
      <c r="B3703" t="s">
        <v>705</v>
      </c>
    </row>
    <row r="3704" spans="1:2">
      <c r="A3704" t="s">
        <v>685</v>
      </c>
      <c r="B3704">
        <v>0.57199999999999995</v>
      </c>
    </row>
    <row r="3705" spans="1:2">
      <c r="A3705" t="s">
        <v>250</v>
      </c>
      <c r="B3705" t="s">
        <v>687</v>
      </c>
    </row>
    <row r="3706" spans="1:2">
      <c r="A3706" t="s">
        <v>252</v>
      </c>
      <c r="B3706" t="s">
        <v>253</v>
      </c>
    </row>
    <row r="3707" spans="1:2">
      <c r="A3707" t="s">
        <v>630</v>
      </c>
    </row>
    <row r="3708" spans="1:2">
      <c r="A3708" t="s">
        <v>241</v>
      </c>
      <c r="B3708">
        <v>-9.7106300000000001</v>
      </c>
    </row>
    <row r="3709" spans="1:2">
      <c r="A3709" t="s">
        <v>242</v>
      </c>
      <c r="B3709" s="10">
        <v>9.62925E-15</v>
      </c>
    </row>
    <row r="3710" spans="1:2">
      <c r="A3710" t="s">
        <v>243</v>
      </c>
      <c r="B3710">
        <v>0</v>
      </c>
    </row>
    <row r="3711" spans="1:2">
      <c r="A3711" t="s">
        <v>244</v>
      </c>
      <c r="B3711">
        <v>126</v>
      </c>
    </row>
    <row r="3712" spans="1:2">
      <c r="A3712" t="s">
        <v>169</v>
      </c>
      <c r="B3712" t="s">
        <v>702</v>
      </c>
    </row>
    <row r="3713" spans="1:2">
      <c r="A3713" t="s">
        <v>246</v>
      </c>
      <c r="B3713">
        <v>-4.0324799999999996</v>
      </c>
    </row>
    <row r="3714" spans="1:2">
      <c r="A3714" t="s">
        <v>247</v>
      </c>
      <c r="B3714">
        <v>-3.4459300000000002</v>
      </c>
    </row>
    <row r="3715" spans="1:2">
      <c r="A3715" t="s">
        <v>248</v>
      </c>
      <c r="B3715">
        <v>-3.1478299999999999</v>
      </c>
    </row>
    <row r="3716" spans="1:2">
      <c r="A3716" t="s">
        <v>265</v>
      </c>
      <c r="B3716">
        <v>0.05</v>
      </c>
    </row>
    <row r="3717" spans="1:2">
      <c r="A3717" t="s">
        <v>683</v>
      </c>
      <c r="B3717" t="s">
        <v>403</v>
      </c>
    </row>
    <row r="3718" spans="1:2">
      <c r="A3718" t="s">
        <v>684</v>
      </c>
      <c r="B3718" t="s">
        <v>705</v>
      </c>
    </row>
    <row r="3719" spans="1:2">
      <c r="A3719" t="s">
        <v>685</v>
      </c>
      <c r="B3719">
        <v>0</v>
      </c>
    </row>
    <row r="3720" spans="1:2">
      <c r="A3720" t="s">
        <v>250</v>
      </c>
      <c r="B3720" t="s">
        <v>697</v>
      </c>
    </row>
    <row r="3721" spans="1:2">
      <c r="A3721" t="s">
        <v>252</v>
      </c>
      <c r="B3721" t="s">
        <v>253</v>
      </c>
    </row>
    <row r="3722" spans="1:2">
      <c r="A3722" t="s">
        <v>631</v>
      </c>
    </row>
    <row r="3723" spans="1:2">
      <c r="A3723" t="s">
        <v>241</v>
      </c>
      <c r="B3723">
        <v>-3.60175</v>
      </c>
    </row>
    <row r="3724" spans="1:2">
      <c r="A3724" t="s">
        <v>242</v>
      </c>
      <c r="B3724" s="10">
        <v>2.9698599999999999E-2</v>
      </c>
    </row>
    <row r="3725" spans="1:2">
      <c r="A3725" t="s">
        <v>243</v>
      </c>
      <c r="B3725">
        <v>2</v>
      </c>
    </row>
    <row r="3726" spans="1:2">
      <c r="A3726" t="s">
        <v>244</v>
      </c>
      <c r="B3726">
        <v>124</v>
      </c>
    </row>
    <row r="3727" spans="1:2">
      <c r="A3727" t="s">
        <v>169</v>
      </c>
      <c r="B3727" t="s">
        <v>703</v>
      </c>
    </row>
    <row r="3728" spans="1:2">
      <c r="A3728" t="s">
        <v>246</v>
      </c>
      <c r="B3728">
        <v>-4.0336999999999996</v>
      </c>
    </row>
    <row r="3729" spans="1:2">
      <c r="A3729" t="s">
        <v>247</v>
      </c>
      <c r="B3729">
        <v>-3.44651</v>
      </c>
    </row>
    <row r="3730" spans="1:2">
      <c r="A3730" t="s">
        <v>248</v>
      </c>
      <c r="B3730">
        <v>-3.1481699999999999</v>
      </c>
    </row>
    <row r="3731" spans="1:2">
      <c r="A3731" t="s">
        <v>265</v>
      </c>
      <c r="B3731">
        <v>0.05</v>
      </c>
    </row>
    <row r="3732" spans="1:2">
      <c r="A3732" t="s">
        <v>683</v>
      </c>
      <c r="B3732" t="s">
        <v>403</v>
      </c>
    </row>
    <row r="3733" spans="1:2">
      <c r="A3733" t="s">
        <v>684</v>
      </c>
      <c r="B3733" t="s">
        <v>705</v>
      </c>
    </row>
    <row r="3734" spans="1:2">
      <c r="A3734" t="s">
        <v>685</v>
      </c>
      <c r="B3734">
        <v>2.9700000000000001E-2</v>
      </c>
    </row>
    <row r="3735" spans="1:2">
      <c r="A3735" t="s">
        <v>250</v>
      </c>
      <c r="B3735" t="s">
        <v>697</v>
      </c>
    </row>
    <row r="3736" spans="1:2">
      <c r="A3736" t="s">
        <v>252</v>
      </c>
      <c r="B3736" t="s">
        <v>253</v>
      </c>
    </row>
    <row r="3737" spans="1:2">
      <c r="A3737" t="s">
        <v>632</v>
      </c>
    </row>
    <row r="3738" spans="1:2">
      <c r="A3738" t="s">
        <v>241</v>
      </c>
      <c r="B3738">
        <v>-11.431800000000001</v>
      </c>
    </row>
    <row r="3739" spans="1:2">
      <c r="A3739" t="s">
        <v>242</v>
      </c>
      <c r="B3739" s="10">
        <v>3.5598399999999998E-18</v>
      </c>
    </row>
    <row r="3740" spans="1:2">
      <c r="A3740" t="s">
        <v>243</v>
      </c>
      <c r="B3740">
        <v>0</v>
      </c>
    </row>
    <row r="3741" spans="1:2">
      <c r="A3741" t="s">
        <v>244</v>
      </c>
      <c r="B3741">
        <v>126</v>
      </c>
    </row>
    <row r="3742" spans="1:2">
      <c r="A3742" t="s">
        <v>169</v>
      </c>
      <c r="B3742" t="s">
        <v>704</v>
      </c>
    </row>
    <row r="3743" spans="1:2">
      <c r="A3743" t="s">
        <v>246</v>
      </c>
      <c r="B3743">
        <v>-4.0324799999999996</v>
      </c>
    </row>
    <row r="3744" spans="1:2">
      <c r="A3744" t="s">
        <v>247</v>
      </c>
      <c r="B3744">
        <v>-3.4459300000000002</v>
      </c>
    </row>
    <row r="3745" spans="1:2">
      <c r="A3745" t="s">
        <v>248</v>
      </c>
      <c r="B3745">
        <v>-3.1478299999999999</v>
      </c>
    </row>
    <row r="3746" spans="1:2">
      <c r="A3746" t="s">
        <v>265</v>
      </c>
      <c r="B3746">
        <v>0.05</v>
      </c>
    </row>
    <row r="3747" spans="1:2">
      <c r="A3747" t="s">
        <v>683</v>
      </c>
      <c r="B3747" t="s">
        <v>403</v>
      </c>
    </row>
    <row r="3748" spans="1:2">
      <c r="A3748" t="s">
        <v>684</v>
      </c>
      <c r="B3748" s="10" t="s">
        <v>705</v>
      </c>
    </row>
    <row r="3749" spans="1:2">
      <c r="A3749" t="s">
        <v>685</v>
      </c>
      <c r="B3749">
        <v>0</v>
      </c>
    </row>
    <row r="3750" spans="1:2">
      <c r="A3750" t="s">
        <v>250</v>
      </c>
      <c r="B3750" t="s">
        <v>697</v>
      </c>
    </row>
    <row r="3751" spans="1:2">
      <c r="A3751" t="s">
        <v>252</v>
      </c>
      <c r="B3751" t="s">
        <v>253</v>
      </c>
    </row>
    <row r="3752" spans="1:2">
      <c r="A3752" t="s">
        <v>583</v>
      </c>
    </row>
    <row r="3753" spans="1:2">
      <c r="A3753" t="s">
        <v>241</v>
      </c>
      <c r="B3753">
        <v>-3.3712</v>
      </c>
    </row>
    <row r="3754" spans="1:2">
      <c r="A3754" t="s">
        <v>242</v>
      </c>
      <c r="B3754">
        <v>5.5356000000000002E-2</v>
      </c>
    </row>
    <row r="3755" spans="1:2">
      <c r="A3755" t="s">
        <v>243</v>
      </c>
      <c r="B3755">
        <v>0</v>
      </c>
    </row>
    <row r="3756" spans="1:2">
      <c r="A3756" t="s">
        <v>244</v>
      </c>
      <c r="B3756">
        <v>126</v>
      </c>
    </row>
    <row r="3757" spans="1:2">
      <c r="A3757" t="s">
        <v>169</v>
      </c>
      <c r="B3757" t="s">
        <v>108</v>
      </c>
    </row>
    <row r="3758" spans="1:2">
      <c r="A3758" t="s">
        <v>246</v>
      </c>
      <c r="B3758">
        <v>-4.0324799999999996</v>
      </c>
    </row>
    <row r="3759" spans="1:2">
      <c r="A3759" t="s">
        <v>247</v>
      </c>
      <c r="B3759">
        <v>-3.4459300000000002</v>
      </c>
    </row>
    <row r="3760" spans="1:2">
      <c r="A3760" t="s">
        <v>248</v>
      </c>
      <c r="B3760">
        <v>-3.1478299999999999</v>
      </c>
    </row>
    <row r="3761" spans="1:2">
      <c r="A3761" t="s">
        <v>265</v>
      </c>
      <c r="B3761" s="10">
        <v>0.01</v>
      </c>
    </row>
    <row r="3762" spans="1:2">
      <c r="A3762" t="s">
        <v>683</v>
      </c>
      <c r="B3762" t="s">
        <v>403</v>
      </c>
    </row>
    <row r="3763" spans="1:2">
      <c r="A3763" t="s">
        <v>684</v>
      </c>
      <c r="B3763" t="s">
        <v>705</v>
      </c>
    </row>
    <row r="3764" spans="1:2">
      <c r="A3764" t="s">
        <v>685</v>
      </c>
      <c r="B3764">
        <v>5.5399999999999998E-2</v>
      </c>
    </row>
    <row r="3765" spans="1:2">
      <c r="A3765" t="s">
        <v>250</v>
      </c>
      <c r="B3765" t="s">
        <v>687</v>
      </c>
    </row>
    <row r="3766" spans="1:2">
      <c r="A3766" t="s">
        <v>252</v>
      </c>
      <c r="B3766" t="s">
        <v>253</v>
      </c>
    </row>
    <row r="3767" spans="1:2">
      <c r="A3767" t="s">
        <v>584</v>
      </c>
    </row>
    <row r="3768" spans="1:2">
      <c r="A3768" t="s">
        <v>241</v>
      </c>
      <c r="B3768">
        <v>-3.1193399999999998</v>
      </c>
    </row>
    <row r="3769" spans="1:2">
      <c r="A3769" t="s">
        <v>242</v>
      </c>
      <c r="B3769">
        <v>0.101705</v>
      </c>
    </row>
    <row r="3770" spans="1:2">
      <c r="A3770" t="s">
        <v>243</v>
      </c>
      <c r="B3770">
        <v>0</v>
      </c>
    </row>
    <row r="3771" spans="1:2">
      <c r="A3771" t="s">
        <v>244</v>
      </c>
      <c r="B3771">
        <v>126</v>
      </c>
    </row>
    <row r="3772" spans="1:2">
      <c r="A3772" t="s">
        <v>169</v>
      </c>
      <c r="B3772" t="s">
        <v>109</v>
      </c>
    </row>
    <row r="3773" spans="1:2">
      <c r="A3773" t="s">
        <v>246</v>
      </c>
      <c r="B3773">
        <v>-4.0324799999999996</v>
      </c>
    </row>
    <row r="3774" spans="1:2">
      <c r="A3774" t="s">
        <v>247</v>
      </c>
      <c r="B3774">
        <v>-3.4459300000000002</v>
      </c>
    </row>
    <row r="3775" spans="1:2">
      <c r="A3775" t="s">
        <v>248</v>
      </c>
      <c r="B3775">
        <v>-3.1478299999999999</v>
      </c>
    </row>
    <row r="3776" spans="1:2">
      <c r="A3776" t="s">
        <v>265</v>
      </c>
      <c r="B3776">
        <v>0.01</v>
      </c>
    </row>
    <row r="3777" spans="1:2">
      <c r="A3777" t="s">
        <v>683</v>
      </c>
      <c r="B3777" t="s">
        <v>403</v>
      </c>
    </row>
    <row r="3778" spans="1:2">
      <c r="A3778" t="s">
        <v>684</v>
      </c>
      <c r="B3778" t="s">
        <v>705</v>
      </c>
    </row>
    <row r="3779" spans="1:2">
      <c r="A3779" t="s">
        <v>685</v>
      </c>
      <c r="B3779">
        <v>0.1017</v>
      </c>
    </row>
    <row r="3780" spans="1:2">
      <c r="A3780" t="s">
        <v>250</v>
      </c>
      <c r="B3780" t="s">
        <v>687</v>
      </c>
    </row>
    <row r="3781" spans="1:2">
      <c r="A3781" t="s">
        <v>252</v>
      </c>
      <c r="B3781" t="s">
        <v>253</v>
      </c>
    </row>
    <row r="3782" spans="1:2">
      <c r="A3782" t="s">
        <v>585</v>
      </c>
    </row>
    <row r="3783" spans="1:2">
      <c r="A3783" t="s">
        <v>241</v>
      </c>
      <c r="B3783">
        <v>-3.2049799999999999</v>
      </c>
    </row>
    <row r="3784" spans="1:2">
      <c r="A3784" t="s">
        <v>242</v>
      </c>
      <c r="B3784">
        <v>8.3414000000000002E-2</v>
      </c>
    </row>
    <row r="3785" spans="1:2">
      <c r="A3785" t="s">
        <v>243</v>
      </c>
      <c r="B3785">
        <v>0</v>
      </c>
    </row>
    <row r="3786" spans="1:2">
      <c r="A3786" t="s">
        <v>244</v>
      </c>
      <c r="B3786">
        <v>126</v>
      </c>
    </row>
    <row r="3787" spans="1:2">
      <c r="A3787" t="s">
        <v>169</v>
      </c>
      <c r="B3787" t="s">
        <v>110</v>
      </c>
    </row>
    <row r="3788" spans="1:2">
      <c r="A3788" t="s">
        <v>246</v>
      </c>
      <c r="B3788">
        <v>-4.0324799999999996</v>
      </c>
    </row>
    <row r="3789" spans="1:2">
      <c r="A3789" t="s">
        <v>247</v>
      </c>
      <c r="B3789">
        <v>-3.4459300000000002</v>
      </c>
    </row>
    <row r="3790" spans="1:2">
      <c r="A3790" t="s">
        <v>248</v>
      </c>
      <c r="B3790">
        <v>-3.1478299999999999</v>
      </c>
    </row>
    <row r="3791" spans="1:2">
      <c r="A3791" t="s">
        <v>265</v>
      </c>
      <c r="B3791">
        <v>0.01</v>
      </c>
    </row>
    <row r="3792" spans="1:2">
      <c r="A3792" t="s">
        <v>683</v>
      </c>
      <c r="B3792" t="s">
        <v>403</v>
      </c>
    </row>
    <row r="3793" spans="1:2">
      <c r="A3793" t="s">
        <v>684</v>
      </c>
      <c r="B3793" t="s">
        <v>705</v>
      </c>
    </row>
    <row r="3794" spans="1:2">
      <c r="A3794" t="s">
        <v>685</v>
      </c>
      <c r="B3794">
        <v>8.3400000000000002E-2</v>
      </c>
    </row>
    <row r="3795" spans="1:2">
      <c r="A3795" t="s">
        <v>250</v>
      </c>
      <c r="B3795" t="s">
        <v>687</v>
      </c>
    </row>
    <row r="3796" spans="1:2">
      <c r="A3796" t="s">
        <v>252</v>
      </c>
      <c r="B3796" t="s">
        <v>253</v>
      </c>
    </row>
    <row r="3797" spans="1:2">
      <c r="A3797" t="s">
        <v>586</v>
      </c>
    </row>
    <row r="3798" spans="1:2">
      <c r="A3798" t="s">
        <v>241</v>
      </c>
      <c r="B3798">
        <v>-4.4972500000000002</v>
      </c>
    </row>
    <row r="3799" spans="1:2">
      <c r="A3799" t="s">
        <v>242</v>
      </c>
      <c r="B3799">
        <v>1.5252E-3</v>
      </c>
    </row>
    <row r="3800" spans="1:2">
      <c r="A3800" t="s">
        <v>243</v>
      </c>
      <c r="B3800">
        <v>0</v>
      </c>
    </row>
    <row r="3801" spans="1:2">
      <c r="A3801" t="s">
        <v>244</v>
      </c>
      <c r="B3801">
        <v>126</v>
      </c>
    </row>
    <row r="3802" spans="1:2">
      <c r="A3802" t="s">
        <v>169</v>
      </c>
      <c r="B3802" t="s">
        <v>111</v>
      </c>
    </row>
    <row r="3803" spans="1:2">
      <c r="A3803" t="s">
        <v>246</v>
      </c>
      <c r="B3803">
        <v>-4.0324799999999996</v>
      </c>
    </row>
    <row r="3804" spans="1:2">
      <c r="A3804" t="s">
        <v>247</v>
      </c>
      <c r="B3804">
        <v>-3.4459300000000002</v>
      </c>
    </row>
    <row r="3805" spans="1:2">
      <c r="A3805" t="s">
        <v>248</v>
      </c>
      <c r="B3805">
        <v>-3.1478299999999999</v>
      </c>
    </row>
    <row r="3806" spans="1:2">
      <c r="A3806" t="s">
        <v>265</v>
      </c>
      <c r="B3806">
        <v>0.01</v>
      </c>
    </row>
    <row r="3807" spans="1:2">
      <c r="A3807" t="s">
        <v>683</v>
      </c>
      <c r="B3807" t="s">
        <v>403</v>
      </c>
    </row>
    <row r="3808" spans="1:2">
      <c r="A3808" t="s">
        <v>684</v>
      </c>
      <c r="B3808" t="s">
        <v>705</v>
      </c>
    </row>
    <row r="3809" spans="1:2">
      <c r="A3809" t="s">
        <v>685</v>
      </c>
      <c r="B3809">
        <v>1.5E-3</v>
      </c>
    </row>
    <row r="3810" spans="1:2">
      <c r="A3810" t="s">
        <v>250</v>
      </c>
      <c r="B3810" t="s">
        <v>697</v>
      </c>
    </row>
    <row r="3811" spans="1:2">
      <c r="A3811" t="s">
        <v>252</v>
      </c>
      <c r="B3811" t="s">
        <v>253</v>
      </c>
    </row>
    <row r="3812" spans="1:2">
      <c r="A3812" t="s">
        <v>587</v>
      </c>
    </row>
    <row r="3813" spans="1:2">
      <c r="A3813" t="s">
        <v>241</v>
      </c>
      <c r="B3813">
        <v>-2.0310800000000002</v>
      </c>
    </row>
    <row r="3814" spans="1:2">
      <c r="A3814" t="s">
        <v>242</v>
      </c>
      <c r="B3814">
        <v>0.58440800000000004</v>
      </c>
    </row>
    <row r="3815" spans="1:2">
      <c r="A3815" t="s">
        <v>243</v>
      </c>
      <c r="B3815">
        <v>2</v>
      </c>
    </row>
    <row r="3816" spans="1:2">
      <c r="A3816" t="s">
        <v>244</v>
      </c>
      <c r="B3816">
        <v>124</v>
      </c>
    </row>
    <row r="3817" spans="1:2">
      <c r="A3817" t="s">
        <v>169</v>
      </c>
      <c r="B3817" t="s">
        <v>113</v>
      </c>
    </row>
    <row r="3818" spans="1:2">
      <c r="A3818" t="s">
        <v>246</v>
      </c>
      <c r="B3818">
        <v>-4.0336999999999996</v>
      </c>
    </row>
    <row r="3819" spans="1:2">
      <c r="A3819" t="s">
        <v>247</v>
      </c>
      <c r="B3819">
        <v>-3.44651</v>
      </c>
    </row>
    <row r="3820" spans="1:2">
      <c r="A3820" t="s">
        <v>248</v>
      </c>
      <c r="B3820">
        <v>-3.1481699999999999</v>
      </c>
    </row>
    <row r="3821" spans="1:2">
      <c r="A3821" t="s">
        <v>265</v>
      </c>
      <c r="B3821">
        <v>0.01</v>
      </c>
    </row>
    <row r="3822" spans="1:2">
      <c r="A3822" t="s">
        <v>683</v>
      </c>
      <c r="B3822" t="s">
        <v>403</v>
      </c>
    </row>
    <row r="3823" spans="1:2">
      <c r="A3823" t="s">
        <v>684</v>
      </c>
      <c r="B3823" t="s">
        <v>705</v>
      </c>
    </row>
    <row r="3824" spans="1:2">
      <c r="A3824" t="s">
        <v>685</v>
      </c>
      <c r="B3824">
        <v>0.58440000000000003</v>
      </c>
    </row>
    <row r="3825" spans="1:2">
      <c r="A3825" t="s">
        <v>250</v>
      </c>
      <c r="B3825" t="s">
        <v>687</v>
      </c>
    </row>
    <row r="3826" spans="1:2">
      <c r="A3826" t="s">
        <v>252</v>
      </c>
      <c r="B3826" t="s">
        <v>253</v>
      </c>
    </row>
    <row r="3827" spans="1:2">
      <c r="A3827" t="s">
        <v>588</v>
      </c>
    </row>
    <row r="3828" spans="1:2">
      <c r="A3828" t="s">
        <v>241</v>
      </c>
      <c r="B3828">
        <v>-3.5124499999999999</v>
      </c>
    </row>
    <row r="3829" spans="1:2">
      <c r="A3829" t="s">
        <v>242</v>
      </c>
      <c r="B3829">
        <v>3.8077600000000003E-2</v>
      </c>
    </row>
    <row r="3830" spans="1:2">
      <c r="A3830" t="s">
        <v>243</v>
      </c>
      <c r="B3830">
        <v>0</v>
      </c>
    </row>
    <row r="3831" spans="1:2">
      <c r="A3831" t="s">
        <v>244</v>
      </c>
      <c r="B3831">
        <v>126</v>
      </c>
    </row>
    <row r="3832" spans="1:2">
      <c r="A3832" t="s">
        <v>169</v>
      </c>
      <c r="B3832" t="s">
        <v>114</v>
      </c>
    </row>
    <row r="3833" spans="1:2">
      <c r="A3833" t="s">
        <v>246</v>
      </c>
      <c r="B3833">
        <v>-4.0324799999999996</v>
      </c>
    </row>
    <row r="3834" spans="1:2">
      <c r="A3834" t="s">
        <v>247</v>
      </c>
      <c r="B3834">
        <v>-3.4459300000000002</v>
      </c>
    </row>
    <row r="3835" spans="1:2">
      <c r="A3835" t="s">
        <v>248</v>
      </c>
      <c r="B3835">
        <v>-3.1478299999999999</v>
      </c>
    </row>
    <row r="3836" spans="1:2">
      <c r="A3836" t="s">
        <v>265</v>
      </c>
      <c r="B3836">
        <v>0.01</v>
      </c>
    </row>
    <row r="3837" spans="1:2">
      <c r="A3837" t="s">
        <v>683</v>
      </c>
      <c r="B3837" t="s">
        <v>403</v>
      </c>
    </row>
    <row r="3838" spans="1:2">
      <c r="A3838" t="s">
        <v>684</v>
      </c>
      <c r="B3838" t="s">
        <v>705</v>
      </c>
    </row>
    <row r="3839" spans="1:2">
      <c r="A3839" t="s">
        <v>685</v>
      </c>
      <c r="B3839">
        <v>3.8100000000000002E-2</v>
      </c>
    </row>
    <row r="3840" spans="1:2">
      <c r="A3840" t="s">
        <v>250</v>
      </c>
      <c r="B3840" t="s">
        <v>687</v>
      </c>
    </row>
    <row r="3841" spans="1:2">
      <c r="A3841" t="s">
        <v>252</v>
      </c>
      <c r="B3841" t="s">
        <v>253</v>
      </c>
    </row>
    <row r="3842" spans="1:2">
      <c r="A3842" t="s">
        <v>589</v>
      </c>
    </row>
    <row r="3843" spans="1:2">
      <c r="A3843" t="s">
        <v>241</v>
      </c>
      <c r="B3843">
        <v>-3.5527700000000002</v>
      </c>
    </row>
    <row r="3844" spans="1:2">
      <c r="A3844" t="s">
        <v>242</v>
      </c>
      <c r="B3844">
        <v>3.4074599999999997E-2</v>
      </c>
    </row>
    <row r="3845" spans="1:2">
      <c r="A3845" t="s">
        <v>243</v>
      </c>
      <c r="B3845">
        <v>0</v>
      </c>
    </row>
    <row r="3846" spans="1:2">
      <c r="A3846" t="s">
        <v>244</v>
      </c>
      <c r="B3846">
        <v>126</v>
      </c>
    </row>
    <row r="3847" spans="1:2">
      <c r="A3847" t="s">
        <v>169</v>
      </c>
      <c r="B3847" t="s">
        <v>115</v>
      </c>
    </row>
    <row r="3848" spans="1:2">
      <c r="A3848" t="s">
        <v>246</v>
      </c>
      <c r="B3848">
        <v>-4.0324799999999996</v>
      </c>
    </row>
    <row r="3849" spans="1:2">
      <c r="A3849" t="s">
        <v>247</v>
      </c>
      <c r="B3849">
        <v>-3.4459300000000002</v>
      </c>
    </row>
    <row r="3850" spans="1:2">
      <c r="A3850" t="s">
        <v>248</v>
      </c>
      <c r="B3850">
        <v>-3.1478299999999999</v>
      </c>
    </row>
    <row r="3851" spans="1:2">
      <c r="A3851" t="s">
        <v>265</v>
      </c>
      <c r="B3851">
        <v>0.01</v>
      </c>
    </row>
    <row r="3852" spans="1:2">
      <c r="A3852" t="s">
        <v>683</v>
      </c>
      <c r="B3852" t="s">
        <v>403</v>
      </c>
    </row>
    <row r="3853" spans="1:2">
      <c r="A3853" t="s">
        <v>684</v>
      </c>
      <c r="B3853" t="s">
        <v>705</v>
      </c>
    </row>
    <row r="3854" spans="1:2">
      <c r="A3854" t="s">
        <v>685</v>
      </c>
      <c r="B3854">
        <v>3.4099999999999998E-2</v>
      </c>
    </row>
    <row r="3855" spans="1:2">
      <c r="A3855" t="s">
        <v>250</v>
      </c>
      <c r="B3855" t="s">
        <v>687</v>
      </c>
    </row>
    <row r="3856" spans="1:2">
      <c r="A3856" t="s">
        <v>252</v>
      </c>
      <c r="B3856" t="s">
        <v>253</v>
      </c>
    </row>
    <row r="3857" spans="1:2">
      <c r="A3857" t="s">
        <v>590</v>
      </c>
    </row>
    <row r="3858" spans="1:2">
      <c r="A3858" t="s">
        <v>241</v>
      </c>
      <c r="B3858">
        <v>-4.9534700000000003</v>
      </c>
    </row>
    <row r="3859" spans="1:2">
      <c r="A3859" t="s">
        <v>242</v>
      </c>
      <c r="B3859">
        <v>2.4986700000000003E-4</v>
      </c>
    </row>
    <row r="3860" spans="1:2">
      <c r="A3860" t="s">
        <v>243</v>
      </c>
      <c r="B3860">
        <v>0</v>
      </c>
    </row>
    <row r="3861" spans="1:2">
      <c r="A3861" t="s">
        <v>244</v>
      </c>
      <c r="B3861">
        <v>126</v>
      </c>
    </row>
    <row r="3862" spans="1:2">
      <c r="A3862" t="s">
        <v>169</v>
      </c>
      <c r="B3862" t="s">
        <v>116</v>
      </c>
    </row>
    <row r="3863" spans="1:2">
      <c r="A3863" t="s">
        <v>246</v>
      </c>
      <c r="B3863">
        <v>-4.0324799999999996</v>
      </c>
    </row>
    <row r="3864" spans="1:2">
      <c r="A3864" t="s">
        <v>247</v>
      </c>
      <c r="B3864">
        <v>-3.4459300000000002</v>
      </c>
    </row>
    <row r="3865" spans="1:2">
      <c r="A3865" t="s">
        <v>248</v>
      </c>
      <c r="B3865" s="10">
        <v>-3.1478299999999999</v>
      </c>
    </row>
    <row r="3866" spans="1:2">
      <c r="A3866" t="s">
        <v>265</v>
      </c>
      <c r="B3866">
        <v>0.01</v>
      </c>
    </row>
    <row r="3867" spans="1:2">
      <c r="A3867" t="s">
        <v>683</v>
      </c>
      <c r="B3867" t="s">
        <v>403</v>
      </c>
    </row>
    <row r="3868" spans="1:2">
      <c r="A3868" t="s">
        <v>684</v>
      </c>
      <c r="B3868" t="s">
        <v>705</v>
      </c>
    </row>
    <row r="3869" spans="1:2">
      <c r="A3869" t="s">
        <v>685</v>
      </c>
      <c r="B3869">
        <v>2.0000000000000001E-4</v>
      </c>
    </row>
    <row r="3870" spans="1:2">
      <c r="A3870" t="s">
        <v>250</v>
      </c>
      <c r="B3870" t="s">
        <v>697</v>
      </c>
    </row>
    <row r="3871" spans="1:2">
      <c r="A3871" t="s">
        <v>252</v>
      </c>
      <c r="B3871" t="s">
        <v>253</v>
      </c>
    </row>
    <row r="3872" spans="1:2">
      <c r="A3872" t="s">
        <v>591</v>
      </c>
    </row>
    <row r="3873" spans="1:2">
      <c r="A3873" t="s">
        <v>241</v>
      </c>
      <c r="B3873">
        <v>-5.8840700000000004</v>
      </c>
    </row>
    <row r="3874" spans="1:2">
      <c r="A3874" t="s">
        <v>242</v>
      </c>
      <c r="B3874" s="10">
        <v>3.8363400000000003E-6</v>
      </c>
    </row>
    <row r="3875" spans="1:2">
      <c r="A3875" t="s">
        <v>243</v>
      </c>
      <c r="B3875">
        <v>0</v>
      </c>
    </row>
    <row r="3876" spans="1:2">
      <c r="A3876" t="s">
        <v>244</v>
      </c>
      <c r="B3876">
        <v>126</v>
      </c>
    </row>
    <row r="3877" spans="1:2">
      <c r="A3877" t="s">
        <v>169</v>
      </c>
      <c r="B3877" t="s">
        <v>118</v>
      </c>
    </row>
    <row r="3878" spans="1:2">
      <c r="A3878" t="s">
        <v>246</v>
      </c>
      <c r="B3878" s="10">
        <v>-4.0324799999999996</v>
      </c>
    </row>
    <row r="3879" spans="1:2">
      <c r="A3879" t="s">
        <v>247</v>
      </c>
      <c r="B3879">
        <v>-3.4459300000000002</v>
      </c>
    </row>
    <row r="3880" spans="1:2">
      <c r="A3880" t="s">
        <v>248</v>
      </c>
      <c r="B3880">
        <v>-3.1478299999999999</v>
      </c>
    </row>
    <row r="3881" spans="1:2">
      <c r="A3881" t="s">
        <v>265</v>
      </c>
      <c r="B3881">
        <v>0.01</v>
      </c>
    </row>
    <row r="3882" spans="1:2">
      <c r="A3882" t="s">
        <v>683</v>
      </c>
      <c r="B3882" t="s">
        <v>403</v>
      </c>
    </row>
    <row r="3883" spans="1:2">
      <c r="A3883" t="s">
        <v>684</v>
      </c>
      <c r="B3883" t="s">
        <v>705</v>
      </c>
    </row>
    <row r="3884" spans="1:2">
      <c r="A3884" t="s">
        <v>685</v>
      </c>
      <c r="B3884">
        <v>0</v>
      </c>
    </row>
    <row r="3885" spans="1:2">
      <c r="A3885" t="s">
        <v>250</v>
      </c>
      <c r="B3885" t="s">
        <v>697</v>
      </c>
    </row>
    <row r="3886" spans="1:2">
      <c r="A3886" t="s">
        <v>252</v>
      </c>
      <c r="B3886" t="s">
        <v>253</v>
      </c>
    </row>
    <row r="3887" spans="1:2">
      <c r="A3887" t="s">
        <v>592</v>
      </c>
    </row>
    <row r="3888" spans="1:2">
      <c r="A3888" t="s">
        <v>241</v>
      </c>
      <c r="B3888">
        <v>-4.1646999999999998</v>
      </c>
    </row>
    <row r="3889" spans="1:2">
      <c r="A3889" t="s">
        <v>242</v>
      </c>
      <c r="B3889">
        <v>5.0585200000000004E-3</v>
      </c>
    </row>
    <row r="3890" spans="1:2">
      <c r="A3890" t="s">
        <v>243</v>
      </c>
      <c r="B3890">
        <v>0</v>
      </c>
    </row>
    <row r="3891" spans="1:2">
      <c r="A3891" t="s">
        <v>244</v>
      </c>
      <c r="B3891">
        <v>126</v>
      </c>
    </row>
    <row r="3892" spans="1:2">
      <c r="A3892" t="s">
        <v>169</v>
      </c>
      <c r="B3892" t="s">
        <v>119</v>
      </c>
    </row>
    <row r="3893" spans="1:2">
      <c r="A3893" t="s">
        <v>246</v>
      </c>
      <c r="B3893">
        <v>-4.0324799999999996</v>
      </c>
    </row>
    <row r="3894" spans="1:2">
      <c r="A3894" t="s">
        <v>247</v>
      </c>
      <c r="B3894">
        <v>-3.4459300000000002</v>
      </c>
    </row>
    <row r="3895" spans="1:2">
      <c r="A3895" t="s">
        <v>248</v>
      </c>
      <c r="B3895">
        <v>-3.1478299999999999</v>
      </c>
    </row>
    <row r="3896" spans="1:2">
      <c r="A3896" t="s">
        <v>265</v>
      </c>
      <c r="B3896">
        <v>0.01</v>
      </c>
    </row>
    <row r="3897" spans="1:2">
      <c r="A3897" t="s">
        <v>683</v>
      </c>
      <c r="B3897" t="s">
        <v>403</v>
      </c>
    </row>
    <row r="3898" spans="1:2">
      <c r="A3898" t="s">
        <v>684</v>
      </c>
      <c r="B3898" t="s">
        <v>705</v>
      </c>
    </row>
    <row r="3899" spans="1:2">
      <c r="A3899" t="s">
        <v>685</v>
      </c>
      <c r="B3899">
        <v>5.1000000000000004E-3</v>
      </c>
    </row>
    <row r="3900" spans="1:2">
      <c r="A3900" t="s">
        <v>250</v>
      </c>
      <c r="B3900" t="s">
        <v>697</v>
      </c>
    </row>
    <row r="3901" spans="1:2">
      <c r="A3901" t="s">
        <v>252</v>
      </c>
      <c r="B3901" t="s">
        <v>253</v>
      </c>
    </row>
    <row r="3902" spans="1:2">
      <c r="A3902" t="s">
        <v>593</v>
      </c>
    </row>
    <row r="3903" spans="1:2">
      <c r="A3903" t="s">
        <v>241</v>
      </c>
      <c r="B3903">
        <v>-4.0045500000000001</v>
      </c>
    </row>
    <row r="3904" spans="1:2">
      <c r="A3904" t="s">
        <v>242</v>
      </c>
      <c r="B3904">
        <v>8.6636100000000004E-3</v>
      </c>
    </row>
    <row r="3905" spans="1:2">
      <c r="A3905" t="s">
        <v>243</v>
      </c>
      <c r="B3905">
        <v>0</v>
      </c>
    </row>
    <row r="3906" spans="1:2">
      <c r="A3906" t="s">
        <v>244</v>
      </c>
      <c r="B3906">
        <v>126</v>
      </c>
    </row>
    <row r="3907" spans="1:2">
      <c r="A3907" t="s">
        <v>169</v>
      </c>
      <c r="B3907" t="s">
        <v>120</v>
      </c>
    </row>
    <row r="3908" spans="1:2">
      <c r="A3908" t="s">
        <v>246</v>
      </c>
      <c r="B3908">
        <v>-4.0324799999999996</v>
      </c>
    </row>
    <row r="3909" spans="1:2">
      <c r="A3909" t="s">
        <v>247</v>
      </c>
      <c r="B3909">
        <v>-3.4459300000000002</v>
      </c>
    </row>
    <row r="3910" spans="1:2">
      <c r="A3910" t="s">
        <v>248</v>
      </c>
      <c r="B3910">
        <v>-3.1478299999999999</v>
      </c>
    </row>
    <row r="3911" spans="1:2">
      <c r="A3911" t="s">
        <v>265</v>
      </c>
      <c r="B3911">
        <v>0.01</v>
      </c>
    </row>
    <row r="3912" spans="1:2">
      <c r="A3912" t="s">
        <v>683</v>
      </c>
      <c r="B3912" t="s">
        <v>403</v>
      </c>
    </row>
    <row r="3913" spans="1:2">
      <c r="A3913" t="s">
        <v>684</v>
      </c>
      <c r="B3913" t="s">
        <v>705</v>
      </c>
    </row>
    <row r="3914" spans="1:2">
      <c r="A3914" t="s">
        <v>685</v>
      </c>
      <c r="B3914">
        <v>8.6999999999999994E-3</v>
      </c>
    </row>
    <row r="3915" spans="1:2">
      <c r="A3915" t="s">
        <v>250</v>
      </c>
      <c r="B3915" t="s">
        <v>697</v>
      </c>
    </row>
    <row r="3916" spans="1:2">
      <c r="A3916" t="s">
        <v>252</v>
      </c>
      <c r="B3916" t="s">
        <v>253</v>
      </c>
    </row>
    <row r="3917" spans="1:2">
      <c r="A3917" t="s">
        <v>594</v>
      </c>
    </row>
    <row r="3918" spans="1:2">
      <c r="A3918" t="s">
        <v>241</v>
      </c>
      <c r="B3918">
        <v>-4.9905499999999998</v>
      </c>
    </row>
    <row r="3919" spans="1:2">
      <c r="A3919" t="s">
        <v>242</v>
      </c>
      <c r="B3919">
        <v>2.1405799999999999E-4</v>
      </c>
    </row>
    <row r="3920" spans="1:2">
      <c r="A3920" t="s">
        <v>243</v>
      </c>
      <c r="B3920">
        <v>0</v>
      </c>
    </row>
    <row r="3921" spans="1:2">
      <c r="A3921" t="s">
        <v>244</v>
      </c>
      <c r="B3921">
        <v>126</v>
      </c>
    </row>
    <row r="3922" spans="1:2">
      <c r="A3922" t="s">
        <v>169</v>
      </c>
      <c r="B3922" t="s">
        <v>121</v>
      </c>
    </row>
    <row r="3923" spans="1:2">
      <c r="A3923" t="s">
        <v>246</v>
      </c>
      <c r="B3923">
        <v>-4.0324799999999996</v>
      </c>
    </row>
    <row r="3924" spans="1:2">
      <c r="A3924" t="s">
        <v>247</v>
      </c>
      <c r="B3924">
        <v>-3.4459300000000002</v>
      </c>
    </row>
    <row r="3925" spans="1:2">
      <c r="A3925" t="s">
        <v>248</v>
      </c>
      <c r="B3925">
        <v>-3.1478299999999999</v>
      </c>
    </row>
    <row r="3926" spans="1:2">
      <c r="A3926" t="s">
        <v>265</v>
      </c>
      <c r="B3926">
        <v>0.01</v>
      </c>
    </row>
    <row r="3927" spans="1:2">
      <c r="A3927" t="s">
        <v>683</v>
      </c>
      <c r="B3927" t="s">
        <v>403</v>
      </c>
    </row>
    <row r="3928" spans="1:2">
      <c r="A3928" t="s">
        <v>684</v>
      </c>
      <c r="B3928" t="s">
        <v>705</v>
      </c>
    </row>
    <row r="3929" spans="1:2">
      <c r="A3929" t="s">
        <v>685</v>
      </c>
      <c r="B3929">
        <v>2.0000000000000001E-4</v>
      </c>
    </row>
    <row r="3930" spans="1:2">
      <c r="A3930" t="s">
        <v>250</v>
      </c>
      <c r="B3930" t="s">
        <v>697</v>
      </c>
    </row>
    <row r="3931" spans="1:2">
      <c r="A3931" t="s">
        <v>252</v>
      </c>
      <c r="B3931" t="s">
        <v>253</v>
      </c>
    </row>
    <row r="3932" spans="1:2">
      <c r="A3932" t="s">
        <v>595</v>
      </c>
    </row>
    <row r="3933" spans="1:2">
      <c r="A3933" t="s">
        <v>241</v>
      </c>
      <c r="B3933">
        <v>-3.2971499999999998</v>
      </c>
    </row>
    <row r="3934" spans="1:2">
      <c r="A3934" t="s">
        <v>242</v>
      </c>
      <c r="B3934">
        <v>6.6721699999999995E-2</v>
      </c>
    </row>
    <row r="3935" spans="1:2">
      <c r="A3935" t="s">
        <v>243</v>
      </c>
      <c r="B3935">
        <v>0</v>
      </c>
    </row>
    <row r="3936" spans="1:2">
      <c r="A3936" t="s">
        <v>244</v>
      </c>
      <c r="B3936">
        <v>126</v>
      </c>
    </row>
    <row r="3937" spans="1:2">
      <c r="A3937" t="s">
        <v>169</v>
      </c>
      <c r="B3937" t="s">
        <v>688</v>
      </c>
    </row>
    <row r="3938" spans="1:2">
      <c r="A3938" t="s">
        <v>246</v>
      </c>
      <c r="B3938">
        <v>-4.0324799999999996</v>
      </c>
    </row>
    <row r="3939" spans="1:2">
      <c r="A3939" t="s">
        <v>247</v>
      </c>
      <c r="B3939">
        <v>-3.4459300000000002</v>
      </c>
    </row>
    <row r="3940" spans="1:2">
      <c r="A3940" t="s">
        <v>248</v>
      </c>
      <c r="B3940">
        <v>-3.1478299999999999</v>
      </c>
    </row>
    <row r="3941" spans="1:2">
      <c r="A3941" t="s">
        <v>265</v>
      </c>
      <c r="B3941">
        <v>0.01</v>
      </c>
    </row>
    <row r="3942" spans="1:2">
      <c r="A3942" t="s">
        <v>683</v>
      </c>
      <c r="B3942" t="s">
        <v>403</v>
      </c>
    </row>
    <row r="3943" spans="1:2">
      <c r="A3943" t="s">
        <v>684</v>
      </c>
      <c r="B3943" t="s">
        <v>705</v>
      </c>
    </row>
    <row r="3944" spans="1:2">
      <c r="A3944" t="s">
        <v>685</v>
      </c>
      <c r="B3944">
        <v>6.6699999999999995E-2</v>
      </c>
    </row>
    <row r="3945" spans="1:2">
      <c r="A3945" t="s">
        <v>250</v>
      </c>
      <c r="B3945" t="s">
        <v>687</v>
      </c>
    </row>
    <row r="3946" spans="1:2">
      <c r="A3946" t="s">
        <v>252</v>
      </c>
      <c r="B3946" t="s">
        <v>253</v>
      </c>
    </row>
    <row r="3947" spans="1:2">
      <c r="A3947" t="s">
        <v>596</v>
      </c>
    </row>
    <row r="3948" spans="1:2">
      <c r="A3948" t="s">
        <v>241</v>
      </c>
      <c r="B3948">
        <v>-3.0709200000000001</v>
      </c>
    </row>
    <row r="3949" spans="1:2">
      <c r="A3949" t="s">
        <v>242</v>
      </c>
      <c r="B3949">
        <v>0.113318</v>
      </c>
    </row>
    <row r="3950" spans="1:2">
      <c r="A3950" t="s">
        <v>243</v>
      </c>
      <c r="B3950">
        <v>0</v>
      </c>
    </row>
    <row r="3951" spans="1:2">
      <c r="A3951" t="s">
        <v>244</v>
      </c>
      <c r="B3951">
        <v>126</v>
      </c>
    </row>
    <row r="3952" spans="1:2">
      <c r="A3952" t="s">
        <v>169</v>
      </c>
      <c r="B3952" t="s">
        <v>707</v>
      </c>
    </row>
    <row r="3953" spans="1:2">
      <c r="A3953" t="s">
        <v>246</v>
      </c>
      <c r="B3953">
        <v>-4.0324799999999996</v>
      </c>
    </row>
    <row r="3954" spans="1:2">
      <c r="A3954" t="s">
        <v>247</v>
      </c>
      <c r="B3954">
        <v>-3.4459300000000002</v>
      </c>
    </row>
    <row r="3955" spans="1:2">
      <c r="A3955" t="s">
        <v>248</v>
      </c>
      <c r="B3955">
        <v>-3.1478299999999999</v>
      </c>
    </row>
    <row r="3956" spans="1:2">
      <c r="A3956" t="s">
        <v>265</v>
      </c>
      <c r="B3956">
        <v>0.01</v>
      </c>
    </row>
    <row r="3957" spans="1:2">
      <c r="A3957" t="s">
        <v>683</v>
      </c>
      <c r="B3957" t="s">
        <v>403</v>
      </c>
    </row>
    <row r="3958" spans="1:2">
      <c r="A3958" t="s">
        <v>684</v>
      </c>
      <c r="B3958" t="s">
        <v>705</v>
      </c>
    </row>
    <row r="3959" spans="1:2">
      <c r="A3959" t="s">
        <v>685</v>
      </c>
      <c r="B3959">
        <v>0.1133</v>
      </c>
    </row>
    <row r="3960" spans="1:2">
      <c r="A3960" t="s">
        <v>250</v>
      </c>
      <c r="B3960" t="s">
        <v>687</v>
      </c>
    </row>
    <row r="3961" spans="1:2">
      <c r="A3961" t="s">
        <v>252</v>
      </c>
      <c r="B3961" t="s">
        <v>253</v>
      </c>
    </row>
    <row r="3962" spans="1:2">
      <c r="A3962" t="s">
        <v>597</v>
      </c>
    </row>
    <row r="3963" spans="1:2">
      <c r="A3963" t="s">
        <v>241</v>
      </c>
      <c r="B3963">
        <v>-3.1560199999999998</v>
      </c>
    </row>
    <row r="3964" spans="1:2">
      <c r="A3964" t="s">
        <v>242</v>
      </c>
      <c r="B3964">
        <v>9.3525999999999998E-2</v>
      </c>
    </row>
    <row r="3965" spans="1:2">
      <c r="A3965" t="s">
        <v>243</v>
      </c>
      <c r="B3965">
        <v>0</v>
      </c>
    </row>
    <row r="3966" spans="1:2">
      <c r="A3966" t="s">
        <v>244</v>
      </c>
      <c r="B3966">
        <v>126</v>
      </c>
    </row>
    <row r="3967" spans="1:2">
      <c r="A3967" t="s">
        <v>169</v>
      </c>
      <c r="B3967" t="s">
        <v>689</v>
      </c>
    </row>
    <row r="3968" spans="1:2">
      <c r="A3968" t="s">
        <v>246</v>
      </c>
      <c r="B3968">
        <v>-4.0324799999999996</v>
      </c>
    </row>
    <row r="3969" spans="1:2">
      <c r="A3969" t="s">
        <v>247</v>
      </c>
      <c r="B3969">
        <v>-3.4459300000000002</v>
      </c>
    </row>
    <row r="3970" spans="1:2">
      <c r="A3970" t="s">
        <v>248</v>
      </c>
      <c r="B3970">
        <v>-3.1478299999999999</v>
      </c>
    </row>
    <row r="3971" spans="1:2">
      <c r="A3971" t="s">
        <v>265</v>
      </c>
      <c r="B3971">
        <v>0.01</v>
      </c>
    </row>
    <row r="3972" spans="1:2">
      <c r="A3972" t="s">
        <v>683</v>
      </c>
      <c r="B3972" t="s">
        <v>403</v>
      </c>
    </row>
    <row r="3973" spans="1:2">
      <c r="A3973" t="s">
        <v>684</v>
      </c>
      <c r="B3973" t="s">
        <v>705</v>
      </c>
    </row>
    <row r="3974" spans="1:2">
      <c r="A3974" t="s">
        <v>685</v>
      </c>
      <c r="B3974">
        <v>9.35E-2</v>
      </c>
    </row>
    <row r="3975" spans="1:2">
      <c r="A3975" t="s">
        <v>250</v>
      </c>
      <c r="B3975" t="s">
        <v>687</v>
      </c>
    </row>
    <row r="3976" spans="1:2">
      <c r="A3976" t="s">
        <v>252</v>
      </c>
      <c r="B3976" t="s">
        <v>253</v>
      </c>
    </row>
    <row r="3977" spans="1:2">
      <c r="A3977" t="s">
        <v>598</v>
      </c>
    </row>
    <row r="3978" spans="1:2">
      <c r="A3978" t="s">
        <v>241</v>
      </c>
      <c r="B3978">
        <v>-4.3769499999999999</v>
      </c>
    </row>
    <row r="3979" spans="1:2">
      <c r="A3979" t="s">
        <v>242</v>
      </c>
      <c r="B3979">
        <v>2.38258E-3</v>
      </c>
    </row>
    <row r="3980" spans="1:2">
      <c r="A3980" t="s">
        <v>243</v>
      </c>
      <c r="B3980">
        <v>0</v>
      </c>
    </row>
    <row r="3981" spans="1:2">
      <c r="A3981" t="s">
        <v>244</v>
      </c>
      <c r="B3981">
        <v>126</v>
      </c>
    </row>
    <row r="3982" spans="1:2">
      <c r="A3982" t="s">
        <v>169</v>
      </c>
      <c r="B3982" t="s">
        <v>690</v>
      </c>
    </row>
    <row r="3983" spans="1:2">
      <c r="A3983" t="s">
        <v>246</v>
      </c>
      <c r="B3983">
        <v>-4.0324799999999996</v>
      </c>
    </row>
    <row r="3984" spans="1:2">
      <c r="A3984" t="s">
        <v>247</v>
      </c>
      <c r="B3984">
        <v>-3.4459300000000002</v>
      </c>
    </row>
    <row r="3985" spans="1:2">
      <c r="A3985" t="s">
        <v>248</v>
      </c>
      <c r="B3985">
        <v>-3.1478299999999999</v>
      </c>
    </row>
    <row r="3986" spans="1:2">
      <c r="A3986" t="s">
        <v>265</v>
      </c>
      <c r="B3986">
        <v>0.01</v>
      </c>
    </row>
    <row r="3987" spans="1:2">
      <c r="A3987" t="s">
        <v>683</v>
      </c>
      <c r="B3987" t="s">
        <v>403</v>
      </c>
    </row>
    <row r="3988" spans="1:2">
      <c r="A3988" t="s">
        <v>684</v>
      </c>
      <c r="B3988" t="s">
        <v>705</v>
      </c>
    </row>
    <row r="3989" spans="1:2">
      <c r="A3989" t="s">
        <v>685</v>
      </c>
      <c r="B3989">
        <v>2.3999999999999998E-3</v>
      </c>
    </row>
    <row r="3990" spans="1:2">
      <c r="A3990" t="s">
        <v>250</v>
      </c>
      <c r="B3990" t="s">
        <v>697</v>
      </c>
    </row>
    <row r="3991" spans="1:2">
      <c r="A3991" t="s">
        <v>252</v>
      </c>
      <c r="B3991" t="s">
        <v>253</v>
      </c>
    </row>
    <row r="3992" spans="1:2">
      <c r="A3992" t="s">
        <v>599</v>
      </c>
    </row>
    <row r="3993" spans="1:2">
      <c r="A3993" t="s">
        <v>241</v>
      </c>
      <c r="B3993">
        <v>-2.01952</v>
      </c>
    </row>
    <row r="3994" spans="1:2">
      <c r="A3994" t="s">
        <v>242</v>
      </c>
      <c r="B3994">
        <v>0.59076099999999998</v>
      </c>
    </row>
    <row r="3995" spans="1:2">
      <c r="A3995" t="s">
        <v>243</v>
      </c>
      <c r="B3995">
        <v>2</v>
      </c>
    </row>
    <row r="3996" spans="1:2">
      <c r="A3996" t="s">
        <v>244</v>
      </c>
      <c r="B3996">
        <v>124</v>
      </c>
    </row>
    <row r="3997" spans="1:2">
      <c r="A3997" t="s">
        <v>169</v>
      </c>
      <c r="B3997" t="s">
        <v>691</v>
      </c>
    </row>
    <row r="3998" spans="1:2">
      <c r="A3998" t="s">
        <v>246</v>
      </c>
      <c r="B3998">
        <v>-4.0336999999999996</v>
      </c>
    </row>
    <row r="3999" spans="1:2">
      <c r="A3999" t="s">
        <v>247</v>
      </c>
      <c r="B3999">
        <v>-3.44651</v>
      </c>
    </row>
    <row r="4000" spans="1:2">
      <c r="A4000" t="s">
        <v>248</v>
      </c>
      <c r="B4000">
        <v>-3.1481699999999999</v>
      </c>
    </row>
    <row r="4001" spans="1:2">
      <c r="A4001" t="s">
        <v>265</v>
      </c>
      <c r="B4001">
        <v>0.01</v>
      </c>
    </row>
    <row r="4002" spans="1:2">
      <c r="A4002" t="s">
        <v>683</v>
      </c>
      <c r="B4002" t="s">
        <v>403</v>
      </c>
    </row>
    <row r="4003" spans="1:2">
      <c r="A4003" t="s">
        <v>684</v>
      </c>
      <c r="B4003" t="s">
        <v>705</v>
      </c>
    </row>
    <row r="4004" spans="1:2">
      <c r="A4004" t="s">
        <v>685</v>
      </c>
      <c r="B4004">
        <v>0.59079999999999999</v>
      </c>
    </row>
    <row r="4005" spans="1:2">
      <c r="A4005" t="s">
        <v>250</v>
      </c>
      <c r="B4005" t="s">
        <v>687</v>
      </c>
    </row>
    <row r="4006" spans="1:2">
      <c r="A4006" t="s">
        <v>252</v>
      </c>
      <c r="B4006" t="s">
        <v>253</v>
      </c>
    </row>
    <row r="4007" spans="1:2">
      <c r="A4007" t="s">
        <v>600</v>
      </c>
    </row>
    <row r="4008" spans="1:2">
      <c r="A4008" t="s">
        <v>241</v>
      </c>
      <c r="B4008">
        <v>-3.4341300000000001</v>
      </c>
    </row>
    <row r="4009" spans="1:2">
      <c r="A4009" t="s">
        <v>242</v>
      </c>
      <c r="B4009">
        <v>4.6992699999999998E-2</v>
      </c>
    </row>
    <row r="4010" spans="1:2">
      <c r="A4010" t="s">
        <v>243</v>
      </c>
      <c r="B4010">
        <v>0</v>
      </c>
    </row>
    <row r="4011" spans="1:2">
      <c r="A4011" t="s">
        <v>244</v>
      </c>
      <c r="B4011">
        <v>126</v>
      </c>
    </row>
    <row r="4012" spans="1:2">
      <c r="A4012" t="s">
        <v>169</v>
      </c>
      <c r="B4012" t="s">
        <v>708</v>
      </c>
    </row>
    <row r="4013" spans="1:2">
      <c r="A4013" t="s">
        <v>246</v>
      </c>
      <c r="B4013">
        <v>-4.0324799999999996</v>
      </c>
    </row>
    <row r="4014" spans="1:2">
      <c r="A4014" t="s">
        <v>247</v>
      </c>
      <c r="B4014">
        <v>-3.4459300000000002</v>
      </c>
    </row>
    <row r="4015" spans="1:2">
      <c r="A4015" t="s">
        <v>248</v>
      </c>
      <c r="B4015">
        <v>-3.1478299999999999</v>
      </c>
    </row>
    <row r="4016" spans="1:2">
      <c r="A4016" t="s">
        <v>265</v>
      </c>
      <c r="B4016">
        <v>0.01</v>
      </c>
    </row>
    <row r="4017" spans="1:2">
      <c r="A4017" t="s">
        <v>683</v>
      </c>
      <c r="B4017" t="s">
        <v>403</v>
      </c>
    </row>
    <row r="4018" spans="1:2">
      <c r="A4018" t="s">
        <v>684</v>
      </c>
      <c r="B4018" t="s">
        <v>705</v>
      </c>
    </row>
    <row r="4019" spans="1:2">
      <c r="A4019" t="s">
        <v>685</v>
      </c>
      <c r="B4019">
        <v>4.7E-2</v>
      </c>
    </row>
    <row r="4020" spans="1:2">
      <c r="A4020" t="s">
        <v>250</v>
      </c>
      <c r="B4020" t="s">
        <v>687</v>
      </c>
    </row>
    <row r="4021" spans="1:2">
      <c r="A4021" t="s">
        <v>252</v>
      </c>
      <c r="B4021" t="s">
        <v>253</v>
      </c>
    </row>
    <row r="4022" spans="1:2">
      <c r="A4022" t="s">
        <v>601</v>
      </c>
    </row>
    <row r="4023" spans="1:2">
      <c r="A4023" t="s">
        <v>241</v>
      </c>
      <c r="B4023">
        <v>-3.4783200000000001</v>
      </c>
    </row>
    <row r="4024" spans="1:2">
      <c r="A4024" t="s">
        <v>242</v>
      </c>
      <c r="B4024">
        <v>4.1770000000000002E-2</v>
      </c>
    </row>
    <row r="4025" spans="1:2">
      <c r="A4025" t="s">
        <v>243</v>
      </c>
      <c r="B4025">
        <v>0</v>
      </c>
    </row>
    <row r="4026" spans="1:2">
      <c r="A4026" t="s">
        <v>244</v>
      </c>
      <c r="B4026">
        <v>126</v>
      </c>
    </row>
    <row r="4027" spans="1:2">
      <c r="A4027" t="s">
        <v>169</v>
      </c>
      <c r="B4027" t="s">
        <v>692</v>
      </c>
    </row>
    <row r="4028" spans="1:2">
      <c r="A4028" t="s">
        <v>246</v>
      </c>
      <c r="B4028">
        <v>-4.0324799999999996</v>
      </c>
    </row>
    <row r="4029" spans="1:2">
      <c r="A4029" t="s">
        <v>247</v>
      </c>
      <c r="B4029">
        <v>-3.4459300000000002</v>
      </c>
    </row>
    <row r="4030" spans="1:2">
      <c r="A4030" t="s">
        <v>248</v>
      </c>
      <c r="B4030">
        <v>-3.1478299999999999</v>
      </c>
    </row>
    <row r="4031" spans="1:2">
      <c r="A4031" t="s">
        <v>265</v>
      </c>
      <c r="B4031">
        <v>0.01</v>
      </c>
    </row>
    <row r="4032" spans="1:2">
      <c r="A4032" t="s">
        <v>683</v>
      </c>
      <c r="B4032" t="s">
        <v>403</v>
      </c>
    </row>
    <row r="4033" spans="1:2">
      <c r="A4033" t="s">
        <v>684</v>
      </c>
      <c r="B4033" t="s">
        <v>705</v>
      </c>
    </row>
    <row r="4034" spans="1:2">
      <c r="A4034" t="s">
        <v>685</v>
      </c>
      <c r="B4034">
        <v>4.1799999999999997E-2</v>
      </c>
    </row>
    <row r="4035" spans="1:2">
      <c r="A4035" t="s">
        <v>250</v>
      </c>
      <c r="B4035" t="s">
        <v>687</v>
      </c>
    </row>
    <row r="4036" spans="1:2">
      <c r="A4036" t="s">
        <v>252</v>
      </c>
      <c r="B4036" t="s">
        <v>253</v>
      </c>
    </row>
    <row r="4037" spans="1:2">
      <c r="A4037" t="s">
        <v>602</v>
      </c>
    </row>
    <row r="4038" spans="1:2">
      <c r="A4038" t="s">
        <v>241</v>
      </c>
      <c r="B4038">
        <v>-4.7430099999999999</v>
      </c>
    </row>
    <row r="4039" spans="1:2">
      <c r="A4039" t="s">
        <v>242</v>
      </c>
      <c r="B4039">
        <v>5.8854600000000001E-4</v>
      </c>
    </row>
    <row r="4040" spans="1:2">
      <c r="A4040" t="s">
        <v>243</v>
      </c>
      <c r="B4040">
        <v>0</v>
      </c>
    </row>
    <row r="4041" spans="1:2">
      <c r="A4041" t="s">
        <v>244</v>
      </c>
      <c r="B4041">
        <v>126</v>
      </c>
    </row>
    <row r="4042" spans="1:2">
      <c r="A4042" t="s">
        <v>169</v>
      </c>
      <c r="B4042" t="s">
        <v>693</v>
      </c>
    </row>
    <row r="4043" spans="1:2">
      <c r="A4043" t="s">
        <v>246</v>
      </c>
      <c r="B4043">
        <v>-4.0324799999999996</v>
      </c>
    </row>
    <row r="4044" spans="1:2">
      <c r="A4044" t="s">
        <v>247</v>
      </c>
      <c r="B4044">
        <v>-3.4459300000000002</v>
      </c>
    </row>
    <row r="4045" spans="1:2">
      <c r="A4045" t="s">
        <v>248</v>
      </c>
      <c r="B4045">
        <v>-3.1478299999999999</v>
      </c>
    </row>
    <row r="4046" spans="1:2">
      <c r="A4046" t="s">
        <v>265</v>
      </c>
      <c r="B4046">
        <v>0.01</v>
      </c>
    </row>
    <row r="4047" spans="1:2">
      <c r="A4047" t="s">
        <v>683</v>
      </c>
      <c r="B4047" t="s">
        <v>403</v>
      </c>
    </row>
    <row r="4048" spans="1:2">
      <c r="A4048" t="s">
        <v>684</v>
      </c>
      <c r="B4048" t="s">
        <v>705</v>
      </c>
    </row>
    <row r="4049" spans="1:2">
      <c r="A4049" t="s">
        <v>685</v>
      </c>
      <c r="B4049">
        <v>5.9999999999999995E-4</v>
      </c>
    </row>
    <row r="4050" spans="1:2">
      <c r="A4050" t="s">
        <v>250</v>
      </c>
      <c r="B4050" t="s">
        <v>697</v>
      </c>
    </row>
    <row r="4051" spans="1:2">
      <c r="A4051" t="s">
        <v>252</v>
      </c>
      <c r="B4051" t="s">
        <v>253</v>
      </c>
    </row>
    <row r="4052" spans="1:2">
      <c r="A4052" t="s">
        <v>603</v>
      </c>
    </row>
    <row r="4053" spans="1:2">
      <c r="A4053" t="s">
        <v>241</v>
      </c>
      <c r="B4053">
        <v>-5.7350700000000003</v>
      </c>
    </row>
    <row r="4054" spans="1:2">
      <c r="A4054" t="s">
        <v>242</v>
      </c>
      <c r="B4054" s="10">
        <v>7.7708800000000007E-6</v>
      </c>
    </row>
    <row r="4055" spans="1:2">
      <c r="A4055" t="s">
        <v>243</v>
      </c>
      <c r="B4055">
        <v>0</v>
      </c>
    </row>
    <row r="4056" spans="1:2">
      <c r="A4056" t="s">
        <v>244</v>
      </c>
      <c r="B4056">
        <v>126</v>
      </c>
    </row>
    <row r="4057" spans="1:2">
      <c r="A4057" t="s">
        <v>169</v>
      </c>
      <c r="B4057" t="s">
        <v>694</v>
      </c>
    </row>
    <row r="4058" spans="1:2">
      <c r="A4058" t="s">
        <v>246</v>
      </c>
      <c r="B4058">
        <v>-4.0324799999999996</v>
      </c>
    </row>
    <row r="4059" spans="1:2">
      <c r="A4059" t="s">
        <v>247</v>
      </c>
      <c r="B4059">
        <v>-3.4459300000000002</v>
      </c>
    </row>
    <row r="4060" spans="1:2">
      <c r="A4060" t="s">
        <v>248</v>
      </c>
      <c r="B4060">
        <v>-3.1478299999999999</v>
      </c>
    </row>
    <row r="4061" spans="1:2">
      <c r="A4061" t="s">
        <v>265</v>
      </c>
      <c r="B4061">
        <v>0.01</v>
      </c>
    </row>
    <row r="4062" spans="1:2">
      <c r="A4062" t="s">
        <v>683</v>
      </c>
      <c r="B4062" t="s">
        <v>403</v>
      </c>
    </row>
    <row r="4063" spans="1:2">
      <c r="A4063" t="s">
        <v>684</v>
      </c>
      <c r="B4063" t="s">
        <v>705</v>
      </c>
    </row>
    <row r="4064" spans="1:2">
      <c r="A4064" t="s">
        <v>685</v>
      </c>
      <c r="B4064">
        <v>0</v>
      </c>
    </row>
    <row r="4065" spans="1:2">
      <c r="A4065" t="s">
        <v>250</v>
      </c>
      <c r="B4065" t="s">
        <v>697</v>
      </c>
    </row>
    <row r="4066" spans="1:2">
      <c r="A4066" t="s">
        <v>252</v>
      </c>
      <c r="B4066" t="s">
        <v>253</v>
      </c>
    </row>
    <row r="4067" spans="1:2">
      <c r="A4067" t="s">
        <v>604</v>
      </c>
    </row>
    <row r="4068" spans="1:2">
      <c r="A4068" t="s">
        <v>241</v>
      </c>
      <c r="B4068">
        <v>-4.0441700000000003</v>
      </c>
    </row>
    <row r="4069" spans="1:2">
      <c r="A4069" t="s">
        <v>242</v>
      </c>
      <c r="B4069">
        <v>7.6027300000000003E-3</v>
      </c>
    </row>
    <row r="4070" spans="1:2">
      <c r="A4070" t="s">
        <v>243</v>
      </c>
      <c r="B4070">
        <v>0</v>
      </c>
    </row>
    <row r="4071" spans="1:2">
      <c r="A4071" t="s">
        <v>244</v>
      </c>
      <c r="B4071">
        <v>126</v>
      </c>
    </row>
    <row r="4072" spans="1:2">
      <c r="A4072" t="s">
        <v>169</v>
      </c>
      <c r="B4072" t="s">
        <v>709</v>
      </c>
    </row>
    <row r="4073" spans="1:2">
      <c r="A4073" t="s">
        <v>246</v>
      </c>
      <c r="B4073">
        <v>-4.0324799999999996</v>
      </c>
    </row>
    <row r="4074" spans="1:2">
      <c r="A4074" t="s">
        <v>247</v>
      </c>
      <c r="B4074">
        <v>-3.4459300000000002</v>
      </c>
    </row>
    <row r="4075" spans="1:2">
      <c r="A4075" t="s">
        <v>248</v>
      </c>
      <c r="B4075">
        <v>-3.1478299999999999</v>
      </c>
    </row>
    <row r="4076" spans="1:2">
      <c r="A4076" t="s">
        <v>265</v>
      </c>
      <c r="B4076">
        <v>0.01</v>
      </c>
    </row>
    <row r="4077" spans="1:2">
      <c r="A4077" t="s">
        <v>683</v>
      </c>
      <c r="B4077" t="s">
        <v>403</v>
      </c>
    </row>
    <row r="4078" spans="1:2">
      <c r="A4078" t="s">
        <v>684</v>
      </c>
      <c r="B4078" t="s">
        <v>705</v>
      </c>
    </row>
    <row r="4079" spans="1:2">
      <c r="A4079" t="s">
        <v>685</v>
      </c>
      <c r="B4079">
        <v>7.6E-3</v>
      </c>
    </row>
    <row r="4080" spans="1:2">
      <c r="A4080" t="s">
        <v>250</v>
      </c>
      <c r="B4080" t="s">
        <v>697</v>
      </c>
    </row>
    <row r="4081" spans="1:2">
      <c r="A4081" t="s">
        <v>252</v>
      </c>
      <c r="B4081" t="s">
        <v>253</v>
      </c>
    </row>
    <row r="4082" spans="1:2">
      <c r="A4082" t="s">
        <v>605</v>
      </c>
    </row>
    <row r="4083" spans="1:2">
      <c r="A4083" t="s">
        <v>241</v>
      </c>
      <c r="B4083">
        <v>-3.8845499999999999</v>
      </c>
    </row>
    <row r="4084" spans="1:2">
      <c r="A4084" t="s">
        <v>242</v>
      </c>
      <c r="B4084">
        <v>1.27394E-2</v>
      </c>
    </row>
    <row r="4085" spans="1:2">
      <c r="A4085" t="s">
        <v>243</v>
      </c>
      <c r="B4085">
        <v>0</v>
      </c>
    </row>
    <row r="4086" spans="1:2">
      <c r="A4086" t="s">
        <v>244</v>
      </c>
      <c r="B4086">
        <v>126</v>
      </c>
    </row>
    <row r="4087" spans="1:2">
      <c r="A4087" t="s">
        <v>169</v>
      </c>
      <c r="B4087" t="s">
        <v>695</v>
      </c>
    </row>
    <row r="4088" spans="1:2">
      <c r="A4088" t="s">
        <v>246</v>
      </c>
      <c r="B4088">
        <v>-4.0324799999999996</v>
      </c>
    </row>
    <row r="4089" spans="1:2">
      <c r="A4089" t="s">
        <v>247</v>
      </c>
      <c r="B4089">
        <v>-3.4459300000000002</v>
      </c>
    </row>
    <row r="4090" spans="1:2">
      <c r="A4090" t="s">
        <v>248</v>
      </c>
      <c r="B4090">
        <v>-3.1478299999999999</v>
      </c>
    </row>
    <row r="4091" spans="1:2">
      <c r="A4091" t="s">
        <v>265</v>
      </c>
      <c r="B4091">
        <v>0.01</v>
      </c>
    </row>
    <row r="4092" spans="1:2">
      <c r="A4092" t="s">
        <v>683</v>
      </c>
      <c r="B4092" t="s">
        <v>403</v>
      </c>
    </row>
    <row r="4093" spans="1:2">
      <c r="A4093" t="s">
        <v>684</v>
      </c>
      <c r="B4093" t="s">
        <v>705</v>
      </c>
    </row>
    <row r="4094" spans="1:2">
      <c r="A4094" t="s">
        <v>685</v>
      </c>
      <c r="B4094">
        <v>1.2699999999999999E-2</v>
      </c>
    </row>
    <row r="4095" spans="1:2">
      <c r="A4095" t="s">
        <v>250</v>
      </c>
      <c r="B4095" t="s">
        <v>687</v>
      </c>
    </row>
    <row r="4096" spans="1:2">
      <c r="A4096" t="s">
        <v>252</v>
      </c>
      <c r="B4096" t="s">
        <v>253</v>
      </c>
    </row>
    <row r="4097" spans="1:2">
      <c r="A4097" t="s">
        <v>606</v>
      </c>
    </row>
    <row r="4098" spans="1:2">
      <c r="A4098" t="s">
        <v>241</v>
      </c>
      <c r="B4098">
        <v>-4.6054899999999996</v>
      </c>
    </row>
    <row r="4099" spans="1:2">
      <c r="A4099" t="s">
        <v>242</v>
      </c>
      <c r="B4099">
        <v>1.0094399999999999E-3</v>
      </c>
    </row>
    <row r="4100" spans="1:2">
      <c r="A4100" t="s">
        <v>243</v>
      </c>
      <c r="B4100">
        <v>0</v>
      </c>
    </row>
    <row r="4101" spans="1:2">
      <c r="A4101" t="s">
        <v>244</v>
      </c>
      <c r="B4101">
        <v>126</v>
      </c>
    </row>
    <row r="4102" spans="1:2">
      <c r="A4102" t="s">
        <v>169</v>
      </c>
      <c r="B4102" t="s">
        <v>696</v>
      </c>
    </row>
    <row r="4103" spans="1:2">
      <c r="A4103" t="s">
        <v>246</v>
      </c>
      <c r="B4103">
        <v>-4.0324799999999996</v>
      </c>
    </row>
    <row r="4104" spans="1:2">
      <c r="A4104" t="s">
        <v>247</v>
      </c>
      <c r="B4104">
        <v>-3.4459300000000002</v>
      </c>
    </row>
    <row r="4105" spans="1:2">
      <c r="A4105" t="s">
        <v>248</v>
      </c>
      <c r="B4105">
        <v>-3.1478299999999999</v>
      </c>
    </row>
    <row r="4106" spans="1:2">
      <c r="A4106" t="s">
        <v>265</v>
      </c>
      <c r="B4106">
        <v>0.01</v>
      </c>
    </row>
    <row r="4107" spans="1:2">
      <c r="A4107" t="s">
        <v>683</v>
      </c>
      <c r="B4107" t="s">
        <v>403</v>
      </c>
    </row>
    <row r="4108" spans="1:2">
      <c r="A4108" t="s">
        <v>684</v>
      </c>
      <c r="B4108" t="s">
        <v>705</v>
      </c>
    </row>
    <row r="4109" spans="1:2">
      <c r="A4109" t="s">
        <v>685</v>
      </c>
      <c r="B4109">
        <v>1E-3</v>
      </c>
    </row>
    <row r="4110" spans="1:2">
      <c r="A4110" t="s">
        <v>250</v>
      </c>
      <c r="B4110" t="s">
        <v>697</v>
      </c>
    </row>
    <row r="4111" spans="1:2">
      <c r="A4111" t="s">
        <v>252</v>
      </c>
      <c r="B4111" t="s">
        <v>253</v>
      </c>
    </row>
    <row r="4112" spans="1:2">
      <c r="A4112" t="s">
        <v>607</v>
      </c>
    </row>
    <row r="4113" spans="1:2">
      <c r="A4113" t="s">
        <v>241</v>
      </c>
      <c r="B4113">
        <v>-10.8851</v>
      </c>
    </row>
    <row r="4114" spans="1:2">
      <c r="A4114" t="s">
        <v>242</v>
      </c>
      <c r="B4114" s="10">
        <v>3.69307E-17</v>
      </c>
    </row>
    <row r="4115" spans="1:2">
      <c r="A4115" t="s">
        <v>243</v>
      </c>
      <c r="B4115">
        <v>0</v>
      </c>
    </row>
    <row r="4116" spans="1:2">
      <c r="A4116" t="s">
        <v>244</v>
      </c>
      <c r="B4116">
        <v>126</v>
      </c>
    </row>
    <row r="4117" spans="1:2">
      <c r="A4117" t="s">
        <v>169</v>
      </c>
      <c r="B4117" t="s">
        <v>710</v>
      </c>
    </row>
    <row r="4118" spans="1:2">
      <c r="A4118" t="s">
        <v>246</v>
      </c>
      <c r="B4118">
        <v>-4.0324799999999996</v>
      </c>
    </row>
    <row r="4119" spans="1:2">
      <c r="A4119" t="s">
        <v>247</v>
      </c>
      <c r="B4119">
        <v>-3.4459300000000002</v>
      </c>
    </row>
    <row r="4120" spans="1:2">
      <c r="A4120" t="s">
        <v>248</v>
      </c>
      <c r="B4120">
        <v>-3.1478299999999999</v>
      </c>
    </row>
    <row r="4121" spans="1:2">
      <c r="A4121" t="s">
        <v>265</v>
      </c>
      <c r="B4121">
        <v>0.01</v>
      </c>
    </row>
    <row r="4122" spans="1:2">
      <c r="A4122" t="s">
        <v>683</v>
      </c>
      <c r="B4122" t="s">
        <v>403</v>
      </c>
    </row>
    <row r="4123" spans="1:2">
      <c r="A4123" t="s">
        <v>684</v>
      </c>
      <c r="B4123" t="s">
        <v>705</v>
      </c>
    </row>
    <row r="4124" spans="1:2">
      <c r="A4124" t="s">
        <v>685</v>
      </c>
      <c r="B4124">
        <v>0</v>
      </c>
    </row>
    <row r="4125" spans="1:2">
      <c r="A4125" t="s">
        <v>250</v>
      </c>
      <c r="B4125" t="s">
        <v>697</v>
      </c>
    </row>
    <row r="4126" spans="1:2">
      <c r="A4126" t="s">
        <v>252</v>
      </c>
      <c r="B4126" t="s">
        <v>253</v>
      </c>
    </row>
    <row r="4127" spans="1:2">
      <c r="A4127" t="s">
        <v>608</v>
      </c>
    </row>
    <row r="4128" spans="1:2">
      <c r="A4128" t="s">
        <v>241</v>
      </c>
      <c r="B4128">
        <v>-10.8851</v>
      </c>
    </row>
    <row r="4129" spans="1:2">
      <c r="A4129" t="s">
        <v>242</v>
      </c>
      <c r="B4129" s="10">
        <v>3.69307E-17</v>
      </c>
    </row>
    <row r="4130" spans="1:2">
      <c r="A4130" t="s">
        <v>243</v>
      </c>
      <c r="B4130">
        <v>0</v>
      </c>
    </row>
    <row r="4131" spans="1:2">
      <c r="A4131" t="s">
        <v>244</v>
      </c>
      <c r="B4131">
        <v>126</v>
      </c>
    </row>
    <row r="4132" spans="1:2">
      <c r="A4132" t="s">
        <v>169</v>
      </c>
      <c r="B4132" t="s">
        <v>698</v>
      </c>
    </row>
    <row r="4133" spans="1:2">
      <c r="A4133" t="s">
        <v>246</v>
      </c>
      <c r="B4133">
        <v>-4.0324799999999996</v>
      </c>
    </row>
    <row r="4134" spans="1:2">
      <c r="A4134" t="s">
        <v>247</v>
      </c>
      <c r="B4134">
        <v>-3.4459300000000002</v>
      </c>
    </row>
    <row r="4135" spans="1:2">
      <c r="A4135" t="s">
        <v>248</v>
      </c>
      <c r="B4135">
        <v>-3.1478299999999999</v>
      </c>
    </row>
    <row r="4136" spans="1:2">
      <c r="A4136" t="s">
        <v>265</v>
      </c>
      <c r="B4136">
        <v>0.01</v>
      </c>
    </row>
    <row r="4137" spans="1:2">
      <c r="A4137" t="s">
        <v>683</v>
      </c>
      <c r="B4137" t="s">
        <v>403</v>
      </c>
    </row>
    <row r="4138" spans="1:2">
      <c r="A4138" t="s">
        <v>684</v>
      </c>
      <c r="B4138" t="s">
        <v>705</v>
      </c>
    </row>
    <row r="4139" spans="1:2">
      <c r="A4139" t="s">
        <v>685</v>
      </c>
      <c r="B4139">
        <v>0</v>
      </c>
    </row>
    <row r="4140" spans="1:2">
      <c r="A4140" t="s">
        <v>250</v>
      </c>
      <c r="B4140" t="s">
        <v>697</v>
      </c>
    </row>
    <row r="4141" spans="1:2">
      <c r="A4141" t="s">
        <v>252</v>
      </c>
      <c r="B4141" t="s">
        <v>253</v>
      </c>
    </row>
    <row r="4142" spans="1:2">
      <c r="A4142" t="s">
        <v>609</v>
      </c>
    </row>
    <row r="4143" spans="1:2">
      <c r="A4143" t="s">
        <v>241</v>
      </c>
      <c r="B4143">
        <v>-10.723000000000001</v>
      </c>
    </row>
    <row r="4144" spans="1:2">
      <c r="A4144" t="s">
        <v>242</v>
      </c>
      <c r="B4144" s="10">
        <v>7.6446900000000006E-17</v>
      </c>
    </row>
    <row r="4145" spans="1:2">
      <c r="A4145" t="s">
        <v>243</v>
      </c>
      <c r="B4145">
        <v>0</v>
      </c>
    </row>
    <row r="4146" spans="1:2">
      <c r="A4146" t="s">
        <v>244</v>
      </c>
      <c r="B4146">
        <v>126</v>
      </c>
    </row>
    <row r="4147" spans="1:2">
      <c r="A4147" t="s">
        <v>169</v>
      </c>
      <c r="B4147" t="s">
        <v>711</v>
      </c>
    </row>
    <row r="4148" spans="1:2">
      <c r="A4148" t="s">
        <v>246</v>
      </c>
      <c r="B4148">
        <v>-4.0324799999999996</v>
      </c>
    </row>
    <row r="4149" spans="1:2">
      <c r="A4149" t="s">
        <v>247</v>
      </c>
      <c r="B4149">
        <v>-3.4459300000000002</v>
      </c>
    </row>
    <row r="4150" spans="1:2">
      <c r="A4150" t="s">
        <v>248</v>
      </c>
      <c r="B4150">
        <v>-3.1478299999999999</v>
      </c>
    </row>
    <row r="4151" spans="1:2">
      <c r="A4151" t="s">
        <v>265</v>
      </c>
      <c r="B4151">
        <v>0.01</v>
      </c>
    </row>
    <row r="4152" spans="1:2">
      <c r="A4152" t="s">
        <v>683</v>
      </c>
      <c r="B4152" t="s">
        <v>403</v>
      </c>
    </row>
    <row r="4153" spans="1:2">
      <c r="A4153" t="s">
        <v>684</v>
      </c>
      <c r="B4153" t="s">
        <v>705</v>
      </c>
    </row>
    <row r="4154" spans="1:2">
      <c r="A4154" t="s">
        <v>685</v>
      </c>
      <c r="B4154">
        <v>0</v>
      </c>
    </row>
    <row r="4155" spans="1:2">
      <c r="A4155" t="s">
        <v>250</v>
      </c>
      <c r="B4155" t="s">
        <v>697</v>
      </c>
    </row>
    <row r="4156" spans="1:2">
      <c r="A4156" t="s">
        <v>252</v>
      </c>
      <c r="B4156" t="s">
        <v>253</v>
      </c>
    </row>
    <row r="4157" spans="1:2">
      <c r="A4157" t="s">
        <v>610</v>
      </c>
    </row>
    <row r="4158" spans="1:2">
      <c r="A4158" t="s">
        <v>241</v>
      </c>
      <c r="B4158">
        <v>-4.8946500000000004</v>
      </c>
    </row>
    <row r="4159" spans="1:2">
      <c r="A4159" t="s">
        <v>242</v>
      </c>
      <c r="B4159" s="10">
        <v>3.1863399999999999E-4</v>
      </c>
    </row>
    <row r="4160" spans="1:2">
      <c r="A4160" t="s">
        <v>243</v>
      </c>
      <c r="B4160">
        <v>3</v>
      </c>
    </row>
    <row r="4161" spans="1:2">
      <c r="A4161" t="s">
        <v>244</v>
      </c>
      <c r="B4161">
        <v>123</v>
      </c>
    </row>
    <row r="4162" spans="1:2">
      <c r="A4162" t="s">
        <v>169</v>
      </c>
      <c r="B4162" t="s">
        <v>712</v>
      </c>
    </row>
    <row r="4163" spans="1:2">
      <c r="A4163" t="s">
        <v>246</v>
      </c>
      <c r="B4163">
        <v>-4.0343200000000001</v>
      </c>
    </row>
    <row r="4164" spans="1:2">
      <c r="A4164" t="s">
        <v>247</v>
      </c>
      <c r="B4164">
        <v>-3.4468100000000002</v>
      </c>
    </row>
    <row r="4165" spans="1:2">
      <c r="A4165" t="s">
        <v>248</v>
      </c>
      <c r="B4165">
        <v>-3.1483400000000001</v>
      </c>
    </row>
    <row r="4166" spans="1:2">
      <c r="A4166" t="s">
        <v>265</v>
      </c>
      <c r="B4166">
        <v>0.01</v>
      </c>
    </row>
    <row r="4167" spans="1:2">
      <c r="A4167" t="s">
        <v>683</v>
      </c>
      <c r="B4167" t="s">
        <v>403</v>
      </c>
    </row>
    <row r="4168" spans="1:2">
      <c r="A4168" t="s">
        <v>684</v>
      </c>
      <c r="B4168" t="s">
        <v>705</v>
      </c>
    </row>
    <row r="4169" spans="1:2">
      <c r="A4169" t="s">
        <v>685</v>
      </c>
      <c r="B4169">
        <v>2.9999999999999997E-4</v>
      </c>
    </row>
    <row r="4170" spans="1:2">
      <c r="A4170" t="s">
        <v>250</v>
      </c>
      <c r="B4170" t="s">
        <v>697</v>
      </c>
    </row>
    <row r="4171" spans="1:2">
      <c r="A4171" t="s">
        <v>252</v>
      </c>
      <c r="B4171" t="s">
        <v>253</v>
      </c>
    </row>
    <row r="4172" spans="1:2">
      <c r="A4172" t="s">
        <v>611</v>
      </c>
    </row>
    <row r="4173" spans="1:2">
      <c r="A4173" t="s">
        <v>241</v>
      </c>
      <c r="B4173">
        <v>-14.0219</v>
      </c>
    </row>
    <row r="4174" spans="1:2">
      <c r="A4174" t="s">
        <v>242</v>
      </c>
      <c r="B4174" s="10">
        <v>1.04887E-21</v>
      </c>
    </row>
    <row r="4175" spans="1:2">
      <c r="A4175" t="s">
        <v>243</v>
      </c>
      <c r="B4175">
        <v>0</v>
      </c>
    </row>
    <row r="4176" spans="1:2">
      <c r="A4176" t="s">
        <v>244</v>
      </c>
      <c r="B4176">
        <v>126</v>
      </c>
    </row>
    <row r="4177" spans="1:2">
      <c r="A4177" t="s">
        <v>169</v>
      </c>
      <c r="B4177" t="s">
        <v>713</v>
      </c>
    </row>
    <row r="4178" spans="1:2">
      <c r="A4178" t="s">
        <v>246</v>
      </c>
      <c r="B4178">
        <v>-4.0324799999999996</v>
      </c>
    </row>
    <row r="4179" spans="1:2">
      <c r="A4179" t="s">
        <v>247</v>
      </c>
      <c r="B4179">
        <v>-3.4459300000000002</v>
      </c>
    </row>
    <row r="4180" spans="1:2">
      <c r="A4180" t="s">
        <v>248</v>
      </c>
      <c r="B4180">
        <v>-3.1478299999999999</v>
      </c>
    </row>
    <row r="4181" spans="1:2">
      <c r="A4181" t="s">
        <v>265</v>
      </c>
      <c r="B4181">
        <v>0.01</v>
      </c>
    </row>
    <row r="4182" spans="1:2">
      <c r="A4182" t="s">
        <v>683</v>
      </c>
      <c r="B4182" t="s">
        <v>403</v>
      </c>
    </row>
    <row r="4183" spans="1:2">
      <c r="A4183" t="s">
        <v>684</v>
      </c>
      <c r="B4183" t="s">
        <v>705</v>
      </c>
    </row>
    <row r="4184" spans="1:2">
      <c r="A4184" t="s">
        <v>685</v>
      </c>
      <c r="B4184">
        <v>0</v>
      </c>
    </row>
    <row r="4185" spans="1:2">
      <c r="A4185" t="s">
        <v>250</v>
      </c>
      <c r="B4185" t="s">
        <v>697</v>
      </c>
    </row>
    <row r="4186" spans="1:2">
      <c r="A4186" t="s">
        <v>252</v>
      </c>
      <c r="B4186" t="s">
        <v>253</v>
      </c>
    </row>
    <row r="4187" spans="1:2">
      <c r="A4187" t="s">
        <v>612</v>
      </c>
    </row>
    <row r="4188" spans="1:2">
      <c r="A4188" t="s">
        <v>241</v>
      </c>
      <c r="B4188">
        <v>-10.9344</v>
      </c>
    </row>
    <row r="4189" spans="1:2">
      <c r="A4189" t="s">
        <v>242</v>
      </c>
      <c r="B4189" s="10">
        <v>2.9696400000000002E-17</v>
      </c>
    </row>
    <row r="4190" spans="1:2">
      <c r="A4190" t="s">
        <v>243</v>
      </c>
      <c r="B4190">
        <v>0</v>
      </c>
    </row>
    <row r="4191" spans="1:2">
      <c r="A4191" t="s">
        <v>244</v>
      </c>
      <c r="B4191">
        <v>126</v>
      </c>
    </row>
    <row r="4192" spans="1:2">
      <c r="A4192" t="s">
        <v>169</v>
      </c>
      <c r="B4192" t="s">
        <v>699</v>
      </c>
    </row>
    <row r="4193" spans="1:2">
      <c r="A4193" t="s">
        <v>246</v>
      </c>
      <c r="B4193">
        <v>-4.0324799999999996</v>
      </c>
    </row>
    <row r="4194" spans="1:2">
      <c r="A4194" t="s">
        <v>247</v>
      </c>
      <c r="B4194">
        <v>-3.4459300000000002</v>
      </c>
    </row>
    <row r="4195" spans="1:2">
      <c r="A4195" t="s">
        <v>248</v>
      </c>
      <c r="B4195">
        <v>-3.1478299999999999</v>
      </c>
    </row>
    <row r="4196" spans="1:2">
      <c r="A4196" t="s">
        <v>265</v>
      </c>
      <c r="B4196">
        <v>0.01</v>
      </c>
    </row>
    <row r="4197" spans="1:2">
      <c r="A4197" t="s">
        <v>683</v>
      </c>
      <c r="B4197" t="s">
        <v>403</v>
      </c>
    </row>
    <row r="4198" spans="1:2">
      <c r="A4198" t="s">
        <v>684</v>
      </c>
      <c r="B4198" t="s">
        <v>705</v>
      </c>
    </row>
    <row r="4199" spans="1:2">
      <c r="A4199" t="s">
        <v>685</v>
      </c>
      <c r="B4199">
        <v>0</v>
      </c>
    </row>
    <row r="4200" spans="1:2">
      <c r="A4200" t="s">
        <v>250</v>
      </c>
      <c r="B4200" t="s">
        <v>697</v>
      </c>
    </row>
    <row r="4201" spans="1:2">
      <c r="A4201" t="s">
        <v>252</v>
      </c>
      <c r="B4201" t="s">
        <v>253</v>
      </c>
    </row>
    <row r="4202" spans="1:2">
      <c r="A4202" t="s">
        <v>613</v>
      </c>
    </row>
    <row r="4203" spans="1:2">
      <c r="A4203" t="s">
        <v>241</v>
      </c>
      <c r="B4203">
        <v>-10.742900000000001</v>
      </c>
    </row>
    <row r="4204" spans="1:2">
      <c r="A4204" t="s">
        <v>242</v>
      </c>
      <c r="B4204" s="10">
        <v>6.9850299999999999E-17</v>
      </c>
    </row>
    <row r="4205" spans="1:2">
      <c r="A4205" t="s">
        <v>243</v>
      </c>
      <c r="B4205">
        <v>0</v>
      </c>
    </row>
    <row r="4206" spans="1:2">
      <c r="A4206" t="s">
        <v>244</v>
      </c>
      <c r="B4206">
        <v>126</v>
      </c>
    </row>
    <row r="4207" spans="1:2">
      <c r="A4207" t="s">
        <v>169</v>
      </c>
      <c r="B4207" t="s">
        <v>714</v>
      </c>
    </row>
    <row r="4208" spans="1:2">
      <c r="A4208" t="s">
        <v>246</v>
      </c>
      <c r="B4208">
        <v>-4.0324799999999996</v>
      </c>
    </row>
    <row r="4209" spans="1:2">
      <c r="A4209" t="s">
        <v>247</v>
      </c>
      <c r="B4209">
        <v>-3.4459300000000002</v>
      </c>
    </row>
    <row r="4210" spans="1:2">
      <c r="A4210" t="s">
        <v>248</v>
      </c>
      <c r="B4210">
        <v>-3.1478299999999999</v>
      </c>
    </row>
    <row r="4211" spans="1:2">
      <c r="A4211" t="s">
        <v>265</v>
      </c>
      <c r="B4211">
        <v>0.01</v>
      </c>
    </row>
    <row r="4212" spans="1:2">
      <c r="A4212" t="s">
        <v>683</v>
      </c>
      <c r="B4212" t="s">
        <v>403</v>
      </c>
    </row>
    <row r="4213" spans="1:2">
      <c r="A4213" t="s">
        <v>684</v>
      </c>
      <c r="B4213" t="s">
        <v>705</v>
      </c>
    </row>
    <row r="4214" spans="1:2">
      <c r="A4214" t="s">
        <v>685</v>
      </c>
      <c r="B4214">
        <v>0</v>
      </c>
    </row>
    <row r="4215" spans="1:2">
      <c r="A4215" t="s">
        <v>250</v>
      </c>
      <c r="B4215" t="s">
        <v>697</v>
      </c>
    </row>
    <row r="4216" spans="1:2">
      <c r="A4216" t="s">
        <v>252</v>
      </c>
      <c r="B4216" t="s">
        <v>253</v>
      </c>
    </row>
    <row r="4217" spans="1:2">
      <c r="A4217" t="s">
        <v>614</v>
      </c>
    </row>
    <row r="4218" spans="1:2">
      <c r="A4218" t="s">
        <v>241</v>
      </c>
      <c r="B4218">
        <v>-4.9158299999999997</v>
      </c>
    </row>
    <row r="4219" spans="1:2">
      <c r="A4219" t="s">
        <v>242</v>
      </c>
      <c r="B4219" s="10">
        <v>2.9201800000000001E-4</v>
      </c>
    </row>
    <row r="4220" spans="1:2">
      <c r="A4220" t="s">
        <v>243</v>
      </c>
      <c r="B4220">
        <v>3</v>
      </c>
    </row>
    <row r="4221" spans="1:2">
      <c r="A4221" t="s">
        <v>244</v>
      </c>
      <c r="B4221">
        <v>123</v>
      </c>
    </row>
    <row r="4222" spans="1:2">
      <c r="A4222" t="s">
        <v>169</v>
      </c>
      <c r="B4222" t="s">
        <v>715</v>
      </c>
    </row>
    <row r="4223" spans="1:2">
      <c r="A4223" t="s">
        <v>246</v>
      </c>
      <c r="B4223">
        <v>-4.0343200000000001</v>
      </c>
    </row>
    <row r="4224" spans="1:2">
      <c r="A4224" t="s">
        <v>247</v>
      </c>
      <c r="B4224">
        <v>-3.4468100000000002</v>
      </c>
    </row>
    <row r="4225" spans="1:2">
      <c r="A4225" t="s">
        <v>248</v>
      </c>
      <c r="B4225">
        <v>-3.1483400000000001</v>
      </c>
    </row>
    <row r="4226" spans="1:2">
      <c r="A4226" t="s">
        <v>265</v>
      </c>
      <c r="B4226">
        <v>0.01</v>
      </c>
    </row>
    <row r="4227" spans="1:2">
      <c r="A4227" t="s">
        <v>683</v>
      </c>
      <c r="B4227" t="s">
        <v>403</v>
      </c>
    </row>
    <row r="4228" spans="1:2">
      <c r="A4228" t="s">
        <v>684</v>
      </c>
      <c r="B4228" t="s">
        <v>705</v>
      </c>
    </row>
    <row r="4229" spans="1:2">
      <c r="A4229" t="s">
        <v>685</v>
      </c>
      <c r="B4229">
        <v>2.9999999999999997E-4</v>
      </c>
    </row>
    <row r="4230" spans="1:2">
      <c r="A4230" t="s">
        <v>250</v>
      </c>
      <c r="B4230" t="s">
        <v>697</v>
      </c>
    </row>
    <row r="4231" spans="1:2">
      <c r="A4231" t="s">
        <v>252</v>
      </c>
      <c r="B4231" t="s">
        <v>253</v>
      </c>
    </row>
    <row r="4232" spans="1:2">
      <c r="A4232" t="s">
        <v>615</v>
      </c>
    </row>
    <row r="4233" spans="1:2">
      <c r="A4233" t="s">
        <v>241</v>
      </c>
      <c r="B4233">
        <v>-9.7297399999999996</v>
      </c>
    </row>
    <row r="4234" spans="1:2">
      <c r="A4234" t="s">
        <v>242</v>
      </c>
      <c r="B4234" s="10">
        <v>8.7537500000000007E-15</v>
      </c>
    </row>
    <row r="4235" spans="1:2">
      <c r="A4235" t="s">
        <v>243</v>
      </c>
      <c r="B4235">
        <v>1</v>
      </c>
    </row>
    <row r="4236" spans="1:2">
      <c r="A4236" t="s">
        <v>244</v>
      </c>
      <c r="B4236">
        <v>125</v>
      </c>
    </row>
    <row r="4237" spans="1:2">
      <c r="A4237" t="s">
        <v>169</v>
      </c>
      <c r="B4237" t="s">
        <v>716</v>
      </c>
    </row>
    <row r="4238" spans="1:2">
      <c r="A4238" t="s">
        <v>246</v>
      </c>
      <c r="B4238">
        <v>-4.03308</v>
      </c>
    </row>
    <row r="4239" spans="1:2">
      <c r="A4239" t="s">
        <v>247</v>
      </c>
      <c r="B4239">
        <v>-3.4462100000000002</v>
      </c>
    </row>
    <row r="4240" spans="1:2">
      <c r="A4240" t="s">
        <v>248</v>
      </c>
      <c r="B4240">
        <v>-3.1480000000000001</v>
      </c>
    </row>
    <row r="4241" spans="1:2">
      <c r="A4241" t="s">
        <v>265</v>
      </c>
      <c r="B4241">
        <v>0.01</v>
      </c>
    </row>
    <row r="4242" spans="1:2">
      <c r="A4242" t="s">
        <v>683</v>
      </c>
      <c r="B4242" s="10" t="s">
        <v>403</v>
      </c>
    </row>
    <row r="4243" spans="1:2">
      <c r="A4243" t="s">
        <v>684</v>
      </c>
      <c r="B4243" t="s">
        <v>705</v>
      </c>
    </row>
    <row r="4244" spans="1:2">
      <c r="A4244" t="s">
        <v>685</v>
      </c>
      <c r="B4244">
        <v>0</v>
      </c>
    </row>
    <row r="4245" spans="1:2">
      <c r="A4245" t="s">
        <v>250</v>
      </c>
      <c r="B4245" t="s">
        <v>697</v>
      </c>
    </row>
    <row r="4246" spans="1:2">
      <c r="A4246" t="s">
        <v>252</v>
      </c>
      <c r="B4246" t="s">
        <v>253</v>
      </c>
    </row>
    <row r="4247" spans="1:2">
      <c r="A4247" t="s">
        <v>616</v>
      </c>
    </row>
    <row r="4248" spans="1:2">
      <c r="A4248" t="s">
        <v>241</v>
      </c>
      <c r="B4248">
        <v>-10.196</v>
      </c>
    </row>
    <row r="4249" spans="1:2">
      <c r="A4249" t="s">
        <v>242</v>
      </c>
      <c r="B4249" s="10">
        <v>8.9405100000000002E-16</v>
      </c>
    </row>
    <row r="4250" spans="1:2">
      <c r="A4250" t="s">
        <v>243</v>
      </c>
      <c r="B4250">
        <v>0</v>
      </c>
    </row>
    <row r="4251" spans="1:2">
      <c r="A4251" t="s">
        <v>244</v>
      </c>
      <c r="B4251">
        <v>126</v>
      </c>
    </row>
    <row r="4252" spans="1:2">
      <c r="A4252" t="s">
        <v>169</v>
      </c>
      <c r="B4252" t="s">
        <v>700</v>
      </c>
    </row>
    <row r="4253" spans="1:2">
      <c r="A4253" t="s">
        <v>246</v>
      </c>
      <c r="B4253">
        <v>-4.0324799999999996</v>
      </c>
    </row>
    <row r="4254" spans="1:2">
      <c r="A4254" t="s">
        <v>247</v>
      </c>
      <c r="B4254">
        <v>-3.4459300000000002</v>
      </c>
    </row>
    <row r="4255" spans="1:2">
      <c r="A4255" t="s">
        <v>248</v>
      </c>
      <c r="B4255" s="10">
        <v>-3.1478299999999999</v>
      </c>
    </row>
    <row r="4256" spans="1:2">
      <c r="A4256" t="s">
        <v>265</v>
      </c>
      <c r="B4256">
        <v>0.01</v>
      </c>
    </row>
    <row r="4257" spans="1:2">
      <c r="A4257" t="s">
        <v>683</v>
      </c>
      <c r="B4257" t="s">
        <v>403</v>
      </c>
    </row>
    <row r="4258" spans="1:2">
      <c r="A4258" t="s">
        <v>684</v>
      </c>
      <c r="B4258" t="s">
        <v>705</v>
      </c>
    </row>
    <row r="4259" spans="1:2">
      <c r="A4259" t="s">
        <v>685</v>
      </c>
      <c r="B4259">
        <v>0</v>
      </c>
    </row>
    <row r="4260" spans="1:2">
      <c r="A4260" t="s">
        <v>250</v>
      </c>
      <c r="B4260" t="s">
        <v>697</v>
      </c>
    </row>
    <row r="4261" spans="1:2">
      <c r="A4261" t="s">
        <v>252</v>
      </c>
      <c r="B4261" t="s">
        <v>253</v>
      </c>
    </row>
    <row r="4262" spans="1:2">
      <c r="A4262" t="s">
        <v>617</v>
      </c>
    </row>
    <row r="4263" spans="1:2">
      <c r="A4263" t="s">
        <v>241</v>
      </c>
      <c r="B4263">
        <v>-9.8731100000000005</v>
      </c>
    </row>
    <row r="4264" spans="1:2">
      <c r="A4264" t="s">
        <v>242</v>
      </c>
      <c r="B4264" s="10">
        <v>4.2995900000000001E-15</v>
      </c>
    </row>
    <row r="4265" spans="1:2">
      <c r="A4265" t="s">
        <v>243</v>
      </c>
      <c r="B4265">
        <v>0</v>
      </c>
    </row>
    <row r="4266" spans="1:2">
      <c r="A4266" t="s">
        <v>244</v>
      </c>
      <c r="B4266">
        <v>126</v>
      </c>
    </row>
    <row r="4267" spans="1:2">
      <c r="A4267" t="s">
        <v>169</v>
      </c>
      <c r="B4267" t="s">
        <v>717</v>
      </c>
    </row>
    <row r="4268" spans="1:2">
      <c r="A4268" t="s">
        <v>246</v>
      </c>
      <c r="B4268">
        <v>-4.0324799999999996</v>
      </c>
    </row>
    <row r="4269" spans="1:2">
      <c r="A4269" t="s">
        <v>247</v>
      </c>
      <c r="B4269">
        <v>-3.4459300000000002</v>
      </c>
    </row>
    <row r="4270" spans="1:2">
      <c r="A4270" t="s">
        <v>248</v>
      </c>
      <c r="B4270">
        <v>-3.1478299999999999</v>
      </c>
    </row>
    <row r="4271" spans="1:2">
      <c r="A4271" t="s">
        <v>265</v>
      </c>
      <c r="B4271">
        <v>0.01</v>
      </c>
    </row>
    <row r="4272" spans="1:2">
      <c r="A4272" t="s">
        <v>683</v>
      </c>
      <c r="B4272" t="s">
        <v>403</v>
      </c>
    </row>
    <row r="4273" spans="1:2">
      <c r="A4273" t="s">
        <v>684</v>
      </c>
      <c r="B4273" t="s">
        <v>705</v>
      </c>
    </row>
    <row r="4274" spans="1:2">
      <c r="A4274" t="s">
        <v>685</v>
      </c>
      <c r="B4274">
        <v>0</v>
      </c>
    </row>
    <row r="4275" spans="1:2">
      <c r="A4275" t="s">
        <v>250</v>
      </c>
      <c r="B4275" t="s">
        <v>697</v>
      </c>
    </row>
    <row r="4276" spans="1:2">
      <c r="A4276" t="s">
        <v>252</v>
      </c>
      <c r="B4276" t="s">
        <v>253</v>
      </c>
    </row>
    <row r="4277" spans="1:2">
      <c r="A4277" t="s">
        <v>618</v>
      </c>
    </row>
    <row r="4278" spans="1:2">
      <c r="A4278" t="s">
        <v>241</v>
      </c>
      <c r="B4278">
        <v>-8.9172600000000006</v>
      </c>
    </row>
    <row r="4279" spans="1:2">
      <c r="A4279" t="s">
        <v>242</v>
      </c>
      <c r="B4279" s="10">
        <v>5.5869499999999997E-13</v>
      </c>
    </row>
    <row r="4280" spans="1:2">
      <c r="A4280" t="s">
        <v>243</v>
      </c>
      <c r="B4280">
        <v>0</v>
      </c>
    </row>
    <row r="4281" spans="1:2">
      <c r="A4281" t="s">
        <v>244</v>
      </c>
      <c r="B4281">
        <v>126</v>
      </c>
    </row>
    <row r="4282" spans="1:2">
      <c r="A4282" t="s">
        <v>169</v>
      </c>
      <c r="B4282" t="s">
        <v>718</v>
      </c>
    </row>
    <row r="4283" spans="1:2">
      <c r="A4283" t="s">
        <v>246</v>
      </c>
      <c r="B4283">
        <v>-4.0324799999999996</v>
      </c>
    </row>
    <row r="4284" spans="1:2">
      <c r="A4284" t="s">
        <v>247</v>
      </c>
      <c r="B4284">
        <v>-3.4459300000000002</v>
      </c>
    </row>
    <row r="4285" spans="1:2">
      <c r="A4285" t="s">
        <v>248</v>
      </c>
      <c r="B4285">
        <v>-3.1478299999999999</v>
      </c>
    </row>
    <row r="4286" spans="1:2">
      <c r="A4286" t="s">
        <v>265</v>
      </c>
      <c r="B4286">
        <v>0.01</v>
      </c>
    </row>
    <row r="4287" spans="1:2">
      <c r="A4287" t="s">
        <v>683</v>
      </c>
      <c r="B4287" t="s">
        <v>403</v>
      </c>
    </row>
    <row r="4288" spans="1:2">
      <c r="A4288" t="s">
        <v>684</v>
      </c>
      <c r="B4288" t="s">
        <v>705</v>
      </c>
    </row>
    <row r="4289" spans="1:2">
      <c r="A4289" t="s">
        <v>685</v>
      </c>
      <c r="B4289">
        <v>0</v>
      </c>
    </row>
    <row r="4290" spans="1:2">
      <c r="A4290" t="s">
        <v>250</v>
      </c>
      <c r="B4290" t="s">
        <v>697</v>
      </c>
    </row>
    <row r="4291" spans="1:2">
      <c r="A4291" t="s">
        <v>252</v>
      </c>
      <c r="B4291" t="s">
        <v>253</v>
      </c>
    </row>
    <row r="4292" spans="1:2">
      <c r="A4292" t="s">
        <v>619</v>
      </c>
    </row>
    <row r="4293" spans="1:2">
      <c r="A4293" t="s">
        <v>241</v>
      </c>
      <c r="B4293">
        <v>-9.5581300000000002</v>
      </c>
    </row>
    <row r="4294" spans="1:2">
      <c r="A4294" t="s">
        <v>242</v>
      </c>
      <c r="B4294" s="10">
        <v>2.07069E-14</v>
      </c>
    </row>
    <row r="4295" spans="1:2">
      <c r="A4295" t="s">
        <v>243</v>
      </c>
      <c r="B4295">
        <v>1</v>
      </c>
    </row>
    <row r="4296" spans="1:2">
      <c r="A4296" t="s">
        <v>244</v>
      </c>
      <c r="B4296">
        <v>125</v>
      </c>
    </row>
    <row r="4297" spans="1:2">
      <c r="A4297" t="s">
        <v>169</v>
      </c>
      <c r="B4297" t="s">
        <v>719</v>
      </c>
    </row>
    <row r="4298" spans="1:2">
      <c r="A4298" t="s">
        <v>246</v>
      </c>
      <c r="B4298">
        <v>-4.03308</v>
      </c>
    </row>
    <row r="4299" spans="1:2">
      <c r="A4299" t="s">
        <v>247</v>
      </c>
      <c r="B4299">
        <v>-3.4462100000000002</v>
      </c>
    </row>
    <row r="4300" spans="1:2">
      <c r="A4300" t="s">
        <v>248</v>
      </c>
      <c r="B4300">
        <v>-3.1480000000000001</v>
      </c>
    </row>
    <row r="4301" spans="1:2">
      <c r="A4301" t="s">
        <v>265</v>
      </c>
      <c r="B4301">
        <v>0.01</v>
      </c>
    </row>
    <row r="4302" spans="1:2">
      <c r="A4302" t="s">
        <v>683</v>
      </c>
      <c r="B4302" t="s">
        <v>403</v>
      </c>
    </row>
    <row r="4303" spans="1:2">
      <c r="A4303" t="s">
        <v>684</v>
      </c>
      <c r="B4303" t="s">
        <v>705</v>
      </c>
    </row>
    <row r="4304" spans="1:2">
      <c r="A4304" t="s">
        <v>685</v>
      </c>
      <c r="B4304">
        <v>0</v>
      </c>
    </row>
    <row r="4305" spans="1:2">
      <c r="A4305" t="s">
        <v>250</v>
      </c>
      <c r="B4305" t="s">
        <v>697</v>
      </c>
    </row>
    <row r="4306" spans="1:2">
      <c r="A4306" t="s">
        <v>252</v>
      </c>
      <c r="B4306" t="s">
        <v>253</v>
      </c>
    </row>
    <row r="4307" spans="1:2">
      <c r="A4307" t="s">
        <v>620</v>
      </c>
      <c r="B4307" s="10"/>
    </row>
    <row r="4308" spans="1:2">
      <c r="A4308" t="s">
        <v>241</v>
      </c>
      <c r="B4308">
        <v>-9.3420000000000005</v>
      </c>
    </row>
    <row r="4309" spans="1:2">
      <c r="A4309" t="s">
        <v>242</v>
      </c>
      <c r="B4309" s="10">
        <v>6.2102700000000002E-14</v>
      </c>
    </row>
    <row r="4310" spans="1:2">
      <c r="A4310" t="s">
        <v>243</v>
      </c>
      <c r="B4310">
        <v>0</v>
      </c>
    </row>
    <row r="4311" spans="1:2">
      <c r="A4311" t="s">
        <v>244</v>
      </c>
      <c r="B4311">
        <v>126</v>
      </c>
    </row>
    <row r="4312" spans="1:2">
      <c r="A4312" t="s">
        <v>169</v>
      </c>
      <c r="B4312" t="s">
        <v>701</v>
      </c>
    </row>
    <row r="4313" spans="1:2">
      <c r="A4313" t="s">
        <v>246</v>
      </c>
      <c r="B4313">
        <v>-4.0324799999999996</v>
      </c>
    </row>
    <row r="4314" spans="1:2">
      <c r="A4314" t="s">
        <v>247</v>
      </c>
      <c r="B4314">
        <v>-3.4459300000000002</v>
      </c>
    </row>
    <row r="4315" spans="1:2">
      <c r="A4315" t="s">
        <v>248</v>
      </c>
      <c r="B4315">
        <v>-3.1478299999999999</v>
      </c>
    </row>
    <row r="4316" spans="1:2">
      <c r="A4316" t="s">
        <v>265</v>
      </c>
      <c r="B4316">
        <v>0.01</v>
      </c>
    </row>
    <row r="4317" spans="1:2">
      <c r="A4317" t="s">
        <v>683</v>
      </c>
      <c r="B4317" t="s">
        <v>403</v>
      </c>
    </row>
    <row r="4318" spans="1:2">
      <c r="A4318" t="s">
        <v>684</v>
      </c>
      <c r="B4318" t="s">
        <v>705</v>
      </c>
    </row>
    <row r="4319" spans="1:2">
      <c r="A4319" t="s">
        <v>685</v>
      </c>
      <c r="B4319">
        <v>0</v>
      </c>
    </row>
    <row r="4320" spans="1:2">
      <c r="A4320" t="s">
        <v>250</v>
      </c>
      <c r="B4320" t="s">
        <v>697</v>
      </c>
    </row>
    <row r="4321" spans="1:2">
      <c r="A4321" t="s">
        <v>252</v>
      </c>
      <c r="B4321" t="s">
        <v>253</v>
      </c>
    </row>
    <row r="4322" spans="1:2">
      <c r="A4322" t="s">
        <v>621</v>
      </c>
    </row>
    <row r="4323" spans="1:2">
      <c r="A4323" t="s">
        <v>241</v>
      </c>
      <c r="B4323">
        <v>-9.5350199999999994</v>
      </c>
    </row>
    <row r="4324" spans="1:2">
      <c r="A4324" t="s">
        <v>242</v>
      </c>
      <c r="B4324" s="10">
        <v>2.3269699999999999E-14</v>
      </c>
    </row>
    <row r="4325" spans="1:2">
      <c r="A4325" t="s">
        <v>243</v>
      </c>
      <c r="B4325">
        <v>0</v>
      </c>
    </row>
    <row r="4326" spans="1:2">
      <c r="A4326" t="s">
        <v>244</v>
      </c>
      <c r="B4326">
        <v>126</v>
      </c>
    </row>
    <row r="4327" spans="1:2">
      <c r="A4327" t="s">
        <v>169</v>
      </c>
      <c r="B4327" t="s">
        <v>720</v>
      </c>
    </row>
    <row r="4328" spans="1:2">
      <c r="A4328" t="s">
        <v>246</v>
      </c>
      <c r="B4328">
        <v>-4.0324799999999996</v>
      </c>
    </row>
    <row r="4329" spans="1:2">
      <c r="A4329" t="s">
        <v>247</v>
      </c>
      <c r="B4329">
        <v>-3.4459300000000002</v>
      </c>
    </row>
    <row r="4330" spans="1:2">
      <c r="A4330" t="s">
        <v>248</v>
      </c>
      <c r="B4330">
        <v>-3.1478299999999999</v>
      </c>
    </row>
    <row r="4331" spans="1:2">
      <c r="A4331" t="s">
        <v>265</v>
      </c>
      <c r="B4331">
        <v>0.01</v>
      </c>
    </row>
    <row r="4332" spans="1:2">
      <c r="A4332" t="s">
        <v>683</v>
      </c>
      <c r="B4332" t="s">
        <v>403</v>
      </c>
    </row>
    <row r="4333" spans="1:2">
      <c r="A4333" t="s">
        <v>684</v>
      </c>
      <c r="B4333" t="s">
        <v>705</v>
      </c>
    </row>
    <row r="4334" spans="1:2">
      <c r="A4334" t="s">
        <v>685</v>
      </c>
      <c r="B4334">
        <v>0</v>
      </c>
    </row>
    <row r="4335" spans="1:2">
      <c r="A4335" t="s">
        <v>250</v>
      </c>
      <c r="B4335" t="s">
        <v>697</v>
      </c>
    </row>
    <row r="4336" spans="1:2">
      <c r="A4336" t="s">
        <v>252</v>
      </c>
      <c r="B4336" t="s">
        <v>253</v>
      </c>
    </row>
    <row r="4337" spans="1:2">
      <c r="A4337" t="s">
        <v>622</v>
      </c>
    </row>
    <row r="4338" spans="1:2">
      <c r="A4338" t="s">
        <v>241</v>
      </c>
      <c r="B4338">
        <v>-8.4449699999999996</v>
      </c>
    </row>
    <row r="4339" spans="1:2">
      <c r="A4339" t="s">
        <v>242</v>
      </c>
      <c r="B4339" s="10">
        <v>6.7139999999999999E-12</v>
      </c>
    </row>
    <row r="4340" spans="1:2">
      <c r="A4340" t="s">
        <v>243</v>
      </c>
      <c r="B4340">
        <v>0</v>
      </c>
    </row>
    <row r="4341" spans="1:2">
      <c r="A4341" t="s">
        <v>244</v>
      </c>
      <c r="B4341">
        <v>126</v>
      </c>
    </row>
    <row r="4342" spans="1:2">
      <c r="A4342" t="s">
        <v>169</v>
      </c>
      <c r="B4342" t="s">
        <v>721</v>
      </c>
    </row>
    <row r="4343" spans="1:2">
      <c r="A4343" t="s">
        <v>246</v>
      </c>
      <c r="B4343">
        <v>-4.0324799999999996</v>
      </c>
    </row>
    <row r="4344" spans="1:2">
      <c r="A4344" t="s">
        <v>247</v>
      </c>
      <c r="B4344">
        <v>-3.4459300000000002</v>
      </c>
    </row>
    <row r="4345" spans="1:2">
      <c r="A4345" t="s">
        <v>248</v>
      </c>
      <c r="B4345">
        <v>-3.1478299999999999</v>
      </c>
    </row>
    <row r="4346" spans="1:2">
      <c r="A4346" t="s">
        <v>265</v>
      </c>
      <c r="B4346" s="10">
        <v>0.01</v>
      </c>
    </row>
    <row r="4347" spans="1:2">
      <c r="A4347" t="s">
        <v>683</v>
      </c>
      <c r="B4347" t="s">
        <v>403</v>
      </c>
    </row>
    <row r="4348" spans="1:2">
      <c r="A4348" t="s">
        <v>684</v>
      </c>
      <c r="B4348" t="s">
        <v>705</v>
      </c>
    </row>
    <row r="4349" spans="1:2">
      <c r="A4349" t="s">
        <v>685</v>
      </c>
      <c r="B4349">
        <v>0</v>
      </c>
    </row>
    <row r="4350" spans="1:2">
      <c r="A4350" t="s">
        <v>250</v>
      </c>
      <c r="B4350" t="s">
        <v>697</v>
      </c>
    </row>
    <row r="4351" spans="1:2">
      <c r="A4351" t="s">
        <v>252</v>
      </c>
      <c r="B4351" t="s">
        <v>253</v>
      </c>
    </row>
    <row r="4352" spans="1:2">
      <c r="A4352" t="s">
        <v>623</v>
      </c>
    </row>
    <row r="4353" spans="1:2">
      <c r="A4353" t="s">
        <v>241</v>
      </c>
      <c r="B4353">
        <v>-3.7667199999999998</v>
      </c>
    </row>
    <row r="4354" spans="1:2">
      <c r="A4354" t="s">
        <v>242</v>
      </c>
      <c r="B4354">
        <v>1.8322999999999999E-2</v>
      </c>
    </row>
    <row r="4355" spans="1:2">
      <c r="A4355" t="s">
        <v>243</v>
      </c>
      <c r="B4355">
        <v>0</v>
      </c>
    </row>
    <row r="4356" spans="1:2">
      <c r="A4356" t="s">
        <v>244</v>
      </c>
      <c r="B4356">
        <v>126</v>
      </c>
    </row>
    <row r="4357" spans="1:2">
      <c r="A4357" t="s">
        <v>169</v>
      </c>
      <c r="B4357" t="s">
        <v>144</v>
      </c>
    </row>
    <row r="4358" spans="1:2">
      <c r="A4358" t="s">
        <v>246</v>
      </c>
      <c r="B4358">
        <v>-4.0324799999999996</v>
      </c>
    </row>
    <row r="4359" spans="1:2">
      <c r="A4359" t="s">
        <v>247</v>
      </c>
      <c r="B4359" s="10">
        <v>-3.4459300000000002</v>
      </c>
    </row>
    <row r="4360" spans="1:2">
      <c r="A4360" t="s">
        <v>248</v>
      </c>
      <c r="B4360">
        <v>-3.1478299999999999</v>
      </c>
    </row>
    <row r="4361" spans="1:2">
      <c r="A4361" t="s">
        <v>265</v>
      </c>
      <c r="B4361">
        <v>0.01</v>
      </c>
    </row>
    <row r="4362" spans="1:2">
      <c r="A4362" t="s">
        <v>683</v>
      </c>
      <c r="B4362" t="s">
        <v>403</v>
      </c>
    </row>
    <row r="4363" spans="1:2">
      <c r="A4363" t="s">
        <v>684</v>
      </c>
      <c r="B4363" t="s">
        <v>705</v>
      </c>
    </row>
    <row r="4364" spans="1:2">
      <c r="A4364" t="s">
        <v>685</v>
      </c>
      <c r="B4364">
        <v>1.83E-2</v>
      </c>
    </row>
    <row r="4365" spans="1:2">
      <c r="A4365" t="s">
        <v>250</v>
      </c>
      <c r="B4365" t="s">
        <v>687</v>
      </c>
    </row>
    <row r="4366" spans="1:2">
      <c r="A4366" t="s">
        <v>252</v>
      </c>
      <c r="B4366" t="s">
        <v>253</v>
      </c>
    </row>
    <row r="4367" spans="1:2">
      <c r="A4367" t="s">
        <v>624</v>
      </c>
    </row>
    <row r="4368" spans="1:2">
      <c r="A4368" t="s">
        <v>241</v>
      </c>
      <c r="B4368">
        <v>-3.1845300000000001</v>
      </c>
    </row>
    <row r="4369" spans="1:2">
      <c r="A4369" t="s">
        <v>242</v>
      </c>
      <c r="B4369">
        <v>8.7529599999999999E-2</v>
      </c>
    </row>
    <row r="4370" spans="1:2">
      <c r="A4370" t="s">
        <v>243</v>
      </c>
      <c r="B4370">
        <v>0</v>
      </c>
    </row>
    <row r="4371" spans="1:2">
      <c r="A4371" t="s">
        <v>244</v>
      </c>
      <c r="B4371">
        <v>126</v>
      </c>
    </row>
    <row r="4372" spans="1:2">
      <c r="A4372" t="s">
        <v>169</v>
      </c>
      <c r="B4372" t="s">
        <v>145</v>
      </c>
    </row>
    <row r="4373" spans="1:2">
      <c r="A4373" t="s">
        <v>246</v>
      </c>
      <c r="B4373">
        <v>-4.0324799999999996</v>
      </c>
    </row>
    <row r="4374" spans="1:2">
      <c r="A4374" t="s">
        <v>247</v>
      </c>
      <c r="B4374">
        <v>-3.4459300000000002</v>
      </c>
    </row>
    <row r="4375" spans="1:2">
      <c r="A4375" t="s">
        <v>248</v>
      </c>
      <c r="B4375">
        <v>-3.1478299999999999</v>
      </c>
    </row>
    <row r="4376" spans="1:2">
      <c r="A4376" t="s">
        <v>265</v>
      </c>
      <c r="B4376">
        <v>0.01</v>
      </c>
    </row>
    <row r="4377" spans="1:2">
      <c r="A4377" t="s">
        <v>683</v>
      </c>
      <c r="B4377" t="s">
        <v>403</v>
      </c>
    </row>
    <row r="4378" spans="1:2">
      <c r="A4378" t="s">
        <v>684</v>
      </c>
      <c r="B4378" t="s">
        <v>705</v>
      </c>
    </row>
    <row r="4379" spans="1:2">
      <c r="A4379" t="s">
        <v>685</v>
      </c>
      <c r="B4379">
        <v>8.7499999999999994E-2</v>
      </c>
    </row>
    <row r="4380" spans="1:2">
      <c r="A4380" t="s">
        <v>250</v>
      </c>
      <c r="B4380" t="s">
        <v>687</v>
      </c>
    </row>
    <row r="4381" spans="1:2">
      <c r="A4381" t="s">
        <v>252</v>
      </c>
      <c r="B4381" t="s">
        <v>253</v>
      </c>
    </row>
    <row r="4382" spans="1:2">
      <c r="A4382" t="s">
        <v>625</v>
      </c>
    </row>
    <row r="4383" spans="1:2">
      <c r="A4383" t="s">
        <v>241</v>
      </c>
      <c r="B4383">
        <v>-3.2239100000000001</v>
      </c>
    </row>
    <row r="4384" spans="1:2">
      <c r="A4384" t="s">
        <v>242</v>
      </c>
      <c r="B4384">
        <v>7.9741500000000007E-2</v>
      </c>
    </row>
    <row r="4385" spans="1:2">
      <c r="A4385" t="s">
        <v>243</v>
      </c>
      <c r="B4385">
        <v>0</v>
      </c>
    </row>
    <row r="4386" spans="1:2">
      <c r="A4386" t="s">
        <v>244</v>
      </c>
      <c r="B4386">
        <v>126</v>
      </c>
    </row>
    <row r="4387" spans="1:2">
      <c r="A4387" t="s">
        <v>169</v>
      </c>
      <c r="B4387" t="s">
        <v>146</v>
      </c>
    </row>
    <row r="4388" spans="1:2">
      <c r="A4388" t="s">
        <v>246</v>
      </c>
      <c r="B4388">
        <v>-4.0324799999999996</v>
      </c>
    </row>
    <row r="4389" spans="1:2">
      <c r="A4389" t="s">
        <v>247</v>
      </c>
      <c r="B4389">
        <v>-3.4459300000000002</v>
      </c>
    </row>
    <row r="4390" spans="1:2">
      <c r="A4390" t="s">
        <v>248</v>
      </c>
      <c r="B4390">
        <v>-3.1478299999999999</v>
      </c>
    </row>
    <row r="4391" spans="1:2">
      <c r="A4391" t="s">
        <v>265</v>
      </c>
      <c r="B4391">
        <v>0.01</v>
      </c>
    </row>
    <row r="4392" spans="1:2">
      <c r="A4392" t="s">
        <v>683</v>
      </c>
      <c r="B4392" t="s">
        <v>403</v>
      </c>
    </row>
    <row r="4393" spans="1:2">
      <c r="A4393" t="s">
        <v>684</v>
      </c>
      <c r="B4393" t="s">
        <v>705</v>
      </c>
    </row>
    <row r="4394" spans="1:2">
      <c r="A4394" t="s">
        <v>685</v>
      </c>
      <c r="B4394">
        <v>7.9699999999999993E-2</v>
      </c>
    </row>
    <row r="4395" spans="1:2">
      <c r="A4395" t="s">
        <v>250</v>
      </c>
      <c r="B4395" t="s">
        <v>687</v>
      </c>
    </row>
    <row r="4396" spans="1:2">
      <c r="A4396" t="s">
        <v>252</v>
      </c>
      <c r="B4396" t="s">
        <v>253</v>
      </c>
    </row>
    <row r="4397" spans="1:2">
      <c r="A4397" t="s">
        <v>626</v>
      </c>
    </row>
    <row r="4398" spans="1:2">
      <c r="A4398" t="s">
        <v>241</v>
      </c>
      <c r="B4398" s="10">
        <v>-4.7993199999999998</v>
      </c>
    </row>
    <row r="4399" spans="1:2">
      <c r="A4399" t="s">
        <v>242</v>
      </c>
      <c r="B4399">
        <v>4.69674E-4</v>
      </c>
    </row>
    <row r="4400" spans="1:2">
      <c r="A4400" t="s">
        <v>243</v>
      </c>
      <c r="B4400">
        <v>0</v>
      </c>
    </row>
    <row r="4401" spans="1:2">
      <c r="A4401" t="s">
        <v>244</v>
      </c>
      <c r="B4401">
        <v>126</v>
      </c>
    </row>
    <row r="4402" spans="1:2">
      <c r="A4402" t="s">
        <v>169</v>
      </c>
      <c r="B4402" t="s">
        <v>147</v>
      </c>
    </row>
    <row r="4403" spans="1:2">
      <c r="A4403" t="s">
        <v>246</v>
      </c>
      <c r="B4403">
        <v>-4.0324799999999996</v>
      </c>
    </row>
    <row r="4404" spans="1:2">
      <c r="A4404" t="s">
        <v>247</v>
      </c>
      <c r="B4404">
        <v>-3.4459300000000002</v>
      </c>
    </row>
    <row r="4405" spans="1:2">
      <c r="A4405" t="s">
        <v>248</v>
      </c>
      <c r="B4405">
        <v>-3.1478299999999999</v>
      </c>
    </row>
    <row r="4406" spans="1:2">
      <c r="A4406" t="s">
        <v>265</v>
      </c>
      <c r="B4406">
        <v>0.01</v>
      </c>
    </row>
    <row r="4407" spans="1:2">
      <c r="A4407" t="s">
        <v>683</v>
      </c>
      <c r="B4407" t="s">
        <v>403</v>
      </c>
    </row>
    <row r="4408" spans="1:2">
      <c r="A4408" t="s">
        <v>684</v>
      </c>
      <c r="B4408" t="s">
        <v>705</v>
      </c>
    </row>
    <row r="4409" spans="1:2">
      <c r="A4409" t="s">
        <v>685</v>
      </c>
      <c r="B4409">
        <v>5.0000000000000001E-4</v>
      </c>
    </row>
    <row r="4410" spans="1:2">
      <c r="A4410" t="s">
        <v>250</v>
      </c>
      <c r="B4410" t="s">
        <v>697</v>
      </c>
    </row>
    <row r="4411" spans="1:2">
      <c r="A4411" t="s">
        <v>252</v>
      </c>
      <c r="B4411" s="10" t="s">
        <v>253</v>
      </c>
    </row>
    <row r="4412" spans="1:2">
      <c r="A4412" t="s">
        <v>627</v>
      </c>
    </row>
    <row r="4413" spans="1:2">
      <c r="A4413" t="s">
        <v>241</v>
      </c>
      <c r="B4413">
        <v>-0.72629699999999997</v>
      </c>
    </row>
    <row r="4414" spans="1:2">
      <c r="A4414" t="s">
        <v>242</v>
      </c>
      <c r="B4414">
        <v>0.97136100000000003</v>
      </c>
    </row>
    <row r="4415" spans="1:2">
      <c r="A4415" t="s">
        <v>243</v>
      </c>
      <c r="B4415">
        <v>0</v>
      </c>
    </row>
    <row r="4416" spans="1:2">
      <c r="A4416" t="s">
        <v>244</v>
      </c>
      <c r="B4416">
        <v>126</v>
      </c>
    </row>
    <row r="4417" spans="1:2">
      <c r="A4417" t="s">
        <v>169</v>
      </c>
      <c r="B4417" t="s">
        <v>141</v>
      </c>
    </row>
    <row r="4418" spans="1:2">
      <c r="A4418" t="s">
        <v>246</v>
      </c>
      <c r="B4418">
        <v>-4.0324799999999996</v>
      </c>
    </row>
    <row r="4419" spans="1:2">
      <c r="A4419" t="s">
        <v>247</v>
      </c>
      <c r="B4419">
        <v>-3.4459300000000002</v>
      </c>
    </row>
    <row r="4420" spans="1:2">
      <c r="A4420" t="s">
        <v>248</v>
      </c>
      <c r="B4420">
        <v>-3.1478299999999999</v>
      </c>
    </row>
    <row r="4421" spans="1:2">
      <c r="A4421" t="s">
        <v>265</v>
      </c>
      <c r="B4421">
        <v>0.01</v>
      </c>
    </row>
    <row r="4422" spans="1:2">
      <c r="A4422" t="s">
        <v>683</v>
      </c>
      <c r="B4422" t="s">
        <v>403</v>
      </c>
    </row>
    <row r="4423" spans="1:2">
      <c r="A4423" t="s">
        <v>684</v>
      </c>
      <c r="B4423" t="s">
        <v>705</v>
      </c>
    </row>
    <row r="4424" spans="1:2">
      <c r="A4424" t="s">
        <v>685</v>
      </c>
      <c r="B4424">
        <v>0.97140000000000004</v>
      </c>
    </row>
    <row r="4425" spans="1:2">
      <c r="A4425" t="s">
        <v>250</v>
      </c>
      <c r="B4425" t="s">
        <v>687</v>
      </c>
    </row>
    <row r="4426" spans="1:2">
      <c r="A4426" t="s">
        <v>252</v>
      </c>
      <c r="B4426" t="s">
        <v>253</v>
      </c>
    </row>
    <row r="4427" spans="1:2">
      <c r="A4427" t="s">
        <v>628</v>
      </c>
    </row>
    <row r="4428" spans="1:2">
      <c r="A4428" t="s">
        <v>241</v>
      </c>
      <c r="B4428">
        <v>-1.9501500000000001</v>
      </c>
    </row>
    <row r="4429" spans="1:2">
      <c r="A4429" t="s">
        <v>242</v>
      </c>
      <c r="B4429">
        <v>0.62830399999999997</v>
      </c>
    </row>
    <row r="4430" spans="1:2">
      <c r="A4430" t="s">
        <v>243</v>
      </c>
      <c r="B4430">
        <v>3</v>
      </c>
    </row>
    <row r="4431" spans="1:2">
      <c r="A4431" t="s">
        <v>244</v>
      </c>
      <c r="B4431">
        <v>123</v>
      </c>
    </row>
    <row r="4432" spans="1:2">
      <c r="A4432" t="s">
        <v>169</v>
      </c>
      <c r="B4432" t="s">
        <v>142</v>
      </c>
    </row>
    <row r="4433" spans="1:2">
      <c r="A4433" t="s">
        <v>246</v>
      </c>
      <c r="B4433">
        <v>-4.0343200000000001</v>
      </c>
    </row>
    <row r="4434" spans="1:2">
      <c r="A4434" t="s">
        <v>247</v>
      </c>
      <c r="B4434">
        <v>-3.4468100000000002</v>
      </c>
    </row>
    <row r="4435" spans="1:2">
      <c r="A4435" t="s">
        <v>248</v>
      </c>
      <c r="B4435">
        <v>-3.1483400000000001</v>
      </c>
    </row>
    <row r="4436" spans="1:2">
      <c r="A4436" t="s">
        <v>265</v>
      </c>
      <c r="B4436">
        <v>0.01</v>
      </c>
    </row>
    <row r="4437" spans="1:2">
      <c r="A4437" t="s">
        <v>683</v>
      </c>
      <c r="B4437" t="s">
        <v>403</v>
      </c>
    </row>
    <row r="4438" spans="1:2">
      <c r="A4438" t="s">
        <v>684</v>
      </c>
      <c r="B4438" t="s">
        <v>705</v>
      </c>
    </row>
    <row r="4439" spans="1:2">
      <c r="A4439" t="s">
        <v>685</v>
      </c>
      <c r="B4439">
        <v>0.62829999999999997</v>
      </c>
    </row>
    <row r="4440" spans="1:2">
      <c r="A4440" t="s">
        <v>250</v>
      </c>
      <c r="B4440" t="s">
        <v>687</v>
      </c>
    </row>
    <row r="4441" spans="1:2">
      <c r="A4441" t="s">
        <v>252</v>
      </c>
      <c r="B4441" t="s">
        <v>253</v>
      </c>
    </row>
    <row r="4442" spans="1:2">
      <c r="A4442" t="s">
        <v>629</v>
      </c>
    </row>
    <row r="4443" spans="1:2">
      <c r="A4443" t="s">
        <v>241</v>
      </c>
      <c r="B4443">
        <v>-2.0535100000000002</v>
      </c>
    </row>
    <row r="4444" spans="1:2">
      <c r="A4444" t="s">
        <v>242</v>
      </c>
      <c r="B4444">
        <v>0.57201299999999999</v>
      </c>
    </row>
    <row r="4445" spans="1:2">
      <c r="A4445" t="s">
        <v>243</v>
      </c>
      <c r="B4445">
        <v>0</v>
      </c>
    </row>
    <row r="4446" spans="1:2">
      <c r="A4446" t="s">
        <v>244</v>
      </c>
      <c r="B4446">
        <v>126</v>
      </c>
    </row>
    <row r="4447" spans="1:2">
      <c r="A4447" t="s">
        <v>169</v>
      </c>
      <c r="B4447" t="s">
        <v>143</v>
      </c>
    </row>
    <row r="4448" spans="1:2">
      <c r="A4448" t="s">
        <v>246</v>
      </c>
      <c r="B4448">
        <v>-4.0324799999999996</v>
      </c>
    </row>
    <row r="4449" spans="1:2">
      <c r="A4449" t="s">
        <v>247</v>
      </c>
      <c r="B4449">
        <v>-3.4459300000000002</v>
      </c>
    </row>
    <row r="4450" spans="1:2">
      <c r="A4450" t="s">
        <v>248</v>
      </c>
      <c r="B4450">
        <v>-3.1478299999999999</v>
      </c>
    </row>
    <row r="4451" spans="1:2">
      <c r="A4451" t="s">
        <v>265</v>
      </c>
      <c r="B4451">
        <v>0.01</v>
      </c>
    </row>
    <row r="4452" spans="1:2">
      <c r="A4452" t="s">
        <v>683</v>
      </c>
      <c r="B4452" t="s">
        <v>403</v>
      </c>
    </row>
    <row r="4453" spans="1:2">
      <c r="A4453" t="s">
        <v>684</v>
      </c>
      <c r="B4453" t="s">
        <v>705</v>
      </c>
    </row>
    <row r="4454" spans="1:2">
      <c r="A4454" t="s">
        <v>685</v>
      </c>
      <c r="B4454">
        <v>0.57199999999999995</v>
      </c>
    </row>
    <row r="4455" spans="1:2">
      <c r="A4455" t="s">
        <v>250</v>
      </c>
      <c r="B4455" t="s">
        <v>687</v>
      </c>
    </row>
    <row r="4456" spans="1:2">
      <c r="A4456" t="s">
        <v>252</v>
      </c>
      <c r="B4456" t="s">
        <v>253</v>
      </c>
    </row>
    <row r="4457" spans="1:2">
      <c r="A4457" t="s">
        <v>630</v>
      </c>
    </row>
    <row r="4458" spans="1:2">
      <c r="A4458" t="s">
        <v>241</v>
      </c>
      <c r="B4458">
        <v>-9.7106300000000001</v>
      </c>
    </row>
    <row r="4459" spans="1:2">
      <c r="A4459" t="s">
        <v>242</v>
      </c>
      <c r="B4459" s="10">
        <v>9.62925E-15</v>
      </c>
    </row>
    <row r="4460" spans="1:2">
      <c r="A4460" t="s">
        <v>243</v>
      </c>
      <c r="B4460">
        <v>0</v>
      </c>
    </row>
    <row r="4461" spans="1:2">
      <c r="A4461" t="s">
        <v>244</v>
      </c>
      <c r="B4461">
        <v>126</v>
      </c>
    </row>
    <row r="4462" spans="1:2">
      <c r="A4462" t="s">
        <v>169</v>
      </c>
      <c r="B4462" t="s">
        <v>702</v>
      </c>
    </row>
    <row r="4463" spans="1:2">
      <c r="A4463" t="s">
        <v>246</v>
      </c>
      <c r="B4463">
        <v>-4.0324799999999996</v>
      </c>
    </row>
    <row r="4464" spans="1:2">
      <c r="A4464" t="s">
        <v>247</v>
      </c>
      <c r="B4464">
        <v>-3.4459300000000002</v>
      </c>
    </row>
    <row r="4465" spans="1:2">
      <c r="A4465" t="s">
        <v>248</v>
      </c>
      <c r="B4465">
        <v>-3.1478299999999999</v>
      </c>
    </row>
    <row r="4466" spans="1:2">
      <c r="A4466" t="s">
        <v>265</v>
      </c>
      <c r="B4466">
        <v>0.01</v>
      </c>
    </row>
    <row r="4467" spans="1:2">
      <c r="A4467" t="s">
        <v>683</v>
      </c>
      <c r="B4467" t="s">
        <v>403</v>
      </c>
    </row>
    <row r="4468" spans="1:2">
      <c r="A4468" t="s">
        <v>684</v>
      </c>
      <c r="B4468" t="s">
        <v>705</v>
      </c>
    </row>
    <row r="4469" spans="1:2">
      <c r="A4469" t="s">
        <v>685</v>
      </c>
      <c r="B4469">
        <v>0</v>
      </c>
    </row>
    <row r="4470" spans="1:2">
      <c r="A4470" t="s">
        <v>250</v>
      </c>
      <c r="B4470" t="s">
        <v>697</v>
      </c>
    </row>
    <row r="4471" spans="1:2">
      <c r="A4471" t="s">
        <v>252</v>
      </c>
      <c r="B4471" t="s">
        <v>253</v>
      </c>
    </row>
    <row r="4472" spans="1:2">
      <c r="A4472" t="s">
        <v>631</v>
      </c>
    </row>
    <row r="4473" spans="1:2">
      <c r="A4473" t="s">
        <v>241</v>
      </c>
      <c r="B4473">
        <v>-3.60175</v>
      </c>
    </row>
    <row r="4474" spans="1:2">
      <c r="A4474" t="s">
        <v>242</v>
      </c>
      <c r="B4474" s="10">
        <v>2.9698599999999999E-2</v>
      </c>
    </row>
    <row r="4475" spans="1:2">
      <c r="A4475" t="s">
        <v>243</v>
      </c>
      <c r="B4475">
        <v>2</v>
      </c>
    </row>
    <row r="4476" spans="1:2">
      <c r="A4476" t="s">
        <v>244</v>
      </c>
      <c r="B4476">
        <v>124</v>
      </c>
    </row>
    <row r="4477" spans="1:2">
      <c r="A4477" t="s">
        <v>169</v>
      </c>
      <c r="B4477" t="s">
        <v>703</v>
      </c>
    </row>
    <row r="4478" spans="1:2">
      <c r="A4478" t="s">
        <v>246</v>
      </c>
      <c r="B4478">
        <v>-4.0336999999999996</v>
      </c>
    </row>
    <row r="4479" spans="1:2">
      <c r="A4479" t="s">
        <v>247</v>
      </c>
      <c r="B4479">
        <v>-3.44651</v>
      </c>
    </row>
    <row r="4480" spans="1:2">
      <c r="A4480" t="s">
        <v>248</v>
      </c>
      <c r="B4480">
        <v>-3.1481699999999999</v>
      </c>
    </row>
    <row r="4481" spans="1:2">
      <c r="A4481" t="s">
        <v>265</v>
      </c>
      <c r="B4481">
        <v>0.01</v>
      </c>
    </row>
    <row r="4482" spans="1:2">
      <c r="A4482" t="s">
        <v>683</v>
      </c>
      <c r="B4482" t="s">
        <v>403</v>
      </c>
    </row>
    <row r="4483" spans="1:2">
      <c r="A4483" t="s">
        <v>684</v>
      </c>
      <c r="B4483" t="s">
        <v>705</v>
      </c>
    </row>
    <row r="4484" spans="1:2">
      <c r="A4484" t="s">
        <v>685</v>
      </c>
      <c r="B4484">
        <v>2.9700000000000001E-2</v>
      </c>
    </row>
    <row r="4485" spans="1:2">
      <c r="A4485" t="s">
        <v>250</v>
      </c>
      <c r="B4485" t="s">
        <v>687</v>
      </c>
    </row>
    <row r="4486" spans="1:2">
      <c r="A4486" t="s">
        <v>252</v>
      </c>
      <c r="B4486" t="s">
        <v>253</v>
      </c>
    </row>
    <row r="4487" spans="1:2">
      <c r="A4487" t="s">
        <v>632</v>
      </c>
    </row>
    <row r="4488" spans="1:2">
      <c r="A4488" t="s">
        <v>241</v>
      </c>
      <c r="B4488">
        <v>-11.431800000000001</v>
      </c>
    </row>
    <row r="4489" spans="1:2">
      <c r="A4489" t="s">
        <v>242</v>
      </c>
      <c r="B4489" s="10">
        <v>3.5598399999999998E-18</v>
      </c>
    </row>
    <row r="4490" spans="1:2">
      <c r="A4490" t="s">
        <v>243</v>
      </c>
      <c r="B4490">
        <v>0</v>
      </c>
    </row>
    <row r="4491" spans="1:2">
      <c r="A4491" t="s">
        <v>244</v>
      </c>
      <c r="B4491">
        <v>126</v>
      </c>
    </row>
    <row r="4492" spans="1:2">
      <c r="A4492" t="s">
        <v>169</v>
      </c>
      <c r="B4492" t="s">
        <v>704</v>
      </c>
    </row>
    <row r="4493" spans="1:2">
      <c r="A4493" t="s">
        <v>246</v>
      </c>
      <c r="B4493">
        <v>-4.0324799999999996</v>
      </c>
    </row>
    <row r="4494" spans="1:2">
      <c r="A4494" t="s">
        <v>247</v>
      </c>
      <c r="B4494">
        <v>-3.4459300000000002</v>
      </c>
    </row>
    <row r="4495" spans="1:2">
      <c r="A4495" t="s">
        <v>248</v>
      </c>
      <c r="B4495">
        <v>-3.1478299999999999</v>
      </c>
    </row>
    <row r="4496" spans="1:2">
      <c r="A4496" t="s">
        <v>265</v>
      </c>
      <c r="B4496">
        <v>0.01</v>
      </c>
    </row>
    <row r="4497" spans="1:2">
      <c r="A4497" t="s">
        <v>683</v>
      </c>
      <c r="B4497" t="s">
        <v>403</v>
      </c>
    </row>
    <row r="4498" spans="1:2">
      <c r="A4498" t="s">
        <v>684</v>
      </c>
      <c r="B4498" t="s">
        <v>705</v>
      </c>
    </row>
    <row r="4499" spans="1:2">
      <c r="A4499" t="s">
        <v>685</v>
      </c>
      <c r="B4499">
        <v>0</v>
      </c>
    </row>
    <row r="4500" spans="1:2">
      <c r="A4500" t="s">
        <v>250</v>
      </c>
      <c r="B4500" t="s">
        <v>697</v>
      </c>
    </row>
    <row r="4501" spans="1:2">
      <c r="A4501" t="s">
        <v>252</v>
      </c>
      <c r="B4501" t="s">
        <v>253</v>
      </c>
    </row>
    <row r="4502" spans="1:2">
      <c r="A4502" t="s">
        <v>633</v>
      </c>
    </row>
    <row r="4503" spans="1:2">
      <c r="A4503" t="s">
        <v>241</v>
      </c>
      <c r="B4503">
        <v>-3.1503899999999998</v>
      </c>
    </row>
    <row r="4504" spans="1:2">
      <c r="A4504" t="s">
        <v>242</v>
      </c>
      <c r="B4504">
        <v>0.22870199999999999</v>
      </c>
    </row>
    <row r="4505" spans="1:2">
      <c r="A4505" t="s">
        <v>243</v>
      </c>
      <c r="B4505">
        <v>0</v>
      </c>
    </row>
    <row r="4506" spans="1:2">
      <c r="A4506" t="s">
        <v>244</v>
      </c>
      <c r="B4506">
        <v>126</v>
      </c>
    </row>
    <row r="4507" spans="1:2">
      <c r="A4507" t="s">
        <v>169</v>
      </c>
      <c r="B4507" t="s">
        <v>108</v>
      </c>
    </row>
    <row r="4508" spans="1:2">
      <c r="A4508" t="s">
        <v>246</v>
      </c>
      <c r="B4508">
        <v>-4.4655199999999997</v>
      </c>
    </row>
    <row r="4509" spans="1:2">
      <c r="A4509" t="s">
        <v>247</v>
      </c>
      <c r="B4509">
        <v>-3.8801100000000002</v>
      </c>
    </row>
    <row r="4510" spans="1:2">
      <c r="A4510" t="s">
        <v>248</v>
      </c>
      <c r="B4510">
        <v>-3.5826699999999998</v>
      </c>
    </row>
    <row r="4511" spans="1:2">
      <c r="A4511" t="s">
        <v>265</v>
      </c>
      <c r="B4511">
        <v>0.05</v>
      </c>
    </row>
    <row r="4512" spans="1:2">
      <c r="A4512" t="s">
        <v>683</v>
      </c>
      <c r="B4512" t="s">
        <v>403</v>
      </c>
    </row>
    <row r="4513" spans="1:2">
      <c r="A4513" t="s">
        <v>684</v>
      </c>
      <c r="B4513" t="s">
        <v>706</v>
      </c>
    </row>
    <row r="4514" spans="1:2">
      <c r="A4514" t="s">
        <v>685</v>
      </c>
      <c r="B4514">
        <v>0.22869999999999999</v>
      </c>
    </row>
    <row r="4515" spans="1:2">
      <c r="A4515" t="s">
        <v>250</v>
      </c>
      <c r="B4515" s="10" t="s">
        <v>687</v>
      </c>
    </row>
    <row r="4516" spans="1:2">
      <c r="A4516" t="s">
        <v>252</v>
      </c>
      <c r="B4516" t="s">
        <v>253</v>
      </c>
    </row>
    <row r="4517" spans="1:2">
      <c r="A4517" t="s">
        <v>634</v>
      </c>
    </row>
    <row r="4518" spans="1:2">
      <c r="A4518" t="s">
        <v>241</v>
      </c>
      <c r="B4518">
        <v>-2.4537800000000001</v>
      </c>
    </row>
    <row r="4519" spans="1:2">
      <c r="A4519" t="s">
        <v>242</v>
      </c>
      <c r="B4519">
        <v>0.59565400000000002</v>
      </c>
    </row>
    <row r="4520" spans="1:2">
      <c r="A4520" t="s">
        <v>243</v>
      </c>
      <c r="B4520">
        <v>0</v>
      </c>
    </row>
    <row r="4521" spans="1:2">
      <c r="A4521" t="s">
        <v>244</v>
      </c>
      <c r="B4521">
        <v>126</v>
      </c>
    </row>
    <row r="4522" spans="1:2">
      <c r="A4522" t="s">
        <v>169</v>
      </c>
      <c r="B4522" t="s">
        <v>109</v>
      </c>
    </row>
    <row r="4523" spans="1:2">
      <c r="A4523" t="s">
        <v>246</v>
      </c>
      <c r="B4523">
        <v>-4.4655199999999997</v>
      </c>
    </row>
    <row r="4524" spans="1:2">
      <c r="A4524" t="s">
        <v>247</v>
      </c>
      <c r="B4524">
        <v>-3.8801100000000002</v>
      </c>
    </row>
    <row r="4525" spans="1:2">
      <c r="A4525" t="s">
        <v>248</v>
      </c>
      <c r="B4525">
        <v>-3.5826699999999998</v>
      </c>
    </row>
    <row r="4526" spans="1:2">
      <c r="A4526" t="s">
        <v>265</v>
      </c>
      <c r="B4526">
        <v>0.05</v>
      </c>
    </row>
    <row r="4527" spans="1:2">
      <c r="A4527" t="s">
        <v>683</v>
      </c>
      <c r="B4527" t="s">
        <v>403</v>
      </c>
    </row>
    <row r="4528" spans="1:2">
      <c r="A4528" t="s">
        <v>684</v>
      </c>
      <c r="B4528" s="10" t="s">
        <v>706</v>
      </c>
    </row>
    <row r="4529" spans="1:2">
      <c r="A4529" t="s">
        <v>685</v>
      </c>
      <c r="B4529">
        <v>0.59570000000000001</v>
      </c>
    </row>
    <row r="4530" spans="1:2">
      <c r="A4530" t="s">
        <v>250</v>
      </c>
      <c r="B4530" t="s">
        <v>687</v>
      </c>
    </row>
    <row r="4531" spans="1:2">
      <c r="A4531" t="s">
        <v>252</v>
      </c>
      <c r="B4531" t="s">
        <v>253</v>
      </c>
    </row>
    <row r="4532" spans="1:2">
      <c r="A4532" t="s">
        <v>635</v>
      </c>
    </row>
    <row r="4533" spans="1:2">
      <c r="A4533" t="s">
        <v>241</v>
      </c>
      <c r="B4533">
        <v>-2.4134699999999998</v>
      </c>
    </row>
    <row r="4534" spans="1:2">
      <c r="A4534" t="s">
        <v>242</v>
      </c>
      <c r="B4534">
        <v>0.61826800000000004</v>
      </c>
    </row>
    <row r="4535" spans="1:2">
      <c r="A4535" t="s">
        <v>243</v>
      </c>
      <c r="B4535">
        <v>0</v>
      </c>
    </row>
    <row r="4536" spans="1:2">
      <c r="A4536" t="s">
        <v>244</v>
      </c>
      <c r="B4536">
        <v>126</v>
      </c>
    </row>
    <row r="4537" spans="1:2">
      <c r="A4537" t="s">
        <v>169</v>
      </c>
      <c r="B4537" t="s">
        <v>110</v>
      </c>
    </row>
    <row r="4538" spans="1:2">
      <c r="A4538" t="s">
        <v>246</v>
      </c>
      <c r="B4538">
        <v>-4.4655199999999997</v>
      </c>
    </row>
    <row r="4539" spans="1:2">
      <c r="A4539" t="s">
        <v>247</v>
      </c>
      <c r="B4539">
        <v>-3.8801100000000002</v>
      </c>
    </row>
    <row r="4540" spans="1:2">
      <c r="A4540" t="s">
        <v>248</v>
      </c>
      <c r="B4540">
        <v>-3.5826699999999998</v>
      </c>
    </row>
    <row r="4541" spans="1:2">
      <c r="A4541" t="s">
        <v>265</v>
      </c>
      <c r="B4541" s="10">
        <v>0.05</v>
      </c>
    </row>
    <row r="4542" spans="1:2">
      <c r="A4542" t="s">
        <v>683</v>
      </c>
      <c r="B4542" t="s">
        <v>403</v>
      </c>
    </row>
    <row r="4543" spans="1:2">
      <c r="A4543" t="s">
        <v>684</v>
      </c>
      <c r="B4543" t="s">
        <v>706</v>
      </c>
    </row>
    <row r="4544" spans="1:2">
      <c r="A4544" t="s">
        <v>685</v>
      </c>
      <c r="B4544">
        <v>0.61829999999999996</v>
      </c>
    </row>
    <row r="4545" spans="1:2">
      <c r="A4545" t="s">
        <v>250</v>
      </c>
      <c r="B4545" t="s">
        <v>687</v>
      </c>
    </row>
    <row r="4546" spans="1:2">
      <c r="A4546" t="s">
        <v>252</v>
      </c>
      <c r="B4546" t="s">
        <v>253</v>
      </c>
    </row>
    <row r="4547" spans="1:2">
      <c r="A4547" t="s">
        <v>636</v>
      </c>
    </row>
    <row r="4548" spans="1:2">
      <c r="A4548" t="s">
        <v>241</v>
      </c>
      <c r="B4548">
        <v>-3.4853000000000001</v>
      </c>
    </row>
    <row r="4549" spans="1:2">
      <c r="A4549" t="s">
        <v>242</v>
      </c>
      <c r="B4549">
        <v>0.116679</v>
      </c>
    </row>
    <row r="4550" spans="1:2">
      <c r="A4550" t="s">
        <v>243</v>
      </c>
      <c r="B4550">
        <v>0</v>
      </c>
    </row>
    <row r="4551" spans="1:2">
      <c r="A4551" t="s">
        <v>244</v>
      </c>
      <c r="B4551">
        <v>126</v>
      </c>
    </row>
    <row r="4552" spans="1:2">
      <c r="A4552" t="s">
        <v>169</v>
      </c>
      <c r="B4552" t="s">
        <v>111</v>
      </c>
    </row>
    <row r="4553" spans="1:2">
      <c r="A4553" t="s">
        <v>246</v>
      </c>
      <c r="B4553">
        <v>-4.4655199999999997</v>
      </c>
    </row>
    <row r="4554" spans="1:2">
      <c r="A4554" t="s">
        <v>247</v>
      </c>
      <c r="B4554">
        <v>-3.8801100000000002</v>
      </c>
    </row>
    <row r="4555" spans="1:2">
      <c r="A4555" t="s">
        <v>248</v>
      </c>
      <c r="B4555">
        <v>-3.5826699999999998</v>
      </c>
    </row>
    <row r="4556" spans="1:2">
      <c r="A4556" t="s">
        <v>265</v>
      </c>
      <c r="B4556">
        <v>0.05</v>
      </c>
    </row>
    <row r="4557" spans="1:2">
      <c r="A4557" t="s">
        <v>683</v>
      </c>
      <c r="B4557" t="s">
        <v>403</v>
      </c>
    </row>
    <row r="4558" spans="1:2">
      <c r="A4558" t="s">
        <v>684</v>
      </c>
      <c r="B4558" t="s">
        <v>706</v>
      </c>
    </row>
    <row r="4559" spans="1:2">
      <c r="A4559" t="s">
        <v>685</v>
      </c>
      <c r="B4559">
        <v>0.1167</v>
      </c>
    </row>
    <row r="4560" spans="1:2">
      <c r="A4560" t="s">
        <v>250</v>
      </c>
      <c r="B4560" t="s">
        <v>687</v>
      </c>
    </row>
    <row r="4561" spans="1:2">
      <c r="A4561" t="s">
        <v>252</v>
      </c>
      <c r="B4561" t="s">
        <v>253</v>
      </c>
    </row>
    <row r="4562" spans="1:2">
      <c r="A4562" t="s">
        <v>637</v>
      </c>
    </row>
    <row r="4563" spans="1:2">
      <c r="A4563" t="s">
        <v>241</v>
      </c>
      <c r="B4563">
        <v>-2.1372399999999998</v>
      </c>
    </row>
    <row r="4564" spans="1:2">
      <c r="A4564" t="s">
        <v>242</v>
      </c>
      <c r="B4564">
        <v>0.75933099999999998</v>
      </c>
    </row>
    <row r="4565" spans="1:2">
      <c r="A4565" t="s">
        <v>243</v>
      </c>
      <c r="B4565">
        <v>2</v>
      </c>
    </row>
    <row r="4566" spans="1:2">
      <c r="A4566" t="s">
        <v>244</v>
      </c>
      <c r="B4566">
        <v>124</v>
      </c>
    </row>
    <row r="4567" spans="1:2">
      <c r="A4567" t="s">
        <v>169</v>
      </c>
      <c r="B4567" t="s">
        <v>113</v>
      </c>
    </row>
    <row r="4568" spans="1:2">
      <c r="A4568" t="s">
        <v>246</v>
      </c>
      <c r="B4568">
        <v>-4.4670899999999998</v>
      </c>
    </row>
    <row r="4569" spans="1:2">
      <c r="A4569" t="s">
        <v>247</v>
      </c>
      <c r="B4569">
        <v>-3.88089</v>
      </c>
    </row>
    <row r="4570" spans="1:2">
      <c r="A4570" t="s">
        <v>248</v>
      </c>
      <c r="B4570">
        <v>-3.5831499999999998</v>
      </c>
    </row>
    <row r="4571" spans="1:2">
      <c r="A4571" t="s">
        <v>265</v>
      </c>
      <c r="B4571">
        <v>0.05</v>
      </c>
    </row>
    <row r="4572" spans="1:2">
      <c r="A4572" t="s">
        <v>683</v>
      </c>
      <c r="B4572" t="s">
        <v>403</v>
      </c>
    </row>
    <row r="4573" spans="1:2">
      <c r="A4573" t="s">
        <v>684</v>
      </c>
      <c r="B4573" t="s">
        <v>706</v>
      </c>
    </row>
    <row r="4574" spans="1:2">
      <c r="A4574" t="s">
        <v>685</v>
      </c>
      <c r="B4574">
        <v>0.75929999999999997</v>
      </c>
    </row>
    <row r="4575" spans="1:2">
      <c r="A4575" t="s">
        <v>250</v>
      </c>
      <c r="B4575" t="s">
        <v>687</v>
      </c>
    </row>
    <row r="4576" spans="1:2">
      <c r="A4576" t="s">
        <v>252</v>
      </c>
      <c r="B4576" t="s">
        <v>253</v>
      </c>
    </row>
    <row r="4577" spans="1:2">
      <c r="A4577" t="s">
        <v>638</v>
      </c>
    </row>
    <row r="4578" spans="1:2">
      <c r="A4578" t="s">
        <v>241</v>
      </c>
      <c r="B4578">
        <v>-2.9624700000000002</v>
      </c>
    </row>
    <row r="4579" spans="1:2">
      <c r="A4579" t="s">
        <v>242</v>
      </c>
      <c r="B4579">
        <v>0.31337700000000002</v>
      </c>
    </row>
    <row r="4580" spans="1:2">
      <c r="A4580" t="s">
        <v>243</v>
      </c>
      <c r="B4580">
        <v>0</v>
      </c>
    </row>
    <row r="4581" spans="1:2">
      <c r="A4581" t="s">
        <v>244</v>
      </c>
      <c r="B4581">
        <v>126</v>
      </c>
    </row>
    <row r="4582" spans="1:2">
      <c r="A4582" t="s">
        <v>169</v>
      </c>
      <c r="B4582" t="s">
        <v>114</v>
      </c>
    </row>
    <row r="4583" spans="1:2">
      <c r="A4583" t="s">
        <v>246</v>
      </c>
      <c r="B4583">
        <v>-4.4655199999999997</v>
      </c>
    </row>
    <row r="4584" spans="1:2">
      <c r="A4584" t="s">
        <v>247</v>
      </c>
      <c r="B4584">
        <v>-3.8801100000000002</v>
      </c>
    </row>
    <row r="4585" spans="1:2">
      <c r="A4585" t="s">
        <v>248</v>
      </c>
      <c r="B4585">
        <v>-3.5826699999999998</v>
      </c>
    </row>
    <row r="4586" spans="1:2">
      <c r="A4586" t="s">
        <v>265</v>
      </c>
      <c r="B4586">
        <v>0.05</v>
      </c>
    </row>
    <row r="4587" spans="1:2">
      <c r="A4587" t="s">
        <v>683</v>
      </c>
      <c r="B4587" t="s">
        <v>403</v>
      </c>
    </row>
    <row r="4588" spans="1:2">
      <c r="A4588" t="s">
        <v>684</v>
      </c>
      <c r="B4588" t="s">
        <v>706</v>
      </c>
    </row>
    <row r="4589" spans="1:2">
      <c r="A4589" t="s">
        <v>685</v>
      </c>
      <c r="B4589">
        <v>0.31340000000000001</v>
      </c>
    </row>
    <row r="4590" spans="1:2">
      <c r="A4590" t="s">
        <v>250</v>
      </c>
      <c r="B4590" t="s">
        <v>687</v>
      </c>
    </row>
    <row r="4591" spans="1:2">
      <c r="A4591" t="s">
        <v>252</v>
      </c>
      <c r="B4591" t="s">
        <v>253</v>
      </c>
    </row>
    <row r="4592" spans="1:2">
      <c r="A4592" t="s">
        <v>639</v>
      </c>
    </row>
    <row r="4593" spans="1:2">
      <c r="A4593" t="s">
        <v>241</v>
      </c>
      <c r="B4593">
        <v>-2.8685299999999998</v>
      </c>
    </row>
    <row r="4594" spans="1:2">
      <c r="A4594" t="s">
        <v>242</v>
      </c>
      <c r="B4594">
        <v>0.36137599999999998</v>
      </c>
    </row>
    <row r="4595" spans="1:2">
      <c r="A4595" t="s">
        <v>243</v>
      </c>
      <c r="B4595">
        <v>0</v>
      </c>
    </row>
    <row r="4596" spans="1:2">
      <c r="A4596" t="s">
        <v>244</v>
      </c>
      <c r="B4596">
        <v>126</v>
      </c>
    </row>
    <row r="4597" spans="1:2">
      <c r="A4597" t="s">
        <v>169</v>
      </c>
      <c r="B4597" t="s">
        <v>115</v>
      </c>
    </row>
    <row r="4598" spans="1:2">
      <c r="A4598" t="s">
        <v>246</v>
      </c>
      <c r="B4598">
        <v>-4.4655199999999997</v>
      </c>
    </row>
    <row r="4599" spans="1:2">
      <c r="A4599" t="s">
        <v>247</v>
      </c>
      <c r="B4599">
        <v>-3.8801100000000002</v>
      </c>
    </row>
    <row r="4600" spans="1:2">
      <c r="A4600" t="s">
        <v>248</v>
      </c>
      <c r="B4600">
        <v>-3.5826699999999998</v>
      </c>
    </row>
    <row r="4601" spans="1:2">
      <c r="A4601" t="s">
        <v>265</v>
      </c>
      <c r="B4601">
        <v>0.05</v>
      </c>
    </row>
    <row r="4602" spans="1:2">
      <c r="A4602" t="s">
        <v>683</v>
      </c>
      <c r="B4602" t="s">
        <v>403</v>
      </c>
    </row>
    <row r="4603" spans="1:2">
      <c r="A4603" t="s">
        <v>684</v>
      </c>
      <c r="B4603" t="s">
        <v>706</v>
      </c>
    </row>
    <row r="4604" spans="1:2">
      <c r="A4604" t="s">
        <v>685</v>
      </c>
      <c r="B4604">
        <v>0.3614</v>
      </c>
    </row>
    <row r="4605" spans="1:2">
      <c r="A4605" t="s">
        <v>250</v>
      </c>
      <c r="B4605" t="s">
        <v>687</v>
      </c>
    </row>
    <row r="4606" spans="1:2">
      <c r="A4606" t="s">
        <v>252</v>
      </c>
      <c r="B4606" t="s">
        <v>253</v>
      </c>
    </row>
    <row r="4607" spans="1:2">
      <c r="A4607" t="s">
        <v>640</v>
      </c>
    </row>
    <row r="4608" spans="1:2">
      <c r="A4608" t="s">
        <v>241</v>
      </c>
      <c r="B4608">
        <v>-4.0463300000000002</v>
      </c>
    </row>
    <row r="4609" spans="1:2">
      <c r="A4609" t="s">
        <v>242</v>
      </c>
      <c r="B4609">
        <v>2.7561499999999999E-2</v>
      </c>
    </row>
    <row r="4610" spans="1:2">
      <c r="A4610" t="s">
        <v>243</v>
      </c>
      <c r="B4610">
        <v>0</v>
      </c>
    </row>
    <row r="4611" spans="1:2">
      <c r="A4611" t="s">
        <v>244</v>
      </c>
      <c r="B4611">
        <v>126</v>
      </c>
    </row>
    <row r="4612" spans="1:2">
      <c r="A4612" t="s">
        <v>169</v>
      </c>
      <c r="B4612" t="s">
        <v>116</v>
      </c>
    </row>
    <row r="4613" spans="1:2">
      <c r="A4613" t="s">
        <v>246</v>
      </c>
      <c r="B4613">
        <v>-4.4655199999999997</v>
      </c>
    </row>
    <row r="4614" spans="1:2">
      <c r="A4614" t="s">
        <v>247</v>
      </c>
      <c r="B4614">
        <v>-3.8801100000000002</v>
      </c>
    </row>
    <row r="4615" spans="1:2">
      <c r="A4615" t="s">
        <v>248</v>
      </c>
      <c r="B4615">
        <v>-3.5826699999999998</v>
      </c>
    </row>
    <row r="4616" spans="1:2">
      <c r="A4616" t="s">
        <v>265</v>
      </c>
      <c r="B4616">
        <v>0.05</v>
      </c>
    </row>
    <row r="4617" spans="1:2">
      <c r="A4617" t="s">
        <v>683</v>
      </c>
      <c r="B4617" t="s">
        <v>403</v>
      </c>
    </row>
    <row r="4618" spans="1:2">
      <c r="A4618" t="s">
        <v>684</v>
      </c>
      <c r="B4618" t="s">
        <v>706</v>
      </c>
    </row>
    <row r="4619" spans="1:2">
      <c r="A4619" t="s">
        <v>685</v>
      </c>
      <c r="B4619">
        <v>2.76E-2</v>
      </c>
    </row>
    <row r="4620" spans="1:2">
      <c r="A4620" t="s">
        <v>250</v>
      </c>
      <c r="B4620" t="s">
        <v>697</v>
      </c>
    </row>
    <row r="4621" spans="1:2">
      <c r="A4621" t="s">
        <v>252</v>
      </c>
      <c r="B4621" t="s">
        <v>253</v>
      </c>
    </row>
    <row r="4622" spans="1:2">
      <c r="A4622" t="s">
        <v>641</v>
      </c>
    </row>
    <row r="4623" spans="1:2">
      <c r="A4623" t="s">
        <v>241</v>
      </c>
      <c r="B4623">
        <v>-5.4691400000000003</v>
      </c>
    </row>
    <row r="4624" spans="1:2">
      <c r="A4624" t="s">
        <v>242</v>
      </c>
      <c r="B4624">
        <v>1.4550899999999999E-4</v>
      </c>
    </row>
    <row r="4625" spans="1:2">
      <c r="A4625" t="s">
        <v>243</v>
      </c>
      <c r="B4625">
        <v>0</v>
      </c>
    </row>
    <row r="4626" spans="1:2">
      <c r="A4626" t="s">
        <v>244</v>
      </c>
      <c r="B4626">
        <v>126</v>
      </c>
    </row>
    <row r="4627" spans="1:2">
      <c r="A4627" t="s">
        <v>169</v>
      </c>
      <c r="B4627" t="s">
        <v>118</v>
      </c>
    </row>
    <row r="4628" spans="1:2">
      <c r="A4628" t="s">
        <v>246</v>
      </c>
      <c r="B4628">
        <v>-4.4655199999999997</v>
      </c>
    </row>
    <row r="4629" spans="1:2">
      <c r="A4629" t="s">
        <v>247</v>
      </c>
      <c r="B4629">
        <v>-3.8801100000000002</v>
      </c>
    </row>
    <row r="4630" spans="1:2">
      <c r="A4630" t="s">
        <v>248</v>
      </c>
      <c r="B4630">
        <v>-3.5826699999999998</v>
      </c>
    </row>
    <row r="4631" spans="1:2">
      <c r="A4631" t="s">
        <v>265</v>
      </c>
      <c r="B4631">
        <v>0.05</v>
      </c>
    </row>
    <row r="4632" spans="1:2">
      <c r="A4632" t="s">
        <v>683</v>
      </c>
      <c r="B4632" t="s">
        <v>403</v>
      </c>
    </row>
    <row r="4633" spans="1:2">
      <c r="A4633" t="s">
        <v>684</v>
      </c>
      <c r="B4633" t="s">
        <v>706</v>
      </c>
    </row>
    <row r="4634" spans="1:2">
      <c r="A4634" t="s">
        <v>685</v>
      </c>
      <c r="B4634">
        <v>1E-4</v>
      </c>
    </row>
    <row r="4635" spans="1:2">
      <c r="A4635" t="s">
        <v>250</v>
      </c>
      <c r="B4635" t="s">
        <v>697</v>
      </c>
    </row>
    <row r="4636" spans="1:2">
      <c r="A4636" t="s">
        <v>252</v>
      </c>
      <c r="B4636" t="s">
        <v>253</v>
      </c>
    </row>
    <row r="4637" spans="1:2">
      <c r="A4637" t="s">
        <v>642</v>
      </c>
    </row>
    <row r="4638" spans="1:2">
      <c r="A4638" t="s">
        <v>241</v>
      </c>
      <c r="B4638">
        <v>-3.7524999999999999</v>
      </c>
    </row>
    <row r="4639" spans="1:2">
      <c r="A4639" t="s">
        <v>242</v>
      </c>
      <c r="B4639">
        <v>6.16103E-2</v>
      </c>
    </row>
    <row r="4640" spans="1:2">
      <c r="A4640" t="s">
        <v>243</v>
      </c>
      <c r="B4640">
        <v>0</v>
      </c>
    </row>
    <row r="4641" spans="1:2">
      <c r="A4641" t="s">
        <v>244</v>
      </c>
      <c r="B4641">
        <v>126</v>
      </c>
    </row>
    <row r="4642" spans="1:2">
      <c r="A4642" t="s">
        <v>169</v>
      </c>
      <c r="B4642" t="s">
        <v>119</v>
      </c>
    </row>
    <row r="4643" spans="1:2">
      <c r="A4643" t="s">
        <v>246</v>
      </c>
      <c r="B4643">
        <v>-4.4655199999999997</v>
      </c>
    </row>
    <row r="4644" spans="1:2">
      <c r="A4644" t="s">
        <v>247</v>
      </c>
      <c r="B4644">
        <v>-3.8801100000000002</v>
      </c>
    </row>
    <row r="4645" spans="1:2">
      <c r="A4645" t="s">
        <v>248</v>
      </c>
      <c r="B4645">
        <v>-3.5826699999999998</v>
      </c>
    </row>
    <row r="4646" spans="1:2">
      <c r="A4646" t="s">
        <v>265</v>
      </c>
      <c r="B4646">
        <v>0.05</v>
      </c>
    </row>
    <row r="4647" spans="1:2">
      <c r="A4647" t="s">
        <v>683</v>
      </c>
      <c r="B4647" t="s">
        <v>403</v>
      </c>
    </row>
    <row r="4648" spans="1:2">
      <c r="A4648" t="s">
        <v>684</v>
      </c>
      <c r="B4648" t="s">
        <v>706</v>
      </c>
    </row>
    <row r="4649" spans="1:2">
      <c r="A4649" t="s">
        <v>685</v>
      </c>
      <c r="B4649">
        <v>6.1600000000000002E-2</v>
      </c>
    </row>
    <row r="4650" spans="1:2">
      <c r="A4650" t="s">
        <v>250</v>
      </c>
      <c r="B4650" t="s">
        <v>687</v>
      </c>
    </row>
    <row r="4651" spans="1:2">
      <c r="A4651" t="s">
        <v>252</v>
      </c>
      <c r="B4651" t="s">
        <v>253</v>
      </c>
    </row>
    <row r="4652" spans="1:2">
      <c r="A4652" t="s">
        <v>643</v>
      </c>
    </row>
    <row r="4653" spans="1:2">
      <c r="A4653" t="s">
        <v>241</v>
      </c>
      <c r="B4653">
        <v>-3.5759599999999998</v>
      </c>
    </row>
    <row r="4654" spans="1:2">
      <c r="A4654" t="s">
        <v>242</v>
      </c>
      <c r="B4654">
        <v>9.4902700000000006E-2</v>
      </c>
    </row>
    <row r="4655" spans="1:2">
      <c r="A4655" t="s">
        <v>243</v>
      </c>
      <c r="B4655">
        <v>0</v>
      </c>
    </row>
    <row r="4656" spans="1:2">
      <c r="A4656" t="s">
        <v>244</v>
      </c>
      <c r="B4656">
        <v>126</v>
      </c>
    </row>
    <row r="4657" spans="1:2">
      <c r="A4657" t="s">
        <v>169</v>
      </c>
      <c r="B4657" t="s">
        <v>120</v>
      </c>
    </row>
    <row r="4658" spans="1:2">
      <c r="A4658" t="s">
        <v>246</v>
      </c>
      <c r="B4658">
        <v>-4.4655199999999997</v>
      </c>
    </row>
    <row r="4659" spans="1:2">
      <c r="A4659" t="s">
        <v>247</v>
      </c>
      <c r="B4659">
        <v>-3.8801100000000002</v>
      </c>
    </row>
    <row r="4660" spans="1:2">
      <c r="A4660" t="s">
        <v>248</v>
      </c>
      <c r="B4660">
        <v>-3.5826699999999998</v>
      </c>
    </row>
    <row r="4661" spans="1:2">
      <c r="A4661" t="s">
        <v>265</v>
      </c>
      <c r="B4661">
        <v>0.05</v>
      </c>
    </row>
    <row r="4662" spans="1:2">
      <c r="A4662" t="s">
        <v>683</v>
      </c>
      <c r="B4662" t="s">
        <v>403</v>
      </c>
    </row>
    <row r="4663" spans="1:2">
      <c r="A4663" t="s">
        <v>684</v>
      </c>
      <c r="B4663" t="s">
        <v>706</v>
      </c>
    </row>
    <row r="4664" spans="1:2">
      <c r="A4664" t="s">
        <v>685</v>
      </c>
      <c r="B4664">
        <v>9.4899999999999998E-2</v>
      </c>
    </row>
    <row r="4665" spans="1:2">
      <c r="A4665" t="s">
        <v>250</v>
      </c>
      <c r="B4665" t="s">
        <v>687</v>
      </c>
    </row>
    <row r="4666" spans="1:2">
      <c r="A4666" t="s">
        <v>252</v>
      </c>
      <c r="B4666" t="s">
        <v>253</v>
      </c>
    </row>
    <row r="4667" spans="1:2">
      <c r="A4667" t="s">
        <v>644</v>
      </c>
    </row>
    <row r="4668" spans="1:2">
      <c r="A4668" t="s">
        <v>241</v>
      </c>
      <c r="B4668">
        <v>-4.2427700000000002</v>
      </c>
    </row>
    <row r="4669" spans="1:2">
      <c r="A4669" t="s">
        <v>242</v>
      </c>
      <c r="B4669">
        <v>1.5195E-2</v>
      </c>
    </row>
    <row r="4670" spans="1:2">
      <c r="A4670" t="s">
        <v>243</v>
      </c>
      <c r="B4670">
        <v>0</v>
      </c>
    </row>
    <row r="4671" spans="1:2">
      <c r="A4671" t="s">
        <v>244</v>
      </c>
      <c r="B4671">
        <v>126</v>
      </c>
    </row>
    <row r="4672" spans="1:2">
      <c r="A4672" t="s">
        <v>169</v>
      </c>
      <c r="B4672" t="s">
        <v>121</v>
      </c>
    </row>
    <row r="4673" spans="1:2">
      <c r="A4673" t="s">
        <v>246</v>
      </c>
      <c r="B4673">
        <v>-4.4655199999999997</v>
      </c>
    </row>
    <row r="4674" spans="1:2">
      <c r="A4674" t="s">
        <v>247</v>
      </c>
      <c r="B4674">
        <v>-3.8801100000000002</v>
      </c>
    </row>
    <row r="4675" spans="1:2">
      <c r="A4675" t="s">
        <v>248</v>
      </c>
      <c r="B4675">
        <v>-3.5826699999999998</v>
      </c>
    </row>
    <row r="4676" spans="1:2">
      <c r="A4676" t="s">
        <v>265</v>
      </c>
      <c r="B4676">
        <v>0.05</v>
      </c>
    </row>
    <row r="4677" spans="1:2">
      <c r="A4677" t="s">
        <v>683</v>
      </c>
      <c r="B4677" t="s">
        <v>403</v>
      </c>
    </row>
    <row r="4678" spans="1:2">
      <c r="A4678" t="s">
        <v>684</v>
      </c>
      <c r="B4678" t="s">
        <v>706</v>
      </c>
    </row>
    <row r="4679" spans="1:2">
      <c r="A4679" t="s">
        <v>685</v>
      </c>
      <c r="B4679">
        <v>1.52E-2</v>
      </c>
    </row>
    <row r="4680" spans="1:2">
      <c r="A4680" t="s">
        <v>250</v>
      </c>
      <c r="B4680" t="s">
        <v>697</v>
      </c>
    </row>
    <row r="4681" spans="1:2">
      <c r="A4681" t="s">
        <v>252</v>
      </c>
      <c r="B4681" t="s">
        <v>253</v>
      </c>
    </row>
    <row r="4682" spans="1:2">
      <c r="A4682" t="s">
        <v>645</v>
      </c>
    </row>
    <row r="4683" spans="1:2">
      <c r="A4683" t="s">
        <v>241</v>
      </c>
      <c r="B4683">
        <v>-3.0936599999999999</v>
      </c>
    </row>
    <row r="4684" spans="1:2">
      <c r="A4684" t="s">
        <v>242</v>
      </c>
      <c r="B4684">
        <v>0.25252400000000003</v>
      </c>
    </row>
    <row r="4685" spans="1:2">
      <c r="A4685" t="s">
        <v>243</v>
      </c>
      <c r="B4685">
        <v>0</v>
      </c>
    </row>
    <row r="4686" spans="1:2">
      <c r="A4686" t="s">
        <v>244</v>
      </c>
      <c r="B4686">
        <v>126</v>
      </c>
    </row>
    <row r="4687" spans="1:2">
      <c r="A4687" t="s">
        <v>169</v>
      </c>
      <c r="B4687" t="s">
        <v>688</v>
      </c>
    </row>
    <row r="4688" spans="1:2">
      <c r="A4688" t="s">
        <v>246</v>
      </c>
      <c r="B4688">
        <v>-4.4655199999999997</v>
      </c>
    </row>
    <row r="4689" spans="1:2">
      <c r="A4689" t="s">
        <v>247</v>
      </c>
      <c r="B4689">
        <v>-3.8801100000000002</v>
      </c>
    </row>
    <row r="4690" spans="1:2">
      <c r="A4690" t="s">
        <v>248</v>
      </c>
      <c r="B4690">
        <v>-3.5826699999999998</v>
      </c>
    </row>
    <row r="4691" spans="1:2">
      <c r="A4691" t="s">
        <v>265</v>
      </c>
      <c r="B4691">
        <v>0.05</v>
      </c>
    </row>
    <row r="4692" spans="1:2">
      <c r="A4692" t="s">
        <v>683</v>
      </c>
      <c r="B4692" t="s">
        <v>403</v>
      </c>
    </row>
    <row r="4693" spans="1:2">
      <c r="A4693" t="s">
        <v>684</v>
      </c>
      <c r="B4693" t="s">
        <v>706</v>
      </c>
    </row>
    <row r="4694" spans="1:2">
      <c r="A4694" t="s">
        <v>685</v>
      </c>
      <c r="B4694">
        <v>0.2525</v>
      </c>
    </row>
    <row r="4695" spans="1:2">
      <c r="A4695" t="s">
        <v>250</v>
      </c>
      <c r="B4695" t="s">
        <v>687</v>
      </c>
    </row>
    <row r="4696" spans="1:2">
      <c r="A4696" t="s">
        <v>252</v>
      </c>
      <c r="B4696" t="s">
        <v>253</v>
      </c>
    </row>
    <row r="4697" spans="1:2">
      <c r="A4697" t="s">
        <v>646</v>
      </c>
    </row>
    <row r="4698" spans="1:2">
      <c r="A4698" t="s">
        <v>241</v>
      </c>
      <c r="B4698">
        <v>-2.42537</v>
      </c>
    </row>
    <row r="4699" spans="1:2">
      <c r="A4699" t="s">
        <v>242</v>
      </c>
      <c r="B4699">
        <v>0.61163100000000004</v>
      </c>
    </row>
    <row r="4700" spans="1:2">
      <c r="A4700" t="s">
        <v>243</v>
      </c>
      <c r="B4700">
        <v>0</v>
      </c>
    </row>
    <row r="4701" spans="1:2">
      <c r="A4701" t="s">
        <v>244</v>
      </c>
      <c r="B4701">
        <v>126</v>
      </c>
    </row>
    <row r="4702" spans="1:2">
      <c r="A4702" t="s">
        <v>169</v>
      </c>
      <c r="B4702" t="s">
        <v>707</v>
      </c>
    </row>
    <row r="4703" spans="1:2">
      <c r="A4703" t="s">
        <v>246</v>
      </c>
      <c r="B4703">
        <v>-4.4655199999999997</v>
      </c>
    </row>
    <row r="4704" spans="1:2">
      <c r="A4704" t="s">
        <v>247</v>
      </c>
      <c r="B4704">
        <v>-3.8801100000000002</v>
      </c>
    </row>
    <row r="4705" spans="1:2">
      <c r="A4705" t="s">
        <v>248</v>
      </c>
      <c r="B4705">
        <v>-3.5826699999999998</v>
      </c>
    </row>
    <row r="4706" spans="1:2">
      <c r="A4706" t="s">
        <v>265</v>
      </c>
      <c r="B4706">
        <v>0.05</v>
      </c>
    </row>
    <row r="4707" spans="1:2">
      <c r="A4707" t="s">
        <v>683</v>
      </c>
      <c r="B4707" t="s">
        <v>403</v>
      </c>
    </row>
    <row r="4708" spans="1:2">
      <c r="A4708" t="s">
        <v>684</v>
      </c>
      <c r="B4708" t="s">
        <v>706</v>
      </c>
    </row>
    <row r="4709" spans="1:2">
      <c r="A4709" t="s">
        <v>685</v>
      </c>
      <c r="B4709">
        <v>0.61160000000000003</v>
      </c>
    </row>
    <row r="4710" spans="1:2">
      <c r="A4710" t="s">
        <v>250</v>
      </c>
      <c r="B4710" t="s">
        <v>687</v>
      </c>
    </row>
    <row r="4711" spans="1:2">
      <c r="A4711" t="s">
        <v>252</v>
      </c>
      <c r="B4711" t="s">
        <v>253</v>
      </c>
    </row>
    <row r="4712" spans="1:2">
      <c r="A4712" t="s">
        <v>647</v>
      </c>
    </row>
    <row r="4713" spans="1:2">
      <c r="A4713" t="s">
        <v>241</v>
      </c>
      <c r="B4713">
        <v>-2.38313</v>
      </c>
    </row>
    <row r="4714" spans="1:2">
      <c r="A4714" t="s">
        <v>242</v>
      </c>
      <c r="B4714">
        <v>0.63504700000000003</v>
      </c>
    </row>
    <row r="4715" spans="1:2">
      <c r="A4715" t="s">
        <v>243</v>
      </c>
      <c r="B4715">
        <v>0</v>
      </c>
    </row>
    <row r="4716" spans="1:2">
      <c r="A4716" t="s">
        <v>244</v>
      </c>
      <c r="B4716">
        <v>126</v>
      </c>
    </row>
    <row r="4717" spans="1:2">
      <c r="A4717" t="s">
        <v>169</v>
      </c>
      <c r="B4717" t="s">
        <v>689</v>
      </c>
    </row>
    <row r="4718" spans="1:2">
      <c r="A4718" t="s">
        <v>246</v>
      </c>
      <c r="B4718">
        <v>-4.4655199999999997</v>
      </c>
    </row>
    <row r="4719" spans="1:2">
      <c r="A4719" t="s">
        <v>247</v>
      </c>
      <c r="B4719">
        <v>-3.8801100000000002</v>
      </c>
    </row>
    <row r="4720" spans="1:2">
      <c r="A4720" t="s">
        <v>248</v>
      </c>
      <c r="B4720">
        <v>-3.5826699999999998</v>
      </c>
    </row>
    <row r="4721" spans="1:2">
      <c r="A4721" t="s">
        <v>265</v>
      </c>
      <c r="B4721">
        <v>0.05</v>
      </c>
    </row>
    <row r="4722" spans="1:2">
      <c r="A4722" t="s">
        <v>683</v>
      </c>
      <c r="B4722" t="s">
        <v>403</v>
      </c>
    </row>
    <row r="4723" spans="1:2">
      <c r="A4723" t="s">
        <v>684</v>
      </c>
      <c r="B4723" t="s">
        <v>706</v>
      </c>
    </row>
    <row r="4724" spans="1:2">
      <c r="A4724" t="s">
        <v>685</v>
      </c>
      <c r="B4724">
        <v>0.63500000000000001</v>
      </c>
    </row>
    <row r="4725" spans="1:2">
      <c r="A4725" t="s">
        <v>250</v>
      </c>
      <c r="B4725" t="s">
        <v>687</v>
      </c>
    </row>
    <row r="4726" spans="1:2">
      <c r="A4726" t="s">
        <v>252</v>
      </c>
      <c r="B4726" t="s">
        <v>253</v>
      </c>
    </row>
    <row r="4727" spans="1:2">
      <c r="A4727" t="s">
        <v>648</v>
      </c>
    </row>
    <row r="4728" spans="1:2">
      <c r="A4728" t="s">
        <v>241</v>
      </c>
      <c r="B4728">
        <v>-3.4074499999999999</v>
      </c>
    </row>
    <row r="4729" spans="1:2">
      <c r="A4729" t="s">
        <v>242</v>
      </c>
      <c r="B4729">
        <v>0.13816800000000001</v>
      </c>
    </row>
    <row r="4730" spans="1:2">
      <c r="A4730" t="s">
        <v>243</v>
      </c>
      <c r="B4730">
        <v>0</v>
      </c>
    </row>
    <row r="4731" spans="1:2">
      <c r="A4731" t="s">
        <v>244</v>
      </c>
      <c r="B4731">
        <v>126</v>
      </c>
    </row>
    <row r="4732" spans="1:2">
      <c r="A4732" t="s">
        <v>169</v>
      </c>
      <c r="B4732" t="s">
        <v>690</v>
      </c>
    </row>
    <row r="4733" spans="1:2">
      <c r="A4733" t="s">
        <v>246</v>
      </c>
      <c r="B4733">
        <v>-4.4655199999999997</v>
      </c>
    </row>
    <row r="4734" spans="1:2">
      <c r="A4734" t="s">
        <v>247</v>
      </c>
      <c r="B4734">
        <v>-3.8801100000000002</v>
      </c>
    </row>
    <row r="4735" spans="1:2">
      <c r="A4735" t="s">
        <v>248</v>
      </c>
      <c r="B4735">
        <v>-3.5826699999999998</v>
      </c>
    </row>
    <row r="4736" spans="1:2">
      <c r="A4736" t="s">
        <v>265</v>
      </c>
      <c r="B4736">
        <v>0.05</v>
      </c>
    </row>
    <row r="4737" spans="1:2">
      <c r="A4737" t="s">
        <v>683</v>
      </c>
      <c r="B4737" t="s">
        <v>403</v>
      </c>
    </row>
    <row r="4738" spans="1:2">
      <c r="A4738" t="s">
        <v>684</v>
      </c>
      <c r="B4738" t="s">
        <v>706</v>
      </c>
    </row>
    <row r="4739" spans="1:2">
      <c r="A4739" t="s">
        <v>685</v>
      </c>
      <c r="B4739">
        <v>0.13819999999999999</v>
      </c>
    </row>
    <row r="4740" spans="1:2">
      <c r="A4740" t="s">
        <v>250</v>
      </c>
      <c r="B4740" t="s">
        <v>687</v>
      </c>
    </row>
    <row r="4741" spans="1:2">
      <c r="A4741" t="s">
        <v>252</v>
      </c>
      <c r="B4741" t="s">
        <v>253</v>
      </c>
    </row>
    <row r="4742" spans="1:2">
      <c r="A4742" t="s">
        <v>649</v>
      </c>
    </row>
    <row r="4743" spans="1:2">
      <c r="A4743" t="s">
        <v>241</v>
      </c>
      <c r="B4743">
        <v>-3.4337</v>
      </c>
    </row>
    <row r="4744" spans="1:2">
      <c r="A4744" t="s">
        <v>242</v>
      </c>
      <c r="B4744">
        <v>0.13062499999999999</v>
      </c>
    </row>
    <row r="4745" spans="1:2">
      <c r="A4745" t="s">
        <v>243</v>
      </c>
      <c r="B4745">
        <v>0</v>
      </c>
    </row>
    <row r="4746" spans="1:2">
      <c r="A4746" t="s">
        <v>244</v>
      </c>
      <c r="B4746">
        <v>126</v>
      </c>
    </row>
    <row r="4747" spans="1:2">
      <c r="A4747" t="s">
        <v>169</v>
      </c>
      <c r="B4747" t="s">
        <v>691</v>
      </c>
    </row>
    <row r="4748" spans="1:2">
      <c r="A4748" t="s">
        <v>246</v>
      </c>
      <c r="B4748">
        <v>-4.4655199999999997</v>
      </c>
    </row>
    <row r="4749" spans="1:2">
      <c r="A4749" t="s">
        <v>247</v>
      </c>
      <c r="B4749">
        <v>-3.8801100000000002</v>
      </c>
    </row>
    <row r="4750" spans="1:2">
      <c r="A4750" t="s">
        <v>248</v>
      </c>
      <c r="B4750">
        <v>-3.5826699999999998</v>
      </c>
    </row>
    <row r="4751" spans="1:2">
      <c r="A4751" t="s">
        <v>265</v>
      </c>
      <c r="B4751">
        <v>0.05</v>
      </c>
    </row>
    <row r="4752" spans="1:2">
      <c r="A4752" t="s">
        <v>683</v>
      </c>
      <c r="B4752" t="s">
        <v>403</v>
      </c>
    </row>
    <row r="4753" spans="1:2">
      <c r="A4753" t="s">
        <v>684</v>
      </c>
      <c r="B4753" t="s">
        <v>706</v>
      </c>
    </row>
    <row r="4754" spans="1:2">
      <c r="A4754" t="s">
        <v>685</v>
      </c>
      <c r="B4754">
        <v>0.13059999999999999</v>
      </c>
    </row>
    <row r="4755" spans="1:2">
      <c r="A4755" t="s">
        <v>250</v>
      </c>
      <c r="B4755" t="s">
        <v>687</v>
      </c>
    </row>
    <row r="4756" spans="1:2">
      <c r="A4756" t="s">
        <v>252</v>
      </c>
      <c r="B4756" t="s">
        <v>253</v>
      </c>
    </row>
    <row r="4757" spans="1:2">
      <c r="A4757" t="s">
        <v>650</v>
      </c>
    </row>
    <row r="4758" spans="1:2">
      <c r="A4758" t="s">
        <v>241</v>
      </c>
      <c r="B4758">
        <v>-2.9199199999999998</v>
      </c>
    </row>
    <row r="4759" spans="1:2">
      <c r="A4759" t="s">
        <v>242</v>
      </c>
      <c r="B4759">
        <v>0.3347</v>
      </c>
    </row>
    <row r="4760" spans="1:2">
      <c r="A4760" t="s">
        <v>243</v>
      </c>
      <c r="B4760">
        <v>0</v>
      </c>
    </row>
    <row r="4761" spans="1:2">
      <c r="A4761" t="s">
        <v>244</v>
      </c>
      <c r="B4761">
        <v>126</v>
      </c>
    </row>
    <row r="4762" spans="1:2">
      <c r="A4762" t="s">
        <v>169</v>
      </c>
      <c r="B4762" t="s">
        <v>708</v>
      </c>
    </row>
    <row r="4763" spans="1:2">
      <c r="A4763" t="s">
        <v>246</v>
      </c>
      <c r="B4763">
        <v>-4.4655199999999997</v>
      </c>
    </row>
    <row r="4764" spans="1:2">
      <c r="A4764" t="s">
        <v>247</v>
      </c>
      <c r="B4764">
        <v>-3.8801100000000002</v>
      </c>
    </row>
    <row r="4765" spans="1:2">
      <c r="A4765" t="s">
        <v>248</v>
      </c>
      <c r="B4765">
        <v>-3.5826699999999998</v>
      </c>
    </row>
    <row r="4766" spans="1:2">
      <c r="A4766" t="s">
        <v>265</v>
      </c>
      <c r="B4766">
        <v>0.05</v>
      </c>
    </row>
    <row r="4767" spans="1:2">
      <c r="A4767" t="s">
        <v>683</v>
      </c>
      <c r="B4767" t="s">
        <v>403</v>
      </c>
    </row>
    <row r="4768" spans="1:2">
      <c r="A4768" t="s">
        <v>684</v>
      </c>
      <c r="B4768" t="s">
        <v>706</v>
      </c>
    </row>
    <row r="4769" spans="1:2">
      <c r="A4769" t="s">
        <v>685</v>
      </c>
      <c r="B4769">
        <v>0.3347</v>
      </c>
    </row>
    <row r="4770" spans="1:2">
      <c r="A4770" t="s">
        <v>250</v>
      </c>
      <c r="B4770" t="s">
        <v>687</v>
      </c>
    </row>
    <row r="4771" spans="1:2">
      <c r="A4771" t="s">
        <v>252</v>
      </c>
      <c r="B4771" t="s">
        <v>253</v>
      </c>
    </row>
    <row r="4772" spans="1:2">
      <c r="A4772" t="s">
        <v>651</v>
      </c>
    </row>
    <row r="4773" spans="1:2">
      <c r="A4773" t="s">
        <v>241</v>
      </c>
      <c r="B4773">
        <v>-2.8297500000000002</v>
      </c>
    </row>
    <row r="4774" spans="1:2">
      <c r="A4774" t="s">
        <v>242</v>
      </c>
      <c r="B4774">
        <v>0.38209399999999999</v>
      </c>
    </row>
    <row r="4775" spans="1:2">
      <c r="A4775" t="s">
        <v>243</v>
      </c>
      <c r="B4775">
        <v>0</v>
      </c>
    </row>
    <row r="4776" spans="1:2">
      <c r="A4776" t="s">
        <v>244</v>
      </c>
      <c r="B4776">
        <v>126</v>
      </c>
    </row>
    <row r="4777" spans="1:2">
      <c r="A4777" t="s">
        <v>169</v>
      </c>
      <c r="B4777" t="s">
        <v>692</v>
      </c>
    </row>
    <row r="4778" spans="1:2">
      <c r="A4778" t="s">
        <v>246</v>
      </c>
      <c r="B4778">
        <v>-4.4655199999999997</v>
      </c>
    </row>
    <row r="4779" spans="1:2">
      <c r="A4779" t="s">
        <v>247</v>
      </c>
      <c r="B4779">
        <v>-3.8801100000000002</v>
      </c>
    </row>
    <row r="4780" spans="1:2">
      <c r="A4780" t="s">
        <v>248</v>
      </c>
      <c r="B4780">
        <v>-3.5826699999999998</v>
      </c>
    </row>
    <row r="4781" spans="1:2">
      <c r="A4781" t="s">
        <v>265</v>
      </c>
      <c r="B4781">
        <v>0.05</v>
      </c>
    </row>
    <row r="4782" spans="1:2">
      <c r="A4782" t="s">
        <v>683</v>
      </c>
      <c r="B4782" t="s">
        <v>403</v>
      </c>
    </row>
    <row r="4783" spans="1:2">
      <c r="A4783" t="s">
        <v>684</v>
      </c>
      <c r="B4783" t="s">
        <v>706</v>
      </c>
    </row>
    <row r="4784" spans="1:2">
      <c r="A4784" t="s">
        <v>685</v>
      </c>
      <c r="B4784">
        <v>0.3821</v>
      </c>
    </row>
    <row r="4785" spans="1:2">
      <c r="A4785" t="s">
        <v>250</v>
      </c>
      <c r="B4785" t="s">
        <v>687</v>
      </c>
    </row>
    <row r="4786" spans="1:2">
      <c r="A4786" t="s">
        <v>252</v>
      </c>
      <c r="B4786" t="s">
        <v>253</v>
      </c>
    </row>
    <row r="4787" spans="1:2">
      <c r="A4787" t="s">
        <v>652</v>
      </c>
    </row>
    <row r="4788" spans="1:2">
      <c r="A4788" t="s">
        <v>241</v>
      </c>
      <c r="B4788">
        <v>-3.9139499999999998</v>
      </c>
    </row>
    <row r="4789" spans="1:2">
      <c r="A4789" t="s">
        <v>242</v>
      </c>
      <c r="B4789">
        <v>4.0119599999999998E-2</v>
      </c>
    </row>
    <row r="4790" spans="1:2">
      <c r="A4790" t="s">
        <v>243</v>
      </c>
      <c r="B4790">
        <v>0</v>
      </c>
    </row>
    <row r="4791" spans="1:2">
      <c r="A4791" t="s">
        <v>244</v>
      </c>
      <c r="B4791">
        <v>126</v>
      </c>
    </row>
    <row r="4792" spans="1:2">
      <c r="A4792" t="s">
        <v>169</v>
      </c>
      <c r="B4792" t="s">
        <v>693</v>
      </c>
    </row>
    <row r="4793" spans="1:2">
      <c r="A4793" t="s">
        <v>246</v>
      </c>
      <c r="B4793">
        <v>-4.4655199999999997</v>
      </c>
    </row>
    <row r="4794" spans="1:2">
      <c r="A4794" t="s">
        <v>247</v>
      </c>
      <c r="B4794">
        <v>-3.8801100000000002</v>
      </c>
    </row>
    <row r="4795" spans="1:2">
      <c r="A4795" t="s">
        <v>248</v>
      </c>
      <c r="B4795">
        <v>-3.5826699999999998</v>
      </c>
    </row>
    <row r="4796" spans="1:2">
      <c r="A4796" t="s">
        <v>265</v>
      </c>
      <c r="B4796">
        <v>0.05</v>
      </c>
    </row>
    <row r="4797" spans="1:2">
      <c r="A4797" t="s">
        <v>683</v>
      </c>
      <c r="B4797" t="s">
        <v>403</v>
      </c>
    </row>
    <row r="4798" spans="1:2">
      <c r="A4798" t="s">
        <v>684</v>
      </c>
      <c r="B4798" t="s">
        <v>706</v>
      </c>
    </row>
    <row r="4799" spans="1:2">
      <c r="A4799" t="s">
        <v>685</v>
      </c>
      <c r="B4799">
        <v>4.0099999999999997E-2</v>
      </c>
    </row>
    <row r="4800" spans="1:2">
      <c r="A4800" t="s">
        <v>250</v>
      </c>
      <c r="B4800" t="s">
        <v>697</v>
      </c>
    </row>
    <row r="4801" spans="1:2">
      <c r="A4801" t="s">
        <v>252</v>
      </c>
      <c r="B4801" t="s">
        <v>253</v>
      </c>
    </row>
    <row r="4802" spans="1:2">
      <c r="A4802" t="s">
        <v>653</v>
      </c>
    </row>
    <row r="4803" spans="1:2">
      <c r="A4803" t="s">
        <v>241</v>
      </c>
      <c r="B4803">
        <v>-5.3278299999999996</v>
      </c>
    </row>
    <row r="4804" spans="1:2">
      <c r="A4804" t="s">
        <v>242</v>
      </c>
      <c r="B4804">
        <v>2.6754699999999998E-4</v>
      </c>
    </row>
    <row r="4805" spans="1:2">
      <c r="A4805" t="s">
        <v>243</v>
      </c>
      <c r="B4805">
        <v>0</v>
      </c>
    </row>
    <row r="4806" spans="1:2">
      <c r="A4806" t="s">
        <v>244</v>
      </c>
      <c r="B4806">
        <v>126</v>
      </c>
    </row>
    <row r="4807" spans="1:2">
      <c r="A4807" t="s">
        <v>169</v>
      </c>
      <c r="B4807" t="s">
        <v>694</v>
      </c>
    </row>
    <row r="4808" spans="1:2">
      <c r="A4808" t="s">
        <v>246</v>
      </c>
      <c r="B4808">
        <v>-4.4655199999999997</v>
      </c>
    </row>
    <row r="4809" spans="1:2">
      <c r="A4809" t="s">
        <v>247</v>
      </c>
      <c r="B4809">
        <v>-3.8801100000000002</v>
      </c>
    </row>
    <row r="4810" spans="1:2">
      <c r="A4810" t="s">
        <v>248</v>
      </c>
      <c r="B4810">
        <v>-3.5826699999999998</v>
      </c>
    </row>
    <row r="4811" spans="1:2">
      <c r="A4811" t="s">
        <v>265</v>
      </c>
      <c r="B4811">
        <v>0.05</v>
      </c>
    </row>
    <row r="4812" spans="1:2">
      <c r="A4812" t="s">
        <v>683</v>
      </c>
      <c r="B4812" t="s">
        <v>403</v>
      </c>
    </row>
    <row r="4813" spans="1:2">
      <c r="A4813" t="s">
        <v>684</v>
      </c>
      <c r="B4813" t="s">
        <v>706</v>
      </c>
    </row>
    <row r="4814" spans="1:2">
      <c r="A4814" t="s">
        <v>685</v>
      </c>
      <c r="B4814">
        <v>2.9999999999999997E-4</v>
      </c>
    </row>
    <row r="4815" spans="1:2">
      <c r="A4815" t="s">
        <v>250</v>
      </c>
      <c r="B4815" t="s">
        <v>697</v>
      </c>
    </row>
    <row r="4816" spans="1:2">
      <c r="A4816" t="s">
        <v>252</v>
      </c>
      <c r="B4816" t="s">
        <v>253</v>
      </c>
    </row>
    <row r="4817" spans="1:2">
      <c r="A4817" t="s">
        <v>654</v>
      </c>
    </row>
    <row r="4818" spans="1:2">
      <c r="A4818" t="s">
        <v>241</v>
      </c>
      <c r="B4818">
        <v>-3.6599599999999999</v>
      </c>
    </row>
    <row r="4819" spans="1:2">
      <c r="A4819" t="s">
        <v>242</v>
      </c>
      <c r="B4819">
        <v>7.7645900000000004E-2</v>
      </c>
    </row>
    <row r="4820" spans="1:2">
      <c r="A4820" t="s">
        <v>243</v>
      </c>
      <c r="B4820">
        <v>0</v>
      </c>
    </row>
    <row r="4821" spans="1:2">
      <c r="A4821" t="s">
        <v>244</v>
      </c>
      <c r="B4821">
        <v>126</v>
      </c>
    </row>
    <row r="4822" spans="1:2">
      <c r="A4822" t="s">
        <v>169</v>
      </c>
      <c r="B4822" t="s">
        <v>709</v>
      </c>
    </row>
    <row r="4823" spans="1:2">
      <c r="A4823" t="s">
        <v>246</v>
      </c>
      <c r="B4823">
        <v>-4.4655199999999997</v>
      </c>
    </row>
    <row r="4824" spans="1:2">
      <c r="A4824" t="s">
        <v>247</v>
      </c>
      <c r="B4824">
        <v>-3.8801100000000002</v>
      </c>
    </row>
    <row r="4825" spans="1:2">
      <c r="A4825" t="s">
        <v>248</v>
      </c>
      <c r="B4825">
        <v>-3.5826699999999998</v>
      </c>
    </row>
    <row r="4826" spans="1:2">
      <c r="A4826" t="s">
        <v>265</v>
      </c>
      <c r="B4826">
        <v>0.05</v>
      </c>
    </row>
    <row r="4827" spans="1:2">
      <c r="A4827" t="s">
        <v>683</v>
      </c>
      <c r="B4827" t="s">
        <v>403</v>
      </c>
    </row>
    <row r="4828" spans="1:2">
      <c r="A4828" t="s">
        <v>684</v>
      </c>
      <c r="B4828" t="s">
        <v>706</v>
      </c>
    </row>
    <row r="4829" spans="1:2">
      <c r="A4829" t="s">
        <v>685</v>
      </c>
      <c r="B4829">
        <v>7.7600000000000002E-2</v>
      </c>
    </row>
    <row r="4830" spans="1:2">
      <c r="A4830" t="s">
        <v>250</v>
      </c>
      <c r="B4830" t="s">
        <v>687</v>
      </c>
    </row>
    <row r="4831" spans="1:2">
      <c r="A4831" t="s">
        <v>252</v>
      </c>
      <c r="B4831" t="s">
        <v>253</v>
      </c>
    </row>
    <row r="4832" spans="1:2">
      <c r="A4832" t="s">
        <v>655</v>
      </c>
    </row>
    <row r="4833" spans="1:2">
      <c r="A4833" t="s">
        <v>241</v>
      </c>
      <c r="B4833">
        <v>-3.4904000000000002</v>
      </c>
    </row>
    <row r="4834" spans="1:2">
      <c r="A4834" t="s">
        <v>242</v>
      </c>
      <c r="B4834">
        <v>0.11536299999999999</v>
      </c>
    </row>
    <row r="4835" spans="1:2">
      <c r="A4835" t="s">
        <v>243</v>
      </c>
      <c r="B4835">
        <v>0</v>
      </c>
    </row>
    <row r="4836" spans="1:2">
      <c r="A4836" t="s">
        <v>244</v>
      </c>
      <c r="B4836">
        <v>126</v>
      </c>
    </row>
    <row r="4837" spans="1:2">
      <c r="A4837" t="s">
        <v>169</v>
      </c>
      <c r="B4837" t="s">
        <v>695</v>
      </c>
    </row>
    <row r="4838" spans="1:2">
      <c r="A4838" t="s">
        <v>246</v>
      </c>
      <c r="B4838">
        <v>-4.4655199999999997</v>
      </c>
    </row>
    <row r="4839" spans="1:2">
      <c r="A4839" t="s">
        <v>247</v>
      </c>
      <c r="B4839">
        <v>-3.8801100000000002</v>
      </c>
    </row>
    <row r="4840" spans="1:2">
      <c r="A4840" t="s">
        <v>248</v>
      </c>
      <c r="B4840">
        <v>-3.5826699999999998</v>
      </c>
    </row>
    <row r="4841" spans="1:2">
      <c r="A4841" t="s">
        <v>265</v>
      </c>
      <c r="B4841">
        <v>0.05</v>
      </c>
    </row>
    <row r="4842" spans="1:2">
      <c r="A4842" t="s">
        <v>683</v>
      </c>
      <c r="B4842" t="s">
        <v>403</v>
      </c>
    </row>
    <row r="4843" spans="1:2">
      <c r="A4843" t="s">
        <v>684</v>
      </c>
      <c r="B4843" t="s">
        <v>706</v>
      </c>
    </row>
    <row r="4844" spans="1:2">
      <c r="A4844" t="s">
        <v>685</v>
      </c>
      <c r="B4844">
        <v>0.1154</v>
      </c>
    </row>
    <row r="4845" spans="1:2">
      <c r="A4845" t="s">
        <v>250</v>
      </c>
      <c r="B4845" t="s">
        <v>687</v>
      </c>
    </row>
    <row r="4846" spans="1:2">
      <c r="A4846" t="s">
        <v>252</v>
      </c>
      <c r="B4846" t="s">
        <v>253</v>
      </c>
    </row>
    <row r="4847" spans="1:2">
      <c r="A4847" t="s">
        <v>656</v>
      </c>
    </row>
    <row r="4848" spans="1:2">
      <c r="A4848" t="s">
        <v>241</v>
      </c>
      <c r="B4848">
        <v>-3.9457300000000002</v>
      </c>
    </row>
    <row r="4849" spans="1:2">
      <c r="A4849" t="s">
        <v>242</v>
      </c>
      <c r="B4849">
        <v>3.67327E-2</v>
      </c>
    </row>
    <row r="4850" spans="1:2">
      <c r="A4850" t="s">
        <v>243</v>
      </c>
      <c r="B4850">
        <v>0</v>
      </c>
    </row>
    <row r="4851" spans="1:2">
      <c r="A4851" t="s">
        <v>244</v>
      </c>
      <c r="B4851">
        <v>126</v>
      </c>
    </row>
    <row r="4852" spans="1:2">
      <c r="A4852" t="s">
        <v>169</v>
      </c>
      <c r="B4852" t="s">
        <v>696</v>
      </c>
    </row>
    <row r="4853" spans="1:2">
      <c r="A4853" t="s">
        <v>246</v>
      </c>
      <c r="B4853">
        <v>-4.4655199999999997</v>
      </c>
    </row>
    <row r="4854" spans="1:2">
      <c r="A4854" t="s">
        <v>247</v>
      </c>
      <c r="B4854">
        <v>-3.8801100000000002</v>
      </c>
    </row>
    <row r="4855" spans="1:2">
      <c r="A4855" t="s">
        <v>248</v>
      </c>
      <c r="B4855">
        <v>-3.5826699999999998</v>
      </c>
    </row>
    <row r="4856" spans="1:2">
      <c r="A4856" t="s">
        <v>265</v>
      </c>
      <c r="B4856">
        <v>0.05</v>
      </c>
    </row>
    <row r="4857" spans="1:2">
      <c r="A4857" t="s">
        <v>683</v>
      </c>
      <c r="B4857" t="s">
        <v>403</v>
      </c>
    </row>
    <row r="4858" spans="1:2">
      <c r="A4858" t="s">
        <v>684</v>
      </c>
      <c r="B4858" t="s">
        <v>706</v>
      </c>
    </row>
    <row r="4859" spans="1:2">
      <c r="A4859" t="s">
        <v>685</v>
      </c>
      <c r="B4859">
        <v>3.6700000000000003E-2</v>
      </c>
    </row>
    <row r="4860" spans="1:2">
      <c r="A4860" t="s">
        <v>250</v>
      </c>
      <c r="B4860" t="s">
        <v>697</v>
      </c>
    </row>
    <row r="4861" spans="1:2">
      <c r="A4861" t="s">
        <v>252</v>
      </c>
      <c r="B4861" t="s">
        <v>253</v>
      </c>
    </row>
    <row r="4862" spans="1:2">
      <c r="A4862" t="s">
        <v>657</v>
      </c>
    </row>
    <row r="4863" spans="1:2">
      <c r="A4863" t="s">
        <v>241</v>
      </c>
      <c r="B4863">
        <v>-11.329700000000001</v>
      </c>
    </row>
    <row r="4864" spans="1:2">
      <c r="A4864" t="s">
        <v>242</v>
      </c>
      <c r="B4864" s="10">
        <v>4.5037099999999999E-18</v>
      </c>
    </row>
    <row r="4865" spans="1:2">
      <c r="A4865" t="s">
        <v>243</v>
      </c>
      <c r="B4865">
        <v>0</v>
      </c>
    </row>
    <row r="4866" spans="1:2">
      <c r="A4866" t="s">
        <v>244</v>
      </c>
      <c r="B4866">
        <v>126</v>
      </c>
    </row>
    <row r="4867" spans="1:2">
      <c r="A4867" t="s">
        <v>169</v>
      </c>
      <c r="B4867" t="s">
        <v>710</v>
      </c>
    </row>
    <row r="4868" spans="1:2">
      <c r="A4868" t="s">
        <v>246</v>
      </c>
      <c r="B4868">
        <v>-4.4655199999999997</v>
      </c>
    </row>
    <row r="4869" spans="1:2">
      <c r="A4869" t="s">
        <v>247</v>
      </c>
      <c r="B4869">
        <v>-3.8801100000000002</v>
      </c>
    </row>
    <row r="4870" spans="1:2">
      <c r="A4870" t="s">
        <v>248</v>
      </c>
      <c r="B4870">
        <v>-3.5826699999999998</v>
      </c>
    </row>
    <row r="4871" spans="1:2">
      <c r="A4871" t="s">
        <v>265</v>
      </c>
      <c r="B4871">
        <v>0.05</v>
      </c>
    </row>
    <row r="4872" spans="1:2">
      <c r="A4872" t="s">
        <v>683</v>
      </c>
      <c r="B4872" t="s">
        <v>403</v>
      </c>
    </row>
    <row r="4873" spans="1:2">
      <c r="A4873" t="s">
        <v>684</v>
      </c>
      <c r="B4873" t="s">
        <v>706</v>
      </c>
    </row>
    <row r="4874" spans="1:2">
      <c r="A4874" t="s">
        <v>685</v>
      </c>
      <c r="B4874">
        <v>0</v>
      </c>
    </row>
    <row r="4875" spans="1:2">
      <c r="A4875" t="s">
        <v>250</v>
      </c>
      <c r="B4875" t="s">
        <v>697</v>
      </c>
    </row>
    <row r="4876" spans="1:2">
      <c r="A4876" t="s">
        <v>252</v>
      </c>
      <c r="B4876" t="s">
        <v>253</v>
      </c>
    </row>
    <row r="4877" spans="1:2">
      <c r="A4877" t="s">
        <v>658</v>
      </c>
    </row>
    <row r="4878" spans="1:2">
      <c r="A4878" t="s">
        <v>241</v>
      </c>
      <c r="B4878">
        <v>-11.329700000000001</v>
      </c>
    </row>
    <row r="4879" spans="1:2">
      <c r="A4879" t="s">
        <v>242</v>
      </c>
      <c r="B4879" s="10">
        <v>4.5037099999999999E-18</v>
      </c>
    </row>
    <row r="4880" spans="1:2">
      <c r="A4880" t="s">
        <v>243</v>
      </c>
      <c r="B4880">
        <v>0</v>
      </c>
    </row>
    <row r="4881" spans="1:2">
      <c r="A4881" t="s">
        <v>244</v>
      </c>
      <c r="B4881">
        <v>126</v>
      </c>
    </row>
    <row r="4882" spans="1:2">
      <c r="A4882" t="s">
        <v>169</v>
      </c>
      <c r="B4882" t="s">
        <v>698</v>
      </c>
    </row>
    <row r="4883" spans="1:2">
      <c r="A4883" t="s">
        <v>246</v>
      </c>
      <c r="B4883">
        <v>-4.4655199999999997</v>
      </c>
    </row>
    <row r="4884" spans="1:2">
      <c r="A4884" t="s">
        <v>247</v>
      </c>
      <c r="B4884">
        <v>-3.8801100000000002</v>
      </c>
    </row>
    <row r="4885" spans="1:2">
      <c r="A4885" t="s">
        <v>248</v>
      </c>
      <c r="B4885">
        <v>-3.5826699999999998</v>
      </c>
    </row>
    <row r="4886" spans="1:2">
      <c r="A4886" t="s">
        <v>265</v>
      </c>
      <c r="B4886">
        <v>0.05</v>
      </c>
    </row>
    <row r="4887" spans="1:2">
      <c r="A4887" t="s">
        <v>683</v>
      </c>
      <c r="B4887" t="s">
        <v>403</v>
      </c>
    </row>
    <row r="4888" spans="1:2">
      <c r="A4888" t="s">
        <v>684</v>
      </c>
      <c r="B4888" t="s">
        <v>706</v>
      </c>
    </row>
    <row r="4889" spans="1:2">
      <c r="A4889" t="s">
        <v>685</v>
      </c>
      <c r="B4889">
        <v>0</v>
      </c>
    </row>
    <row r="4890" spans="1:2">
      <c r="A4890" t="s">
        <v>250</v>
      </c>
      <c r="B4890" t="s">
        <v>697</v>
      </c>
    </row>
    <row r="4891" spans="1:2">
      <c r="A4891" t="s">
        <v>252</v>
      </c>
      <c r="B4891" t="s">
        <v>253</v>
      </c>
    </row>
    <row r="4892" spans="1:2">
      <c r="A4892" t="s">
        <v>659</v>
      </c>
      <c r="B4892" s="10"/>
    </row>
    <row r="4893" spans="1:2">
      <c r="A4893" t="s">
        <v>241</v>
      </c>
      <c r="B4893">
        <v>-6.4183399999999997</v>
      </c>
    </row>
    <row r="4894" spans="1:2">
      <c r="A4894" t="s">
        <v>242</v>
      </c>
      <c r="B4894" s="10">
        <v>1.6430199999999999E-6</v>
      </c>
    </row>
    <row r="4895" spans="1:2">
      <c r="A4895" t="s">
        <v>243</v>
      </c>
      <c r="B4895">
        <v>3</v>
      </c>
    </row>
    <row r="4896" spans="1:2">
      <c r="A4896" t="s">
        <v>244</v>
      </c>
      <c r="B4896">
        <v>123</v>
      </c>
    </row>
    <row r="4897" spans="1:2">
      <c r="A4897" t="s">
        <v>169</v>
      </c>
      <c r="B4897" t="s">
        <v>711</v>
      </c>
    </row>
    <row r="4898" spans="1:2">
      <c r="A4898" t="s">
        <v>246</v>
      </c>
      <c r="B4898">
        <v>-4.4678899999999997</v>
      </c>
    </row>
    <row r="4899" spans="1:2">
      <c r="A4899" t="s">
        <v>247</v>
      </c>
      <c r="B4899">
        <v>-3.8812899999999999</v>
      </c>
    </row>
    <row r="4900" spans="1:2">
      <c r="A4900" t="s">
        <v>248</v>
      </c>
      <c r="B4900">
        <v>-3.5834000000000001</v>
      </c>
    </row>
    <row r="4901" spans="1:2">
      <c r="A4901" t="s">
        <v>265</v>
      </c>
      <c r="B4901">
        <v>0.05</v>
      </c>
    </row>
    <row r="4902" spans="1:2">
      <c r="A4902" t="s">
        <v>683</v>
      </c>
      <c r="B4902" t="s">
        <v>403</v>
      </c>
    </row>
    <row r="4903" spans="1:2">
      <c r="A4903" t="s">
        <v>684</v>
      </c>
      <c r="B4903" t="s">
        <v>706</v>
      </c>
    </row>
    <row r="4904" spans="1:2">
      <c r="A4904" t="s">
        <v>685</v>
      </c>
      <c r="B4904">
        <v>0</v>
      </c>
    </row>
    <row r="4905" spans="1:2">
      <c r="A4905" t="s">
        <v>250</v>
      </c>
      <c r="B4905" s="10" t="s">
        <v>697</v>
      </c>
    </row>
    <row r="4906" spans="1:2">
      <c r="A4906" t="s">
        <v>252</v>
      </c>
      <c r="B4906" t="s">
        <v>253</v>
      </c>
    </row>
    <row r="4907" spans="1:2">
      <c r="A4907" t="s">
        <v>660</v>
      </c>
    </row>
    <row r="4908" spans="1:2">
      <c r="A4908" t="s">
        <v>241</v>
      </c>
      <c r="B4908">
        <v>-5.6238999999999999</v>
      </c>
    </row>
    <row r="4909" spans="1:2">
      <c r="A4909" t="s">
        <v>242</v>
      </c>
      <c r="B4909" s="10">
        <v>7.32695E-5</v>
      </c>
    </row>
    <row r="4910" spans="1:2">
      <c r="A4910" t="s">
        <v>243</v>
      </c>
      <c r="B4910">
        <v>3</v>
      </c>
    </row>
    <row r="4911" spans="1:2">
      <c r="A4911" t="s">
        <v>244</v>
      </c>
      <c r="B4911">
        <v>123</v>
      </c>
    </row>
    <row r="4912" spans="1:2">
      <c r="A4912" t="s">
        <v>169</v>
      </c>
      <c r="B4912" t="s">
        <v>712</v>
      </c>
    </row>
    <row r="4913" spans="1:2">
      <c r="A4913" t="s">
        <v>246</v>
      </c>
      <c r="B4913">
        <v>-4.4678899999999997</v>
      </c>
    </row>
    <row r="4914" spans="1:2">
      <c r="A4914" t="s">
        <v>247</v>
      </c>
      <c r="B4914">
        <v>-3.8812899999999999</v>
      </c>
    </row>
    <row r="4915" spans="1:2">
      <c r="A4915" t="s">
        <v>248</v>
      </c>
      <c r="B4915">
        <v>-3.5834000000000001</v>
      </c>
    </row>
    <row r="4916" spans="1:2">
      <c r="A4916" t="s">
        <v>265</v>
      </c>
      <c r="B4916">
        <v>0.05</v>
      </c>
    </row>
    <row r="4917" spans="1:2">
      <c r="A4917" t="s">
        <v>683</v>
      </c>
      <c r="B4917" t="s">
        <v>403</v>
      </c>
    </row>
    <row r="4918" spans="1:2">
      <c r="A4918" t="s">
        <v>684</v>
      </c>
      <c r="B4918" t="s">
        <v>706</v>
      </c>
    </row>
    <row r="4919" spans="1:2">
      <c r="A4919" t="s">
        <v>685</v>
      </c>
      <c r="B4919">
        <v>1E-4</v>
      </c>
    </row>
    <row r="4920" spans="1:2">
      <c r="A4920" t="s">
        <v>250</v>
      </c>
      <c r="B4920" t="s">
        <v>697</v>
      </c>
    </row>
    <row r="4921" spans="1:2">
      <c r="A4921" t="s">
        <v>252</v>
      </c>
      <c r="B4921" t="s">
        <v>253</v>
      </c>
    </row>
    <row r="4922" spans="1:2">
      <c r="A4922" t="s">
        <v>661</v>
      </c>
    </row>
    <row r="4923" spans="1:2">
      <c r="A4923" t="s">
        <v>241</v>
      </c>
      <c r="B4923">
        <v>-14.5138</v>
      </c>
    </row>
    <row r="4924" spans="1:2">
      <c r="A4924" t="s">
        <v>242</v>
      </c>
      <c r="B4924" s="10">
        <v>2.2613899999999999E-23</v>
      </c>
    </row>
    <row r="4925" spans="1:2">
      <c r="A4925" t="s">
        <v>243</v>
      </c>
      <c r="B4925">
        <v>0</v>
      </c>
    </row>
    <row r="4926" spans="1:2">
      <c r="A4926" t="s">
        <v>244</v>
      </c>
      <c r="B4926">
        <v>126</v>
      </c>
    </row>
    <row r="4927" spans="1:2">
      <c r="A4927" t="s">
        <v>169</v>
      </c>
      <c r="B4927" t="s">
        <v>713</v>
      </c>
    </row>
    <row r="4928" spans="1:2">
      <c r="A4928" t="s">
        <v>246</v>
      </c>
      <c r="B4928">
        <v>-4.4655199999999997</v>
      </c>
    </row>
    <row r="4929" spans="1:2">
      <c r="A4929" t="s">
        <v>247</v>
      </c>
      <c r="B4929">
        <v>-3.8801100000000002</v>
      </c>
    </row>
    <row r="4930" spans="1:2">
      <c r="A4930" t="s">
        <v>248</v>
      </c>
      <c r="B4930">
        <v>-3.5826699999999998</v>
      </c>
    </row>
    <row r="4931" spans="1:2">
      <c r="A4931" t="s">
        <v>265</v>
      </c>
      <c r="B4931">
        <v>0.05</v>
      </c>
    </row>
    <row r="4932" spans="1:2">
      <c r="A4932" t="s">
        <v>683</v>
      </c>
      <c r="B4932" t="s">
        <v>403</v>
      </c>
    </row>
    <row r="4933" spans="1:2">
      <c r="A4933" t="s">
        <v>684</v>
      </c>
      <c r="B4933" t="s">
        <v>706</v>
      </c>
    </row>
    <row r="4934" spans="1:2">
      <c r="A4934" t="s">
        <v>685</v>
      </c>
      <c r="B4934">
        <v>0</v>
      </c>
    </row>
    <row r="4935" spans="1:2">
      <c r="A4935" t="s">
        <v>250</v>
      </c>
      <c r="B4935" t="s">
        <v>697</v>
      </c>
    </row>
    <row r="4936" spans="1:2">
      <c r="A4936" t="s">
        <v>252</v>
      </c>
      <c r="B4936" t="s">
        <v>253</v>
      </c>
    </row>
    <row r="4937" spans="1:2">
      <c r="A4937" t="s">
        <v>662</v>
      </c>
    </row>
    <row r="4938" spans="1:2">
      <c r="A4938" t="s">
        <v>241</v>
      </c>
      <c r="B4938">
        <v>-11.3795</v>
      </c>
    </row>
    <row r="4939" spans="1:2">
      <c r="A4939" t="s">
        <v>242</v>
      </c>
      <c r="B4939" s="10">
        <v>3.5296600000000001E-18</v>
      </c>
    </row>
    <row r="4940" spans="1:2">
      <c r="A4940" t="s">
        <v>243</v>
      </c>
      <c r="B4940">
        <v>0</v>
      </c>
    </row>
    <row r="4941" spans="1:2">
      <c r="A4941" t="s">
        <v>244</v>
      </c>
      <c r="B4941">
        <v>126</v>
      </c>
    </row>
    <row r="4942" spans="1:2">
      <c r="A4942" t="s">
        <v>169</v>
      </c>
      <c r="B4942" t="s">
        <v>699</v>
      </c>
    </row>
    <row r="4943" spans="1:2">
      <c r="A4943" t="s">
        <v>246</v>
      </c>
      <c r="B4943">
        <v>-4.4655199999999997</v>
      </c>
    </row>
    <row r="4944" spans="1:2">
      <c r="A4944" t="s">
        <v>247</v>
      </c>
      <c r="B4944" s="10">
        <v>-3.8801100000000002</v>
      </c>
    </row>
    <row r="4945" spans="1:2">
      <c r="A4945" t="s">
        <v>248</v>
      </c>
      <c r="B4945">
        <v>-3.5826699999999998</v>
      </c>
    </row>
    <row r="4946" spans="1:2">
      <c r="A4946" t="s">
        <v>265</v>
      </c>
      <c r="B4946">
        <v>0.05</v>
      </c>
    </row>
    <row r="4947" spans="1:2">
      <c r="A4947" t="s">
        <v>683</v>
      </c>
      <c r="B4947" t="s">
        <v>403</v>
      </c>
    </row>
    <row r="4948" spans="1:2">
      <c r="A4948" t="s">
        <v>684</v>
      </c>
      <c r="B4948" t="s">
        <v>706</v>
      </c>
    </row>
    <row r="4949" spans="1:2">
      <c r="A4949" t="s">
        <v>685</v>
      </c>
      <c r="B4949">
        <v>0</v>
      </c>
    </row>
    <row r="4950" spans="1:2">
      <c r="A4950" t="s">
        <v>250</v>
      </c>
      <c r="B4950" t="s">
        <v>697</v>
      </c>
    </row>
    <row r="4951" spans="1:2">
      <c r="A4951" t="s">
        <v>252</v>
      </c>
      <c r="B4951" t="s">
        <v>253</v>
      </c>
    </row>
    <row r="4952" spans="1:2">
      <c r="A4952" t="s">
        <v>663</v>
      </c>
    </row>
    <row r="4953" spans="1:2">
      <c r="A4953" t="s">
        <v>241</v>
      </c>
      <c r="B4953">
        <v>-11.165100000000001</v>
      </c>
    </row>
    <row r="4954" spans="1:2">
      <c r="A4954" t="s">
        <v>242</v>
      </c>
      <c r="B4954" s="10">
        <v>1.0166200000000001E-17</v>
      </c>
    </row>
    <row r="4955" spans="1:2">
      <c r="A4955" t="s">
        <v>243</v>
      </c>
      <c r="B4955">
        <v>0</v>
      </c>
    </row>
    <row r="4956" spans="1:2">
      <c r="A4956" t="s">
        <v>244</v>
      </c>
      <c r="B4956">
        <v>126</v>
      </c>
    </row>
    <row r="4957" spans="1:2">
      <c r="A4957" t="s">
        <v>169</v>
      </c>
      <c r="B4957" s="10" t="s">
        <v>714</v>
      </c>
    </row>
    <row r="4958" spans="1:2">
      <c r="A4958" t="s">
        <v>246</v>
      </c>
      <c r="B4958">
        <v>-4.4655199999999997</v>
      </c>
    </row>
    <row r="4959" spans="1:2">
      <c r="A4959" t="s">
        <v>247</v>
      </c>
      <c r="B4959">
        <v>-3.8801100000000002</v>
      </c>
    </row>
    <row r="4960" spans="1:2">
      <c r="A4960" t="s">
        <v>248</v>
      </c>
      <c r="B4960">
        <v>-3.5826699999999998</v>
      </c>
    </row>
    <row r="4961" spans="1:2">
      <c r="A4961" t="s">
        <v>265</v>
      </c>
      <c r="B4961">
        <v>0.05</v>
      </c>
    </row>
    <row r="4962" spans="1:2">
      <c r="A4962" t="s">
        <v>683</v>
      </c>
      <c r="B4962" t="s">
        <v>403</v>
      </c>
    </row>
    <row r="4963" spans="1:2">
      <c r="A4963" t="s">
        <v>684</v>
      </c>
      <c r="B4963" t="s">
        <v>706</v>
      </c>
    </row>
    <row r="4964" spans="1:2">
      <c r="A4964" t="s">
        <v>685</v>
      </c>
      <c r="B4964">
        <v>0</v>
      </c>
    </row>
    <row r="4965" spans="1:2">
      <c r="A4965" t="s">
        <v>250</v>
      </c>
      <c r="B4965" t="s">
        <v>697</v>
      </c>
    </row>
    <row r="4966" spans="1:2">
      <c r="A4966" t="s">
        <v>252</v>
      </c>
      <c r="B4966" t="s">
        <v>253</v>
      </c>
    </row>
    <row r="4967" spans="1:2">
      <c r="A4967" t="s">
        <v>664</v>
      </c>
    </row>
    <row r="4968" spans="1:2">
      <c r="A4968" t="s">
        <v>241</v>
      </c>
      <c r="B4968">
        <v>-5.6652699999999996</v>
      </c>
    </row>
    <row r="4969" spans="1:2">
      <c r="A4969" t="s">
        <v>242</v>
      </c>
      <c r="B4969" s="10">
        <v>6.0795099999999997E-5</v>
      </c>
    </row>
    <row r="4970" spans="1:2">
      <c r="A4970" t="s">
        <v>243</v>
      </c>
      <c r="B4970">
        <v>3</v>
      </c>
    </row>
    <row r="4971" spans="1:2">
      <c r="A4971" t="s">
        <v>244</v>
      </c>
      <c r="B4971">
        <v>123</v>
      </c>
    </row>
    <row r="4972" spans="1:2">
      <c r="A4972" t="s">
        <v>169</v>
      </c>
      <c r="B4972" t="s">
        <v>715</v>
      </c>
    </row>
    <row r="4973" spans="1:2">
      <c r="A4973" t="s">
        <v>246</v>
      </c>
      <c r="B4973">
        <v>-4.4678899999999997</v>
      </c>
    </row>
    <row r="4974" spans="1:2">
      <c r="A4974" t="s">
        <v>247</v>
      </c>
      <c r="B4974">
        <v>-3.8812899999999999</v>
      </c>
    </row>
    <row r="4975" spans="1:2">
      <c r="A4975" t="s">
        <v>248</v>
      </c>
      <c r="B4975">
        <v>-3.5834000000000001</v>
      </c>
    </row>
    <row r="4976" spans="1:2">
      <c r="A4976" t="s">
        <v>265</v>
      </c>
      <c r="B4976">
        <v>0.05</v>
      </c>
    </row>
    <row r="4977" spans="1:2">
      <c r="A4977" t="s">
        <v>683</v>
      </c>
      <c r="B4977" t="s">
        <v>403</v>
      </c>
    </row>
    <row r="4978" spans="1:2">
      <c r="A4978" t="s">
        <v>684</v>
      </c>
      <c r="B4978" t="s">
        <v>706</v>
      </c>
    </row>
    <row r="4979" spans="1:2">
      <c r="A4979" t="s">
        <v>685</v>
      </c>
      <c r="B4979">
        <v>1E-4</v>
      </c>
    </row>
    <row r="4980" spans="1:2">
      <c r="A4980" t="s">
        <v>250</v>
      </c>
      <c r="B4980" t="s">
        <v>697</v>
      </c>
    </row>
    <row r="4981" spans="1:2">
      <c r="A4981" t="s">
        <v>252</v>
      </c>
      <c r="B4981" t="s">
        <v>253</v>
      </c>
    </row>
    <row r="4982" spans="1:2">
      <c r="A4982" t="s">
        <v>665</v>
      </c>
    </row>
    <row r="4983" spans="1:2">
      <c r="A4983" t="s">
        <v>241</v>
      </c>
      <c r="B4983">
        <v>-13.9039</v>
      </c>
    </row>
    <row r="4984" spans="1:2">
      <c r="A4984" t="s">
        <v>242</v>
      </c>
      <c r="B4984" s="10">
        <v>1.2710600000000001E-22</v>
      </c>
    </row>
    <row r="4985" spans="1:2">
      <c r="A4985" t="s">
        <v>243</v>
      </c>
      <c r="B4985">
        <v>0</v>
      </c>
    </row>
    <row r="4986" spans="1:2">
      <c r="A4986" t="s">
        <v>244</v>
      </c>
      <c r="B4986">
        <v>126</v>
      </c>
    </row>
    <row r="4987" spans="1:2">
      <c r="A4987" t="s">
        <v>169</v>
      </c>
      <c r="B4987" t="s">
        <v>716</v>
      </c>
    </row>
    <row r="4988" spans="1:2">
      <c r="A4988" t="s">
        <v>246</v>
      </c>
      <c r="B4988">
        <v>-4.4655199999999997</v>
      </c>
    </row>
    <row r="4989" spans="1:2">
      <c r="A4989" t="s">
        <v>247</v>
      </c>
      <c r="B4989">
        <v>-3.8801100000000002</v>
      </c>
    </row>
    <row r="4990" spans="1:2">
      <c r="A4990" t="s">
        <v>248</v>
      </c>
      <c r="B4990">
        <v>-3.5826699999999998</v>
      </c>
    </row>
    <row r="4991" spans="1:2">
      <c r="A4991" t="s">
        <v>265</v>
      </c>
      <c r="B4991">
        <v>0.05</v>
      </c>
    </row>
    <row r="4992" spans="1:2">
      <c r="A4992" t="s">
        <v>683</v>
      </c>
      <c r="B4992" t="s">
        <v>403</v>
      </c>
    </row>
    <row r="4993" spans="1:2">
      <c r="A4993" t="s">
        <v>684</v>
      </c>
      <c r="B4993" t="s">
        <v>706</v>
      </c>
    </row>
    <row r="4994" spans="1:2">
      <c r="A4994" t="s">
        <v>685</v>
      </c>
      <c r="B4994">
        <v>0</v>
      </c>
    </row>
    <row r="4995" spans="1:2">
      <c r="A4995" t="s">
        <v>250</v>
      </c>
      <c r="B4995" t="s">
        <v>697</v>
      </c>
    </row>
    <row r="4996" spans="1:2">
      <c r="A4996" t="s">
        <v>252</v>
      </c>
      <c r="B4996" s="10" t="s">
        <v>253</v>
      </c>
    </row>
    <row r="4997" spans="1:2">
      <c r="A4997" t="s">
        <v>666</v>
      </c>
    </row>
    <row r="4998" spans="1:2">
      <c r="A4998" t="s">
        <v>241</v>
      </c>
      <c r="B4998">
        <v>-10.501099999999999</v>
      </c>
    </row>
    <row r="4999" spans="1:2">
      <c r="A4999" t="s">
        <v>242</v>
      </c>
      <c r="B4999" s="10">
        <v>3.09227E-16</v>
      </c>
    </row>
    <row r="5000" spans="1:2">
      <c r="A5000" t="s">
        <v>243</v>
      </c>
      <c r="B5000">
        <v>0</v>
      </c>
    </row>
    <row r="5001" spans="1:2">
      <c r="A5001" t="s">
        <v>244</v>
      </c>
      <c r="B5001">
        <v>126</v>
      </c>
    </row>
    <row r="5002" spans="1:2">
      <c r="A5002" t="s">
        <v>169</v>
      </c>
      <c r="B5002" t="s">
        <v>700</v>
      </c>
    </row>
    <row r="5003" spans="1:2">
      <c r="A5003" t="s">
        <v>246</v>
      </c>
      <c r="B5003">
        <v>-4.4655199999999997</v>
      </c>
    </row>
    <row r="5004" spans="1:2">
      <c r="A5004" t="s">
        <v>247</v>
      </c>
      <c r="B5004">
        <v>-3.8801100000000002</v>
      </c>
    </row>
    <row r="5005" spans="1:2">
      <c r="A5005" t="s">
        <v>248</v>
      </c>
      <c r="B5005">
        <v>-3.5826699999999998</v>
      </c>
    </row>
    <row r="5006" spans="1:2">
      <c r="A5006" t="s">
        <v>265</v>
      </c>
      <c r="B5006">
        <v>0.05</v>
      </c>
    </row>
    <row r="5007" spans="1:2">
      <c r="A5007" t="s">
        <v>683</v>
      </c>
      <c r="B5007" t="s">
        <v>403</v>
      </c>
    </row>
    <row r="5008" spans="1:2">
      <c r="A5008" t="s">
        <v>684</v>
      </c>
      <c r="B5008" t="s">
        <v>706</v>
      </c>
    </row>
    <row r="5009" spans="1:2">
      <c r="A5009" t="s">
        <v>685</v>
      </c>
      <c r="B5009" s="10">
        <v>0</v>
      </c>
    </row>
    <row r="5010" spans="1:2">
      <c r="A5010" t="s">
        <v>250</v>
      </c>
      <c r="B5010" t="s">
        <v>697</v>
      </c>
    </row>
    <row r="5011" spans="1:2">
      <c r="A5011" t="s">
        <v>252</v>
      </c>
      <c r="B5011" t="s">
        <v>253</v>
      </c>
    </row>
    <row r="5012" spans="1:2">
      <c r="A5012" t="s">
        <v>667</v>
      </c>
    </row>
    <row r="5013" spans="1:2">
      <c r="A5013" t="s">
        <v>241</v>
      </c>
      <c r="B5013">
        <v>-10.145300000000001</v>
      </c>
    </row>
    <row r="5014" spans="1:2">
      <c r="A5014" t="s">
        <v>242</v>
      </c>
      <c r="B5014" s="10">
        <v>2.0729600000000001E-15</v>
      </c>
    </row>
    <row r="5015" spans="1:2">
      <c r="A5015" t="s">
        <v>243</v>
      </c>
      <c r="B5015">
        <v>0</v>
      </c>
    </row>
    <row r="5016" spans="1:2">
      <c r="A5016" t="s">
        <v>244</v>
      </c>
      <c r="B5016">
        <v>126</v>
      </c>
    </row>
    <row r="5017" spans="1:2">
      <c r="A5017" t="s">
        <v>169</v>
      </c>
      <c r="B5017" t="s">
        <v>717</v>
      </c>
    </row>
    <row r="5018" spans="1:2">
      <c r="A5018" t="s">
        <v>246</v>
      </c>
      <c r="B5018">
        <v>-4.4655199999999997</v>
      </c>
    </row>
    <row r="5019" spans="1:2">
      <c r="A5019" t="s">
        <v>247</v>
      </c>
      <c r="B5019">
        <v>-3.8801100000000002</v>
      </c>
    </row>
    <row r="5020" spans="1:2">
      <c r="A5020" t="s">
        <v>248</v>
      </c>
      <c r="B5020">
        <v>-3.5826699999999998</v>
      </c>
    </row>
    <row r="5021" spans="1:2">
      <c r="A5021" t="s">
        <v>265</v>
      </c>
      <c r="B5021">
        <v>0.05</v>
      </c>
    </row>
    <row r="5022" spans="1:2">
      <c r="A5022" t="s">
        <v>683</v>
      </c>
      <c r="B5022" t="s">
        <v>403</v>
      </c>
    </row>
    <row r="5023" spans="1:2">
      <c r="A5023" t="s">
        <v>684</v>
      </c>
      <c r="B5023" t="s">
        <v>706</v>
      </c>
    </row>
    <row r="5024" spans="1:2">
      <c r="A5024" t="s">
        <v>685</v>
      </c>
      <c r="B5024">
        <v>0</v>
      </c>
    </row>
    <row r="5025" spans="1:2">
      <c r="A5025" t="s">
        <v>250</v>
      </c>
      <c r="B5025" t="s">
        <v>697</v>
      </c>
    </row>
    <row r="5026" spans="1:2">
      <c r="A5026" t="s">
        <v>252</v>
      </c>
      <c r="B5026" t="s">
        <v>253</v>
      </c>
    </row>
    <row r="5027" spans="1:2">
      <c r="A5027" t="s">
        <v>668</v>
      </c>
    </row>
    <row r="5028" spans="1:2">
      <c r="A5028" t="s">
        <v>241</v>
      </c>
      <c r="B5028">
        <v>-9.4634300000000007</v>
      </c>
    </row>
    <row r="5029" spans="1:2">
      <c r="A5029" t="s">
        <v>242</v>
      </c>
      <c r="B5029" s="10">
        <v>8.8199100000000003E-14</v>
      </c>
    </row>
    <row r="5030" spans="1:2">
      <c r="A5030" t="s">
        <v>243</v>
      </c>
      <c r="B5030">
        <v>0</v>
      </c>
    </row>
    <row r="5031" spans="1:2">
      <c r="A5031" t="s">
        <v>244</v>
      </c>
      <c r="B5031">
        <v>126</v>
      </c>
    </row>
    <row r="5032" spans="1:2">
      <c r="A5032" t="s">
        <v>169</v>
      </c>
      <c r="B5032" t="s">
        <v>718</v>
      </c>
    </row>
    <row r="5033" spans="1:2">
      <c r="A5033" t="s">
        <v>246</v>
      </c>
      <c r="B5033">
        <v>-4.4655199999999997</v>
      </c>
    </row>
    <row r="5034" spans="1:2">
      <c r="A5034" t="s">
        <v>247</v>
      </c>
      <c r="B5034">
        <v>-3.8801100000000002</v>
      </c>
    </row>
    <row r="5035" spans="1:2">
      <c r="A5035" t="s">
        <v>248</v>
      </c>
      <c r="B5035">
        <v>-3.5826699999999998</v>
      </c>
    </row>
    <row r="5036" spans="1:2">
      <c r="A5036" t="s">
        <v>265</v>
      </c>
      <c r="B5036">
        <v>0.05</v>
      </c>
    </row>
    <row r="5037" spans="1:2">
      <c r="A5037" t="s">
        <v>683</v>
      </c>
      <c r="B5037" t="s">
        <v>403</v>
      </c>
    </row>
    <row r="5038" spans="1:2">
      <c r="A5038" t="s">
        <v>684</v>
      </c>
      <c r="B5038" t="s">
        <v>706</v>
      </c>
    </row>
    <row r="5039" spans="1:2">
      <c r="A5039" t="s">
        <v>685</v>
      </c>
      <c r="B5039">
        <v>0</v>
      </c>
    </row>
    <row r="5040" spans="1:2">
      <c r="A5040" t="s">
        <v>250</v>
      </c>
      <c r="B5040" t="s">
        <v>697</v>
      </c>
    </row>
    <row r="5041" spans="1:2">
      <c r="A5041" t="s">
        <v>252</v>
      </c>
      <c r="B5041" t="s">
        <v>253</v>
      </c>
    </row>
    <row r="5042" spans="1:2">
      <c r="A5042" t="s">
        <v>669</v>
      </c>
    </row>
    <row r="5043" spans="1:2">
      <c r="A5043" t="s">
        <v>241</v>
      </c>
      <c r="B5043">
        <v>-10.635999999999999</v>
      </c>
    </row>
    <row r="5044" spans="1:2">
      <c r="A5044" t="s">
        <v>242</v>
      </c>
      <c r="B5044" s="10">
        <v>1.52123E-16</v>
      </c>
    </row>
    <row r="5045" spans="1:2">
      <c r="A5045" t="s">
        <v>243</v>
      </c>
      <c r="B5045">
        <v>1</v>
      </c>
    </row>
    <row r="5046" spans="1:2">
      <c r="A5046" t="s">
        <v>244</v>
      </c>
      <c r="B5046">
        <v>125</v>
      </c>
    </row>
    <row r="5047" spans="1:2">
      <c r="A5047" t="s">
        <v>169</v>
      </c>
      <c r="B5047" t="s">
        <v>719</v>
      </c>
    </row>
    <row r="5048" spans="1:2">
      <c r="A5048" t="s">
        <v>246</v>
      </c>
      <c r="B5048" s="10">
        <v>-4.4663000000000004</v>
      </c>
    </row>
    <row r="5049" spans="1:2">
      <c r="A5049" t="s">
        <v>247</v>
      </c>
      <c r="B5049">
        <v>-3.8805000000000001</v>
      </c>
    </row>
    <row r="5050" spans="1:2">
      <c r="A5050" t="s">
        <v>248</v>
      </c>
      <c r="B5050">
        <v>-3.58291</v>
      </c>
    </row>
    <row r="5051" spans="1:2">
      <c r="A5051" t="s">
        <v>265</v>
      </c>
      <c r="B5051">
        <v>0.05</v>
      </c>
    </row>
    <row r="5052" spans="1:2">
      <c r="A5052" t="s">
        <v>683</v>
      </c>
      <c r="B5052" t="s">
        <v>403</v>
      </c>
    </row>
    <row r="5053" spans="1:2">
      <c r="A5053" t="s">
        <v>684</v>
      </c>
      <c r="B5053" t="s">
        <v>706</v>
      </c>
    </row>
    <row r="5054" spans="1:2">
      <c r="A5054" t="s">
        <v>685</v>
      </c>
      <c r="B5054">
        <v>0</v>
      </c>
    </row>
    <row r="5055" spans="1:2">
      <c r="A5055" t="s">
        <v>250</v>
      </c>
      <c r="B5055" t="s">
        <v>697</v>
      </c>
    </row>
    <row r="5056" spans="1:2">
      <c r="A5056" t="s">
        <v>252</v>
      </c>
      <c r="B5056" t="s">
        <v>253</v>
      </c>
    </row>
    <row r="5057" spans="1:2">
      <c r="A5057" t="s">
        <v>670</v>
      </c>
    </row>
    <row r="5058" spans="1:2">
      <c r="A5058" t="s">
        <v>241</v>
      </c>
      <c r="B5058">
        <v>-9.4705300000000001</v>
      </c>
    </row>
    <row r="5059" spans="1:2">
      <c r="A5059" t="s">
        <v>242</v>
      </c>
      <c r="B5059" s="10">
        <v>8.4774799999999995E-14</v>
      </c>
    </row>
    <row r="5060" spans="1:2">
      <c r="A5060" t="s">
        <v>243</v>
      </c>
      <c r="B5060">
        <v>0</v>
      </c>
    </row>
    <row r="5061" spans="1:2">
      <c r="A5061" t="s">
        <v>244</v>
      </c>
      <c r="B5061" s="10">
        <v>126</v>
      </c>
    </row>
    <row r="5062" spans="1:2">
      <c r="A5062" t="s">
        <v>169</v>
      </c>
      <c r="B5062" t="s">
        <v>701</v>
      </c>
    </row>
    <row r="5063" spans="1:2">
      <c r="A5063" t="s">
        <v>246</v>
      </c>
      <c r="B5063">
        <v>-4.4655199999999997</v>
      </c>
    </row>
    <row r="5064" spans="1:2">
      <c r="A5064" t="s">
        <v>247</v>
      </c>
      <c r="B5064">
        <v>-3.8801100000000002</v>
      </c>
    </row>
    <row r="5065" spans="1:2">
      <c r="A5065" t="s">
        <v>248</v>
      </c>
      <c r="B5065">
        <v>-3.5826699999999998</v>
      </c>
    </row>
    <row r="5066" spans="1:2">
      <c r="A5066" t="s">
        <v>265</v>
      </c>
      <c r="B5066">
        <v>0.05</v>
      </c>
    </row>
    <row r="5067" spans="1:2">
      <c r="A5067" t="s">
        <v>683</v>
      </c>
      <c r="B5067" t="s">
        <v>403</v>
      </c>
    </row>
    <row r="5068" spans="1:2">
      <c r="A5068" t="s">
        <v>684</v>
      </c>
      <c r="B5068" t="s">
        <v>706</v>
      </c>
    </row>
    <row r="5069" spans="1:2">
      <c r="A5069" t="s">
        <v>685</v>
      </c>
      <c r="B5069">
        <v>0</v>
      </c>
    </row>
    <row r="5070" spans="1:2">
      <c r="A5070" t="s">
        <v>250</v>
      </c>
      <c r="B5070" t="s">
        <v>697</v>
      </c>
    </row>
    <row r="5071" spans="1:2">
      <c r="A5071" t="s">
        <v>252</v>
      </c>
      <c r="B5071" t="s">
        <v>253</v>
      </c>
    </row>
    <row r="5072" spans="1:2">
      <c r="A5072" t="s">
        <v>671</v>
      </c>
    </row>
    <row r="5073" spans="1:2">
      <c r="A5073" t="s">
        <v>241</v>
      </c>
      <c r="B5073">
        <v>-8.5026799999999998</v>
      </c>
    </row>
    <row r="5074" spans="1:2">
      <c r="A5074" t="s">
        <v>242</v>
      </c>
      <c r="B5074" s="10">
        <v>1.9724199999999999E-11</v>
      </c>
    </row>
    <row r="5075" spans="1:2">
      <c r="A5075" t="s">
        <v>243</v>
      </c>
      <c r="B5075">
        <v>1</v>
      </c>
    </row>
    <row r="5076" spans="1:2">
      <c r="A5076" t="s">
        <v>244</v>
      </c>
      <c r="B5076">
        <v>125</v>
      </c>
    </row>
    <row r="5077" spans="1:2">
      <c r="A5077" t="s">
        <v>169</v>
      </c>
      <c r="B5077" t="s">
        <v>720</v>
      </c>
    </row>
    <row r="5078" spans="1:2">
      <c r="A5078" t="s">
        <v>246</v>
      </c>
      <c r="B5078">
        <v>-4.4663000000000004</v>
      </c>
    </row>
    <row r="5079" spans="1:2">
      <c r="A5079" t="s">
        <v>247</v>
      </c>
      <c r="B5079">
        <v>-3.8805000000000001</v>
      </c>
    </row>
    <row r="5080" spans="1:2">
      <c r="A5080" t="s">
        <v>248</v>
      </c>
      <c r="B5080">
        <v>-3.58291</v>
      </c>
    </row>
    <row r="5081" spans="1:2">
      <c r="A5081" t="s">
        <v>265</v>
      </c>
      <c r="B5081">
        <v>0.05</v>
      </c>
    </row>
    <row r="5082" spans="1:2">
      <c r="A5082" t="s">
        <v>683</v>
      </c>
      <c r="B5082" t="s">
        <v>403</v>
      </c>
    </row>
    <row r="5083" spans="1:2">
      <c r="A5083" t="s">
        <v>684</v>
      </c>
      <c r="B5083" t="s">
        <v>706</v>
      </c>
    </row>
    <row r="5084" spans="1:2">
      <c r="A5084" t="s">
        <v>685</v>
      </c>
      <c r="B5084">
        <v>0</v>
      </c>
    </row>
    <row r="5085" spans="1:2">
      <c r="A5085" t="s">
        <v>250</v>
      </c>
      <c r="B5085" t="s">
        <v>697</v>
      </c>
    </row>
    <row r="5086" spans="1:2">
      <c r="A5086" t="s">
        <v>252</v>
      </c>
      <c r="B5086" t="s">
        <v>253</v>
      </c>
    </row>
    <row r="5087" spans="1:2">
      <c r="A5087" t="s">
        <v>672</v>
      </c>
    </row>
    <row r="5088" spans="1:2">
      <c r="A5088" t="s">
        <v>241</v>
      </c>
      <c r="B5088">
        <v>-8.6803899999999992</v>
      </c>
    </row>
    <row r="5089" spans="1:2">
      <c r="A5089" t="s">
        <v>242</v>
      </c>
      <c r="B5089" s="10">
        <v>7.2246799999999999E-12</v>
      </c>
    </row>
    <row r="5090" spans="1:2">
      <c r="A5090" t="s">
        <v>243</v>
      </c>
      <c r="B5090">
        <v>0</v>
      </c>
    </row>
    <row r="5091" spans="1:2">
      <c r="A5091" t="s">
        <v>244</v>
      </c>
      <c r="B5091">
        <v>126</v>
      </c>
    </row>
    <row r="5092" spans="1:2">
      <c r="A5092" t="s">
        <v>169</v>
      </c>
      <c r="B5092" t="s">
        <v>721</v>
      </c>
    </row>
    <row r="5093" spans="1:2">
      <c r="A5093" t="s">
        <v>246</v>
      </c>
      <c r="B5093">
        <v>-4.4655199999999997</v>
      </c>
    </row>
    <row r="5094" spans="1:2">
      <c r="A5094" t="s">
        <v>247</v>
      </c>
      <c r="B5094">
        <v>-3.8801100000000002</v>
      </c>
    </row>
    <row r="5095" spans="1:2">
      <c r="A5095" t="s">
        <v>248</v>
      </c>
      <c r="B5095">
        <v>-3.5826699999999998</v>
      </c>
    </row>
    <row r="5096" spans="1:2">
      <c r="A5096" t="s">
        <v>265</v>
      </c>
      <c r="B5096">
        <v>0.05</v>
      </c>
    </row>
    <row r="5097" spans="1:2">
      <c r="A5097" t="s">
        <v>683</v>
      </c>
      <c r="B5097" t="s">
        <v>403</v>
      </c>
    </row>
    <row r="5098" spans="1:2">
      <c r="A5098" t="s">
        <v>684</v>
      </c>
      <c r="B5098" t="s">
        <v>706</v>
      </c>
    </row>
    <row r="5099" spans="1:2">
      <c r="A5099" t="s">
        <v>685</v>
      </c>
      <c r="B5099">
        <v>0</v>
      </c>
    </row>
    <row r="5100" spans="1:2">
      <c r="A5100" t="s">
        <v>250</v>
      </c>
      <c r="B5100" t="s">
        <v>697</v>
      </c>
    </row>
    <row r="5101" spans="1:2">
      <c r="A5101" t="s">
        <v>252</v>
      </c>
      <c r="B5101" t="s">
        <v>253</v>
      </c>
    </row>
    <row r="5102" spans="1:2">
      <c r="A5102" t="s">
        <v>673</v>
      </c>
    </row>
    <row r="5103" spans="1:2">
      <c r="A5103" t="s">
        <v>241</v>
      </c>
      <c r="B5103">
        <v>-3.3392599999999999</v>
      </c>
    </row>
    <row r="5104" spans="1:2">
      <c r="A5104" t="s">
        <v>242</v>
      </c>
      <c r="B5104">
        <v>0.15920100000000001</v>
      </c>
    </row>
    <row r="5105" spans="1:2">
      <c r="A5105" t="s">
        <v>243</v>
      </c>
      <c r="B5105">
        <v>0</v>
      </c>
    </row>
    <row r="5106" spans="1:2">
      <c r="A5106" t="s">
        <v>244</v>
      </c>
      <c r="B5106">
        <v>126</v>
      </c>
    </row>
    <row r="5107" spans="1:2">
      <c r="A5107" t="s">
        <v>169</v>
      </c>
      <c r="B5107" t="s">
        <v>144</v>
      </c>
    </row>
    <row r="5108" spans="1:2">
      <c r="A5108" t="s">
        <v>246</v>
      </c>
      <c r="B5108">
        <v>-4.4655199999999997</v>
      </c>
    </row>
    <row r="5109" spans="1:2">
      <c r="A5109" t="s">
        <v>247</v>
      </c>
      <c r="B5109">
        <v>-3.8801100000000002</v>
      </c>
    </row>
    <row r="5110" spans="1:2">
      <c r="A5110" t="s">
        <v>248</v>
      </c>
      <c r="B5110">
        <v>-3.5826699999999998</v>
      </c>
    </row>
    <row r="5111" spans="1:2">
      <c r="A5111" t="s">
        <v>265</v>
      </c>
      <c r="B5111">
        <v>0.05</v>
      </c>
    </row>
    <row r="5112" spans="1:2">
      <c r="A5112" t="s">
        <v>683</v>
      </c>
      <c r="B5112" t="s">
        <v>403</v>
      </c>
    </row>
    <row r="5113" spans="1:2">
      <c r="A5113" t="s">
        <v>684</v>
      </c>
      <c r="B5113" t="s">
        <v>706</v>
      </c>
    </row>
    <row r="5114" spans="1:2">
      <c r="A5114" t="s">
        <v>685</v>
      </c>
      <c r="B5114">
        <v>0.15920000000000001</v>
      </c>
    </row>
    <row r="5115" spans="1:2">
      <c r="A5115" t="s">
        <v>250</v>
      </c>
      <c r="B5115" t="s">
        <v>687</v>
      </c>
    </row>
    <row r="5116" spans="1:2">
      <c r="A5116" t="s">
        <v>252</v>
      </c>
      <c r="B5116" t="s">
        <v>253</v>
      </c>
    </row>
    <row r="5117" spans="1:2">
      <c r="A5117" t="s">
        <v>674</v>
      </c>
    </row>
    <row r="5118" spans="1:2">
      <c r="A5118" t="s">
        <v>241</v>
      </c>
      <c r="B5118">
        <v>-2.2141500000000001</v>
      </c>
    </row>
    <row r="5119" spans="1:2">
      <c r="A5119" t="s">
        <v>242</v>
      </c>
      <c r="B5119">
        <v>0.72310300000000005</v>
      </c>
    </row>
    <row r="5120" spans="1:2">
      <c r="A5120" t="s">
        <v>243</v>
      </c>
      <c r="B5120">
        <v>0</v>
      </c>
    </row>
    <row r="5121" spans="1:2">
      <c r="A5121" t="s">
        <v>244</v>
      </c>
      <c r="B5121">
        <v>126</v>
      </c>
    </row>
    <row r="5122" spans="1:2">
      <c r="A5122" t="s">
        <v>169</v>
      </c>
      <c r="B5122" t="s">
        <v>145</v>
      </c>
    </row>
    <row r="5123" spans="1:2">
      <c r="A5123" t="s">
        <v>246</v>
      </c>
      <c r="B5123">
        <v>-4.4655199999999997</v>
      </c>
    </row>
    <row r="5124" spans="1:2">
      <c r="A5124" t="s">
        <v>247</v>
      </c>
      <c r="B5124">
        <v>-3.8801100000000002</v>
      </c>
    </row>
    <row r="5125" spans="1:2">
      <c r="A5125" t="s">
        <v>248</v>
      </c>
      <c r="B5125">
        <v>-3.5826699999999998</v>
      </c>
    </row>
    <row r="5126" spans="1:2">
      <c r="A5126" t="s">
        <v>265</v>
      </c>
      <c r="B5126">
        <v>0.05</v>
      </c>
    </row>
    <row r="5127" spans="1:2">
      <c r="A5127" t="s">
        <v>683</v>
      </c>
      <c r="B5127" t="s">
        <v>403</v>
      </c>
    </row>
    <row r="5128" spans="1:2">
      <c r="A5128" t="s">
        <v>684</v>
      </c>
      <c r="B5128" t="s">
        <v>706</v>
      </c>
    </row>
    <row r="5129" spans="1:2">
      <c r="A5129" t="s">
        <v>685</v>
      </c>
      <c r="B5129">
        <v>0.72309999999999997</v>
      </c>
    </row>
    <row r="5130" spans="1:2">
      <c r="A5130" t="s">
        <v>250</v>
      </c>
      <c r="B5130" t="s">
        <v>687</v>
      </c>
    </row>
    <row r="5131" spans="1:2">
      <c r="A5131" t="s">
        <v>252</v>
      </c>
      <c r="B5131" t="s">
        <v>253</v>
      </c>
    </row>
    <row r="5132" spans="1:2">
      <c r="A5132" t="s">
        <v>675</v>
      </c>
    </row>
    <row r="5133" spans="1:2">
      <c r="A5133" t="s">
        <v>241</v>
      </c>
      <c r="B5133">
        <v>-2.17144</v>
      </c>
    </row>
    <row r="5134" spans="1:2">
      <c r="A5134" t="s">
        <v>242</v>
      </c>
      <c r="B5134">
        <v>0.74355899999999997</v>
      </c>
    </row>
    <row r="5135" spans="1:2">
      <c r="A5135" t="s">
        <v>243</v>
      </c>
      <c r="B5135">
        <v>0</v>
      </c>
    </row>
    <row r="5136" spans="1:2">
      <c r="A5136" t="s">
        <v>244</v>
      </c>
      <c r="B5136">
        <v>126</v>
      </c>
    </row>
    <row r="5137" spans="1:2">
      <c r="A5137" t="s">
        <v>169</v>
      </c>
      <c r="B5137" t="s">
        <v>146</v>
      </c>
    </row>
    <row r="5138" spans="1:2">
      <c r="A5138" t="s">
        <v>246</v>
      </c>
      <c r="B5138">
        <v>-4.4655199999999997</v>
      </c>
    </row>
    <row r="5139" spans="1:2">
      <c r="A5139" t="s">
        <v>247</v>
      </c>
      <c r="B5139">
        <v>-3.8801100000000002</v>
      </c>
    </row>
    <row r="5140" spans="1:2">
      <c r="A5140" t="s">
        <v>248</v>
      </c>
      <c r="B5140">
        <v>-3.5826699999999998</v>
      </c>
    </row>
    <row r="5141" spans="1:2">
      <c r="A5141" t="s">
        <v>265</v>
      </c>
      <c r="B5141">
        <v>0.05</v>
      </c>
    </row>
    <row r="5142" spans="1:2">
      <c r="A5142" t="s">
        <v>683</v>
      </c>
      <c r="B5142" t="s">
        <v>403</v>
      </c>
    </row>
    <row r="5143" spans="1:2">
      <c r="A5143" t="s">
        <v>684</v>
      </c>
      <c r="B5143" t="s">
        <v>706</v>
      </c>
    </row>
    <row r="5144" spans="1:2">
      <c r="A5144" t="s">
        <v>685</v>
      </c>
      <c r="B5144">
        <v>0.74360000000000004</v>
      </c>
    </row>
    <row r="5145" spans="1:2">
      <c r="A5145" t="s">
        <v>250</v>
      </c>
      <c r="B5145" t="s">
        <v>687</v>
      </c>
    </row>
    <row r="5146" spans="1:2">
      <c r="A5146" t="s">
        <v>252</v>
      </c>
      <c r="B5146" t="s">
        <v>253</v>
      </c>
    </row>
    <row r="5147" spans="1:2">
      <c r="A5147" t="s">
        <v>676</v>
      </c>
    </row>
    <row r="5148" spans="1:2">
      <c r="A5148" t="s">
        <v>241</v>
      </c>
      <c r="B5148">
        <v>-3.1994699999999998</v>
      </c>
    </row>
    <row r="5149" spans="1:2">
      <c r="A5149" t="s">
        <v>242</v>
      </c>
      <c r="B5149">
        <v>0.20937500000000001</v>
      </c>
    </row>
    <row r="5150" spans="1:2">
      <c r="A5150" t="s">
        <v>243</v>
      </c>
      <c r="B5150">
        <v>0</v>
      </c>
    </row>
    <row r="5151" spans="1:2">
      <c r="A5151" t="s">
        <v>244</v>
      </c>
      <c r="B5151">
        <v>126</v>
      </c>
    </row>
    <row r="5152" spans="1:2">
      <c r="A5152" t="s">
        <v>169</v>
      </c>
      <c r="B5152" t="s">
        <v>147</v>
      </c>
    </row>
    <row r="5153" spans="1:2">
      <c r="A5153" t="s">
        <v>246</v>
      </c>
      <c r="B5153">
        <v>-4.4655199999999997</v>
      </c>
    </row>
    <row r="5154" spans="1:2">
      <c r="A5154" t="s">
        <v>247</v>
      </c>
      <c r="B5154">
        <v>-3.8801100000000002</v>
      </c>
    </row>
    <row r="5155" spans="1:2">
      <c r="A5155" t="s">
        <v>248</v>
      </c>
      <c r="B5155">
        <v>-3.5826699999999998</v>
      </c>
    </row>
    <row r="5156" spans="1:2">
      <c r="A5156" t="s">
        <v>265</v>
      </c>
      <c r="B5156">
        <v>0.05</v>
      </c>
    </row>
    <row r="5157" spans="1:2">
      <c r="A5157" t="s">
        <v>683</v>
      </c>
      <c r="B5157" t="s">
        <v>403</v>
      </c>
    </row>
    <row r="5158" spans="1:2">
      <c r="A5158" t="s">
        <v>684</v>
      </c>
      <c r="B5158" t="s">
        <v>706</v>
      </c>
    </row>
    <row r="5159" spans="1:2">
      <c r="A5159" t="s">
        <v>685</v>
      </c>
      <c r="B5159">
        <v>0.2094</v>
      </c>
    </row>
    <row r="5160" spans="1:2">
      <c r="A5160" t="s">
        <v>250</v>
      </c>
      <c r="B5160" t="s">
        <v>687</v>
      </c>
    </row>
    <row r="5161" spans="1:2">
      <c r="A5161" t="s">
        <v>252</v>
      </c>
      <c r="B5161" t="s">
        <v>253</v>
      </c>
    </row>
    <row r="5162" spans="1:2">
      <c r="A5162" t="s">
        <v>677</v>
      </c>
    </row>
    <row r="5163" spans="1:2">
      <c r="A5163" t="s">
        <v>241</v>
      </c>
      <c r="B5163">
        <v>-1.4293400000000001</v>
      </c>
    </row>
    <row r="5164" spans="1:2">
      <c r="A5164" t="s">
        <v>242</v>
      </c>
      <c r="B5164">
        <v>0.95504</v>
      </c>
    </row>
    <row r="5165" spans="1:2">
      <c r="A5165" t="s">
        <v>243</v>
      </c>
      <c r="B5165" s="10">
        <v>0</v>
      </c>
    </row>
    <row r="5166" spans="1:2">
      <c r="A5166" t="s">
        <v>244</v>
      </c>
      <c r="B5166">
        <v>126</v>
      </c>
    </row>
    <row r="5167" spans="1:2">
      <c r="A5167" t="s">
        <v>169</v>
      </c>
      <c r="B5167" t="s">
        <v>141</v>
      </c>
    </row>
    <row r="5168" spans="1:2">
      <c r="A5168" t="s">
        <v>246</v>
      </c>
      <c r="B5168">
        <v>-4.4655199999999997</v>
      </c>
    </row>
    <row r="5169" spans="1:2">
      <c r="A5169" t="s">
        <v>247</v>
      </c>
      <c r="B5169">
        <v>-3.8801100000000002</v>
      </c>
    </row>
    <row r="5170" spans="1:2">
      <c r="A5170" t="s">
        <v>248</v>
      </c>
      <c r="B5170">
        <v>-3.5826699999999998</v>
      </c>
    </row>
    <row r="5171" spans="1:2">
      <c r="A5171" t="s">
        <v>265</v>
      </c>
      <c r="B5171">
        <v>0.05</v>
      </c>
    </row>
    <row r="5172" spans="1:2">
      <c r="A5172" t="s">
        <v>683</v>
      </c>
      <c r="B5172" t="s">
        <v>403</v>
      </c>
    </row>
    <row r="5173" spans="1:2">
      <c r="A5173" t="s">
        <v>684</v>
      </c>
      <c r="B5173" t="s">
        <v>706</v>
      </c>
    </row>
    <row r="5174" spans="1:2">
      <c r="A5174" t="s">
        <v>685</v>
      </c>
      <c r="B5174">
        <v>0.95499999999999996</v>
      </c>
    </row>
    <row r="5175" spans="1:2">
      <c r="A5175" t="s">
        <v>250</v>
      </c>
      <c r="B5175" t="s">
        <v>687</v>
      </c>
    </row>
    <row r="5176" spans="1:2">
      <c r="A5176" t="s">
        <v>252</v>
      </c>
      <c r="B5176" t="s">
        <v>253</v>
      </c>
    </row>
    <row r="5177" spans="1:2">
      <c r="A5177" t="s">
        <v>678</v>
      </c>
    </row>
    <row r="5178" spans="1:2">
      <c r="A5178" t="s">
        <v>241</v>
      </c>
      <c r="B5178" s="10">
        <v>-2.0344099999999998</v>
      </c>
    </row>
    <row r="5179" spans="1:2">
      <c r="A5179" t="s">
        <v>242</v>
      </c>
      <c r="B5179">
        <v>0.80325899999999995</v>
      </c>
    </row>
    <row r="5180" spans="1:2">
      <c r="A5180" t="s">
        <v>243</v>
      </c>
      <c r="B5180">
        <v>3</v>
      </c>
    </row>
    <row r="5181" spans="1:2">
      <c r="A5181" t="s">
        <v>244</v>
      </c>
      <c r="B5181">
        <v>123</v>
      </c>
    </row>
    <row r="5182" spans="1:2">
      <c r="A5182" t="s">
        <v>169</v>
      </c>
      <c r="B5182" t="s">
        <v>142</v>
      </c>
    </row>
    <row r="5183" spans="1:2">
      <c r="A5183" t="s">
        <v>246</v>
      </c>
      <c r="B5183">
        <v>-4.4678899999999997</v>
      </c>
    </row>
    <row r="5184" spans="1:2">
      <c r="A5184" t="s">
        <v>247</v>
      </c>
      <c r="B5184">
        <v>-3.8812899999999999</v>
      </c>
    </row>
    <row r="5185" spans="1:2">
      <c r="A5185" t="s">
        <v>248</v>
      </c>
      <c r="B5185">
        <v>-3.5834000000000001</v>
      </c>
    </row>
    <row r="5186" spans="1:2">
      <c r="A5186" t="s">
        <v>265</v>
      </c>
      <c r="B5186">
        <v>0.05</v>
      </c>
    </row>
    <row r="5187" spans="1:2">
      <c r="A5187" t="s">
        <v>683</v>
      </c>
      <c r="B5187" t="s">
        <v>403</v>
      </c>
    </row>
    <row r="5188" spans="1:2">
      <c r="A5188" t="s">
        <v>684</v>
      </c>
      <c r="B5188" t="s">
        <v>706</v>
      </c>
    </row>
    <row r="5189" spans="1:2">
      <c r="A5189" t="s">
        <v>685</v>
      </c>
      <c r="B5189">
        <v>0.80330000000000001</v>
      </c>
    </row>
    <row r="5190" spans="1:2">
      <c r="A5190" t="s">
        <v>250</v>
      </c>
      <c r="B5190" t="s">
        <v>687</v>
      </c>
    </row>
    <row r="5191" spans="1:2">
      <c r="A5191" t="s">
        <v>252</v>
      </c>
      <c r="B5191" s="10" t="s">
        <v>253</v>
      </c>
    </row>
    <row r="5192" spans="1:2">
      <c r="A5192" t="s">
        <v>679</v>
      </c>
    </row>
    <row r="5193" spans="1:2">
      <c r="A5193" t="s">
        <v>241</v>
      </c>
      <c r="B5193">
        <v>-2.4557899999999999</v>
      </c>
    </row>
    <row r="5194" spans="1:2">
      <c r="A5194" t="s">
        <v>242</v>
      </c>
      <c r="B5194">
        <v>0.59451600000000004</v>
      </c>
    </row>
    <row r="5195" spans="1:2">
      <c r="A5195" t="s">
        <v>243</v>
      </c>
      <c r="B5195">
        <v>0</v>
      </c>
    </row>
    <row r="5196" spans="1:2">
      <c r="A5196" t="s">
        <v>244</v>
      </c>
      <c r="B5196">
        <v>126</v>
      </c>
    </row>
    <row r="5197" spans="1:2">
      <c r="A5197" t="s">
        <v>169</v>
      </c>
      <c r="B5197" t="s">
        <v>143</v>
      </c>
    </row>
    <row r="5198" spans="1:2">
      <c r="A5198" t="s">
        <v>246</v>
      </c>
      <c r="B5198">
        <v>-4.4655199999999997</v>
      </c>
    </row>
    <row r="5199" spans="1:2">
      <c r="A5199" t="s">
        <v>247</v>
      </c>
      <c r="B5199">
        <v>-3.8801100000000002</v>
      </c>
    </row>
    <row r="5200" spans="1:2">
      <c r="A5200" t="s">
        <v>248</v>
      </c>
      <c r="B5200">
        <v>-3.5826699999999998</v>
      </c>
    </row>
    <row r="5201" spans="1:2">
      <c r="A5201" t="s">
        <v>265</v>
      </c>
      <c r="B5201">
        <v>0.05</v>
      </c>
    </row>
    <row r="5202" spans="1:2">
      <c r="A5202" t="s">
        <v>683</v>
      </c>
      <c r="B5202" t="s">
        <v>403</v>
      </c>
    </row>
    <row r="5203" spans="1:2">
      <c r="A5203" t="s">
        <v>684</v>
      </c>
      <c r="B5203" t="s">
        <v>706</v>
      </c>
    </row>
    <row r="5204" spans="1:2">
      <c r="A5204" t="s">
        <v>685</v>
      </c>
      <c r="B5204">
        <v>0.59450000000000003</v>
      </c>
    </row>
    <row r="5205" spans="1:2">
      <c r="A5205" t="s">
        <v>250</v>
      </c>
      <c r="B5205" t="s">
        <v>687</v>
      </c>
    </row>
    <row r="5206" spans="1:2">
      <c r="A5206" t="s">
        <v>252</v>
      </c>
      <c r="B5206" t="s">
        <v>253</v>
      </c>
    </row>
    <row r="5207" spans="1:2">
      <c r="A5207" t="s">
        <v>680</v>
      </c>
    </row>
    <row r="5208" spans="1:2">
      <c r="A5208" t="s">
        <v>241</v>
      </c>
      <c r="B5208">
        <v>-9.6445699999999999</v>
      </c>
    </row>
    <row r="5209" spans="1:2">
      <c r="A5209" t="s">
        <v>242</v>
      </c>
      <c r="B5209" s="10">
        <v>3.2213699999999999E-14</v>
      </c>
    </row>
    <row r="5210" spans="1:2">
      <c r="A5210" t="s">
        <v>243</v>
      </c>
      <c r="B5210">
        <v>0</v>
      </c>
    </row>
    <row r="5211" spans="1:2">
      <c r="A5211" t="s">
        <v>244</v>
      </c>
      <c r="B5211">
        <v>126</v>
      </c>
    </row>
    <row r="5212" spans="1:2">
      <c r="A5212" t="s">
        <v>169</v>
      </c>
      <c r="B5212" t="s">
        <v>702</v>
      </c>
    </row>
    <row r="5213" spans="1:2">
      <c r="A5213" t="s">
        <v>246</v>
      </c>
      <c r="B5213">
        <v>-4.4655199999999997</v>
      </c>
    </row>
    <row r="5214" spans="1:2">
      <c r="A5214" t="s">
        <v>247</v>
      </c>
      <c r="B5214">
        <v>-3.8801100000000002</v>
      </c>
    </row>
    <row r="5215" spans="1:2">
      <c r="A5215" t="s">
        <v>248</v>
      </c>
      <c r="B5215">
        <v>-3.5826699999999998</v>
      </c>
    </row>
    <row r="5216" spans="1:2">
      <c r="A5216" t="s">
        <v>265</v>
      </c>
      <c r="B5216">
        <v>0.05</v>
      </c>
    </row>
    <row r="5217" spans="1:2">
      <c r="A5217" t="s">
        <v>683</v>
      </c>
      <c r="B5217" t="s">
        <v>403</v>
      </c>
    </row>
    <row r="5218" spans="1:2">
      <c r="A5218" t="s">
        <v>684</v>
      </c>
      <c r="B5218" t="s">
        <v>706</v>
      </c>
    </row>
    <row r="5219" spans="1:2">
      <c r="A5219" t="s">
        <v>685</v>
      </c>
      <c r="B5219">
        <v>0</v>
      </c>
    </row>
    <row r="5220" spans="1:2">
      <c r="A5220" t="s">
        <v>250</v>
      </c>
      <c r="B5220" t="s">
        <v>697</v>
      </c>
    </row>
    <row r="5221" spans="1:2">
      <c r="A5221" t="s">
        <v>252</v>
      </c>
      <c r="B5221" t="s">
        <v>253</v>
      </c>
    </row>
    <row r="5222" spans="1:2">
      <c r="A5222" t="s">
        <v>681</v>
      </c>
    </row>
    <row r="5223" spans="1:2">
      <c r="A5223" t="s">
        <v>241</v>
      </c>
      <c r="B5223">
        <v>-3.7514799999999999</v>
      </c>
    </row>
    <row r="5224" spans="1:2">
      <c r="A5224" t="s">
        <v>242</v>
      </c>
      <c r="B5224" s="10">
        <v>6.1771899999999998E-2</v>
      </c>
    </row>
    <row r="5225" spans="1:2">
      <c r="A5225" t="s">
        <v>243</v>
      </c>
      <c r="B5225">
        <v>2</v>
      </c>
    </row>
    <row r="5226" spans="1:2">
      <c r="A5226" t="s">
        <v>244</v>
      </c>
      <c r="B5226">
        <v>124</v>
      </c>
    </row>
    <row r="5227" spans="1:2">
      <c r="A5227" t="s">
        <v>169</v>
      </c>
      <c r="B5227" t="s">
        <v>703</v>
      </c>
    </row>
    <row r="5228" spans="1:2">
      <c r="A5228" t="s">
        <v>246</v>
      </c>
      <c r="B5228">
        <v>-4.4670899999999998</v>
      </c>
    </row>
    <row r="5229" spans="1:2">
      <c r="A5229" t="s">
        <v>247</v>
      </c>
      <c r="B5229">
        <v>-3.88089</v>
      </c>
    </row>
    <row r="5230" spans="1:2">
      <c r="A5230" t="s">
        <v>248</v>
      </c>
      <c r="B5230">
        <v>-3.5831499999999998</v>
      </c>
    </row>
    <row r="5231" spans="1:2">
      <c r="A5231" t="s">
        <v>265</v>
      </c>
      <c r="B5231">
        <v>0.05</v>
      </c>
    </row>
    <row r="5232" spans="1:2">
      <c r="A5232" t="s">
        <v>683</v>
      </c>
      <c r="B5232" t="s">
        <v>403</v>
      </c>
    </row>
    <row r="5233" spans="1:2">
      <c r="A5233" t="s">
        <v>684</v>
      </c>
      <c r="B5233" t="s">
        <v>706</v>
      </c>
    </row>
    <row r="5234" spans="1:2">
      <c r="A5234" t="s">
        <v>685</v>
      </c>
      <c r="B5234">
        <v>6.1800000000000001E-2</v>
      </c>
    </row>
    <row r="5235" spans="1:2">
      <c r="A5235" t="s">
        <v>250</v>
      </c>
      <c r="B5235" t="s">
        <v>687</v>
      </c>
    </row>
    <row r="5236" spans="1:2">
      <c r="A5236" t="s">
        <v>252</v>
      </c>
      <c r="B5236" t="s">
        <v>253</v>
      </c>
    </row>
    <row r="5237" spans="1:2">
      <c r="A5237" t="s">
        <v>682</v>
      </c>
    </row>
    <row r="5238" spans="1:2">
      <c r="A5238" t="s">
        <v>241</v>
      </c>
      <c r="B5238">
        <v>-11.407400000000001</v>
      </c>
    </row>
    <row r="5239" spans="1:2">
      <c r="A5239" t="s">
        <v>242</v>
      </c>
      <c r="B5239" s="10">
        <v>3.0814400000000001E-18</v>
      </c>
    </row>
    <row r="5240" spans="1:2">
      <c r="A5240" t="s">
        <v>243</v>
      </c>
      <c r="B5240">
        <v>0</v>
      </c>
    </row>
    <row r="5241" spans="1:2">
      <c r="A5241" t="s">
        <v>244</v>
      </c>
      <c r="B5241">
        <v>126</v>
      </c>
    </row>
    <row r="5242" spans="1:2">
      <c r="A5242" t="s">
        <v>169</v>
      </c>
      <c r="B5242" t="s">
        <v>704</v>
      </c>
    </row>
    <row r="5243" spans="1:2">
      <c r="A5243" t="s">
        <v>246</v>
      </c>
      <c r="B5243">
        <v>-4.4655199999999997</v>
      </c>
    </row>
    <row r="5244" spans="1:2">
      <c r="A5244" t="s">
        <v>247</v>
      </c>
      <c r="B5244">
        <v>-3.8801100000000002</v>
      </c>
    </row>
    <row r="5245" spans="1:2">
      <c r="A5245" t="s">
        <v>248</v>
      </c>
      <c r="B5245">
        <v>-3.5826699999999998</v>
      </c>
    </row>
    <row r="5246" spans="1:2">
      <c r="A5246" t="s">
        <v>265</v>
      </c>
      <c r="B5246">
        <v>0.05</v>
      </c>
    </row>
    <row r="5247" spans="1:2">
      <c r="A5247" t="s">
        <v>683</v>
      </c>
      <c r="B5247" t="s">
        <v>403</v>
      </c>
    </row>
    <row r="5248" spans="1:2">
      <c r="A5248" t="s">
        <v>684</v>
      </c>
      <c r="B5248" t="s">
        <v>706</v>
      </c>
    </row>
    <row r="5249" spans="1:2">
      <c r="A5249" t="s">
        <v>685</v>
      </c>
      <c r="B5249">
        <v>0</v>
      </c>
    </row>
    <row r="5250" spans="1:2">
      <c r="A5250" t="s">
        <v>250</v>
      </c>
      <c r="B5250" t="s">
        <v>697</v>
      </c>
    </row>
    <row r="5251" spans="1:2">
      <c r="A5251" t="s">
        <v>252</v>
      </c>
      <c r="B5251" t="s">
        <v>253</v>
      </c>
    </row>
    <row r="5252" spans="1:2">
      <c r="A5252" t="s">
        <v>633</v>
      </c>
    </row>
    <row r="5253" spans="1:2">
      <c r="A5253" t="s">
        <v>241</v>
      </c>
      <c r="B5253">
        <v>-3.1503899999999998</v>
      </c>
    </row>
    <row r="5254" spans="1:2">
      <c r="A5254" t="s">
        <v>242</v>
      </c>
      <c r="B5254">
        <v>0.22870199999999999</v>
      </c>
    </row>
    <row r="5255" spans="1:2">
      <c r="A5255" t="s">
        <v>243</v>
      </c>
      <c r="B5255">
        <v>0</v>
      </c>
    </row>
    <row r="5256" spans="1:2">
      <c r="A5256" t="s">
        <v>244</v>
      </c>
      <c r="B5256">
        <v>126</v>
      </c>
    </row>
    <row r="5257" spans="1:2">
      <c r="A5257" t="s">
        <v>169</v>
      </c>
      <c r="B5257" t="s">
        <v>108</v>
      </c>
    </row>
    <row r="5258" spans="1:2">
      <c r="A5258" t="s">
        <v>246</v>
      </c>
      <c r="B5258">
        <v>-4.4655199999999997</v>
      </c>
    </row>
    <row r="5259" spans="1:2">
      <c r="A5259" t="s">
        <v>247</v>
      </c>
      <c r="B5259">
        <v>-3.8801100000000002</v>
      </c>
    </row>
    <row r="5260" spans="1:2">
      <c r="A5260" t="s">
        <v>248</v>
      </c>
      <c r="B5260">
        <v>-3.5826699999999998</v>
      </c>
    </row>
    <row r="5261" spans="1:2">
      <c r="A5261" t="s">
        <v>265</v>
      </c>
      <c r="B5261">
        <v>0.01</v>
      </c>
    </row>
    <row r="5262" spans="1:2">
      <c r="A5262" t="s">
        <v>683</v>
      </c>
      <c r="B5262" t="s">
        <v>403</v>
      </c>
    </row>
    <row r="5263" spans="1:2">
      <c r="A5263" t="s">
        <v>684</v>
      </c>
      <c r="B5263" t="s">
        <v>706</v>
      </c>
    </row>
    <row r="5264" spans="1:2">
      <c r="A5264" t="s">
        <v>685</v>
      </c>
      <c r="B5264">
        <v>0.22869999999999999</v>
      </c>
    </row>
    <row r="5265" spans="1:2">
      <c r="A5265" t="s">
        <v>250</v>
      </c>
      <c r="B5265" t="s">
        <v>687</v>
      </c>
    </row>
    <row r="5266" spans="1:2">
      <c r="A5266" t="s">
        <v>252</v>
      </c>
      <c r="B5266" t="s">
        <v>253</v>
      </c>
    </row>
    <row r="5267" spans="1:2">
      <c r="A5267" t="s">
        <v>634</v>
      </c>
    </row>
    <row r="5268" spans="1:2">
      <c r="A5268" t="s">
        <v>241</v>
      </c>
      <c r="B5268">
        <v>-2.4537800000000001</v>
      </c>
    </row>
    <row r="5269" spans="1:2">
      <c r="A5269" t="s">
        <v>242</v>
      </c>
      <c r="B5269">
        <v>0.59565400000000002</v>
      </c>
    </row>
    <row r="5270" spans="1:2">
      <c r="A5270" t="s">
        <v>243</v>
      </c>
      <c r="B5270">
        <v>0</v>
      </c>
    </row>
    <row r="5271" spans="1:2">
      <c r="A5271" t="s">
        <v>244</v>
      </c>
      <c r="B5271">
        <v>126</v>
      </c>
    </row>
    <row r="5272" spans="1:2">
      <c r="A5272" t="s">
        <v>169</v>
      </c>
      <c r="B5272" t="s">
        <v>109</v>
      </c>
    </row>
    <row r="5273" spans="1:2">
      <c r="A5273" t="s">
        <v>246</v>
      </c>
      <c r="B5273">
        <v>-4.4655199999999997</v>
      </c>
    </row>
    <row r="5274" spans="1:2">
      <c r="A5274" t="s">
        <v>247</v>
      </c>
      <c r="B5274">
        <v>-3.8801100000000002</v>
      </c>
    </row>
    <row r="5275" spans="1:2">
      <c r="A5275" t="s">
        <v>248</v>
      </c>
      <c r="B5275">
        <v>-3.5826699999999998</v>
      </c>
    </row>
    <row r="5276" spans="1:2">
      <c r="A5276" t="s">
        <v>265</v>
      </c>
      <c r="B5276">
        <v>0.01</v>
      </c>
    </row>
    <row r="5277" spans="1:2">
      <c r="A5277" t="s">
        <v>683</v>
      </c>
      <c r="B5277" t="s">
        <v>403</v>
      </c>
    </row>
    <row r="5278" spans="1:2">
      <c r="A5278" t="s">
        <v>684</v>
      </c>
      <c r="B5278" t="s">
        <v>706</v>
      </c>
    </row>
    <row r="5279" spans="1:2">
      <c r="A5279" t="s">
        <v>685</v>
      </c>
      <c r="B5279">
        <v>0.59570000000000001</v>
      </c>
    </row>
    <row r="5280" spans="1:2">
      <c r="A5280" t="s">
        <v>250</v>
      </c>
      <c r="B5280" t="s">
        <v>687</v>
      </c>
    </row>
    <row r="5281" spans="1:2">
      <c r="A5281" t="s">
        <v>252</v>
      </c>
      <c r="B5281" t="s">
        <v>253</v>
      </c>
    </row>
    <row r="5282" spans="1:2">
      <c r="A5282" t="s">
        <v>635</v>
      </c>
    </row>
    <row r="5283" spans="1:2">
      <c r="A5283" t="s">
        <v>241</v>
      </c>
      <c r="B5283">
        <v>-2.4134699999999998</v>
      </c>
    </row>
    <row r="5284" spans="1:2">
      <c r="A5284" t="s">
        <v>242</v>
      </c>
      <c r="B5284">
        <v>0.61826800000000004</v>
      </c>
    </row>
    <row r="5285" spans="1:2">
      <c r="A5285" t="s">
        <v>243</v>
      </c>
      <c r="B5285">
        <v>0</v>
      </c>
    </row>
    <row r="5286" spans="1:2">
      <c r="A5286" t="s">
        <v>244</v>
      </c>
      <c r="B5286">
        <v>126</v>
      </c>
    </row>
    <row r="5287" spans="1:2">
      <c r="A5287" t="s">
        <v>169</v>
      </c>
      <c r="B5287" t="s">
        <v>110</v>
      </c>
    </row>
    <row r="5288" spans="1:2">
      <c r="A5288" t="s">
        <v>246</v>
      </c>
      <c r="B5288">
        <v>-4.4655199999999997</v>
      </c>
    </row>
    <row r="5289" spans="1:2">
      <c r="A5289" t="s">
        <v>247</v>
      </c>
      <c r="B5289">
        <v>-3.8801100000000002</v>
      </c>
    </row>
    <row r="5290" spans="1:2">
      <c r="A5290" t="s">
        <v>248</v>
      </c>
      <c r="B5290">
        <v>-3.5826699999999998</v>
      </c>
    </row>
    <row r="5291" spans="1:2">
      <c r="A5291" t="s">
        <v>265</v>
      </c>
      <c r="B5291">
        <v>0.01</v>
      </c>
    </row>
    <row r="5292" spans="1:2">
      <c r="A5292" t="s">
        <v>683</v>
      </c>
      <c r="B5292" t="s">
        <v>403</v>
      </c>
    </row>
    <row r="5293" spans="1:2">
      <c r="A5293" t="s">
        <v>684</v>
      </c>
      <c r="B5293" t="s">
        <v>706</v>
      </c>
    </row>
    <row r="5294" spans="1:2">
      <c r="A5294" t="s">
        <v>685</v>
      </c>
      <c r="B5294">
        <v>0.61829999999999996</v>
      </c>
    </row>
    <row r="5295" spans="1:2">
      <c r="A5295" t="s">
        <v>250</v>
      </c>
      <c r="B5295" t="s">
        <v>687</v>
      </c>
    </row>
    <row r="5296" spans="1:2">
      <c r="A5296" t="s">
        <v>252</v>
      </c>
      <c r="B5296" t="s">
        <v>253</v>
      </c>
    </row>
    <row r="5297" spans="1:2">
      <c r="A5297" t="s">
        <v>636</v>
      </c>
    </row>
    <row r="5298" spans="1:2">
      <c r="A5298" t="s">
        <v>241</v>
      </c>
      <c r="B5298">
        <v>-3.4853000000000001</v>
      </c>
    </row>
    <row r="5299" spans="1:2">
      <c r="A5299" t="s">
        <v>242</v>
      </c>
      <c r="B5299">
        <v>0.116679</v>
      </c>
    </row>
    <row r="5300" spans="1:2">
      <c r="A5300" t="s">
        <v>243</v>
      </c>
      <c r="B5300">
        <v>0</v>
      </c>
    </row>
    <row r="5301" spans="1:2">
      <c r="A5301" t="s">
        <v>244</v>
      </c>
      <c r="B5301">
        <v>126</v>
      </c>
    </row>
    <row r="5302" spans="1:2">
      <c r="A5302" t="s">
        <v>169</v>
      </c>
      <c r="B5302" t="s">
        <v>111</v>
      </c>
    </row>
    <row r="5303" spans="1:2">
      <c r="A5303" t="s">
        <v>246</v>
      </c>
      <c r="B5303">
        <v>-4.4655199999999997</v>
      </c>
    </row>
    <row r="5304" spans="1:2">
      <c r="A5304" t="s">
        <v>247</v>
      </c>
      <c r="B5304">
        <v>-3.8801100000000002</v>
      </c>
    </row>
    <row r="5305" spans="1:2">
      <c r="A5305" t="s">
        <v>248</v>
      </c>
      <c r="B5305">
        <v>-3.5826699999999998</v>
      </c>
    </row>
    <row r="5306" spans="1:2">
      <c r="A5306" t="s">
        <v>265</v>
      </c>
      <c r="B5306">
        <v>0.01</v>
      </c>
    </row>
    <row r="5307" spans="1:2">
      <c r="A5307" t="s">
        <v>683</v>
      </c>
      <c r="B5307" t="s">
        <v>403</v>
      </c>
    </row>
    <row r="5308" spans="1:2">
      <c r="A5308" t="s">
        <v>684</v>
      </c>
      <c r="B5308" t="s">
        <v>706</v>
      </c>
    </row>
    <row r="5309" spans="1:2">
      <c r="A5309" t="s">
        <v>685</v>
      </c>
      <c r="B5309">
        <v>0.1167</v>
      </c>
    </row>
    <row r="5310" spans="1:2">
      <c r="A5310" t="s">
        <v>250</v>
      </c>
      <c r="B5310" t="s">
        <v>687</v>
      </c>
    </row>
    <row r="5311" spans="1:2">
      <c r="A5311" t="s">
        <v>252</v>
      </c>
      <c r="B5311" t="s">
        <v>253</v>
      </c>
    </row>
    <row r="5312" spans="1:2">
      <c r="A5312" t="s">
        <v>637</v>
      </c>
    </row>
    <row r="5313" spans="1:2">
      <c r="A5313" t="s">
        <v>241</v>
      </c>
      <c r="B5313">
        <v>-2.1372399999999998</v>
      </c>
    </row>
    <row r="5314" spans="1:2">
      <c r="A5314" t="s">
        <v>242</v>
      </c>
      <c r="B5314">
        <v>0.75933099999999998</v>
      </c>
    </row>
    <row r="5315" spans="1:2">
      <c r="A5315" t="s">
        <v>243</v>
      </c>
      <c r="B5315">
        <v>2</v>
      </c>
    </row>
    <row r="5316" spans="1:2">
      <c r="A5316" t="s">
        <v>244</v>
      </c>
      <c r="B5316">
        <v>124</v>
      </c>
    </row>
    <row r="5317" spans="1:2">
      <c r="A5317" t="s">
        <v>169</v>
      </c>
      <c r="B5317" t="s">
        <v>113</v>
      </c>
    </row>
    <row r="5318" spans="1:2">
      <c r="A5318" t="s">
        <v>246</v>
      </c>
      <c r="B5318">
        <v>-4.4670899999999998</v>
      </c>
    </row>
    <row r="5319" spans="1:2">
      <c r="A5319" t="s">
        <v>247</v>
      </c>
      <c r="B5319">
        <v>-3.88089</v>
      </c>
    </row>
    <row r="5320" spans="1:2">
      <c r="A5320" t="s">
        <v>248</v>
      </c>
      <c r="B5320">
        <v>-3.5831499999999998</v>
      </c>
    </row>
    <row r="5321" spans="1:2">
      <c r="A5321" t="s">
        <v>265</v>
      </c>
      <c r="B5321">
        <v>0.01</v>
      </c>
    </row>
    <row r="5322" spans="1:2">
      <c r="A5322" t="s">
        <v>683</v>
      </c>
      <c r="B5322" t="s">
        <v>403</v>
      </c>
    </row>
    <row r="5323" spans="1:2">
      <c r="A5323" t="s">
        <v>684</v>
      </c>
      <c r="B5323" t="s">
        <v>706</v>
      </c>
    </row>
    <row r="5324" spans="1:2">
      <c r="A5324" t="s">
        <v>685</v>
      </c>
      <c r="B5324">
        <v>0.75929999999999997</v>
      </c>
    </row>
    <row r="5325" spans="1:2">
      <c r="A5325" t="s">
        <v>250</v>
      </c>
      <c r="B5325" t="s">
        <v>687</v>
      </c>
    </row>
    <row r="5326" spans="1:2">
      <c r="A5326" t="s">
        <v>252</v>
      </c>
      <c r="B5326" t="s">
        <v>253</v>
      </c>
    </row>
    <row r="5327" spans="1:2">
      <c r="A5327" t="s">
        <v>638</v>
      </c>
    </row>
    <row r="5328" spans="1:2">
      <c r="A5328" t="s">
        <v>241</v>
      </c>
      <c r="B5328">
        <v>-2.9624700000000002</v>
      </c>
    </row>
    <row r="5329" spans="1:2">
      <c r="A5329" t="s">
        <v>242</v>
      </c>
      <c r="B5329">
        <v>0.31337700000000002</v>
      </c>
    </row>
    <row r="5330" spans="1:2">
      <c r="A5330" t="s">
        <v>243</v>
      </c>
      <c r="B5330">
        <v>0</v>
      </c>
    </row>
    <row r="5331" spans="1:2">
      <c r="A5331" t="s">
        <v>244</v>
      </c>
      <c r="B5331">
        <v>126</v>
      </c>
    </row>
    <row r="5332" spans="1:2">
      <c r="A5332" t="s">
        <v>169</v>
      </c>
      <c r="B5332" t="s">
        <v>114</v>
      </c>
    </row>
    <row r="5333" spans="1:2">
      <c r="A5333" t="s">
        <v>246</v>
      </c>
      <c r="B5333">
        <v>-4.4655199999999997</v>
      </c>
    </row>
    <row r="5334" spans="1:2">
      <c r="A5334" t="s">
        <v>247</v>
      </c>
      <c r="B5334">
        <v>-3.8801100000000002</v>
      </c>
    </row>
    <row r="5335" spans="1:2">
      <c r="A5335" t="s">
        <v>248</v>
      </c>
      <c r="B5335">
        <v>-3.5826699999999998</v>
      </c>
    </row>
    <row r="5336" spans="1:2">
      <c r="A5336" t="s">
        <v>265</v>
      </c>
      <c r="B5336">
        <v>0.01</v>
      </c>
    </row>
    <row r="5337" spans="1:2">
      <c r="A5337" t="s">
        <v>683</v>
      </c>
      <c r="B5337" t="s">
        <v>403</v>
      </c>
    </row>
    <row r="5338" spans="1:2">
      <c r="A5338" t="s">
        <v>684</v>
      </c>
      <c r="B5338" t="s">
        <v>706</v>
      </c>
    </row>
    <row r="5339" spans="1:2">
      <c r="A5339" t="s">
        <v>685</v>
      </c>
      <c r="B5339">
        <v>0.31340000000000001</v>
      </c>
    </row>
    <row r="5340" spans="1:2">
      <c r="A5340" t="s">
        <v>250</v>
      </c>
      <c r="B5340" t="s">
        <v>687</v>
      </c>
    </row>
    <row r="5341" spans="1:2">
      <c r="A5341" t="s">
        <v>252</v>
      </c>
      <c r="B5341" t="s">
        <v>253</v>
      </c>
    </row>
    <row r="5342" spans="1:2">
      <c r="A5342" t="s">
        <v>639</v>
      </c>
    </row>
    <row r="5343" spans="1:2">
      <c r="A5343" t="s">
        <v>241</v>
      </c>
      <c r="B5343">
        <v>-2.8685299999999998</v>
      </c>
    </row>
    <row r="5344" spans="1:2">
      <c r="A5344" t="s">
        <v>242</v>
      </c>
      <c r="B5344">
        <v>0.36137599999999998</v>
      </c>
    </row>
    <row r="5345" spans="1:2">
      <c r="A5345" t="s">
        <v>243</v>
      </c>
      <c r="B5345">
        <v>0</v>
      </c>
    </row>
    <row r="5346" spans="1:2">
      <c r="A5346" t="s">
        <v>244</v>
      </c>
      <c r="B5346">
        <v>126</v>
      </c>
    </row>
    <row r="5347" spans="1:2">
      <c r="A5347" t="s">
        <v>169</v>
      </c>
      <c r="B5347" t="s">
        <v>115</v>
      </c>
    </row>
    <row r="5348" spans="1:2">
      <c r="A5348" t="s">
        <v>246</v>
      </c>
      <c r="B5348">
        <v>-4.4655199999999997</v>
      </c>
    </row>
    <row r="5349" spans="1:2">
      <c r="A5349" t="s">
        <v>247</v>
      </c>
      <c r="B5349">
        <v>-3.8801100000000002</v>
      </c>
    </row>
    <row r="5350" spans="1:2">
      <c r="A5350" t="s">
        <v>248</v>
      </c>
      <c r="B5350">
        <v>-3.5826699999999998</v>
      </c>
    </row>
    <row r="5351" spans="1:2">
      <c r="A5351" t="s">
        <v>265</v>
      </c>
      <c r="B5351">
        <v>0.01</v>
      </c>
    </row>
    <row r="5352" spans="1:2">
      <c r="A5352" t="s">
        <v>683</v>
      </c>
      <c r="B5352" t="s">
        <v>403</v>
      </c>
    </row>
    <row r="5353" spans="1:2">
      <c r="A5353" t="s">
        <v>684</v>
      </c>
      <c r="B5353" t="s">
        <v>706</v>
      </c>
    </row>
    <row r="5354" spans="1:2">
      <c r="A5354" t="s">
        <v>685</v>
      </c>
      <c r="B5354">
        <v>0.3614</v>
      </c>
    </row>
    <row r="5355" spans="1:2">
      <c r="A5355" t="s">
        <v>250</v>
      </c>
      <c r="B5355" t="s">
        <v>687</v>
      </c>
    </row>
    <row r="5356" spans="1:2">
      <c r="A5356" t="s">
        <v>252</v>
      </c>
      <c r="B5356" t="s">
        <v>253</v>
      </c>
    </row>
    <row r="5357" spans="1:2">
      <c r="A5357" t="s">
        <v>640</v>
      </c>
    </row>
    <row r="5358" spans="1:2">
      <c r="A5358" t="s">
        <v>241</v>
      </c>
      <c r="B5358">
        <v>-4.0463300000000002</v>
      </c>
    </row>
    <row r="5359" spans="1:2">
      <c r="A5359" t="s">
        <v>242</v>
      </c>
      <c r="B5359">
        <v>2.7561499999999999E-2</v>
      </c>
    </row>
    <row r="5360" spans="1:2">
      <c r="A5360" t="s">
        <v>243</v>
      </c>
      <c r="B5360">
        <v>0</v>
      </c>
    </row>
    <row r="5361" spans="1:2">
      <c r="A5361" t="s">
        <v>244</v>
      </c>
      <c r="B5361">
        <v>126</v>
      </c>
    </row>
    <row r="5362" spans="1:2">
      <c r="A5362" t="s">
        <v>169</v>
      </c>
      <c r="B5362" t="s">
        <v>116</v>
      </c>
    </row>
    <row r="5363" spans="1:2">
      <c r="A5363" t="s">
        <v>246</v>
      </c>
      <c r="B5363">
        <v>-4.4655199999999997</v>
      </c>
    </row>
    <row r="5364" spans="1:2">
      <c r="A5364" t="s">
        <v>247</v>
      </c>
      <c r="B5364">
        <v>-3.8801100000000002</v>
      </c>
    </row>
    <row r="5365" spans="1:2">
      <c r="A5365" t="s">
        <v>248</v>
      </c>
      <c r="B5365">
        <v>-3.5826699999999998</v>
      </c>
    </row>
    <row r="5366" spans="1:2">
      <c r="A5366" t="s">
        <v>265</v>
      </c>
      <c r="B5366">
        <v>0.01</v>
      </c>
    </row>
    <row r="5367" spans="1:2">
      <c r="A5367" t="s">
        <v>683</v>
      </c>
      <c r="B5367" t="s">
        <v>403</v>
      </c>
    </row>
    <row r="5368" spans="1:2">
      <c r="A5368" t="s">
        <v>684</v>
      </c>
      <c r="B5368" t="s">
        <v>706</v>
      </c>
    </row>
    <row r="5369" spans="1:2">
      <c r="A5369" t="s">
        <v>685</v>
      </c>
      <c r="B5369">
        <v>2.76E-2</v>
      </c>
    </row>
    <row r="5370" spans="1:2">
      <c r="A5370" t="s">
        <v>250</v>
      </c>
      <c r="B5370" t="s">
        <v>687</v>
      </c>
    </row>
    <row r="5371" spans="1:2">
      <c r="A5371" t="s">
        <v>252</v>
      </c>
      <c r="B5371" t="s">
        <v>253</v>
      </c>
    </row>
    <row r="5372" spans="1:2">
      <c r="A5372" t="s">
        <v>641</v>
      </c>
    </row>
    <row r="5373" spans="1:2">
      <c r="A5373" t="s">
        <v>241</v>
      </c>
      <c r="B5373">
        <v>-5.4691400000000003</v>
      </c>
    </row>
    <row r="5374" spans="1:2">
      <c r="A5374" t="s">
        <v>242</v>
      </c>
      <c r="B5374">
        <v>1.4550899999999999E-4</v>
      </c>
    </row>
    <row r="5375" spans="1:2">
      <c r="A5375" t="s">
        <v>243</v>
      </c>
      <c r="B5375">
        <v>0</v>
      </c>
    </row>
    <row r="5376" spans="1:2">
      <c r="A5376" t="s">
        <v>244</v>
      </c>
      <c r="B5376">
        <v>126</v>
      </c>
    </row>
    <row r="5377" spans="1:2">
      <c r="A5377" t="s">
        <v>169</v>
      </c>
      <c r="B5377" t="s">
        <v>118</v>
      </c>
    </row>
    <row r="5378" spans="1:2">
      <c r="A5378" t="s">
        <v>246</v>
      </c>
      <c r="B5378">
        <v>-4.4655199999999997</v>
      </c>
    </row>
    <row r="5379" spans="1:2">
      <c r="A5379" t="s">
        <v>247</v>
      </c>
      <c r="B5379">
        <v>-3.8801100000000002</v>
      </c>
    </row>
    <row r="5380" spans="1:2">
      <c r="A5380" t="s">
        <v>248</v>
      </c>
      <c r="B5380">
        <v>-3.5826699999999998</v>
      </c>
    </row>
    <row r="5381" spans="1:2">
      <c r="A5381" t="s">
        <v>265</v>
      </c>
      <c r="B5381">
        <v>0.01</v>
      </c>
    </row>
    <row r="5382" spans="1:2">
      <c r="A5382" t="s">
        <v>683</v>
      </c>
      <c r="B5382" t="s">
        <v>403</v>
      </c>
    </row>
    <row r="5383" spans="1:2">
      <c r="A5383" t="s">
        <v>684</v>
      </c>
      <c r="B5383" t="s">
        <v>706</v>
      </c>
    </row>
    <row r="5384" spans="1:2">
      <c r="A5384" t="s">
        <v>685</v>
      </c>
      <c r="B5384">
        <v>1E-4</v>
      </c>
    </row>
    <row r="5385" spans="1:2">
      <c r="A5385" t="s">
        <v>250</v>
      </c>
      <c r="B5385" t="s">
        <v>697</v>
      </c>
    </row>
    <row r="5386" spans="1:2">
      <c r="A5386" t="s">
        <v>252</v>
      </c>
      <c r="B5386" t="s">
        <v>253</v>
      </c>
    </row>
    <row r="5387" spans="1:2">
      <c r="A5387" t="s">
        <v>642</v>
      </c>
    </row>
    <row r="5388" spans="1:2">
      <c r="A5388" t="s">
        <v>241</v>
      </c>
      <c r="B5388">
        <v>-3.7524999999999999</v>
      </c>
    </row>
    <row r="5389" spans="1:2">
      <c r="A5389" t="s">
        <v>242</v>
      </c>
      <c r="B5389">
        <v>6.16103E-2</v>
      </c>
    </row>
    <row r="5390" spans="1:2">
      <c r="A5390" t="s">
        <v>243</v>
      </c>
      <c r="B5390">
        <v>0</v>
      </c>
    </row>
    <row r="5391" spans="1:2">
      <c r="A5391" t="s">
        <v>244</v>
      </c>
      <c r="B5391">
        <v>126</v>
      </c>
    </row>
    <row r="5392" spans="1:2">
      <c r="A5392" t="s">
        <v>169</v>
      </c>
      <c r="B5392" t="s">
        <v>119</v>
      </c>
    </row>
    <row r="5393" spans="1:2">
      <c r="A5393" t="s">
        <v>246</v>
      </c>
      <c r="B5393">
        <v>-4.4655199999999997</v>
      </c>
    </row>
    <row r="5394" spans="1:2">
      <c r="A5394" t="s">
        <v>247</v>
      </c>
      <c r="B5394">
        <v>-3.8801100000000002</v>
      </c>
    </row>
    <row r="5395" spans="1:2">
      <c r="A5395" t="s">
        <v>248</v>
      </c>
      <c r="B5395">
        <v>-3.5826699999999998</v>
      </c>
    </row>
    <row r="5396" spans="1:2">
      <c r="A5396" t="s">
        <v>265</v>
      </c>
      <c r="B5396">
        <v>0.01</v>
      </c>
    </row>
    <row r="5397" spans="1:2">
      <c r="A5397" t="s">
        <v>683</v>
      </c>
      <c r="B5397" t="s">
        <v>403</v>
      </c>
    </row>
    <row r="5398" spans="1:2">
      <c r="A5398" t="s">
        <v>684</v>
      </c>
      <c r="B5398" t="s">
        <v>706</v>
      </c>
    </row>
    <row r="5399" spans="1:2">
      <c r="A5399" t="s">
        <v>685</v>
      </c>
      <c r="B5399">
        <v>6.1600000000000002E-2</v>
      </c>
    </row>
    <row r="5400" spans="1:2">
      <c r="A5400" t="s">
        <v>250</v>
      </c>
      <c r="B5400" t="s">
        <v>687</v>
      </c>
    </row>
    <row r="5401" spans="1:2">
      <c r="A5401" t="s">
        <v>252</v>
      </c>
      <c r="B5401" t="s">
        <v>253</v>
      </c>
    </row>
    <row r="5402" spans="1:2">
      <c r="A5402" t="s">
        <v>643</v>
      </c>
    </row>
    <row r="5403" spans="1:2">
      <c r="A5403" t="s">
        <v>241</v>
      </c>
      <c r="B5403">
        <v>-3.5759599999999998</v>
      </c>
    </row>
    <row r="5404" spans="1:2">
      <c r="A5404" t="s">
        <v>242</v>
      </c>
      <c r="B5404">
        <v>9.4902700000000006E-2</v>
      </c>
    </row>
    <row r="5405" spans="1:2">
      <c r="A5405" t="s">
        <v>243</v>
      </c>
      <c r="B5405">
        <v>0</v>
      </c>
    </row>
    <row r="5406" spans="1:2">
      <c r="A5406" t="s">
        <v>244</v>
      </c>
      <c r="B5406">
        <v>126</v>
      </c>
    </row>
    <row r="5407" spans="1:2">
      <c r="A5407" t="s">
        <v>169</v>
      </c>
      <c r="B5407" t="s">
        <v>120</v>
      </c>
    </row>
    <row r="5408" spans="1:2">
      <c r="A5408" t="s">
        <v>246</v>
      </c>
      <c r="B5408">
        <v>-4.4655199999999997</v>
      </c>
    </row>
    <row r="5409" spans="1:2">
      <c r="A5409" t="s">
        <v>247</v>
      </c>
      <c r="B5409">
        <v>-3.8801100000000002</v>
      </c>
    </row>
    <row r="5410" spans="1:2">
      <c r="A5410" t="s">
        <v>248</v>
      </c>
      <c r="B5410">
        <v>-3.5826699999999998</v>
      </c>
    </row>
    <row r="5411" spans="1:2">
      <c r="A5411" t="s">
        <v>265</v>
      </c>
      <c r="B5411">
        <v>0.01</v>
      </c>
    </row>
    <row r="5412" spans="1:2">
      <c r="A5412" t="s">
        <v>683</v>
      </c>
      <c r="B5412" t="s">
        <v>403</v>
      </c>
    </row>
    <row r="5413" spans="1:2">
      <c r="A5413" t="s">
        <v>684</v>
      </c>
      <c r="B5413" t="s">
        <v>706</v>
      </c>
    </row>
    <row r="5414" spans="1:2">
      <c r="A5414" t="s">
        <v>685</v>
      </c>
      <c r="B5414">
        <v>9.4899999999999998E-2</v>
      </c>
    </row>
    <row r="5415" spans="1:2">
      <c r="A5415" t="s">
        <v>250</v>
      </c>
      <c r="B5415" t="s">
        <v>687</v>
      </c>
    </row>
    <row r="5416" spans="1:2">
      <c r="A5416" t="s">
        <v>252</v>
      </c>
      <c r="B5416" t="s">
        <v>253</v>
      </c>
    </row>
    <row r="5417" spans="1:2">
      <c r="A5417" t="s">
        <v>644</v>
      </c>
    </row>
    <row r="5418" spans="1:2">
      <c r="A5418" t="s">
        <v>241</v>
      </c>
      <c r="B5418">
        <v>-4.2427700000000002</v>
      </c>
    </row>
    <row r="5419" spans="1:2">
      <c r="A5419" t="s">
        <v>242</v>
      </c>
      <c r="B5419">
        <v>1.5195E-2</v>
      </c>
    </row>
    <row r="5420" spans="1:2">
      <c r="A5420" t="s">
        <v>243</v>
      </c>
      <c r="B5420">
        <v>0</v>
      </c>
    </row>
    <row r="5421" spans="1:2">
      <c r="A5421" t="s">
        <v>244</v>
      </c>
      <c r="B5421">
        <v>126</v>
      </c>
    </row>
    <row r="5422" spans="1:2">
      <c r="A5422" t="s">
        <v>169</v>
      </c>
      <c r="B5422" t="s">
        <v>121</v>
      </c>
    </row>
    <row r="5423" spans="1:2">
      <c r="A5423" t="s">
        <v>246</v>
      </c>
      <c r="B5423">
        <v>-4.4655199999999997</v>
      </c>
    </row>
    <row r="5424" spans="1:2">
      <c r="A5424" t="s">
        <v>247</v>
      </c>
      <c r="B5424">
        <v>-3.8801100000000002</v>
      </c>
    </row>
    <row r="5425" spans="1:2">
      <c r="A5425" t="s">
        <v>248</v>
      </c>
      <c r="B5425">
        <v>-3.5826699999999998</v>
      </c>
    </row>
    <row r="5426" spans="1:2">
      <c r="A5426" t="s">
        <v>265</v>
      </c>
      <c r="B5426">
        <v>0.01</v>
      </c>
    </row>
    <row r="5427" spans="1:2">
      <c r="A5427" t="s">
        <v>683</v>
      </c>
      <c r="B5427" t="s">
        <v>403</v>
      </c>
    </row>
    <row r="5428" spans="1:2">
      <c r="A5428" t="s">
        <v>684</v>
      </c>
      <c r="B5428" t="s">
        <v>706</v>
      </c>
    </row>
    <row r="5429" spans="1:2">
      <c r="A5429" t="s">
        <v>685</v>
      </c>
      <c r="B5429">
        <v>1.52E-2</v>
      </c>
    </row>
    <row r="5430" spans="1:2">
      <c r="A5430" t="s">
        <v>250</v>
      </c>
      <c r="B5430" t="s">
        <v>687</v>
      </c>
    </row>
    <row r="5431" spans="1:2">
      <c r="A5431" t="s">
        <v>252</v>
      </c>
      <c r="B5431" t="s">
        <v>253</v>
      </c>
    </row>
    <row r="5432" spans="1:2">
      <c r="A5432" t="s">
        <v>645</v>
      </c>
    </row>
    <row r="5433" spans="1:2">
      <c r="A5433" t="s">
        <v>241</v>
      </c>
      <c r="B5433">
        <v>-3.0936599999999999</v>
      </c>
    </row>
    <row r="5434" spans="1:2">
      <c r="A5434" t="s">
        <v>242</v>
      </c>
      <c r="B5434">
        <v>0.25252400000000003</v>
      </c>
    </row>
    <row r="5435" spans="1:2">
      <c r="A5435" t="s">
        <v>243</v>
      </c>
      <c r="B5435">
        <v>0</v>
      </c>
    </row>
    <row r="5436" spans="1:2">
      <c r="A5436" t="s">
        <v>244</v>
      </c>
      <c r="B5436">
        <v>126</v>
      </c>
    </row>
    <row r="5437" spans="1:2">
      <c r="A5437" t="s">
        <v>169</v>
      </c>
      <c r="B5437" t="s">
        <v>688</v>
      </c>
    </row>
    <row r="5438" spans="1:2">
      <c r="A5438" t="s">
        <v>246</v>
      </c>
      <c r="B5438">
        <v>-4.4655199999999997</v>
      </c>
    </row>
    <row r="5439" spans="1:2">
      <c r="A5439" t="s">
        <v>247</v>
      </c>
      <c r="B5439">
        <v>-3.8801100000000002</v>
      </c>
    </row>
    <row r="5440" spans="1:2">
      <c r="A5440" t="s">
        <v>248</v>
      </c>
      <c r="B5440">
        <v>-3.5826699999999998</v>
      </c>
    </row>
    <row r="5441" spans="1:2">
      <c r="A5441" t="s">
        <v>265</v>
      </c>
      <c r="B5441">
        <v>0.01</v>
      </c>
    </row>
    <row r="5442" spans="1:2">
      <c r="A5442" t="s">
        <v>683</v>
      </c>
      <c r="B5442" t="s">
        <v>403</v>
      </c>
    </row>
    <row r="5443" spans="1:2">
      <c r="A5443" t="s">
        <v>684</v>
      </c>
      <c r="B5443" t="s">
        <v>706</v>
      </c>
    </row>
    <row r="5444" spans="1:2">
      <c r="A5444" t="s">
        <v>685</v>
      </c>
      <c r="B5444">
        <v>0.2525</v>
      </c>
    </row>
    <row r="5445" spans="1:2">
      <c r="A5445" t="s">
        <v>250</v>
      </c>
      <c r="B5445" t="s">
        <v>687</v>
      </c>
    </row>
    <row r="5446" spans="1:2">
      <c r="A5446" t="s">
        <v>252</v>
      </c>
      <c r="B5446" t="s">
        <v>253</v>
      </c>
    </row>
    <row r="5447" spans="1:2">
      <c r="A5447" t="s">
        <v>646</v>
      </c>
    </row>
    <row r="5448" spans="1:2">
      <c r="A5448" t="s">
        <v>241</v>
      </c>
      <c r="B5448">
        <v>-2.42537</v>
      </c>
    </row>
    <row r="5449" spans="1:2">
      <c r="A5449" t="s">
        <v>242</v>
      </c>
      <c r="B5449">
        <v>0.61163100000000004</v>
      </c>
    </row>
    <row r="5450" spans="1:2">
      <c r="A5450" t="s">
        <v>243</v>
      </c>
      <c r="B5450">
        <v>0</v>
      </c>
    </row>
    <row r="5451" spans="1:2">
      <c r="A5451" t="s">
        <v>244</v>
      </c>
      <c r="B5451">
        <v>126</v>
      </c>
    </row>
    <row r="5452" spans="1:2">
      <c r="A5452" t="s">
        <v>169</v>
      </c>
      <c r="B5452" t="s">
        <v>707</v>
      </c>
    </row>
    <row r="5453" spans="1:2">
      <c r="A5453" t="s">
        <v>246</v>
      </c>
      <c r="B5453">
        <v>-4.4655199999999997</v>
      </c>
    </row>
    <row r="5454" spans="1:2">
      <c r="A5454" t="s">
        <v>247</v>
      </c>
      <c r="B5454">
        <v>-3.8801100000000002</v>
      </c>
    </row>
    <row r="5455" spans="1:2">
      <c r="A5455" t="s">
        <v>248</v>
      </c>
      <c r="B5455">
        <v>-3.5826699999999998</v>
      </c>
    </row>
    <row r="5456" spans="1:2">
      <c r="A5456" t="s">
        <v>265</v>
      </c>
      <c r="B5456">
        <v>0.01</v>
      </c>
    </row>
    <row r="5457" spans="1:2">
      <c r="A5457" t="s">
        <v>683</v>
      </c>
      <c r="B5457" t="s">
        <v>403</v>
      </c>
    </row>
    <row r="5458" spans="1:2">
      <c r="A5458" t="s">
        <v>684</v>
      </c>
      <c r="B5458" t="s">
        <v>706</v>
      </c>
    </row>
    <row r="5459" spans="1:2">
      <c r="A5459" t="s">
        <v>685</v>
      </c>
      <c r="B5459">
        <v>0.61160000000000003</v>
      </c>
    </row>
    <row r="5460" spans="1:2">
      <c r="A5460" t="s">
        <v>250</v>
      </c>
      <c r="B5460" t="s">
        <v>687</v>
      </c>
    </row>
    <row r="5461" spans="1:2">
      <c r="A5461" t="s">
        <v>252</v>
      </c>
      <c r="B5461" t="s">
        <v>253</v>
      </c>
    </row>
    <row r="5462" spans="1:2">
      <c r="A5462" t="s">
        <v>647</v>
      </c>
    </row>
    <row r="5463" spans="1:2">
      <c r="A5463" t="s">
        <v>241</v>
      </c>
      <c r="B5463">
        <v>-2.38313</v>
      </c>
    </row>
    <row r="5464" spans="1:2">
      <c r="A5464" t="s">
        <v>242</v>
      </c>
      <c r="B5464">
        <v>0.63504700000000003</v>
      </c>
    </row>
    <row r="5465" spans="1:2">
      <c r="A5465" t="s">
        <v>243</v>
      </c>
      <c r="B5465">
        <v>0</v>
      </c>
    </row>
    <row r="5466" spans="1:2">
      <c r="A5466" t="s">
        <v>244</v>
      </c>
      <c r="B5466">
        <v>126</v>
      </c>
    </row>
    <row r="5467" spans="1:2">
      <c r="A5467" t="s">
        <v>169</v>
      </c>
      <c r="B5467" t="s">
        <v>689</v>
      </c>
    </row>
    <row r="5468" spans="1:2">
      <c r="A5468" t="s">
        <v>246</v>
      </c>
      <c r="B5468">
        <v>-4.4655199999999997</v>
      </c>
    </row>
    <row r="5469" spans="1:2">
      <c r="A5469" t="s">
        <v>247</v>
      </c>
      <c r="B5469">
        <v>-3.8801100000000002</v>
      </c>
    </row>
    <row r="5470" spans="1:2">
      <c r="A5470" t="s">
        <v>248</v>
      </c>
      <c r="B5470">
        <v>-3.5826699999999998</v>
      </c>
    </row>
    <row r="5471" spans="1:2">
      <c r="A5471" t="s">
        <v>265</v>
      </c>
      <c r="B5471">
        <v>0.01</v>
      </c>
    </row>
    <row r="5472" spans="1:2">
      <c r="A5472" t="s">
        <v>683</v>
      </c>
      <c r="B5472" t="s">
        <v>403</v>
      </c>
    </row>
    <row r="5473" spans="1:2">
      <c r="A5473" t="s">
        <v>684</v>
      </c>
      <c r="B5473" t="s">
        <v>706</v>
      </c>
    </row>
    <row r="5474" spans="1:2">
      <c r="A5474" t="s">
        <v>685</v>
      </c>
      <c r="B5474">
        <v>0.63500000000000001</v>
      </c>
    </row>
    <row r="5475" spans="1:2">
      <c r="A5475" t="s">
        <v>250</v>
      </c>
      <c r="B5475" t="s">
        <v>687</v>
      </c>
    </row>
    <row r="5476" spans="1:2">
      <c r="A5476" t="s">
        <v>252</v>
      </c>
      <c r="B5476" t="s">
        <v>253</v>
      </c>
    </row>
    <row r="5477" spans="1:2">
      <c r="A5477" t="s">
        <v>648</v>
      </c>
    </row>
    <row r="5478" spans="1:2">
      <c r="A5478" t="s">
        <v>241</v>
      </c>
      <c r="B5478">
        <v>-3.4074499999999999</v>
      </c>
    </row>
    <row r="5479" spans="1:2">
      <c r="A5479" t="s">
        <v>242</v>
      </c>
      <c r="B5479">
        <v>0.13816800000000001</v>
      </c>
    </row>
    <row r="5480" spans="1:2">
      <c r="A5480" t="s">
        <v>243</v>
      </c>
      <c r="B5480">
        <v>0</v>
      </c>
    </row>
    <row r="5481" spans="1:2">
      <c r="A5481" t="s">
        <v>244</v>
      </c>
      <c r="B5481">
        <v>126</v>
      </c>
    </row>
    <row r="5482" spans="1:2">
      <c r="A5482" t="s">
        <v>169</v>
      </c>
      <c r="B5482" t="s">
        <v>690</v>
      </c>
    </row>
    <row r="5483" spans="1:2">
      <c r="A5483" t="s">
        <v>246</v>
      </c>
      <c r="B5483">
        <v>-4.4655199999999997</v>
      </c>
    </row>
    <row r="5484" spans="1:2">
      <c r="A5484" t="s">
        <v>247</v>
      </c>
      <c r="B5484">
        <v>-3.8801100000000002</v>
      </c>
    </row>
    <row r="5485" spans="1:2">
      <c r="A5485" t="s">
        <v>248</v>
      </c>
      <c r="B5485">
        <v>-3.5826699999999998</v>
      </c>
    </row>
    <row r="5486" spans="1:2">
      <c r="A5486" t="s">
        <v>265</v>
      </c>
      <c r="B5486">
        <v>0.01</v>
      </c>
    </row>
    <row r="5487" spans="1:2">
      <c r="A5487" t="s">
        <v>683</v>
      </c>
      <c r="B5487" t="s">
        <v>403</v>
      </c>
    </row>
    <row r="5488" spans="1:2">
      <c r="A5488" t="s">
        <v>684</v>
      </c>
      <c r="B5488" t="s">
        <v>706</v>
      </c>
    </row>
    <row r="5489" spans="1:2">
      <c r="A5489" t="s">
        <v>685</v>
      </c>
      <c r="B5489">
        <v>0.13819999999999999</v>
      </c>
    </row>
    <row r="5490" spans="1:2">
      <c r="A5490" t="s">
        <v>250</v>
      </c>
      <c r="B5490" t="s">
        <v>687</v>
      </c>
    </row>
    <row r="5491" spans="1:2">
      <c r="A5491" t="s">
        <v>252</v>
      </c>
      <c r="B5491" t="s">
        <v>253</v>
      </c>
    </row>
    <row r="5492" spans="1:2">
      <c r="A5492" t="s">
        <v>649</v>
      </c>
    </row>
    <row r="5493" spans="1:2">
      <c r="A5493" t="s">
        <v>241</v>
      </c>
      <c r="B5493">
        <v>-3.4337</v>
      </c>
    </row>
    <row r="5494" spans="1:2">
      <c r="A5494" t="s">
        <v>242</v>
      </c>
      <c r="B5494">
        <v>0.13062499999999999</v>
      </c>
    </row>
    <row r="5495" spans="1:2">
      <c r="A5495" t="s">
        <v>243</v>
      </c>
      <c r="B5495">
        <v>0</v>
      </c>
    </row>
    <row r="5496" spans="1:2">
      <c r="A5496" t="s">
        <v>244</v>
      </c>
      <c r="B5496">
        <v>126</v>
      </c>
    </row>
    <row r="5497" spans="1:2">
      <c r="A5497" t="s">
        <v>169</v>
      </c>
      <c r="B5497" t="s">
        <v>691</v>
      </c>
    </row>
    <row r="5498" spans="1:2">
      <c r="A5498" t="s">
        <v>246</v>
      </c>
      <c r="B5498">
        <v>-4.4655199999999997</v>
      </c>
    </row>
    <row r="5499" spans="1:2">
      <c r="A5499" t="s">
        <v>247</v>
      </c>
      <c r="B5499">
        <v>-3.8801100000000002</v>
      </c>
    </row>
    <row r="5500" spans="1:2">
      <c r="A5500" t="s">
        <v>248</v>
      </c>
      <c r="B5500">
        <v>-3.5826699999999998</v>
      </c>
    </row>
    <row r="5501" spans="1:2">
      <c r="A5501" t="s">
        <v>265</v>
      </c>
      <c r="B5501">
        <v>0.01</v>
      </c>
    </row>
    <row r="5502" spans="1:2">
      <c r="A5502" t="s">
        <v>683</v>
      </c>
      <c r="B5502" t="s">
        <v>403</v>
      </c>
    </row>
    <row r="5503" spans="1:2">
      <c r="A5503" t="s">
        <v>684</v>
      </c>
      <c r="B5503" t="s">
        <v>706</v>
      </c>
    </row>
    <row r="5504" spans="1:2">
      <c r="A5504" t="s">
        <v>685</v>
      </c>
      <c r="B5504">
        <v>0.13059999999999999</v>
      </c>
    </row>
    <row r="5505" spans="1:2">
      <c r="A5505" t="s">
        <v>250</v>
      </c>
      <c r="B5505" t="s">
        <v>687</v>
      </c>
    </row>
    <row r="5506" spans="1:2">
      <c r="A5506" t="s">
        <v>252</v>
      </c>
      <c r="B5506" t="s">
        <v>253</v>
      </c>
    </row>
    <row r="5507" spans="1:2">
      <c r="A5507" t="s">
        <v>650</v>
      </c>
    </row>
    <row r="5508" spans="1:2">
      <c r="A5508" t="s">
        <v>241</v>
      </c>
      <c r="B5508">
        <v>-2.9199199999999998</v>
      </c>
    </row>
    <row r="5509" spans="1:2">
      <c r="A5509" t="s">
        <v>242</v>
      </c>
      <c r="B5509">
        <v>0.3347</v>
      </c>
    </row>
    <row r="5510" spans="1:2">
      <c r="A5510" t="s">
        <v>243</v>
      </c>
      <c r="B5510">
        <v>0</v>
      </c>
    </row>
    <row r="5511" spans="1:2">
      <c r="A5511" t="s">
        <v>244</v>
      </c>
      <c r="B5511">
        <v>126</v>
      </c>
    </row>
    <row r="5512" spans="1:2">
      <c r="A5512" t="s">
        <v>169</v>
      </c>
      <c r="B5512" t="s">
        <v>708</v>
      </c>
    </row>
    <row r="5513" spans="1:2">
      <c r="A5513" t="s">
        <v>246</v>
      </c>
      <c r="B5513">
        <v>-4.4655199999999997</v>
      </c>
    </row>
    <row r="5514" spans="1:2">
      <c r="A5514" t="s">
        <v>247</v>
      </c>
      <c r="B5514">
        <v>-3.8801100000000002</v>
      </c>
    </row>
    <row r="5515" spans="1:2">
      <c r="A5515" t="s">
        <v>248</v>
      </c>
      <c r="B5515">
        <v>-3.5826699999999998</v>
      </c>
    </row>
    <row r="5516" spans="1:2">
      <c r="A5516" t="s">
        <v>265</v>
      </c>
      <c r="B5516">
        <v>0.01</v>
      </c>
    </row>
    <row r="5517" spans="1:2">
      <c r="A5517" t="s">
        <v>683</v>
      </c>
      <c r="B5517" t="s">
        <v>403</v>
      </c>
    </row>
    <row r="5518" spans="1:2">
      <c r="A5518" t="s">
        <v>684</v>
      </c>
      <c r="B5518" t="s">
        <v>706</v>
      </c>
    </row>
    <row r="5519" spans="1:2">
      <c r="A5519" t="s">
        <v>685</v>
      </c>
      <c r="B5519">
        <v>0.3347</v>
      </c>
    </row>
    <row r="5520" spans="1:2">
      <c r="A5520" t="s">
        <v>250</v>
      </c>
      <c r="B5520" t="s">
        <v>687</v>
      </c>
    </row>
    <row r="5521" spans="1:2">
      <c r="A5521" t="s">
        <v>252</v>
      </c>
      <c r="B5521" t="s">
        <v>253</v>
      </c>
    </row>
    <row r="5522" spans="1:2">
      <c r="A5522" t="s">
        <v>651</v>
      </c>
    </row>
    <row r="5523" spans="1:2">
      <c r="A5523" t="s">
        <v>241</v>
      </c>
      <c r="B5523">
        <v>-2.8297500000000002</v>
      </c>
    </row>
    <row r="5524" spans="1:2">
      <c r="A5524" t="s">
        <v>242</v>
      </c>
      <c r="B5524">
        <v>0.38209399999999999</v>
      </c>
    </row>
    <row r="5525" spans="1:2">
      <c r="A5525" t="s">
        <v>243</v>
      </c>
      <c r="B5525">
        <v>0</v>
      </c>
    </row>
    <row r="5526" spans="1:2">
      <c r="A5526" t="s">
        <v>244</v>
      </c>
      <c r="B5526">
        <v>126</v>
      </c>
    </row>
    <row r="5527" spans="1:2">
      <c r="A5527" t="s">
        <v>169</v>
      </c>
      <c r="B5527" t="s">
        <v>692</v>
      </c>
    </row>
    <row r="5528" spans="1:2">
      <c r="A5528" t="s">
        <v>246</v>
      </c>
      <c r="B5528">
        <v>-4.4655199999999997</v>
      </c>
    </row>
    <row r="5529" spans="1:2">
      <c r="A5529" t="s">
        <v>247</v>
      </c>
      <c r="B5529">
        <v>-3.8801100000000002</v>
      </c>
    </row>
    <row r="5530" spans="1:2">
      <c r="A5530" t="s">
        <v>248</v>
      </c>
      <c r="B5530">
        <v>-3.5826699999999998</v>
      </c>
    </row>
    <row r="5531" spans="1:2">
      <c r="A5531" t="s">
        <v>265</v>
      </c>
      <c r="B5531">
        <v>0.01</v>
      </c>
    </row>
    <row r="5532" spans="1:2">
      <c r="A5532" t="s">
        <v>683</v>
      </c>
      <c r="B5532" t="s">
        <v>403</v>
      </c>
    </row>
    <row r="5533" spans="1:2">
      <c r="A5533" t="s">
        <v>684</v>
      </c>
      <c r="B5533" t="s">
        <v>706</v>
      </c>
    </row>
    <row r="5534" spans="1:2">
      <c r="A5534" t="s">
        <v>685</v>
      </c>
      <c r="B5534">
        <v>0.3821</v>
      </c>
    </row>
    <row r="5535" spans="1:2">
      <c r="A5535" t="s">
        <v>250</v>
      </c>
      <c r="B5535" t="s">
        <v>687</v>
      </c>
    </row>
    <row r="5536" spans="1:2">
      <c r="A5536" t="s">
        <v>252</v>
      </c>
      <c r="B5536" t="s">
        <v>253</v>
      </c>
    </row>
    <row r="5537" spans="1:2">
      <c r="A5537" t="s">
        <v>652</v>
      </c>
    </row>
    <row r="5538" spans="1:2">
      <c r="A5538" t="s">
        <v>241</v>
      </c>
      <c r="B5538">
        <v>-3.9139499999999998</v>
      </c>
    </row>
    <row r="5539" spans="1:2">
      <c r="A5539" t="s">
        <v>242</v>
      </c>
      <c r="B5539">
        <v>4.0119599999999998E-2</v>
      </c>
    </row>
    <row r="5540" spans="1:2">
      <c r="A5540" t="s">
        <v>243</v>
      </c>
      <c r="B5540">
        <v>0</v>
      </c>
    </row>
    <row r="5541" spans="1:2">
      <c r="A5541" t="s">
        <v>244</v>
      </c>
      <c r="B5541">
        <v>126</v>
      </c>
    </row>
    <row r="5542" spans="1:2">
      <c r="A5542" t="s">
        <v>169</v>
      </c>
      <c r="B5542" t="s">
        <v>693</v>
      </c>
    </row>
    <row r="5543" spans="1:2">
      <c r="A5543" t="s">
        <v>246</v>
      </c>
      <c r="B5543">
        <v>-4.4655199999999997</v>
      </c>
    </row>
    <row r="5544" spans="1:2">
      <c r="A5544" t="s">
        <v>247</v>
      </c>
      <c r="B5544">
        <v>-3.8801100000000002</v>
      </c>
    </row>
    <row r="5545" spans="1:2">
      <c r="A5545" t="s">
        <v>248</v>
      </c>
      <c r="B5545">
        <v>-3.5826699999999998</v>
      </c>
    </row>
    <row r="5546" spans="1:2">
      <c r="A5546" t="s">
        <v>265</v>
      </c>
      <c r="B5546">
        <v>0.01</v>
      </c>
    </row>
    <row r="5547" spans="1:2">
      <c r="A5547" t="s">
        <v>683</v>
      </c>
      <c r="B5547" t="s">
        <v>403</v>
      </c>
    </row>
    <row r="5548" spans="1:2">
      <c r="A5548" t="s">
        <v>684</v>
      </c>
      <c r="B5548" t="s">
        <v>706</v>
      </c>
    </row>
    <row r="5549" spans="1:2">
      <c r="A5549" t="s">
        <v>685</v>
      </c>
      <c r="B5549">
        <v>4.0099999999999997E-2</v>
      </c>
    </row>
    <row r="5550" spans="1:2">
      <c r="A5550" t="s">
        <v>250</v>
      </c>
      <c r="B5550" t="s">
        <v>687</v>
      </c>
    </row>
    <row r="5551" spans="1:2">
      <c r="A5551" t="s">
        <v>252</v>
      </c>
      <c r="B5551" t="s">
        <v>253</v>
      </c>
    </row>
    <row r="5552" spans="1:2">
      <c r="A5552" t="s">
        <v>653</v>
      </c>
    </row>
    <row r="5553" spans="1:2">
      <c r="A5553" t="s">
        <v>241</v>
      </c>
      <c r="B5553">
        <v>-5.3278299999999996</v>
      </c>
    </row>
    <row r="5554" spans="1:2">
      <c r="A5554" t="s">
        <v>242</v>
      </c>
      <c r="B5554">
        <v>2.6754699999999998E-4</v>
      </c>
    </row>
    <row r="5555" spans="1:2">
      <c r="A5555" t="s">
        <v>243</v>
      </c>
      <c r="B5555">
        <v>0</v>
      </c>
    </row>
    <row r="5556" spans="1:2">
      <c r="A5556" t="s">
        <v>244</v>
      </c>
      <c r="B5556">
        <v>126</v>
      </c>
    </row>
    <row r="5557" spans="1:2">
      <c r="A5557" t="s">
        <v>169</v>
      </c>
      <c r="B5557" t="s">
        <v>694</v>
      </c>
    </row>
    <row r="5558" spans="1:2">
      <c r="A5558" t="s">
        <v>246</v>
      </c>
      <c r="B5558">
        <v>-4.4655199999999997</v>
      </c>
    </row>
    <row r="5559" spans="1:2">
      <c r="A5559" t="s">
        <v>247</v>
      </c>
      <c r="B5559">
        <v>-3.8801100000000002</v>
      </c>
    </row>
    <row r="5560" spans="1:2">
      <c r="A5560" t="s">
        <v>248</v>
      </c>
      <c r="B5560">
        <v>-3.5826699999999998</v>
      </c>
    </row>
    <row r="5561" spans="1:2">
      <c r="A5561" t="s">
        <v>265</v>
      </c>
      <c r="B5561">
        <v>0.01</v>
      </c>
    </row>
    <row r="5562" spans="1:2">
      <c r="A5562" t="s">
        <v>683</v>
      </c>
      <c r="B5562" t="s">
        <v>403</v>
      </c>
    </row>
    <row r="5563" spans="1:2">
      <c r="A5563" t="s">
        <v>684</v>
      </c>
      <c r="B5563" t="s">
        <v>706</v>
      </c>
    </row>
    <row r="5564" spans="1:2">
      <c r="A5564" t="s">
        <v>685</v>
      </c>
      <c r="B5564">
        <v>2.9999999999999997E-4</v>
      </c>
    </row>
    <row r="5565" spans="1:2">
      <c r="A5565" t="s">
        <v>250</v>
      </c>
      <c r="B5565" t="s">
        <v>697</v>
      </c>
    </row>
    <row r="5566" spans="1:2">
      <c r="A5566" t="s">
        <v>252</v>
      </c>
      <c r="B5566" t="s">
        <v>253</v>
      </c>
    </row>
    <row r="5567" spans="1:2">
      <c r="A5567" t="s">
        <v>654</v>
      </c>
    </row>
    <row r="5568" spans="1:2">
      <c r="A5568" t="s">
        <v>241</v>
      </c>
      <c r="B5568">
        <v>-3.6599599999999999</v>
      </c>
    </row>
    <row r="5569" spans="1:2">
      <c r="A5569" t="s">
        <v>242</v>
      </c>
      <c r="B5569">
        <v>7.7645900000000004E-2</v>
      </c>
    </row>
    <row r="5570" spans="1:2">
      <c r="A5570" t="s">
        <v>243</v>
      </c>
      <c r="B5570">
        <v>0</v>
      </c>
    </row>
    <row r="5571" spans="1:2">
      <c r="A5571" t="s">
        <v>244</v>
      </c>
      <c r="B5571">
        <v>126</v>
      </c>
    </row>
    <row r="5572" spans="1:2">
      <c r="A5572" t="s">
        <v>169</v>
      </c>
      <c r="B5572" t="s">
        <v>709</v>
      </c>
    </row>
    <row r="5573" spans="1:2">
      <c r="A5573" t="s">
        <v>246</v>
      </c>
      <c r="B5573">
        <v>-4.4655199999999997</v>
      </c>
    </row>
    <row r="5574" spans="1:2">
      <c r="A5574" t="s">
        <v>247</v>
      </c>
      <c r="B5574">
        <v>-3.8801100000000002</v>
      </c>
    </row>
    <row r="5575" spans="1:2">
      <c r="A5575" t="s">
        <v>248</v>
      </c>
      <c r="B5575">
        <v>-3.5826699999999998</v>
      </c>
    </row>
    <row r="5576" spans="1:2">
      <c r="A5576" t="s">
        <v>265</v>
      </c>
      <c r="B5576">
        <v>0.01</v>
      </c>
    </row>
    <row r="5577" spans="1:2">
      <c r="A5577" t="s">
        <v>683</v>
      </c>
      <c r="B5577" t="s">
        <v>403</v>
      </c>
    </row>
    <row r="5578" spans="1:2">
      <c r="A5578" t="s">
        <v>684</v>
      </c>
      <c r="B5578" t="s">
        <v>706</v>
      </c>
    </row>
    <row r="5579" spans="1:2">
      <c r="A5579" t="s">
        <v>685</v>
      </c>
      <c r="B5579">
        <v>7.7600000000000002E-2</v>
      </c>
    </row>
    <row r="5580" spans="1:2">
      <c r="A5580" t="s">
        <v>250</v>
      </c>
      <c r="B5580" t="s">
        <v>687</v>
      </c>
    </row>
    <row r="5581" spans="1:2">
      <c r="A5581" t="s">
        <v>252</v>
      </c>
      <c r="B5581" t="s">
        <v>253</v>
      </c>
    </row>
    <row r="5582" spans="1:2">
      <c r="A5582" t="s">
        <v>655</v>
      </c>
    </row>
    <row r="5583" spans="1:2">
      <c r="A5583" t="s">
        <v>241</v>
      </c>
      <c r="B5583">
        <v>-3.4904000000000002</v>
      </c>
    </row>
    <row r="5584" spans="1:2">
      <c r="A5584" t="s">
        <v>242</v>
      </c>
      <c r="B5584">
        <v>0.11536299999999999</v>
      </c>
    </row>
    <row r="5585" spans="1:2">
      <c r="A5585" t="s">
        <v>243</v>
      </c>
      <c r="B5585">
        <v>0</v>
      </c>
    </row>
    <row r="5586" spans="1:2">
      <c r="A5586" t="s">
        <v>244</v>
      </c>
      <c r="B5586">
        <v>126</v>
      </c>
    </row>
    <row r="5587" spans="1:2">
      <c r="A5587" t="s">
        <v>169</v>
      </c>
      <c r="B5587" t="s">
        <v>695</v>
      </c>
    </row>
    <row r="5588" spans="1:2">
      <c r="A5588" t="s">
        <v>246</v>
      </c>
      <c r="B5588">
        <v>-4.4655199999999997</v>
      </c>
    </row>
    <row r="5589" spans="1:2">
      <c r="A5589" t="s">
        <v>247</v>
      </c>
      <c r="B5589">
        <v>-3.8801100000000002</v>
      </c>
    </row>
    <row r="5590" spans="1:2">
      <c r="A5590" t="s">
        <v>248</v>
      </c>
      <c r="B5590">
        <v>-3.5826699999999998</v>
      </c>
    </row>
    <row r="5591" spans="1:2">
      <c r="A5591" t="s">
        <v>265</v>
      </c>
      <c r="B5591">
        <v>0.01</v>
      </c>
    </row>
    <row r="5592" spans="1:2">
      <c r="A5592" t="s">
        <v>683</v>
      </c>
      <c r="B5592" t="s">
        <v>403</v>
      </c>
    </row>
    <row r="5593" spans="1:2">
      <c r="A5593" t="s">
        <v>684</v>
      </c>
      <c r="B5593" t="s">
        <v>706</v>
      </c>
    </row>
    <row r="5594" spans="1:2">
      <c r="A5594" t="s">
        <v>685</v>
      </c>
      <c r="B5594">
        <v>0.1154</v>
      </c>
    </row>
    <row r="5595" spans="1:2">
      <c r="A5595" t="s">
        <v>250</v>
      </c>
      <c r="B5595" t="s">
        <v>687</v>
      </c>
    </row>
    <row r="5596" spans="1:2">
      <c r="A5596" t="s">
        <v>252</v>
      </c>
      <c r="B5596" t="s">
        <v>253</v>
      </c>
    </row>
    <row r="5597" spans="1:2">
      <c r="A5597" t="s">
        <v>656</v>
      </c>
    </row>
    <row r="5598" spans="1:2">
      <c r="A5598" t="s">
        <v>241</v>
      </c>
      <c r="B5598">
        <v>-3.9457300000000002</v>
      </c>
    </row>
    <row r="5599" spans="1:2">
      <c r="A5599" t="s">
        <v>242</v>
      </c>
      <c r="B5599">
        <v>3.67327E-2</v>
      </c>
    </row>
    <row r="5600" spans="1:2">
      <c r="A5600" t="s">
        <v>243</v>
      </c>
      <c r="B5600">
        <v>0</v>
      </c>
    </row>
    <row r="5601" spans="1:2">
      <c r="A5601" t="s">
        <v>244</v>
      </c>
      <c r="B5601">
        <v>126</v>
      </c>
    </row>
    <row r="5602" spans="1:2">
      <c r="A5602" t="s">
        <v>169</v>
      </c>
      <c r="B5602" t="s">
        <v>696</v>
      </c>
    </row>
    <row r="5603" spans="1:2">
      <c r="A5603" t="s">
        <v>246</v>
      </c>
      <c r="B5603">
        <v>-4.4655199999999997</v>
      </c>
    </row>
    <row r="5604" spans="1:2">
      <c r="A5604" t="s">
        <v>247</v>
      </c>
      <c r="B5604">
        <v>-3.8801100000000002</v>
      </c>
    </row>
    <row r="5605" spans="1:2">
      <c r="A5605" t="s">
        <v>248</v>
      </c>
      <c r="B5605">
        <v>-3.5826699999999998</v>
      </c>
    </row>
    <row r="5606" spans="1:2">
      <c r="A5606" t="s">
        <v>265</v>
      </c>
      <c r="B5606">
        <v>0.01</v>
      </c>
    </row>
    <row r="5607" spans="1:2">
      <c r="A5607" t="s">
        <v>683</v>
      </c>
      <c r="B5607" t="s">
        <v>403</v>
      </c>
    </row>
    <row r="5608" spans="1:2">
      <c r="A5608" t="s">
        <v>684</v>
      </c>
      <c r="B5608" t="s">
        <v>706</v>
      </c>
    </row>
    <row r="5609" spans="1:2">
      <c r="A5609" t="s">
        <v>685</v>
      </c>
      <c r="B5609">
        <v>3.6700000000000003E-2</v>
      </c>
    </row>
    <row r="5610" spans="1:2">
      <c r="A5610" t="s">
        <v>250</v>
      </c>
      <c r="B5610" t="s">
        <v>687</v>
      </c>
    </row>
    <row r="5611" spans="1:2">
      <c r="A5611" t="s">
        <v>252</v>
      </c>
      <c r="B5611" t="s">
        <v>253</v>
      </c>
    </row>
    <row r="5612" spans="1:2">
      <c r="A5612" t="s">
        <v>657</v>
      </c>
    </row>
    <row r="5613" spans="1:2">
      <c r="A5613" t="s">
        <v>241</v>
      </c>
      <c r="B5613">
        <v>-11.329700000000001</v>
      </c>
    </row>
    <row r="5614" spans="1:2">
      <c r="A5614" t="s">
        <v>242</v>
      </c>
      <c r="B5614" s="10">
        <v>4.5037099999999999E-18</v>
      </c>
    </row>
    <row r="5615" spans="1:2">
      <c r="A5615" t="s">
        <v>243</v>
      </c>
      <c r="B5615">
        <v>0</v>
      </c>
    </row>
    <row r="5616" spans="1:2">
      <c r="A5616" t="s">
        <v>244</v>
      </c>
      <c r="B5616">
        <v>126</v>
      </c>
    </row>
    <row r="5617" spans="1:2">
      <c r="A5617" t="s">
        <v>169</v>
      </c>
      <c r="B5617" t="s">
        <v>710</v>
      </c>
    </row>
    <row r="5618" spans="1:2">
      <c r="A5618" t="s">
        <v>246</v>
      </c>
      <c r="B5618">
        <v>-4.4655199999999997</v>
      </c>
    </row>
    <row r="5619" spans="1:2">
      <c r="A5619" t="s">
        <v>247</v>
      </c>
      <c r="B5619">
        <v>-3.8801100000000002</v>
      </c>
    </row>
    <row r="5620" spans="1:2">
      <c r="A5620" t="s">
        <v>248</v>
      </c>
      <c r="B5620">
        <v>-3.5826699999999998</v>
      </c>
    </row>
    <row r="5621" spans="1:2">
      <c r="A5621" t="s">
        <v>265</v>
      </c>
      <c r="B5621">
        <v>0.01</v>
      </c>
    </row>
    <row r="5622" spans="1:2">
      <c r="A5622" t="s">
        <v>683</v>
      </c>
      <c r="B5622" t="s">
        <v>403</v>
      </c>
    </row>
    <row r="5623" spans="1:2">
      <c r="A5623" t="s">
        <v>684</v>
      </c>
      <c r="B5623" t="s">
        <v>706</v>
      </c>
    </row>
    <row r="5624" spans="1:2">
      <c r="A5624" t="s">
        <v>685</v>
      </c>
      <c r="B5624">
        <v>0</v>
      </c>
    </row>
    <row r="5625" spans="1:2">
      <c r="A5625" t="s">
        <v>250</v>
      </c>
      <c r="B5625" t="s">
        <v>697</v>
      </c>
    </row>
    <row r="5626" spans="1:2">
      <c r="A5626" t="s">
        <v>252</v>
      </c>
      <c r="B5626" t="s">
        <v>253</v>
      </c>
    </row>
    <row r="5627" spans="1:2">
      <c r="A5627" t="s">
        <v>658</v>
      </c>
    </row>
    <row r="5628" spans="1:2">
      <c r="A5628" t="s">
        <v>241</v>
      </c>
      <c r="B5628">
        <v>-11.329700000000001</v>
      </c>
    </row>
    <row r="5629" spans="1:2">
      <c r="A5629" t="s">
        <v>242</v>
      </c>
      <c r="B5629" s="10">
        <v>4.5037099999999999E-18</v>
      </c>
    </row>
    <row r="5630" spans="1:2">
      <c r="A5630" t="s">
        <v>243</v>
      </c>
      <c r="B5630">
        <v>0</v>
      </c>
    </row>
    <row r="5631" spans="1:2">
      <c r="A5631" t="s">
        <v>244</v>
      </c>
      <c r="B5631">
        <v>126</v>
      </c>
    </row>
    <row r="5632" spans="1:2">
      <c r="A5632" t="s">
        <v>169</v>
      </c>
      <c r="B5632" t="s">
        <v>698</v>
      </c>
    </row>
    <row r="5633" spans="1:2">
      <c r="A5633" t="s">
        <v>246</v>
      </c>
      <c r="B5633">
        <v>-4.4655199999999997</v>
      </c>
    </row>
    <row r="5634" spans="1:2">
      <c r="A5634" t="s">
        <v>247</v>
      </c>
      <c r="B5634">
        <v>-3.8801100000000002</v>
      </c>
    </row>
    <row r="5635" spans="1:2">
      <c r="A5635" t="s">
        <v>248</v>
      </c>
      <c r="B5635">
        <v>-3.5826699999999998</v>
      </c>
    </row>
    <row r="5636" spans="1:2">
      <c r="A5636" t="s">
        <v>265</v>
      </c>
      <c r="B5636">
        <v>0.01</v>
      </c>
    </row>
    <row r="5637" spans="1:2">
      <c r="A5637" t="s">
        <v>683</v>
      </c>
      <c r="B5637" t="s">
        <v>403</v>
      </c>
    </row>
    <row r="5638" spans="1:2">
      <c r="A5638" t="s">
        <v>684</v>
      </c>
      <c r="B5638" t="s">
        <v>706</v>
      </c>
    </row>
    <row r="5639" spans="1:2">
      <c r="A5639" t="s">
        <v>685</v>
      </c>
      <c r="B5639">
        <v>0</v>
      </c>
    </row>
    <row r="5640" spans="1:2">
      <c r="A5640" t="s">
        <v>250</v>
      </c>
      <c r="B5640" t="s">
        <v>697</v>
      </c>
    </row>
    <row r="5641" spans="1:2">
      <c r="A5641" t="s">
        <v>252</v>
      </c>
      <c r="B5641" t="s">
        <v>253</v>
      </c>
    </row>
    <row r="5642" spans="1:2">
      <c r="A5642" t="s">
        <v>659</v>
      </c>
    </row>
    <row r="5643" spans="1:2">
      <c r="A5643" t="s">
        <v>241</v>
      </c>
      <c r="B5643">
        <v>-6.4183399999999997</v>
      </c>
    </row>
    <row r="5644" spans="1:2">
      <c r="A5644" t="s">
        <v>242</v>
      </c>
      <c r="B5644" s="10">
        <v>1.6430199999999999E-6</v>
      </c>
    </row>
    <row r="5645" spans="1:2">
      <c r="A5645" t="s">
        <v>243</v>
      </c>
      <c r="B5645">
        <v>3</v>
      </c>
    </row>
    <row r="5646" spans="1:2">
      <c r="A5646" t="s">
        <v>244</v>
      </c>
      <c r="B5646">
        <v>123</v>
      </c>
    </row>
    <row r="5647" spans="1:2">
      <c r="A5647" t="s">
        <v>169</v>
      </c>
      <c r="B5647" t="s">
        <v>711</v>
      </c>
    </row>
    <row r="5648" spans="1:2">
      <c r="A5648" t="s">
        <v>246</v>
      </c>
      <c r="B5648">
        <v>-4.4678899999999997</v>
      </c>
    </row>
    <row r="5649" spans="1:2">
      <c r="A5649" t="s">
        <v>247</v>
      </c>
      <c r="B5649">
        <v>-3.8812899999999999</v>
      </c>
    </row>
    <row r="5650" spans="1:2">
      <c r="A5650" t="s">
        <v>248</v>
      </c>
      <c r="B5650">
        <v>-3.5834000000000001</v>
      </c>
    </row>
    <row r="5651" spans="1:2">
      <c r="A5651" t="s">
        <v>265</v>
      </c>
      <c r="B5651">
        <v>0.01</v>
      </c>
    </row>
    <row r="5652" spans="1:2">
      <c r="A5652" t="s">
        <v>683</v>
      </c>
      <c r="B5652" t="s">
        <v>403</v>
      </c>
    </row>
    <row r="5653" spans="1:2">
      <c r="A5653" t="s">
        <v>684</v>
      </c>
      <c r="B5653" t="s">
        <v>706</v>
      </c>
    </row>
    <row r="5654" spans="1:2">
      <c r="A5654" t="s">
        <v>685</v>
      </c>
      <c r="B5654">
        <v>0</v>
      </c>
    </row>
    <row r="5655" spans="1:2">
      <c r="A5655" t="s">
        <v>250</v>
      </c>
      <c r="B5655" t="s">
        <v>697</v>
      </c>
    </row>
    <row r="5656" spans="1:2">
      <c r="A5656" t="s">
        <v>252</v>
      </c>
      <c r="B5656" t="s">
        <v>253</v>
      </c>
    </row>
    <row r="5657" spans="1:2">
      <c r="A5657" t="s">
        <v>660</v>
      </c>
    </row>
    <row r="5658" spans="1:2">
      <c r="A5658" t="s">
        <v>241</v>
      </c>
      <c r="B5658">
        <v>-5.6238999999999999</v>
      </c>
    </row>
    <row r="5659" spans="1:2">
      <c r="A5659" t="s">
        <v>242</v>
      </c>
      <c r="B5659" s="10">
        <v>7.32695E-5</v>
      </c>
    </row>
    <row r="5660" spans="1:2">
      <c r="A5660" t="s">
        <v>243</v>
      </c>
      <c r="B5660">
        <v>3</v>
      </c>
    </row>
    <row r="5661" spans="1:2">
      <c r="A5661" t="s">
        <v>244</v>
      </c>
      <c r="B5661">
        <v>123</v>
      </c>
    </row>
    <row r="5662" spans="1:2">
      <c r="A5662" t="s">
        <v>169</v>
      </c>
      <c r="B5662" t="s">
        <v>712</v>
      </c>
    </row>
    <row r="5663" spans="1:2">
      <c r="A5663" t="s">
        <v>246</v>
      </c>
      <c r="B5663">
        <v>-4.4678899999999997</v>
      </c>
    </row>
    <row r="5664" spans="1:2">
      <c r="A5664" t="s">
        <v>247</v>
      </c>
      <c r="B5664">
        <v>-3.8812899999999999</v>
      </c>
    </row>
    <row r="5665" spans="1:2">
      <c r="A5665" t="s">
        <v>248</v>
      </c>
      <c r="B5665">
        <v>-3.5834000000000001</v>
      </c>
    </row>
    <row r="5666" spans="1:2">
      <c r="A5666" t="s">
        <v>265</v>
      </c>
      <c r="B5666">
        <v>0.01</v>
      </c>
    </row>
    <row r="5667" spans="1:2">
      <c r="A5667" t="s">
        <v>683</v>
      </c>
      <c r="B5667" t="s">
        <v>403</v>
      </c>
    </row>
    <row r="5668" spans="1:2">
      <c r="A5668" t="s">
        <v>684</v>
      </c>
      <c r="B5668" t="s">
        <v>706</v>
      </c>
    </row>
    <row r="5669" spans="1:2">
      <c r="A5669" t="s">
        <v>685</v>
      </c>
      <c r="B5669">
        <v>1E-4</v>
      </c>
    </row>
    <row r="5670" spans="1:2">
      <c r="A5670" t="s">
        <v>250</v>
      </c>
      <c r="B5670" t="s">
        <v>697</v>
      </c>
    </row>
    <row r="5671" spans="1:2">
      <c r="A5671" t="s">
        <v>252</v>
      </c>
      <c r="B5671" t="s">
        <v>253</v>
      </c>
    </row>
    <row r="5672" spans="1:2">
      <c r="A5672" t="s">
        <v>661</v>
      </c>
    </row>
    <row r="5673" spans="1:2">
      <c r="A5673" t="s">
        <v>241</v>
      </c>
      <c r="B5673">
        <v>-14.5138</v>
      </c>
    </row>
    <row r="5674" spans="1:2">
      <c r="A5674" t="s">
        <v>242</v>
      </c>
      <c r="B5674" s="10">
        <v>2.2613899999999999E-23</v>
      </c>
    </row>
    <row r="5675" spans="1:2">
      <c r="A5675" t="s">
        <v>243</v>
      </c>
      <c r="B5675">
        <v>0</v>
      </c>
    </row>
    <row r="5676" spans="1:2">
      <c r="A5676" t="s">
        <v>244</v>
      </c>
      <c r="B5676">
        <v>126</v>
      </c>
    </row>
    <row r="5677" spans="1:2">
      <c r="A5677" t="s">
        <v>169</v>
      </c>
      <c r="B5677" t="s">
        <v>713</v>
      </c>
    </row>
    <row r="5678" spans="1:2">
      <c r="A5678" t="s">
        <v>246</v>
      </c>
      <c r="B5678">
        <v>-4.4655199999999997</v>
      </c>
    </row>
    <row r="5679" spans="1:2">
      <c r="A5679" t="s">
        <v>247</v>
      </c>
      <c r="B5679">
        <v>-3.8801100000000002</v>
      </c>
    </row>
    <row r="5680" spans="1:2">
      <c r="A5680" t="s">
        <v>248</v>
      </c>
      <c r="B5680">
        <v>-3.5826699999999998</v>
      </c>
    </row>
    <row r="5681" spans="1:2">
      <c r="A5681" t="s">
        <v>265</v>
      </c>
      <c r="B5681">
        <v>0.01</v>
      </c>
    </row>
    <row r="5682" spans="1:2">
      <c r="A5682" t="s">
        <v>683</v>
      </c>
      <c r="B5682" t="s">
        <v>403</v>
      </c>
    </row>
    <row r="5683" spans="1:2">
      <c r="A5683" t="s">
        <v>684</v>
      </c>
      <c r="B5683" t="s">
        <v>706</v>
      </c>
    </row>
    <row r="5684" spans="1:2">
      <c r="A5684" t="s">
        <v>685</v>
      </c>
      <c r="B5684">
        <v>0</v>
      </c>
    </row>
    <row r="5685" spans="1:2">
      <c r="A5685" t="s">
        <v>250</v>
      </c>
      <c r="B5685" t="s">
        <v>697</v>
      </c>
    </row>
    <row r="5686" spans="1:2">
      <c r="A5686" t="s">
        <v>252</v>
      </c>
      <c r="B5686" t="s">
        <v>253</v>
      </c>
    </row>
    <row r="5687" spans="1:2">
      <c r="A5687" t="s">
        <v>662</v>
      </c>
    </row>
    <row r="5688" spans="1:2">
      <c r="A5688" t="s">
        <v>241</v>
      </c>
      <c r="B5688">
        <v>-11.3795</v>
      </c>
    </row>
    <row r="5689" spans="1:2">
      <c r="A5689" t="s">
        <v>242</v>
      </c>
      <c r="B5689" s="10">
        <v>3.5296600000000001E-18</v>
      </c>
    </row>
    <row r="5690" spans="1:2">
      <c r="A5690" t="s">
        <v>243</v>
      </c>
      <c r="B5690">
        <v>0</v>
      </c>
    </row>
    <row r="5691" spans="1:2">
      <c r="A5691" t="s">
        <v>244</v>
      </c>
      <c r="B5691">
        <v>126</v>
      </c>
    </row>
    <row r="5692" spans="1:2">
      <c r="A5692" t="s">
        <v>169</v>
      </c>
      <c r="B5692" t="s">
        <v>699</v>
      </c>
    </row>
    <row r="5693" spans="1:2">
      <c r="A5693" t="s">
        <v>246</v>
      </c>
      <c r="B5693">
        <v>-4.4655199999999997</v>
      </c>
    </row>
    <row r="5694" spans="1:2">
      <c r="A5694" t="s">
        <v>247</v>
      </c>
      <c r="B5694">
        <v>-3.8801100000000002</v>
      </c>
    </row>
    <row r="5695" spans="1:2">
      <c r="A5695" t="s">
        <v>248</v>
      </c>
      <c r="B5695">
        <v>-3.5826699999999998</v>
      </c>
    </row>
    <row r="5696" spans="1:2">
      <c r="A5696" t="s">
        <v>265</v>
      </c>
      <c r="B5696">
        <v>0.01</v>
      </c>
    </row>
    <row r="5697" spans="1:2">
      <c r="A5697" t="s">
        <v>683</v>
      </c>
      <c r="B5697" t="s">
        <v>403</v>
      </c>
    </row>
    <row r="5698" spans="1:2">
      <c r="A5698" t="s">
        <v>684</v>
      </c>
      <c r="B5698" t="s">
        <v>706</v>
      </c>
    </row>
    <row r="5699" spans="1:2">
      <c r="A5699" t="s">
        <v>685</v>
      </c>
      <c r="B5699">
        <v>0</v>
      </c>
    </row>
    <row r="5700" spans="1:2">
      <c r="A5700" t="s">
        <v>250</v>
      </c>
      <c r="B5700" t="s">
        <v>697</v>
      </c>
    </row>
    <row r="5701" spans="1:2">
      <c r="A5701" t="s">
        <v>252</v>
      </c>
      <c r="B5701" t="s">
        <v>253</v>
      </c>
    </row>
    <row r="5702" spans="1:2">
      <c r="A5702" t="s">
        <v>663</v>
      </c>
    </row>
    <row r="5703" spans="1:2">
      <c r="A5703" t="s">
        <v>241</v>
      </c>
      <c r="B5703">
        <v>-11.165100000000001</v>
      </c>
    </row>
    <row r="5704" spans="1:2">
      <c r="A5704" t="s">
        <v>242</v>
      </c>
      <c r="B5704" s="10">
        <v>1.0166200000000001E-17</v>
      </c>
    </row>
    <row r="5705" spans="1:2">
      <c r="A5705" t="s">
        <v>243</v>
      </c>
      <c r="B5705">
        <v>0</v>
      </c>
    </row>
    <row r="5706" spans="1:2">
      <c r="A5706" t="s">
        <v>244</v>
      </c>
      <c r="B5706">
        <v>126</v>
      </c>
    </row>
    <row r="5707" spans="1:2">
      <c r="A5707" t="s">
        <v>169</v>
      </c>
      <c r="B5707" t="s">
        <v>714</v>
      </c>
    </row>
    <row r="5708" spans="1:2">
      <c r="A5708" t="s">
        <v>246</v>
      </c>
      <c r="B5708">
        <v>-4.4655199999999997</v>
      </c>
    </row>
    <row r="5709" spans="1:2">
      <c r="A5709" t="s">
        <v>247</v>
      </c>
      <c r="B5709">
        <v>-3.8801100000000002</v>
      </c>
    </row>
    <row r="5710" spans="1:2">
      <c r="A5710" t="s">
        <v>248</v>
      </c>
      <c r="B5710">
        <v>-3.5826699999999998</v>
      </c>
    </row>
    <row r="5711" spans="1:2">
      <c r="A5711" t="s">
        <v>265</v>
      </c>
      <c r="B5711">
        <v>0.01</v>
      </c>
    </row>
    <row r="5712" spans="1:2">
      <c r="A5712" t="s">
        <v>683</v>
      </c>
      <c r="B5712" t="s">
        <v>403</v>
      </c>
    </row>
    <row r="5713" spans="1:2">
      <c r="A5713" t="s">
        <v>684</v>
      </c>
      <c r="B5713" t="s">
        <v>706</v>
      </c>
    </row>
    <row r="5714" spans="1:2">
      <c r="A5714" t="s">
        <v>685</v>
      </c>
      <c r="B5714">
        <v>0</v>
      </c>
    </row>
    <row r="5715" spans="1:2">
      <c r="A5715" t="s">
        <v>250</v>
      </c>
      <c r="B5715" t="s">
        <v>697</v>
      </c>
    </row>
    <row r="5716" spans="1:2">
      <c r="A5716" t="s">
        <v>252</v>
      </c>
      <c r="B5716" t="s">
        <v>253</v>
      </c>
    </row>
    <row r="5717" spans="1:2">
      <c r="A5717" t="s">
        <v>664</v>
      </c>
    </row>
    <row r="5718" spans="1:2">
      <c r="A5718" t="s">
        <v>241</v>
      </c>
      <c r="B5718">
        <v>-5.6652699999999996</v>
      </c>
    </row>
    <row r="5719" spans="1:2">
      <c r="A5719" t="s">
        <v>242</v>
      </c>
      <c r="B5719" s="10">
        <v>6.0795099999999997E-5</v>
      </c>
    </row>
    <row r="5720" spans="1:2">
      <c r="A5720" t="s">
        <v>243</v>
      </c>
      <c r="B5720">
        <v>3</v>
      </c>
    </row>
    <row r="5721" spans="1:2">
      <c r="A5721" t="s">
        <v>244</v>
      </c>
      <c r="B5721">
        <v>123</v>
      </c>
    </row>
    <row r="5722" spans="1:2">
      <c r="A5722" t="s">
        <v>169</v>
      </c>
      <c r="B5722" t="s">
        <v>715</v>
      </c>
    </row>
    <row r="5723" spans="1:2">
      <c r="A5723" t="s">
        <v>246</v>
      </c>
      <c r="B5723">
        <v>-4.4678899999999997</v>
      </c>
    </row>
    <row r="5724" spans="1:2">
      <c r="A5724" t="s">
        <v>247</v>
      </c>
      <c r="B5724">
        <v>-3.8812899999999999</v>
      </c>
    </row>
    <row r="5725" spans="1:2">
      <c r="A5725" t="s">
        <v>248</v>
      </c>
      <c r="B5725">
        <v>-3.5834000000000001</v>
      </c>
    </row>
    <row r="5726" spans="1:2">
      <c r="A5726" t="s">
        <v>265</v>
      </c>
      <c r="B5726">
        <v>0.01</v>
      </c>
    </row>
    <row r="5727" spans="1:2">
      <c r="A5727" t="s">
        <v>683</v>
      </c>
      <c r="B5727" t="s">
        <v>403</v>
      </c>
    </row>
    <row r="5728" spans="1:2">
      <c r="A5728" t="s">
        <v>684</v>
      </c>
      <c r="B5728" t="s">
        <v>706</v>
      </c>
    </row>
    <row r="5729" spans="1:2">
      <c r="A5729" t="s">
        <v>685</v>
      </c>
      <c r="B5729">
        <v>1E-4</v>
      </c>
    </row>
    <row r="5730" spans="1:2">
      <c r="A5730" t="s">
        <v>250</v>
      </c>
      <c r="B5730" t="s">
        <v>697</v>
      </c>
    </row>
    <row r="5731" spans="1:2">
      <c r="A5731" t="s">
        <v>252</v>
      </c>
      <c r="B5731" t="s">
        <v>253</v>
      </c>
    </row>
    <row r="5732" spans="1:2">
      <c r="A5732" t="s">
        <v>665</v>
      </c>
    </row>
    <row r="5733" spans="1:2">
      <c r="A5733" t="s">
        <v>241</v>
      </c>
      <c r="B5733">
        <v>-13.9039</v>
      </c>
    </row>
    <row r="5734" spans="1:2">
      <c r="A5734" t="s">
        <v>242</v>
      </c>
      <c r="B5734" s="10">
        <v>1.2710600000000001E-22</v>
      </c>
    </row>
    <row r="5735" spans="1:2">
      <c r="A5735" t="s">
        <v>243</v>
      </c>
      <c r="B5735">
        <v>0</v>
      </c>
    </row>
    <row r="5736" spans="1:2">
      <c r="A5736" t="s">
        <v>244</v>
      </c>
      <c r="B5736">
        <v>126</v>
      </c>
    </row>
    <row r="5737" spans="1:2">
      <c r="A5737" t="s">
        <v>169</v>
      </c>
      <c r="B5737" t="s">
        <v>716</v>
      </c>
    </row>
    <row r="5738" spans="1:2">
      <c r="A5738" t="s">
        <v>246</v>
      </c>
      <c r="B5738">
        <v>-4.4655199999999997</v>
      </c>
    </row>
    <row r="5739" spans="1:2">
      <c r="A5739" t="s">
        <v>247</v>
      </c>
      <c r="B5739">
        <v>-3.8801100000000002</v>
      </c>
    </row>
    <row r="5740" spans="1:2">
      <c r="A5740" t="s">
        <v>248</v>
      </c>
      <c r="B5740">
        <v>-3.5826699999999998</v>
      </c>
    </row>
    <row r="5741" spans="1:2">
      <c r="A5741" t="s">
        <v>265</v>
      </c>
      <c r="B5741">
        <v>0.01</v>
      </c>
    </row>
    <row r="5742" spans="1:2">
      <c r="A5742" t="s">
        <v>683</v>
      </c>
      <c r="B5742" t="s">
        <v>403</v>
      </c>
    </row>
    <row r="5743" spans="1:2">
      <c r="A5743" t="s">
        <v>684</v>
      </c>
      <c r="B5743" t="s">
        <v>706</v>
      </c>
    </row>
    <row r="5744" spans="1:2">
      <c r="A5744" t="s">
        <v>685</v>
      </c>
      <c r="B5744">
        <v>0</v>
      </c>
    </row>
    <row r="5745" spans="1:2">
      <c r="A5745" t="s">
        <v>250</v>
      </c>
      <c r="B5745" t="s">
        <v>697</v>
      </c>
    </row>
    <row r="5746" spans="1:2">
      <c r="A5746" t="s">
        <v>252</v>
      </c>
      <c r="B5746" t="s">
        <v>253</v>
      </c>
    </row>
    <row r="5747" spans="1:2">
      <c r="A5747" t="s">
        <v>666</v>
      </c>
    </row>
    <row r="5748" spans="1:2">
      <c r="A5748" t="s">
        <v>241</v>
      </c>
      <c r="B5748">
        <v>-10.501099999999999</v>
      </c>
    </row>
    <row r="5749" spans="1:2">
      <c r="A5749" t="s">
        <v>242</v>
      </c>
      <c r="B5749" s="10">
        <v>3.09227E-16</v>
      </c>
    </row>
    <row r="5750" spans="1:2">
      <c r="A5750" t="s">
        <v>243</v>
      </c>
      <c r="B5750">
        <v>0</v>
      </c>
    </row>
    <row r="5751" spans="1:2">
      <c r="A5751" t="s">
        <v>244</v>
      </c>
      <c r="B5751">
        <v>126</v>
      </c>
    </row>
    <row r="5752" spans="1:2">
      <c r="A5752" t="s">
        <v>169</v>
      </c>
      <c r="B5752" t="s">
        <v>700</v>
      </c>
    </row>
    <row r="5753" spans="1:2">
      <c r="A5753" t="s">
        <v>246</v>
      </c>
      <c r="B5753">
        <v>-4.4655199999999997</v>
      </c>
    </row>
    <row r="5754" spans="1:2">
      <c r="A5754" t="s">
        <v>247</v>
      </c>
      <c r="B5754">
        <v>-3.8801100000000002</v>
      </c>
    </row>
    <row r="5755" spans="1:2">
      <c r="A5755" t="s">
        <v>248</v>
      </c>
      <c r="B5755">
        <v>-3.5826699999999998</v>
      </c>
    </row>
    <row r="5756" spans="1:2">
      <c r="A5756" t="s">
        <v>265</v>
      </c>
      <c r="B5756">
        <v>0.01</v>
      </c>
    </row>
    <row r="5757" spans="1:2">
      <c r="A5757" t="s">
        <v>683</v>
      </c>
      <c r="B5757" t="s">
        <v>403</v>
      </c>
    </row>
    <row r="5758" spans="1:2">
      <c r="A5758" t="s">
        <v>684</v>
      </c>
      <c r="B5758" t="s">
        <v>706</v>
      </c>
    </row>
    <row r="5759" spans="1:2">
      <c r="A5759" t="s">
        <v>685</v>
      </c>
      <c r="B5759">
        <v>0</v>
      </c>
    </row>
    <row r="5760" spans="1:2">
      <c r="A5760" t="s">
        <v>250</v>
      </c>
      <c r="B5760" t="s">
        <v>697</v>
      </c>
    </row>
    <row r="5761" spans="1:2">
      <c r="A5761" t="s">
        <v>252</v>
      </c>
      <c r="B5761" t="s">
        <v>253</v>
      </c>
    </row>
    <row r="5762" spans="1:2">
      <c r="A5762" t="s">
        <v>667</v>
      </c>
    </row>
    <row r="5763" spans="1:2">
      <c r="A5763" t="s">
        <v>241</v>
      </c>
      <c r="B5763">
        <v>-10.145300000000001</v>
      </c>
    </row>
    <row r="5764" spans="1:2">
      <c r="A5764" t="s">
        <v>242</v>
      </c>
      <c r="B5764" s="10">
        <v>2.0729600000000001E-15</v>
      </c>
    </row>
    <row r="5765" spans="1:2">
      <c r="A5765" t="s">
        <v>243</v>
      </c>
      <c r="B5765">
        <v>0</v>
      </c>
    </row>
    <row r="5766" spans="1:2">
      <c r="A5766" t="s">
        <v>244</v>
      </c>
      <c r="B5766">
        <v>126</v>
      </c>
    </row>
    <row r="5767" spans="1:2">
      <c r="A5767" t="s">
        <v>169</v>
      </c>
      <c r="B5767" t="s">
        <v>717</v>
      </c>
    </row>
    <row r="5768" spans="1:2">
      <c r="A5768" t="s">
        <v>246</v>
      </c>
      <c r="B5768">
        <v>-4.4655199999999997</v>
      </c>
    </row>
    <row r="5769" spans="1:2">
      <c r="A5769" t="s">
        <v>247</v>
      </c>
      <c r="B5769">
        <v>-3.8801100000000002</v>
      </c>
    </row>
    <row r="5770" spans="1:2">
      <c r="A5770" t="s">
        <v>248</v>
      </c>
      <c r="B5770">
        <v>-3.5826699999999998</v>
      </c>
    </row>
    <row r="5771" spans="1:2">
      <c r="A5771" t="s">
        <v>265</v>
      </c>
      <c r="B5771">
        <v>0.01</v>
      </c>
    </row>
    <row r="5772" spans="1:2">
      <c r="A5772" t="s">
        <v>683</v>
      </c>
      <c r="B5772" t="s">
        <v>403</v>
      </c>
    </row>
    <row r="5773" spans="1:2">
      <c r="A5773" t="s">
        <v>684</v>
      </c>
      <c r="B5773" t="s">
        <v>706</v>
      </c>
    </row>
    <row r="5774" spans="1:2">
      <c r="A5774" t="s">
        <v>685</v>
      </c>
      <c r="B5774">
        <v>0</v>
      </c>
    </row>
    <row r="5775" spans="1:2">
      <c r="A5775" t="s">
        <v>250</v>
      </c>
      <c r="B5775" t="s">
        <v>697</v>
      </c>
    </row>
    <row r="5776" spans="1:2">
      <c r="A5776" t="s">
        <v>252</v>
      </c>
      <c r="B5776" t="s">
        <v>253</v>
      </c>
    </row>
    <row r="5777" spans="1:2">
      <c r="A5777" t="s">
        <v>668</v>
      </c>
    </row>
    <row r="5778" spans="1:2">
      <c r="A5778" t="s">
        <v>241</v>
      </c>
      <c r="B5778">
        <v>-9.4634300000000007</v>
      </c>
    </row>
    <row r="5779" spans="1:2">
      <c r="A5779" t="s">
        <v>242</v>
      </c>
      <c r="B5779" s="10">
        <v>8.8199100000000003E-14</v>
      </c>
    </row>
    <row r="5780" spans="1:2">
      <c r="A5780" t="s">
        <v>243</v>
      </c>
      <c r="B5780">
        <v>0</v>
      </c>
    </row>
    <row r="5781" spans="1:2">
      <c r="A5781" t="s">
        <v>244</v>
      </c>
      <c r="B5781">
        <v>126</v>
      </c>
    </row>
    <row r="5782" spans="1:2">
      <c r="A5782" t="s">
        <v>169</v>
      </c>
      <c r="B5782" t="s">
        <v>718</v>
      </c>
    </row>
    <row r="5783" spans="1:2">
      <c r="A5783" t="s">
        <v>246</v>
      </c>
      <c r="B5783">
        <v>-4.4655199999999997</v>
      </c>
    </row>
    <row r="5784" spans="1:2">
      <c r="A5784" t="s">
        <v>247</v>
      </c>
      <c r="B5784">
        <v>-3.8801100000000002</v>
      </c>
    </row>
    <row r="5785" spans="1:2">
      <c r="A5785" t="s">
        <v>248</v>
      </c>
      <c r="B5785">
        <v>-3.5826699999999998</v>
      </c>
    </row>
    <row r="5786" spans="1:2">
      <c r="A5786" t="s">
        <v>265</v>
      </c>
      <c r="B5786">
        <v>0.01</v>
      </c>
    </row>
    <row r="5787" spans="1:2">
      <c r="A5787" t="s">
        <v>683</v>
      </c>
      <c r="B5787" t="s">
        <v>403</v>
      </c>
    </row>
    <row r="5788" spans="1:2">
      <c r="A5788" t="s">
        <v>684</v>
      </c>
      <c r="B5788" t="s">
        <v>706</v>
      </c>
    </row>
    <row r="5789" spans="1:2">
      <c r="A5789" t="s">
        <v>685</v>
      </c>
      <c r="B5789">
        <v>0</v>
      </c>
    </row>
    <row r="5790" spans="1:2">
      <c r="A5790" t="s">
        <v>250</v>
      </c>
      <c r="B5790" t="s">
        <v>697</v>
      </c>
    </row>
    <row r="5791" spans="1:2">
      <c r="A5791" t="s">
        <v>252</v>
      </c>
      <c r="B5791" t="s">
        <v>253</v>
      </c>
    </row>
    <row r="5792" spans="1:2">
      <c r="A5792" t="s">
        <v>669</v>
      </c>
    </row>
    <row r="5793" spans="1:2">
      <c r="A5793" t="s">
        <v>241</v>
      </c>
      <c r="B5793">
        <v>-10.635999999999999</v>
      </c>
    </row>
    <row r="5794" spans="1:2">
      <c r="A5794" t="s">
        <v>242</v>
      </c>
      <c r="B5794" s="10">
        <v>1.52123E-16</v>
      </c>
    </row>
    <row r="5795" spans="1:2">
      <c r="A5795" t="s">
        <v>243</v>
      </c>
      <c r="B5795">
        <v>1</v>
      </c>
    </row>
    <row r="5796" spans="1:2">
      <c r="A5796" t="s">
        <v>244</v>
      </c>
      <c r="B5796">
        <v>125</v>
      </c>
    </row>
    <row r="5797" spans="1:2">
      <c r="A5797" t="s">
        <v>169</v>
      </c>
      <c r="B5797" t="s">
        <v>719</v>
      </c>
    </row>
    <row r="5798" spans="1:2">
      <c r="A5798" t="s">
        <v>246</v>
      </c>
      <c r="B5798">
        <v>-4.4663000000000004</v>
      </c>
    </row>
    <row r="5799" spans="1:2">
      <c r="A5799" t="s">
        <v>247</v>
      </c>
      <c r="B5799">
        <v>-3.8805000000000001</v>
      </c>
    </row>
    <row r="5800" spans="1:2">
      <c r="A5800" t="s">
        <v>248</v>
      </c>
      <c r="B5800">
        <v>-3.58291</v>
      </c>
    </row>
    <row r="5801" spans="1:2">
      <c r="A5801" t="s">
        <v>265</v>
      </c>
      <c r="B5801">
        <v>0.01</v>
      </c>
    </row>
    <row r="5802" spans="1:2">
      <c r="A5802" t="s">
        <v>683</v>
      </c>
      <c r="B5802" t="s">
        <v>403</v>
      </c>
    </row>
    <row r="5803" spans="1:2">
      <c r="A5803" t="s">
        <v>684</v>
      </c>
      <c r="B5803" t="s">
        <v>706</v>
      </c>
    </row>
    <row r="5804" spans="1:2">
      <c r="A5804" t="s">
        <v>685</v>
      </c>
      <c r="B5804">
        <v>0</v>
      </c>
    </row>
    <row r="5805" spans="1:2">
      <c r="A5805" t="s">
        <v>250</v>
      </c>
      <c r="B5805" t="s">
        <v>697</v>
      </c>
    </row>
    <row r="5806" spans="1:2">
      <c r="A5806" t="s">
        <v>252</v>
      </c>
      <c r="B5806" t="s">
        <v>253</v>
      </c>
    </row>
    <row r="5807" spans="1:2">
      <c r="A5807" t="s">
        <v>670</v>
      </c>
    </row>
    <row r="5808" spans="1:2">
      <c r="A5808" t="s">
        <v>241</v>
      </c>
      <c r="B5808">
        <v>-9.4705300000000001</v>
      </c>
    </row>
    <row r="5809" spans="1:2">
      <c r="A5809" t="s">
        <v>242</v>
      </c>
      <c r="B5809" s="10">
        <v>8.4774799999999995E-14</v>
      </c>
    </row>
    <row r="5810" spans="1:2">
      <c r="A5810" t="s">
        <v>243</v>
      </c>
      <c r="B5810">
        <v>0</v>
      </c>
    </row>
    <row r="5811" spans="1:2">
      <c r="A5811" t="s">
        <v>244</v>
      </c>
      <c r="B5811">
        <v>126</v>
      </c>
    </row>
    <row r="5812" spans="1:2">
      <c r="A5812" t="s">
        <v>169</v>
      </c>
      <c r="B5812" t="s">
        <v>701</v>
      </c>
    </row>
    <row r="5813" spans="1:2">
      <c r="A5813" t="s">
        <v>246</v>
      </c>
      <c r="B5813">
        <v>-4.4655199999999997</v>
      </c>
    </row>
    <row r="5814" spans="1:2">
      <c r="A5814" t="s">
        <v>247</v>
      </c>
      <c r="B5814">
        <v>-3.8801100000000002</v>
      </c>
    </row>
    <row r="5815" spans="1:2">
      <c r="A5815" t="s">
        <v>248</v>
      </c>
      <c r="B5815">
        <v>-3.5826699999999998</v>
      </c>
    </row>
    <row r="5816" spans="1:2">
      <c r="A5816" t="s">
        <v>265</v>
      </c>
      <c r="B5816">
        <v>0.01</v>
      </c>
    </row>
    <row r="5817" spans="1:2">
      <c r="A5817" t="s">
        <v>683</v>
      </c>
      <c r="B5817" t="s">
        <v>403</v>
      </c>
    </row>
    <row r="5818" spans="1:2">
      <c r="A5818" t="s">
        <v>684</v>
      </c>
      <c r="B5818" t="s">
        <v>706</v>
      </c>
    </row>
    <row r="5819" spans="1:2">
      <c r="A5819" t="s">
        <v>685</v>
      </c>
      <c r="B5819">
        <v>0</v>
      </c>
    </row>
    <row r="5820" spans="1:2">
      <c r="A5820" t="s">
        <v>250</v>
      </c>
      <c r="B5820" t="s">
        <v>697</v>
      </c>
    </row>
    <row r="5821" spans="1:2">
      <c r="A5821" t="s">
        <v>252</v>
      </c>
      <c r="B5821" t="s">
        <v>253</v>
      </c>
    </row>
    <row r="5822" spans="1:2">
      <c r="A5822" t="s">
        <v>671</v>
      </c>
    </row>
    <row r="5823" spans="1:2">
      <c r="A5823" t="s">
        <v>241</v>
      </c>
      <c r="B5823">
        <v>-8.5026799999999998</v>
      </c>
    </row>
    <row r="5824" spans="1:2">
      <c r="A5824" t="s">
        <v>242</v>
      </c>
      <c r="B5824" s="10">
        <v>1.9724199999999999E-11</v>
      </c>
    </row>
    <row r="5825" spans="1:2">
      <c r="A5825" t="s">
        <v>243</v>
      </c>
      <c r="B5825">
        <v>1</v>
      </c>
    </row>
    <row r="5826" spans="1:2">
      <c r="A5826" t="s">
        <v>244</v>
      </c>
      <c r="B5826">
        <v>125</v>
      </c>
    </row>
    <row r="5827" spans="1:2">
      <c r="A5827" t="s">
        <v>169</v>
      </c>
      <c r="B5827" t="s">
        <v>720</v>
      </c>
    </row>
    <row r="5828" spans="1:2">
      <c r="A5828" t="s">
        <v>246</v>
      </c>
      <c r="B5828">
        <v>-4.4663000000000004</v>
      </c>
    </row>
    <row r="5829" spans="1:2">
      <c r="A5829" t="s">
        <v>247</v>
      </c>
      <c r="B5829">
        <v>-3.8805000000000001</v>
      </c>
    </row>
    <row r="5830" spans="1:2">
      <c r="A5830" t="s">
        <v>248</v>
      </c>
      <c r="B5830">
        <v>-3.58291</v>
      </c>
    </row>
    <row r="5831" spans="1:2">
      <c r="A5831" t="s">
        <v>265</v>
      </c>
      <c r="B5831">
        <v>0.01</v>
      </c>
    </row>
    <row r="5832" spans="1:2">
      <c r="A5832" t="s">
        <v>683</v>
      </c>
      <c r="B5832" t="s">
        <v>403</v>
      </c>
    </row>
    <row r="5833" spans="1:2">
      <c r="A5833" t="s">
        <v>684</v>
      </c>
      <c r="B5833" t="s">
        <v>706</v>
      </c>
    </row>
    <row r="5834" spans="1:2">
      <c r="A5834" t="s">
        <v>685</v>
      </c>
      <c r="B5834">
        <v>0</v>
      </c>
    </row>
    <row r="5835" spans="1:2">
      <c r="A5835" t="s">
        <v>250</v>
      </c>
      <c r="B5835" t="s">
        <v>697</v>
      </c>
    </row>
    <row r="5836" spans="1:2">
      <c r="A5836" t="s">
        <v>252</v>
      </c>
      <c r="B5836" t="s">
        <v>253</v>
      </c>
    </row>
    <row r="5837" spans="1:2">
      <c r="A5837" t="s">
        <v>672</v>
      </c>
    </row>
    <row r="5838" spans="1:2">
      <c r="A5838" t="s">
        <v>241</v>
      </c>
      <c r="B5838">
        <v>-8.6803899999999992</v>
      </c>
    </row>
    <row r="5839" spans="1:2">
      <c r="A5839" t="s">
        <v>242</v>
      </c>
      <c r="B5839" s="10">
        <v>7.2246799999999999E-12</v>
      </c>
    </row>
    <row r="5840" spans="1:2">
      <c r="A5840" t="s">
        <v>243</v>
      </c>
      <c r="B5840">
        <v>0</v>
      </c>
    </row>
    <row r="5841" spans="1:2">
      <c r="A5841" t="s">
        <v>244</v>
      </c>
      <c r="B5841">
        <v>126</v>
      </c>
    </row>
    <row r="5842" spans="1:2">
      <c r="A5842" t="s">
        <v>169</v>
      </c>
      <c r="B5842" t="s">
        <v>721</v>
      </c>
    </row>
    <row r="5843" spans="1:2">
      <c r="A5843" t="s">
        <v>246</v>
      </c>
      <c r="B5843">
        <v>-4.4655199999999997</v>
      </c>
    </row>
    <row r="5844" spans="1:2">
      <c r="A5844" t="s">
        <v>247</v>
      </c>
      <c r="B5844">
        <v>-3.8801100000000002</v>
      </c>
    </row>
    <row r="5845" spans="1:2">
      <c r="A5845" t="s">
        <v>248</v>
      </c>
      <c r="B5845">
        <v>-3.5826699999999998</v>
      </c>
    </row>
    <row r="5846" spans="1:2">
      <c r="A5846" t="s">
        <v>265</v>
      </c>
      <c r="B5846">
        <v>0.01</v>
      </c>
    </row>
    <row r="5847" spans="1:2">
      <c r="A5847" t="s">
        <v>683</v>
      </c>
      <c r="B5847" t="s">
        <v>403</v>
      </c>
    </row>
    <row r="5848" spans="1:2">
      <c r="A5848" t="s">
        <v>684</v>
      </c>
      <c r="B5848" t="s">
        <v>706</v>
      </c>
    </row>
    <row r="5849" spans="1:2">
      <c r="A5849" t="s">
        <v>685</v>
      </c>
      <c r="B5849">
        <v>0</v>
      </c>
    </row>
    <row r="5850" spans="1:2">
      <c r="A5850" t="s">
        <v>250</v>
      </c>
      <c r="B5850" t="s">
        <v>697</v>
      </c>
    </row>
    <row r="5851" spans="1:2">
      <c r="A5851" t="s">
        <v>252</v>
      </c>
      <c r="B5851" t="s">
        <v>253</v>
      </c>
    </row>
    <row r="5852" spans="1:2">
      <c r="A5852" t="s">
        <v>673</v>
      </c>
    </row>
    <row r="5853" spans="1:2">
      <c r="A5853" t="s">
        <v>241</v>
      </c>
      <c r="B5853">
        <v>-3.3392599999999999</v>
      </c>
    </row>
    <row r="5854" spans="1:2">
      <c r="A5854" t="s">
        <v>242</v>
      </c>
      <c r="B5854">
        <v>0.15920100000000001</v>
      </c>
    </row>
    <row r="5855" spans="1:2">
      <c r="A5855" t="s">
        <v>243</v>
      </c>
      <c r="B5855">
        <v>0</v>
      </c>
    </row>
    <row r="5856" spans="1:2">
      <c r="A5856" t="s">
        <v>244</v>
      </c>
      <c r="B5856">
        <v>126</v>
      </c>
    </row>
    <row r="5857" spans="1:2">
      <c r="A5857" t="s">
        <v>169</v>
      </c>
      <c r="B5857" t="s">
        <v>144</v>
      </c>
    </row>
    <row r="5858" spans="1:2">
      <c r="A5858" t="s">
        <v>246</v>
      </c>
      <c r="B5858">
        <v>-4.4655199999999997</v>
      </c>
    </row>
    <row r="5859" spans="1:2">
      <c r="A5859" t="s">
        <v>247</v>
      </c>
      <c r="B5859">
        <v>-3.8801100000000002</v>
      </c>
    </row>
    <row r="5860" spans="1:2">
      <c r="A5860" t="s">
        <v>248</v>
      </c>
      <c r="B5860">
        <v>-3.5826699999999998</v>
      </c>
    </row>
    <row r="5861" spans="1:2">
      <c r="A5861" t="s">
        <v>265</v>
      </c>
      <c r="B5861">
        <v>0.01</v>
      </c>
    </row>
    <row r="5862" spans="1:2">
      <c r="A5862" t="s">
        <v>683</v>
      </c>
      <c r="B5862" t="s">
        <v>403</v>
      </c>
    </row>
    <row r="5863" spans="1:2">
      <c r="A5863" t="s">
        <v>684</v>
      </c>
      <c r="B5863" t="s">
        <v>706</v>
      </c>
    </row>
    <row r="5864" spans="1:2">
      <c r="A5864" t="s">
        <v>685</v>
      </c>
      <c r="B5864">
        <v>0.15920000000000001</v>
      </c>
    </row>
    <row r="5865" spans="1:2">
      <c r="A5865" t="s">
        <v>250</v>
      </c>
      <c r="B5865" t="s">
        <v>687</v>
      </c>
    </row>
    <row r="5866" spans="1:2">
      <c r="A5866" t="s">
        <v>252</v>
      </c>
      <c r="B5866" t="s">
        <v>253</v>
      </c>
    </row>
    <row r="5867" spans="1:2">
      <c r="A5867" t="s">
        <v>674</v>
      </c>
    </row>
    <row r="5868" spans="1:2">
      <c r="A5868" t="s">
        <v>241</v>
      </c>
      <c r="B5868">
        <v>-2.2141500000000001</v>
      </c>
    </row>
    <row r="5869" spans="1:2">
      <c r="A5869" t="s">
        <v>242</v>
      </c>
      <c r="B5869">
        <v>0.72310300000000005</v>
      </c>
    </row>
    <row r="5870" spans="1:2">
      <c r="A5870" t="s">
        <v>243</v>
      </c>
      <c r="B5870">
        <v>0</v>
      </c>
    </row>
    <row r="5871" spans="1:2">
      <c r="A5871" t="s">
        <v>244</v>
      </c>
      <c r="B5871">
        <v>126</v>
      </c>
    </row>
    <row r="5872" spans="1:2">
      <c r="A5872" t="s">
        <v>169</v>
      </c>
      <c r="B5872" t="s">
        <v>145</v>
      </c>
    </row>
    <row r="5873" spans="1:2">
      <c r="A5873" t="s">
        <v>246</v>
      </c>
      <c r="B5873">
        <v>-4.4655199999999997</v>
      </c>
    </row>
    <row r="5874" spans="1:2">
      <c r="A5874" t="s">
        <v>247</v>
      </c>
      <c r="B5874">
        <v>-3.8801100000000002</v>
      </c>
    </row>
    <row r="5875" spans="1:2">
      <c r="A5875" t="s">
        <v>248</v>
      </c>
      <c r="B5875">
        <v>-3.5826699999999998</v>
      </c>
    </row>
    <row r="5876" spans="1:2">
      <c r="A5876" t="s">
        <v>265</v>
      </c>
      <c r="B5876">
        <v>0.01</v>
      </c>
    </row>
    <row r="5877" spans="1:2">
      <c r="A5877" t="s">
        <v>683</v>
      </c>
      <c r="B5877" t="s">
        <v>403</v>
      </c>
    </row>
    <row r="5878" spans="1:2">
      <c r="A5878" t="s">
        <v>684</v>
      </c>
      <c r="B5878" t="s">
        <v>706</v>
      </c>
    </row>
    <row r="5879" spans="1:2">
      <c r="A5879" t="s">
        <v>685</v>
      </c>
      <c r="B5879">
        <v>0.72309999999999997</v>
      </c>
    </row>
    <row r="5880" spans="1:2">
      <c r="A5880" t="s">
        <v>250</v>
      </c>
      <c r="B5880" t="s">
        <v>687</v>
      </c>
    </row>
    <row r="5881" spans="1:2">
      <c r="A5881" t="s">
        <v>252</v>
      </c>
      <c r="B5881" t="s">
        <v>253</v>
      </c>
    </row>
    <row r="5882" spans="1:2">
      <c r="A5882" t="s">
        <v>675</v>
      </c>
    </row>
    <row r="5883" spans="1:2">
      <c r="A5883" t="s">
        <v>241</v>
      </c>
      <c r="B5883">
        <v>-2.17144</v>
      </c>
    </row>
    <row r="5884" spans="1:2">
      <c r="A5884" t="s">
        <v>242</v>
      </c>
      <c r="B5884">
        <v>0.74355899999999997</v>
      </c>
    </row>
    <row r="5885" spans="1:2">
      <c r="A5885" t="s">
        <v>243</v>
      </c>
      <c r="B5885">
        <v>0</v>
      </c>
    </row>
    <row r="5886" spans="1:2">
      <c r="A5886" t="s">
        <v>244</v>
      </c>
      <c r="B5886">
        <v>126</v>
      </c>
    </row>
    <row r="5887" spans="1:2">
      <c r="A5887" t="s">
        <v>169</v>
      </c>
      <c r="B5887" t="s">
        <v>146</v>
      </c>
    </row>
    <row r="5888" spans="1:2">
      <c r="A5888" t="s">
        <v>246</v>
      </c>
      <c r="B5888">
        <v>-4.4655199999999997</v>
      </c>
    </row>
    <row r="5889" spans="1:2">
      <c r="A5889" t="s">
        <v>247</v>
      </c>
      <c r="B5889">
        <v>-3.8801100000000002</v>
      </c>
    </row>
    <row r="5890" spans="1:2">
      <c r="A5890" t="s">
        <v>248</v>
      </c>
      <c r="B5890">
        <v>-3.5826699999999998</v>
      </c>
    </row>
    <row r="5891" spans="1:2">
      <c r="A5891" t="s">
        <v>265</v>
      </c>
      <c r="B5891">
        <v>0.01</v>
      </c>
    </row>
    <row r="5892" spans="1:2">
      <c r="A5892" t="s">
        <v>683</v>
      </c>
      <c r="B5892" t="s">
        <v>403</v>
      </c>
    </row>
    <row r="5893" spans="1:2">
      <c r="A5893" t="s">
        <v>684</v>
      </c>
      <c r="B5893" t="s">
        <v>706</v>
      </c>
    </row>
    <row r="5894" spans="1:2">
      <c r="A5894" t="s">
        <v>685</v>
      </c>
      <c r="B5894">
        <v>0.74360000000000004</v>
      </c>
    </row>
    <row r="5895" spans="1:2">
      <c r="A5895" t="s">
        <v>250</v>
      </c>
      <c r="B5895" t="s">
        <v>687</v>
      </c>
    </row>
    <row r="5896" spans="1:2">
      <c r="A5896" t="s">
        <v>252</v>
      </c>
      <c r="B5896" t="s">
        <v>253</v>
      </c>
    </row>
    <row r="5897" spans="1:2">
      <c r="A5897" t="s">
        <v>676</v>
      </c>
    </row>
    <row r="5898" spans="1:2">
      <c r="A5898" t="s">
        <v>241</v>
      </c>
      <c r="B5898">
        <v>-3.1994699999999998</v>
      </c>
    </row>
    <row r="5899" spans="1:2">
      <c r="A5899" t="s">
        <v>242</v>
      </c>
      <c r="B5899">
        <v>0.20937500000000001</v>
      </c>
    </row>
    <row r="5900" spans="1:2">
      <c r="A5900" t="s">
        <v>243</v>
      </c>
      <c r="B5900">
        <v>0</v>
      </c>
    </row>
    <row r="5901" spans="1:2">
      <c r="A5901" t="s">
        <v>244</v>
      </c>
      <c r="B5901">
        <v>126</v>
      </c>
    </row>
    <row r="5902" spans="1:2">
      <c r="A5902" t="s">
        <v>169</v>
      </c>
      <c r="B5902" t="s">
        <v>147</v>
      </c>
    </row>
    <row r="5903" spans="1:2">
      <c r="A5903" t="s">
        <v>246</v>
      </c>
      <c r="B5903">
        <v>-4.4655199999999997</v>
      </c>
    </row>
    <row r="5904" spans="1:2">
      <c r="A5904" t="s">
        <v>247</v>
      </c>
      <c r="B5904">
        <v>-3.8801100000000002</v>
      </c>
    </row>
    <row r="5905" spans="1:2">
      <c r="A5905" t="s">
        <v>248</v>
      </c>
      <c r="B5905">
        <v>-3.5826699999999998</v>
      </c>
    </row>
    <row r="5906" spans="1:2">
      <c r="A5906" t="s">
        <v>265</v>
      </c>
      <c r="B5906">
        <v>0.01</v>
      </c>
    </row>
    <row r="5907" spans="1:2">
      <c r="A5907" t="s">
        <v>683</v>
      </c>
      <c r="B5907" t="s">
        <v>403</v>
      </c>
    </row>
    <row r="5908" spans="1:2">
      <c r="A5908" t="s">
        <v>684</v>
      </c>
      <c r="B5908" t="s">
        <v>706</v>
      </c>
    </row>
    <row r="5909" spans="1:2">
      <c r="A5909" t="s">
        <v>685</v>
      </c>
      <c r="B5909">
        <v>0.2094</v>
      </c>
    </row>
    <row r="5910" spans="1:2">
      <c r="A5910" t="s">
        <v>250</v>
      </c>
      <c r="B5910" t="s">
        <v>687</v>
      </c>
    </row>
    <row r="5911" spans="1:2">
      <c r="A5911" t="s">
        <v>252</v>
      </c>
      <c r="B5911" t="s">
        <v>253</v>
      </c>
    </row>
    <row r="5912" spans="1:2">
      <c r="A5912" t="s">
        <v>677</v>
      </c>
    </row>
    <row r="5913" spans="1:2">
      <c r="A5913" t="s">
        <v>241</v>
      </c>
      <c r="B5913">
        <v>-1.4293400000000001</v>
      </c>
    </row>
    <row r="5914" spans="1:2">
      <c r="A5914" t="s">
        <v>242</v>
      </c>
      <c r="B5914">
        <v>0.95504</v>
      </c>
    </row>
    <row r="5915" spans="1:2">
      <c r="A5915" t="s">
        <v>243</v>
      </c>
      <c r="B5915">
        <v>0</v>
      </c>
    </row>
    <row r="5916" spans="1:2">
      <c r="A5916" t="s">
        <v>244</v>
      </c>
      <c r="B5916">
        <v>126</v>
      </c>
    </row>
    <row r="5917" spans="1:2">
      <c r="A5917" t="s">
        <v>169</v>
      </c>
      <c r="B5917" t="s">
        <v>141</v>
      </c>
    </row>
    <row r="5918" spans="1:2">
      <c r="A5918" t="s">
        <v>246</v>
      </c>
      <c r="B5918">
        <v>-4.4655199999999997</v>
      </c>
    </row>
    <row r="5919" spans="1:2">
      <c r="A5919" t="s">
        <v>247</v>
      </c>
      <c r="B5919">
        <v>-3.8801100000000002</v>
      </c>
    </row>
    <row r="5920" spans="1:2">
      <c r="A5920" t="s">
        <v>248</v>
      </c>
      <c r="B5920">
        <v>-3.5826699999999998</v>
      </c>
    </row>
    <row r="5921" spans="1:2">
      <c r="A5921" t="s">
        <v>265</v>
      </c>
      <c r="B5921">
        <v>0.01</v>
      </c>
    </row>
    <row r="5922" spans="1:2">
      <c r="A5922" t="s">
        <v>683</v>
      </c>
      <c r="B5922" t="s">
        <v>403</v>
      </c>
    </row>
    <row r="5923" spans="1:2">
      <c r="A5923" t="s">
        <v>684</v>
      </c>
      <c r="B5923" t="s">
        <v>706</v>
      </c>
    </row>
    <row r="5924" spans="1:2">
      <c r="A5924" t="s">
        <v>685</v>
      </c>
      <c r="B5924">
        <v>0.95499999999999996</v>
      </c>
    </row>
    <row r="5925" spans="1:2">
      <c r="A5925" t="s">
        <v>250</v>
      </c>
      <c r="B5925" t="s">
        <v>687</v>
      </c>
    </row>
    <row r="5926" spans="1:2">
      <c r="A5926" t="s">
        <v>252</v>
      </c>
      <c r="B5926" t="s">
        <v>253</v>
      </c>
    </row>
    <row r="5927" spans="1:2">
      <c r="A5927" t="s">
        <v>678</v>
      </c>
    </row>
    <row r="5928" spans="1:2">
      <c r="A5928" t="s">
        <v>241</v>
      </c>
      <c r="B5928">
        <v>-2.0344099999999998</v>
      </c>
    </row>
    <row r="5929" spans="1:2">
      <c r="A5929" t="s">
        <v>242</v>
      </c>
      <c r="B5929">
        <v>0.80325899999999995</v>
      </c>
    </row>
    <row r="5930" spans="1:2">
      <c r="A5930" t="s">
        <v>243</v>
      </c>
      <c r="B5930">
        <v>3</v>
      </c>
    </row>
    <row r="5931" spans="1:2">
      <c r="A5931" t="s">
        <v>244</v>
      </c>
      <c r="B5931">
        <v>123</v>
      </c>
    </row>
    <row r="5932" spans="1:2">
      <c r="A5932" t="s">
        <v>169</v>
      </c>
      <c r="B5932" t="s">
        <v>142</v>
      </c>
    </row>
    <row r="5933" spans="1:2">
      <c r="A5933" t="s">
        <v>246</v>
      </c>
      <c r="B5933">
        <v>-4.4678899999999997</v>
      </c>
    </row>
    <row r="5934" spans="1:2">
      <c r="A5934" t="s">
        <v>247</v>
      </c>
      <c r="B5934">
        <v>-3.8812899999999999</v>
      </c>
    </row>
    <row r="5935" spans="1:2">
      <c r="A5935" t="s">
        <v>248</v>
      </c>
      <c r="B5935">
        <v>-3.5834000000000001</v>
      </c>
    </row>
    <row r="5936" spans="1:2">
      <c r="A5936" t="s">
        <v>265</v>
      </c>
      <c r="B5936">
        <v>0.01</v>
      </c>
    </row>
    <row r="5937" spans="1:2">
      <c r="A5937" t="s">
        <v>683</v>
      </c>
      <c r="B5937" t="s">
        <v>403</v>
      </c>
    </row>
    <row r="5938" spans="1:2">
      <c r="A5938" t="s">
        <v>684</v>
      </c>
      <c r="B5938" t="s">
        <v>706</v>
      </c>
    </row>
    <row r="5939" spans="1:2">
      <c r="A5939" t="s">
        <v>685</v>
      </c>
      <c r="B5939">
        <v>0.80330000000000001</v>
      </c>
    </row>
    <row r="5940" spans="1:2">
      <c r="A5940" t="s">
        <v>250</v>
      </c>
      <c r="B5940" t="s">
        <v>687</v>
      </c>
    </row>
    <row r="5941" spans="1:2">
      <c r="A5941" t="s">
        <v>252</v>
      </c>
      <c r="B5941" t="s">
        <v>253</v>
      </c>
    </row>
    <row r="5942" spans="1:2">
      <c r="A5942" t="s">
        <v>679</v>
      </c>
    </row>
    <row r="5943" spans="1:2">
      <c r="A5943" t="s">
        <v>241</v>
      </c>
      <c r="B5943">
        <v>-2.4557899999999999</v>
      </c>
    </row>
    <row r="5944" spans="1:2">
      <c r="A5944" t="s">
        <v>242</v>
      </c>
      <c r="B5944">
        <v>0.59451600000000004</v>
      </c>
    </row>
    <row r="5945" spans="1:2">
      <c r="A5945" t="s">
        <v>243</v>
      </c>
      <c r="B5945">
        <v>0</v>
      </c>
    </row>
    <row r="5946" spans="1:2">
      <c r="A5946" t="s">
        <v>244</v>
      </c>
      <c r="B5946">
        <v>126</v>
      </c>
    </row>
    <row r="5947" spans="1:2">
      <c r="A5947" t="s">
        <v>169</v>
      </c>
      <c r="B5947" t="s">
        <v>143</v>
      </c>
    </row>
    <row r="5948" spans="1:2">
      <c r="A5948" t="s">
        <v>246</v>
      </c>
      <c r="B5948">
        <v>-4.4655199999999997</v>
      </c>
    </row>
    <row r="5949" spans="1:2">
      <c r="A5949" t="s">
        <v>247</v>
      </c>
      <c r="B5949">
        <v>-3.8801100000000002</v>
      </c>
    </row>
    <row r="5950" spans="1:2">
      <c r="A5950" t="s">
        <v>248</v>
      </c>
      <c r="B5950">
        <v>-3.5826699999999998</v>
      </c>
    </row>
    <row r="5951" spans="1:2">
      <c r="A5951" t="s">
        <v>265</v>
      </c>
      <c r="B5951">
        <v>0.01</v>
      </c>
    </row>
    <row r="5952" spans="1:2">
      <c r="A5952" t="s">
        <v>683</v>
      </c>
      <c r="B5952" t="s">
        <v>403</v>
      </c>
    </row>
    <row r="5953" spans="1:2">
      <c r="A5953" t="s">
        <v>684</v>
      </c>
      <c r="B5953" t="s">
        <v>706</v>
      </c>
    </row>
    <row r="5954" spans="1:2">
      <c r="A5954" t="s">
        <v>685</v>
      </c>
      <c r="B5954">
        <v>0.59450000000000003</v>
      </c>
    </row>
    <row r="5955" spans="1:2">
      <c r="A5955" t="s">
        <v>250</v>
      </c>
      <c r="B5955" t="s">
        <v>687</v>
      </c>
    </row>
    <row r="5956" spans="1:2">
      <c r="A5956" t="s">
        <v>252</v>
      </c>
      <c r="B5956" t="s">
        <v>253</v>
      </c>
    </row>
    <row r="5957" spans="1:2">
      <c r="A5957" t="s">
        <v>680</v>
      </c>
    </row>
    <row r="5958" spans="1:2">
      <c r="A5958" t="s">
        <v>241</v>
      </c>
      <c r="B5958">
        <v>-9.6445699999999999</v>
      </c>
    </row>
    <row r="5959" spans="1:2">
      <c r="A5959" t="s">
        <v>242</v>
      </c>
      <c r="B5959" s="10">
        <v>3.2213699999999999E-14</v>
      </c>
    </row>
    <row r="5960" spans="1:2">
      <c r="A5960" t="s">
        <v>243</v>
      </c>
      <c r="B5960">
        <v>0</v>
      </c>
    </row>
    <row r="5961" spans="1:2">
      <c r="A5961" t="s">
        <v>244</v>
      </c>
      <c r="B5961">
        <v>126</v>
      </c>
    </row>
    <row r="5962" spans="1:2">
      <c r="A5962" t="s">
        <v>169</v>
      </c>
      <c r="B5962" t="s">
        <v>702</v>
      </c>
    </row>
    <row r="5963" spans="1:2">
      <c r="A5963" t="s">
        <v>246</v>
      </c>
      <c r="B5963">
        <v>-4.4655199999999997</v>
      </c>
    </row>
    <row r="5964" spans="1:2">
      <c r="A5964" t="s">
        <v>247</v>
      </c>
      <c r="B5964">
        <v>-3.8801100000000002</v>
      </c>
    </row>
    <row r="5965" spans="1:2">
      <c r="A5965" t="s">
        <v>248</v>
      </c>
      <c r="B5965">
        <v>-3.5826699999999998</v>
      </c>
    </row>
    <row r="5966" spans="1:2">
      <c r="A5966" t="s">
        <v>265</v>
      </c>
      <c r="B5966">
        <v>0.01</v>
      </c>
    </row>
    <row r="5967" spans="1:2">
      <c r="A5967" t="s">
        <v>683</v>
      </c>
      <c r="B5967" t="s">
        <v>403</v>
      </c>
    </row>
    <row r="5968" spans="1:2">
      <c r="A5968" t="s">
        <v>684</v>
      </c>
      <c r="B5968" t="s">
        <v>706</v>
      </c>
    </row>
    <row r="5969" spans="1:2">
      <c r="A5969" t="s">
        <v>685</v>
      </c>
      <c r="B5969">
        <v>0</v>
      </c>
    </row>
    <row r="5970" spans="1:2">
      <c r="A5970" t="s">
        <v>250</v>
      </c>
      <c r="B5970" t="s">
        <v>697</v>
      </c>
    </row>
    <row r="5971" spans="1:2">
      <c r="A5971" t="s">
        <v>252</v>
      </c>
      <c r="B5971" t="s">
        <v>253</v>
      </c>
    </row>
    <row r="5972" spans="1:2">
      <c r="A5972" t="s">
        <v>681</v>
      </c>
    </row>
    <row r="5973" spans="1:2">
      <c r="A5973" t="s">
        <v>241</v>
      </c>
      <c r="B5973">
        <v>-3.7514799999999999</v>
      </c>
    </row>
    <row r="5974" spans="1:2">
      <c r="A5974" t="s">
        <v>242</v>
      </c>
      <c r="B5974" s="10">
        <v>6.1771899999999998E-2</v>
      </c>
    </row>
    <row r="5975" spans="1:2">
      <c r="A5975" t="s">
        <v>243</v>
      </c>
      <c r="B5975">
        <v>2</v>
      </c>
    </row>
    <row r="5976" spans="1:2">
      <c r="A5976" t="s">
        <v>244</v>
      </c>
      <c r="B5976">
        <v>124</v>
      </c>
    </row>
    <row r="5977" spans="1:2">
      <c r="A5977" t="s">
        <v>169</v>
      </c>
      <c r="B5977" t="s">
        <v>703</v>
      </c>
    </row>
    <row r="5978" spans="1:2">
      <c r="A5978" t="s">
        <v>246</v>
      </c>
      <c r="B5978">
        <v>-4.4670899999999998</v>
      </c>
    </row>
    <row r="5979" spans="1:2">
      <c r="A5979" t="s">
        <v>247</v>
      </c>
      <c r="B5979">
        <v>-3.88089</v>
      </c>
    </row>
    <row r="5980" spans="1:2">
      <c r="A5980" t="s">
        <v>248</v>
      </c>
      <c r="B5980">
        <v>-3.5831499999999998</v>
      </c>
    </row>
    <row r="5981" spans="1:2">
      <c r="A5981" t="s">
        <v>265</v>
      </c>
      <c r="B5981">
        <v>0.01</v>
      </c>
    </row>
    <row r="5982" spans="1:2">
      <c r="A5982" t="s">
        <v>683</v>
      </c>
      <c r="B5982" t="s">
        <v>403</v>
      </c>
    </row>
    <row r="5983" spans="1:2">
      <c r="A5983" t="s">
        <v>684</v>
      </c>
      <c r="B5983" t="s">
        <v>706</v>
      </c>
    </row>
    <row r="5984" spans="1:2">
      <c r="A5984" t="s">
        <v>685</v>
      </c>
      <c r="B5984">
        <v>6.1800000000000001E-2</v>
      </c>
    </row>
    <row r="5985" spans="1:2">
      <c r="A5985" t="s">
        <v>250</v>
      </c>
      <c r="B5985" t="s">
        <v>687</v>
      </c>
    </row>
    <row r="5986" spans="1:2">
      <c r="A5986" t="s">
        <v>252</v>
      </c>
      <c r="B5986" t="s">
        <v>253</v>
      </c>
    </row>
    <row r="5987" spans="1:2">
      <c r="A5987" t="s">
        <v>682</v>
      </c>
    </row>
    <row r="5988" spans="1:2">
      <c r="A5988" t="s">
        <v>241</v>
      </c>
      <c r="B5988">
        <v>-11.407400000000001</v>
      </c>
    </row>
    <row r="5989" spans="1:2">
      <c r="A5989" t="s">
        <v>242</v>
      </c>
      <c r="B5989" s="10">
        <v>3.0814400000000001E-18</v>
      </c>
    </row>
    <row r="5990" spans="1:2">
      <c r="A5990" t="s">
        <v>243</v>
      </c>
      <c r="B5990">
        <v>0</v>
      </c>
    </row>
    <row r="5991" spans="1:2">
      <c r="A5991" t="s">
        <v>244</v>
      </c>
      <c r="B5991">
        <v>126</v>
      </c>
    </row>
    <row r="5992" spans="1:2">
      <c r="A5992" t="s">
        <v>169</v>
      </c>
      <c r="B5992" t="s">
        <v>704</v>
      </c>
    </row>
    <row r="5993" spans="1:2">
      <c r="A5993" t="s">
        <v>246</v>
      </c>
      <c r="B5993">
        <v>-4.4655199999999997</v>
      </c>
    </row>
    <row r="5994" spans="1:2">
      <c r="A5994" t="s">
        <v>247</v>
      </c>
      <c r="B5994">
        <v>-3.8801100000000002</v>
      </c>
    </row>
    <row r="5995" spans="1:2">
      <c r="A5995" t="s">
        <v>248</v>
      </c>
      <c r="B5995">
        <v>-3.5826699999999998</v>
      </c>
    </row>
    <row r="5996" spans="1:2">
      <c r="A5996" t="s">
        <v>265</v>
      </c>
      <c r="B5996">
        <v>0.01</v>
      </c>
    </row>
    <row r="5997" spans="1:2">
      <c r="A5997" t="s">
        <v>683</v>
      </c>
      <c r="B5997" t="s">
        <v>403</v>
      </c>
    </row>
    <row r="5998" spans="1:2">
      <c r="A5998" t="s">
        <v>684</v>
      </c>
      <c r="B5998" t="s">
        <v>706</v>
      </c>
    </row>
    <row r="5999" spans="1:2">
      <c r="A5999" t="s">
        <v>685</v>
      </c>
      <c r="B5999">
        <v>0</v>
      </c>
    </row>
    <row r="6000" spans="1:2">
      <c r="A6000" t="s">
        <v>250</v>
      </c>
      <c r="B6000" t="s">
        <v>697</v>
      </c>
    </row>
    <row r="6001" spans="1:18">
      <c r="A6001" t="s">
        <v>252</v>
      </c>
      <c r="B6001" t="s">
        <v>253</v>
      </c>
    </row>
    <row r="6002" spans="1:18">
      <c r="A6002" t="s">
        <v>267</v>
      </c>
    </row>
    <row r="6005" spans="1:18">
      <c r="D6005" t="s">
        <v>897</v>
      </c>
    </row>
    <row r="6006" spans="1:18">
      <c r="A6006" t="s">
        <v>895</v>
      </c>
      <c r="B6006" t="s">
        <v>896</v>
      </c>
      <c r="D6006" t="s">
        <v>898</v>
      </c>
      <c r="F6006" t="str" cm="1">
        <f t="array" aca="1" ref="F6006:R6006" ca="1">TRANSPOSE(INDIRECT(D6006))</f>
        <v>Test Statistic</v>
      </c>
      <c r="G6006" t="str">
        <f ca="1"/>
        <v>p-value</v>
      </c>
      <c r="H6006" t="str">
        <f ca="1"/>
        <v>#Lags Used</v>
      </c>
      <c r="I6006" t="str">
        <f ca="1"/>
        <v>Number of Observations Used</v>
      </c>
      <c r="J6006" t="str">
        <f ca="1"/>
        <v>column</v>
      </c>
      <c r="K6006" t="str">
        <f ca="1"/>
        <v>Critical Value (1%)</v>
      </c>
      <c r="L6006" t="str">
        <f ca="1"/>
        <v>Critical Value (5%)</v>
      </c>
      <c r="M6006" t="str">
        <f ca="1"/>
        <v>Critical Value (10%)</v>
      </c>
      <c r="N6006" t="str">
        <f ca="1"/>
        <v>signif</v>
      </c>
      <c r="O6006" t="str">
        <f ca="1"/>
        <v>autolag</v>
      </c>
      <c r="P6006" t="str">
        <f ca="1"/>
        <v>c-t-t</v>
      </c>
      <c r="Q6006" t="str">
        <f ca="1"/>
        <v>Stationarity p-value</v>
      </c>
      <c r="R6006" t="str">
        <f ca="1"/>
        <v>Summary</v>
      </c>
    </row>
    <row r="6007" spans="1:18">
      <c r="A6007" t="s">
        <v>483</v>
      </c>
      <c r="C6007">
        <v>6008</v>
      </c>
      <c r="D6007" t="str">
        <f>"b"&amp;C6007&amp;":b"&amp;C6007+12</f>
        <v>b6008:b6020</v>
      </c>
      <c r="F6007" cm="1">
        <f t="array" aca="1" ref="F6007:R6007" ca="1">TRANSPOSE(INDIRECT(D6007))</f>
        <v>-2.5156800000000001</v>
      </c>
      <c r="G6007">
        <f ca="1"/>
        <v>1.14874E-2</v>
      </c>
      <c r="H6007">
        <f ca="1"/>
        <v>0</v>
      </c>
      <c r="I6007">
        <f ca="1"/>
        <v>126</v>
      </c>
      <c r="J6007" t="str">
        <f ca="1"/>
        <v>CS-Aaa-3MO</v>
      </c>
      <c r="K6007">
        <f ca="1"/>
        <v>-2.58371</v>
      </c>
      <c r="L6007">
        <f ca="1"/>
        <v>-1.94333</v>
      </c>
      <c r="M6007">
        <f ca="1"/>
        <v>-1.61487</v>
      </c>
      <c r="N6007">
        <f ca="1"/>
        <v>0.05</v>
      </c>
      <c r="O6007" t="str">
        <f ca="1"/>
        <v>BIC</v>
      </c>
      <c r="P6007" t="str">
        <f ca="1"/>
        <v xml:space="preserve"> nc</v>
      </c>
      <c r="Q6007">
        <f ca="1"/>
        <v>1.15E-2</v>
      </c>
      <c r="R6007" t="str">
        <f ca="1"/>
        <v>Series is Stationary. Null Hypothesis Rejecting</v>
      </c>
    </row>
    <row r="6008" spans="1:18" hidden="1">
      <c r="A6008" t="s">
        <v>241</v>
      </c>
      <c r="B6008">
        <v>-2.5156800000000001</v>
      </c>
      <c r="C6008">
        <f t="shared" ref="C6008:C6262" si="32">C6007+15</f>
        <v>6023</v>
      </c>
      <c r="D6008" t="str">
        <f t="shared" ref="D6008" si="33">"b"&amp;C6008&amp;":b"&amp;C6008+12</f>
        <v>b6023:b6035</v>
      </c>
      <c r="F6008" cm="1">
        <f t="array" aca="1" ref="F6008:R6008" ca="1">TRANSPOSE(INDIRECT(D6008))</f>
        <v>-3.2427299999999999</v>
      </c>
      <c r="G6008">
        <f ca="1"/>
        <v>1.1917799999999999E-3</v>
      </c>
      <c r="H6008">
        <f ca="1"/>
        <v>0</v>
      </c>
      <c r="I6008">
        <f ca="1"/>
        <v>126</v>
      </c>
      <c r="J6008" t="str">
        <f ca="1"/>
        <v>CS-Aa-3MO</v>
      </c>
      <c r="K6008">
        <f ca="1"/>
        <v>-2.58371</v>
      </c>
      <c r="L6008">
        <f ca="1"/>
        <v>-1.94333</v>
      </c>
      <c r="M6008">
        <f ca="1"/>
        <v>-1.61487</v>
      </c>
      <c r="N6008">
        <f ca="1"/>
        <v>0.05</v>
      </c>
      <c r="O6008" t="str">
        <f ca="1"/>
        <v>BIC</v>
      </c>
      <c r="P6008" t="str">
        <f ca="1"/>
        <v xml:space="preserve"> nc</v>
      </c>
      <c r="Q6008">
        <f ca="1"/>
        <v>1.1999999999999999E-3</v>
      </c>
      <c r="R6008" t="str">
        <f ca="1"/>
        <v>Series is Stationary. Null Hypothesis Rejecting</v>
      </c>
    </row>
    <row r="6009" spans="1:18" hidden="1">
      <c r="A6009" t="s">
        <v>242</v>
      </c>
      <c r="B6009">
        <v>1.14874E-2</v>
      </c>
      <c r="C6009">
        <f t="shared" si="32"/>
        <v>6038</v>
      </c>
      <c r="D6009" t="str">
        <f t="shared" ref="D6009:D6037" si="34">"b"&amp;C6009&amp;":b"&amp;C6009+12</f>
        <v>b6038:b6050</v>
      </c>
      <c r="F6009" cm="1">
        <f t="array" aca="1" ref="F6009:R6009" ca="1">TRANSPOSE(INDIRECT(D6009))</f>
        <v>-3.4982600000000001</v>
      </c>
      <c r="G6009">
        <f ca="1"/>
        <v>4.8676500000000001E-4</v>
      </c>
      <c r="H6009">
        <f ca="1"/>
        <v>0</v>
      </c>
      <c r="I6009">
        <f ca="1"/>
        <v>126</v>
      </c>
      <c r="J6009" t="str">
        <f ca="1"/>
        <v>CS-A-3MO</v>
      </c>
      <c r="K6009">
        <f ca="1"/>
        <v>-2.58371</v>
      </c>
      <c r="L6009">
        <f ca="1"/>
        <v>-1.94333</v>
      </c>
      <c r="M6009">
        <f ca="1"/>
        <v>-1.61487</v>
      </c>
      <c r="N6009">
        <f ca="1"/>
        <v>0.05</v>
      </c>
      <c r="O6009" t="str">
        <f ca="1"/>
        <v>BIC</v>
      </c>
      <c r="P6009" t="str">
        <f ca="1"/>
        <v xml:space="preserve"> nc</v>
      </c>
      <c r="Q6009">
        <f ca="1"/>
        <v>5.0000000000000001E-4</v>
      </c>
      <c r="R6009" t="str">
        <f ca="1"/>
        <v>Series is Stationary. Null Hypothesis Rejecting</v>
      </c>
    </row>
    <row r="6010" spans="1:18" hidden="1">
      <c r="A6010" t="s">
        <v>243</v>
      </c>
      <c r="B6010">
        <v>0</v>
      </c>
      <c r="C6010">
        <f t="shared" si="32"/>
        <v>6053</v>
      </c>
      <c r="D6010" t="str">
        <f t="shared" si="34"/>
        <v>b6053:b6065</v>
      </c>
      <c r="F6010" cm="1">
        <f t="array" aca="1" ref="F6010:R6010" ca="1">TRANSPOSE(INDIRECT(D6010))</f>
        <v>-4.4247899999999998</v>
      </c>
      <c r="G6010">
        <f ca="1"/>
        <v>1.2975E-5</v>
      </c>
      <c r="H6010">
        <f ca="1"/>
        <v>0</v>
      </c>
      <c r="I6010">
        <f ca="1"/>
        <v>126</v>
      </c>
      <c r="J6010" t="str">
        <f ca="1"/>
        <v>CS-Baa-3MO</v>
      </c>
      <c r="K6010">
        <f ca="1"/>
        <v>-2.58371</v>
      </c>
      <c r="L6010">
        <f ca="1"/>
        <v>-1.94333</v>
      </c>
      <c r="M6010">
        <f ca="1"/>
        <v>-1.61487</v>
      </c>
      <c r="N6010">
        <f ca="1"/>
        <v>0.05</v>
      </c>
      <c r="O6010" t="str">
        <f ca="1"/>
        <v>BIC</v>
      </c>
      <c r="P6010" t="str">
        <f ca="1"/>
        <v xml:space="preserve"> nc</v>
      </c>
      <c r="Q6010">
        <f ca="1"/>
        <v>0</v>
      </c>
      <c r="R6010" t="str">
        <f ca="1"/>
        <v>Series is Stationary. Null Hypothesis Rejecting</v>
      </c>
    </row>
    <row r="6011" spans="1:18" hidden="1">
      <c r="A6011" t="s">
        <v>244</v>
      </c>
      <c r="B6011">
        <v>126</v>
      </c>
      <c r="C6011">
        <f t="shared" si="32"/>
        <v>6068</v>
      </c>
      <c r="D6011" t="str">
        <f t="shared" si="34"/>
        <v>b6068:b6080</v>
      </c>
      <c r="F6011" cm="1">
        <f t="array" aca="1" ref="F6011:R6011" ca="1">TRANSPOSE(INDIRECT(D6011))</f>
        <v>-2.6650200000000002</v>
      </c>
      <c r="G6011">
        <f ca="1"/>
        <v>7.4754399999999999E-3</v>
      </c>
      <c r="H6011">
        <f ca="1"/>
        <v>0</v>
      </c>
      <c r="I6011">
        <f ca="1"/>
        <v>126</v>
      </c>
      <c r="J6011" t="str">
        <f ca="1"/>
        <v>CS-Aaa-1YR</v>
      </c>
      <c r="K6011">
        <f ca="1"/>
        <v>-2.58371</v>
      </c>
      <c r="L6011">
        <f ca="1"/>
        <v>-1.94333</v>
      </c>
      <c r="M6011">
        <f ca="1"/>
        <v>-1.61487</v>
      </c>
      <c r="N6011">
        <f ca="1"/>
        <v>0.05</v>
      </c>
      <c r="O6011" t="str">
        <f ca="1"/>
        <v>BIC</v>
      </c>
      <c r="P6011" t="str">
        <f ca="1"/>
        <v xml:space="preserve"> nc</v>
      </c>
      <c r="Q6011">
        <f ca="1"/>
        <v>7.4999999999999997E-3</v>
      </c>
      <c r="R6011" t="str">
        <f ca="1"/>
        <v>Series is Stationary. Null Hypothesis Rejecting</v>
      </c>
    </row>
    <row r="6012" spans="1:18" hidden="1">
      <c r="A6012" t="s">
        <v>169</v>
      </c>
      <c r="B6012" t="s">
        <v>108</v>
      </c>
      <c r="C6012">
        <f t="shared" si="32"/>
        <v>6083</v>
      </c>
      <c r="D6012" t="str">
        <f t="shared" si="34"/>
        <v>b6083:b6095</v>
      </c>
      <c r="F6012" cm="1">
        <f t="array" aca="1" ref="F6012:R6012" ca="1">TRANSPOSE(INDIRECT(D6012))</f>
        <v>-3.5584899999999999</v>
      </c>
      <c r="G6012">
        <f ca="1"/>
        <v>3.91395E-4</v>
      </c>
      <c r="H6012">
        <f ca="1"/>
        <v>0</v>
      </c>
      <c r="I6012">
        <f ca="1"/>
        <v>126</v>
      </c>
      <c r="J6012" t="str">
        <f ca="1"/>
        <v>CS-Aa-1YR</v>
      </c>
      <c r="K6012">
        <f ca="1"/>
        <v>-2.58371</v>
      </c>
      <c r="L6012">
        <f ca="1"/>
        <v>-1.94333</v>
      </c>
      <c r="M6012">
        <f ca="1"/>
        <v>-1.61487</v>
      </c>
      <c r="N6012">
        <f ca="1"/>
        <v>0.05</v>
      </c>
      <c r="O6012" t="str">
        <f ca="1"/>
        <v>BIC</v>
      </c>
      <c r="P6012" t="str">
        <f ca="1"/>
        <v xml:space="preserve"> nc</v>
      </c>
      <c r="Q6012">
        <f ca="1"/>
        <v>4.0000000000000002E-4</v>
      </c>
      <c r="R6012" t="str">
        <f ca="1"/>
        <v>Series is Stationary. Null Hypothesis Rejecting</v>
      </c>
    </row>
    <row r="6013" spans="1:18" hidden="1">
      <c r="A6013" t="s">
        <v>246</v>
      </c>
      <c r="B6013">
        <v>-2.58371</v>
      </c>
      <c r="C6013">
        <f t="shared" si="32"/>
        <v>6098</v>
      </c>
      <c r="D6013" t="str">
        <f t="shared" si="34"/>
        <v>b6098:b6110</v>
      </c>
      <c r="F6013" cm="1">
        <f t="array" aca="1" ref="F6013:R6013" ca="1">TRANSPOSE(INDIRECT(D6013))</f>
        <v>-3.8292999999999999</v>
      </c>
      <c r="G6013">
        <f ca="1"/>
        <v>1.4226000000000001E-4</v>
      </c>
      <c r="H6013">
        <f ca="1"/>
        <v>0</v>
      </c>
      <c r="I6013">
        <f ca="1"/>
        <v>126</v>
      </c>
      <c r="J6013" t="str">
        <f ca="1"/>
        <v>CS-A-1YR</v>
      </c>
      <c r="K6013">
        <f ca="1"/>
        <v>-2.58371</v>
      </c>
      <c r="L6013">
        <f ca="1"/>
        <v>-1.94333</v>
      </c>
      <c r="M6013">
        <f ca="1"/>
        <v>-1.61487</v>
      </c>
      <c r="N6013">
        <f ca="1"/>
        <v>0.05</v>
      </c>
      <c r="O6013" t="str">
        <f ca="1"/>
        <v>BIC</v>
      </c>
      <c r="P6013" t="str">
        <f ca="1"/>
        <v xml:space="preserve"> nc</v>
      </c>
      <c r="Q6013">
        <f ca="1"/>
        <v>1E-4</v>
      </c>
      <c r="R6013" t="str">
        <f ca="1"/>
        <v>Series is Stationary. Null Hypothesis Rejecting</v>
      </c>
    </row>
    <row r="6014" spans="1:18" hidden="1">
      <c r="A6014" t="s">
        <v>247</v>
      </c>
      <c r="B6014">
        <v>-1.94333</v>
      </c>
      <c r="C6014">
        <f t="shared" si="32"/>
        <v>6113</v>
      </c>
      <c r="D6014" t="str">
        <f t="shared" si="34"/>
        <v>b6113:b6125</v>
      </c>
      <c r="F6014" cm="1">
        <f t="array" aca="1" ref="F6014:R6014" ca="1">TRANSPOSE(INDIRECT(D6014))</f>
        <v>-4.6867799999999997</v>
      </c>
      <c r="G6014">
        <f ca="1"/>
        <v>4.2320700000000001E-6</v>
      </c>
      <c r="H6014">
        <f ca="1"/>
        <v>0</v>
      </c>
      <c r="I6014">
        <f ca="1"/>
        <v>126</v>
      </c>
      <c r="J6014" t="str">
        <f ca="1"/>
        <v>CS-Baa-1YR</v>
      </c>
      <c r="K6014">
        <f ca="1"/>
        <v>-2.58371</v>
      </c>
      <c r="L6014">
        <f ca="1"/>
        <v>-1.94333</v>
      </c>
      <c r="M6014">
        <f ca="1"/>
        <v>-1.61487</v>
      </c>
      <c r="N6014">
        <f ca="1"/>
        <v>0.05</v>
      </c>
      <c r="O6014" t="str">
        <f ca="1"/>
        <v>BIC</v>
      </c>
      <c r="P6014" t="str">
        <f ca="1"/>
        <v xml:space="preserve"> nc</v>
      </c>
      <c r="Q6014">
        <f ca="1"/>
        <v>0</v>
      </c>
      <c r="R6014" t="str">
        <f ca="1"/>
        <v>Series is Stationary. Null Hypothesis Rejecting</v>
      </c>
    </row>
    <row r="6015" spans="1:18" hidden="1">
      <c r="A6015" t="s">
        <v>248</v>
      </c>
      <c r="B6015">
        <v>-1.61487</v>
      </c>
      <c r="C6015">
        <f t="shared" si="32"/>
        <v>6128</v>
      </c>
      <c r="D6015" t="str">
        <f t="shared" si="34"/>
        <v>b6128:b6140</v>
      </c>
      <c r="F6015" cm="1">
        <f t="array" aca="1" ref="F6015:R6015" ca="1">TRANSPOSE(INDIRECT(D6015))</f>
        <v>-3.1239400000000002</v>
      </c>
      <c r="G6015">
        <f ca="1"/>
        <v>1.77684E-3</v>
      </c>
      <c r="H6015">
        <f ca="1"/>
        <v>0</v>
      </c>
      <c r="I6015">
        <f ca="1"/>
        <v>126</v>
      </c>
      <c r="J6015" t="str">
        <f ca="1"/>
        <v>CS-Aaa-5YR</v>
      </c>
      <c r="K6015">
        <f ca="1"/>
        <v>-2.58371</v>
      </c>
      <c r="L6015">
        <f ca="1"/>
        <v>-1.94333</v>
      </c>
      <c r="M6015">
        <f ca="1"/>
        <v>-1.61487</v>
      </c>
      <c r="N6015">
        <f ca="1"/>
        <v>0.05</v>
      </c>
      <c r="O6015" t="str">
        <f ca="1"/>
        <v>BIC</v>
      </c>
      <c r="P6015" t="str">
        <f ca="1"/>
        <v xml:space="preserve"> nc</v>
      </c>
      <c r="Q6015">
        <f ca="1"/>
        <v>1.8E-3</v>
      </c>
      <c r="R6015" t="str">
        <f ca="1"/>
        <v>Series is Stationary. Null Hypothesis Rejecting</v>
      </c>
    </row>
    <row r="6016" spans="1:18" hidden="1">
      <c r="A6016" t="s">
        <v>265</v>
      </c>
      <c r="B6016">
        <v>0.05</v>
      </c>
      <c r="C6016">
        <f t="shared" si="32"/>
        <v>6143</v>
      </c>
      <c r="D6016" t="str">
        <f t="shared" si="34"/>
        <v>b6143:b6155</v>
      </c>
      <c r="F6016" cm="1">
        <f t="array" aca="1" ref="F6016:R6016" ca="1">TRANSPOSE(INDIRECT(D6016))</f>
        <v>-3.31663</v>
      </c>
      <c r="G6016">
        <f ca="1"/>
        <v>9.2451299999999996E-4</v>
      </c>
      <c r="H6016">
        <f ca="1"/>
        <v>0</v>
      </c>
      <c r="I6016">
        <f ca="1"/>
        <v>126</v>
      </c>
      <c r="J6016" t="str">
        <f ca="1"/>
        <v>CS-Aa-5YR</v>
      </c>
      <c r="K6016">
        <f ca="1"/>
        <v>-2.58371</v>
      </c>
      <c r="L6016">
        <f ca="1"/>
        <v>-1.94333</v>
      </c>
      <c r="M6016">
        <f ca="1"/>
        <v>-1.61487</v>
      </c>
      <c r="N6016">
        <f ca="1"/>
        <v>0.05</v>
      </c>
      <c r="O6016" t="str">
        <f ca="1"/>
        <v>BIC</v>
      </c>
      <c r="P6016" t="str">
        <f ca="1"/>
        <v xml:space="preserve"> nc</v>
      </c>
      <c r="Q6016">
        <f ca="1"/>
        <v>8.9999999999999998E-4</v>
      </c>
      <c r="R6016" t="str">
        <f ca="1"/>
        <v>Series is Stationary. Null Hypothesis Rejecting</v>
      </c>
    </row>
    <row r="6017" spans="1:18" hidden="1">
      <c r="A6017" t="s">
        <v>683</v>
      </c>
      <c r="B6017" t="s">
        <v>403</v>
      </c>
      <c r="C6017">
        <f t="shared" si="32"/>
        <v>6158</v>
      </c>
      <c r="D6017" t="str">
        <f t="shared" si="34"/>
        <v>b6158:b6170</v>
      </c>
      <c r="F6017" cm="1">
        <f t="array" aca="1" ref="F6017:R6017" ca="1">TRANSPOSE(INDIRECT(D6017))</f>
        <v>-3.2496399999999999</v>
      </c>
      <c r="G6017">
        <f ca="1"/>
        <v>1.16402E-3</v>
      </c>
      <c r="H6017">
        <f ca="1"/>
        <v>0</v>
      </c>
      <c r="I6017">
        <f ca="1"/>
        <v>126</v>
      </c>
      <c r="J6017" t="str">
        <f ca="1"/>
        <v>CS-A-5YR</v>
      </c>
      <c r="K6017">
        <f ca="1"/>
        <v>-2.58371</v>
      </c>
      <c r="L6017">
        <f ca="1"/>
        <v>-1.94333</v>
      </c>
      <c r="M6017">
        <f ca="1"/>
        <v>-1.61487</v>
      </c>
      <c r="N6017">
        <f ca="1"/>
        <v>0.05</v>
      </c>
      <c r="O6017" t="str">
        <f ca="1"/>
        <v>BIC</v>
      </c>
      <c r="P6017" t="str">
        <f ca="1"/>
        <v xml:space="preserve"> nc</v>
      </c>
      <c r="Q6017">
        <f ca="1"/>
        <v>1.1999999999999999E-3</v>
      </c>
      <c r="R6017" t="str">
        <f ca="1"/>
        <v>Series is Stationary. Null Hypothesis Rejecting</v>
      </c>
    </row>
    <row r="6018" spans="1:18" hidden="1">
      <c r="A6018" t="s">
        <v>684</v>
      </c>
      <c r="B6018" t="s">
        <v>686</v>
      </c>
      <c r="C6018">
        <f t="shared" si="32"/>
        <v>6173</v>
      </c>
      <c r="D6018" t="str">
        <f t="shared" si="34"/>
        <v>b6173:b6185</v>
      </c>
      <c r="F6018" cm="1">
        <f t="array" aca="1" ref="F6018:R6018" ca="1">TRANSPOSE(INDIRECT(D6018))</f>
        <v>-3.9081800000000002</v>
      </c>
      <c r="G6018">
        <f ca="1"/>
        <v>1.04944E-4</v>
      </c>
      <c r="H6018">
        <f ca="1"/>
        <v>0</v>
      </c>
      <c r="I6018">
        <f ca="1"/>
        <v>126</v>
      </c>
      <c r="J6018" t="str">
        <f ca="1"/>
        <v>CS-Baa-5YR</v>
      </c>
      <c r="K6018">
        <f ca="1"/>
        <v>-2.58371</v>
      </c>
      <c r="L6018">
        <f ca="1"/>
        <v>-1.94333</v>
      </c>
      <c r="M6018">
        <f ca="1"/>
        <v>-1.61487</v>
      </c>
      <c r="N6018">
        <f ca="1"/>
        <v>0.05</v>
      </c>
      <c r="O6018" t="str">
        <f ca="1"/>
        <v>BIC</v>
      </c>
      <c r="P6018" t="str">
        <f ca="1"/>
        <v xml:space="preserve"> nc</v>
      </c>
      <c r="Q6018">
        <f ca="1"/>
        <v>1E-4</v>
      </c>
      <c r="R6018" t="str">
        <f ca="1"/>
        <v>Series is Stationary. Null Hypothesis Rejecting</v>
      </c>
    </row>
    <row r="6019" spans="1:18" hidden="1">
      <c r="A6019" t="s">
        <v>685</v>
      </c>
      <c r="B6019">
        <v>1.15E-2</v>
      </c>
      <c r="C6019">
        <f t="shared" si="32"/>
        <v>6188</v>
      </c>
      <c r="D6019" t="str">
        <f t="shared" si="34"/>
        <v>b6188:b6200</v>
      </c>
      <c r="F6019" cm="1">
        <f t="array" aca="1" ref="F6019:R6019" ca="1">TRANSPOSE(INDIRECT(D6019))</f>
        <v>1.69818</v>
      </c>
      <c r="G6019">
        <f ca="1"/>
        <v>0.97874899999999998</v>
      </c>
      <c r="H6019">
        <f ca="1"/>
        <v>0</v>
      </c>
      <c r="I6019">
        <f ca="1"/>
        <v>126</v>
      </c>
      <c r="J6019" t="str">
        <f ca="1"/>
        <v>CS-DCF-Aaa-3MO</v>
      </c>
      <c r="K6019">
        <f ca="1"/>
        <v>-2.58371</v>
      </c>
      <c r="L6019">
        <f ca="1"/>
        <v>-1.94333</v>
      </c>
      <c r="M6019">
        <f ca="1"/>
        <v>-1.61487</v>
      </c>
      <c r="N6019">
        <f ca="1"/>
        <v>0.05</v>
      </c>
      <c r="O6019" t="str">
        <f ca="1"/>
        <v>BIC</v>
      </c>
      <c r="P6019" t="str">
        <f ca="1"/>
        <v xml:space="preserve"> nc</v>
      </c>
      <c r="Q6019">
        <f ca="1"/>
        <v>0.97870000000000001</v>
      </c>
      <c r="R6019" t="str">
        <f ca="1"/>
        <v>Series is Non-stationary. Null Hypothesis Weak...</v>
      </c>
    </row>
    <row r="6020" spans="1:18" hidden="1">
      <c r="A6020" t="s">
        <v>250</v>
      </c>
      <c r="B6020" t="s">
        <v>697</v>
      </c>
      <c r="C6020">
        <f t="shared" si="32"/>
        <v>6203</v>
      </c>
      <c r="D6020" t="str">
        <f t="shared" si="34"/>
        <v>b6203:b6215</v>
      </c>
      <c r="F6020" cm="1">
        <f t="array" aca="1" ref="F6020:R6020" ca="1">TRANSPOSE(INDIRECT(D6020))</f>
        <v>2.4293499999999999</v>
      </c>
      <c r="G6020">
        <f ca="1"/>
        <v>0.99755000000000005</v>
      </c>
      <c r="H6020">
        <f ca="1"/>
        <v>0</v>
      </c>
      <c r="I6020">
        <f ca="1"/>
        <v>126</v>
      </c>
      <c r="J6020" t="str">
        <f ca="1"/>
        <v>CS-DCF-Aa-3MO</v>
      </c>
      <c r="K6020">
        <f ca="1"/>
        <v>-2.58371</v>
      </c>
      <c r="L6020">
        <f ca="1"/>
        <v>-1.94333</v>
      </c>
      <c r="M6020">
        <f ca="1"/>
        <v>-1.61487</v>
      </c>
      <c r="N6020">
        <f ca="1"/>
        <v>0.05</v>
      </c>
      <c r="O6020" t="str">
        <f ca="1"/>
        <v>BIC</v>
      </c>
      <c r="P6020" t="str">
        <f ca="1"/>
        <v xml:space="preserve"> nc</v>
      </c>
      <c r="Q6020">
        <f ca="1"/>
        <v>0.99760000000000004</v>
      </c>
      <c r="R6020" t="str">
        <f ca="1"/>
        <v>Series is Non-stationary. Null Hypothesis Weak...</v>
      </c>
    </row>
    <row r="6021" spans="1:18" hidden="1">
      <c r="A6021" t="s">
        <v>252</v>
      </c>
      <c r="B6021" t="s">
        <v>253</v>
      </c>
      <c r="C6021">
        <f t="shared" si="32"/>
        <v>6218</v>
      </c>
      <c r="D6021" t="str">
        <f t="shared" si="34"/>
        <v>b6218:b6230</v>
      </c>
      <c r="F6021" cm="1">
        <f t="array" aca="1" ref="F6021:R6021" ca="1">TRANSPOSE(INDIRECT(D6021))</f>
        <v>2.6636600000000001</v>
      </c>
      <c r="G6021">
        <f ca="1"/>
        <v>0.99903299999999995</v>
      </c>
      <c r="H6021">
        <f ca="1"/>
        <v>0</v>
      </c>
      <c r="I6021">
        <f ca="1"/>
        <v>126</v>
      </c>
      <c r="J6021" t="str">
        <f ca="1"/>
        <v>CS-DCF-A-3MO</v>
      </c>
      <c r="K6021">
        <f ca="1"/>
        <v>-2.58371</v>
      </c>
      <c r="L6021">
        <f ca="1"/>
        <v>-1.94333</v>
      </c>
      <c r="M6021">
        <f ca="1"/>
        <v>-1.61487</v>
      </c>
      <c r="N6021">
        <f ca="1"/>
        <v>0.05</v>
      </c>
      <c r="O6021" t="str">
        <f ca="1"/>
        <v>BIC</v>
      </c>
      <c r="P6021" t="str">
        <f ca="1"/>
        <v xml:space="preserve"> nc</v>
      </c>
      <c r="Q6021">
        <f ca="1"/>
        <v>0.999</v>
      </c>
      <c r="R6021" t="str">
        <f ca="1"/>
        <v>Series is Non-stationary. Null Hypothesis Weak...</v>
      </c>
    </row>
    <row r="6022" spans="1:18" hidden="1">
      <c r="A6022" t="s">
        <v>484</v>
      </c>
      <c r="C6022">
        <f t="shared" si="32"/>
        <v>6233</v>
      </c>
      <c r="D6022" t="str">
        <f t="shared" si="34"/>
        <v>b6233:b6245</v>
      </c>
      <c r="F6022" cm="1">
        <f t="array" aca="1" ref="F6022:R6022" ca="1">TRANSPOSE(INDIRECT(D6022))</f>
        <v>3.0638800000000002</v>
      </c>
      <c r="G6022">
        <f ca="1"/>
        <v>0.99986399999999998</v>
      </c>
      <c r="H6022">
        <f ca="1"/>
        <v>0</v>
      </c>
      <c r="I6022">
        <f ca="1"/>
        <v>126</v>
      </c>
      <c r="J6022" t="str">
        <f ca="1"/>
        <v>CS-DCF-Baa-3MO</v>
      </c>
      <c r="K6022">
        <f ca="1"/>
        <v>-2.58371</v>
      </c>
      <c r="L6022">
        <f ca="1"/>
        <v>-1.94333</v>
      </c>
      <c r="M6022">
        <f ca="1"/>
        <v>-1.61487</v>
      </c>
      <c r="N6022">
        <f ca="1"/>
        <v>0.05</v>
      </c>
      <c r="O6022" t="str">
        <f ca="1"/>
        <v>BIC</v>
      </c>
      <c r="P6022" t="str">
        <f ca="1"/>
        <v xml:space="preserve"> nc</v>
      </c>
      <c r="Q6022">
        <f ca="1"/>
        <v>0.99990000000000001</v>
      </c>
      <c r="R6022" t="str">
        <f ca="1"/>
        <v>Series is Non-stationary. Null Hypothesis Weak...</v>
      </c>
    </row>
    <row r="6023" spans="1:18" hidden="1">
      <c r="A6023" t="s">
        <v>241</v>
      </c>
      <c r="B6023">
        <v>-3.2427299999999999</v>
      </c>
      <c r="C6023">
        <f t="shared" si="32"/>
        <v>6248</v>
      </c>
      <c r="D6023" t="str">
        <f t="shared" si="34"/>
        <v>b6248:b6260</v>
      </c>
      <c r="F6023" cm="1">
        <f t="array" aca="1" ref="F6023:R6023" ca="1">TRANSPOSE(INDIRECT(D6023))</f>
        <v>1.7474400000000001</v>
      </c>
      <c r="G6023">
        <f ca="1"/>
        <v>0.98111199999999998</v>
      </c>
      <c r="H6023">
        <f ca="1"/>
        <v>0</v>
      </c>
      <c r="I6023">
        <f ca="1"/>
        <v>126</v>
      </c>
      <c r="J6023" t="str">
        <f ca="1"/>
        <v>CS-DCF-Aaa-1YR</v>
      </c>
      <c r="K6023">
        <f ca="1"/>
        <v>-2.58371</v>
      </c>
      <c r="L6023">
        <f ca="1"/>
        <v>-1.94333</v>
      </c>
      <c r="M6023">
        <f ca="1"/>
        <v>-1.61487</v>
      </c>
      <c r="N6023">
        <f ca="1"/>
        <v>0.05</v>
      </c>
      <c r="O6023" t="str">
        <f ca="1"/>
        <v>BIC</v>
      </c>
      <c r="P6023" t="str">
        <f ca="1"/>
        <v xml:space="preserve"> nc</v>
      </c>
      <c r="Q6023">
        <f ca="1"/>
        <v>0.98109999999999997</v>
      </c>
      <c r="R6023" t="str">
        <f ca="1"/>
        <v>Series is Non-stationary. Null Hypothesis Weak...</v>
      </c>
    </row>
    <row r="6024" spans="1:18" hidden="1">
      <c r="A6024" t="s">
        <v>242</v>
      </c>
      <c r="B6024">
        <v>1.1917799999999999E-3</v>
      </c>
      <c r="C6024">
        <f t="shared" si="32"/>
        <v>6263</v>
      </c>
      <c r="D6024" t="str">
        <f t="shared" si="34"/>
        <v>b6263:b6275</v>
      </c>
      <c r="F6024" cm="1">
        <f t="array" aca="1" ref="F6024:R6024" ca="1">TRANSPOSE(INDIRECT(D6024))</f>
        <v>2.5669900000000001</v>
      </c>
      <c r="G6024">
        <f ca="1"/>
        <v>0.998556</v>
      </c>
      <c r="H6024">
        <f ca="1"/>
        <v>0</v>
      </c>
      <c r="I6024">
        <f ca="1"/>
        <v>126</v>
      </c>
      <c r="J6024" t="str">
        <f ca="1"/>
        <v>CS-DCF-Aa-1YR</v>
      </c>
      <c r="K6024">
        <f ca="1"/>
        <v>-2.58371</v>
      </c>
      <c r="L6024">
        <f ca="1"/>
        <v>-1.94333</v>
      </c>
      <c r="M6024">
        <f ca="1"/>
        <v>-1.61487</v>
      </c>
      <c r="N6024">
        <f ca="1"/>
        <v>0.05</v>
      </c>
      <c r="O6024" t="str">
        <f ca="1"/>
        <v>BIC</v>
      </c>
      <c r="P6024" t="str">
        <f ca="1"/>
        <v xml:space="preserve"> nc</v>
      </c>
      <c r="Q6024">
        <f ca="1"/>
        <v>0.99860000000000004</v>
      </c>
      <c r="R6024" t="str">
        <f ca="1"/>
        <v>Series is Non-stationary. Null Hypothesis Weak...</v>
      </c>
    </row>
    <row r="6025" spans="1:18" hidden="1">
      <c r="A6025" t="s">
        <v>243</v>
      </c>
      <c r="B6025">
        <v>0</v>
      </c>
      <c r="C6025">
        <f t="shared" si="32"/>
        <v>6278</v>
      </c>
      <c r="D6025" t="str">
        <f t="shared" si="34"/>
        <v>b6278:b6290</v>
      </c>
      <c r="F6025" cm="1">
        <f t="array" aca="1" ref="F6025:R6025" ca="1">TRANSPOSE(INDIRECT(D6025))</f>
        <v>2.8226399999999998</v>
      </c>
      <c r="G6025">
        <f ca="1"/>
        <v>0.99952799999999997</v>
      </c>
      <c r="H6025">
        <f ca="1"/>
        <v>0</v>
      </c>
      <c r="I6025">
        <f ca="1"/>
        <v>126</v>
      </c>
      <c r="J6025" t="str">
        <f ca="1"/>
        <v>CS-DCF-A-1YR</v>
      </c>
      <c r="K6025">
        <f ca="1"/>
        <v>-2.58371</v>
      </c>
      <c r="L6025">
        <f ca="1"/>
        <v>-1.94333</v>
      </c>
      <c r="M6025">
        <f ca="1"/>
        <v>-1.61487</v>
      </c>
      <c r="N6025">
        <f ca="1"/>
        <v>0.05</v>
      </c>
      <c r="O6025" t="str">
        <f ca="1"/>
        <v>BIC</v>
      </c>
      <c r="P6025" t="str">
        <f ca="1"/>
        <v xml:space="preserve"> nc</v>
      </c>
      <c r="Q6025">
        <f ca="1"/>
        <v>0.99950000000000006</v>
      </c>
      <c r="R6025" t="str">
        <f ca="1"/>
        <v>Series is Non-stationary. Null Hypothesis Weak...</v>
      </c>
    </row>
    <row r="6026" spans="1:18" hidden="1">
      <c r="A6026" t="s">
        <v>244</v>
      </c>
      <c r="B6026">
        <v>126</v>
      </c>
      <c r="C6026">
        <f t="shared" si="32"/>
        <v>6293</v>
      </c>
      <c r="D6026" t="str">
        <f t="shared" si="34"/>
        <v>b6293:b6305</v>
      </c>
      <c r="F6026" cm="1">
        <f t="array" aca="1" ref="F6026:R6026" ca="1">TRANSPOSE(INDIRECT(D6026))</f>
        <v>3.1013299999999999</v>
      </c>
      <c r="G6026">
        <f ca="1"/>
        <v>0.99988999999999995</v>
      </c>
      <c r="H6026">
        <f ca="1"/>
        <v>0</v>
      </c>
      <c r="I6026">
        <f ca="1"/>
        <v>126</v>
      </c>
      <c r="J6026" t="str">
        <f ca="1"/>
        <v>CS-DCF-Baa-1YR</v>
      </c>
      <c r="K6026">
        <f ca="1"/>
        <v>-2.58371</v>
      </c>
      <c r="L6026">
        <f ca="1"/>
        <v>-1.94333</v>
      </c>
      <c r="M6026">
        <f ca="1"/>
        <v>-1.61487</v>
      </c>
      <c r="N6026">
        <f ca="1"/>
        <v>0.05</v>
      </c>
      <c r="O6026" t="str">
        <f ca="1"/>
        <v>BIC</v>
      </c>
      <c r="P6026" t="str">
        <f ca="1"/>
        <v xml:space="preserve"> nc</v>
      </c>
      <c r="Q6026">
        <f ca="1"/>
        <v>0.99990000000000001</v>
      </c>
      <c r="R6026" t="str">
        <f ca="1"/>
        <v>Series is Non-stationary. Null Hypothesis Weak...</v>
      </c>
    </row>
    <row r="6027" spans="1:18" hidden="1">
      <c r="A6027" t="s">
        <v>169</v>
      </c>
      <c r="B6027" t="s">
        <v>109</v>
      </c>
      <c r="C6027">
        <f t="shared" si="32"/>
        <v>6308</v>
      </c>
      <c r="D6027" t="str">
        <f t="shared" si="34"/>
        <v>b6308:b6320</v>
      </c>
      <c r="F6027" cm="1">
        <f t="array" aca="1" ref="F6027:R6027" ca="1">TRANSPOSE(INDIRECT(D6027))</f>
        <v>1.19876</v>
      </c>
      <c r="G6027">
        <f ca="1"/>
        <v>0.94033699999999998</v>
      </c>
      <c r="H6027">
        <f ca="1"/>
        <v>0</v>
      </c>
      <c r="I6027">
        <f ca="1"/>
        <v>126</v>
      </c>
      <c r="J6027" t="str">
        <f ca="1"/>
        <v>CS-DCF-Aaa-5YR</v>
      </c>
      <c r="K6027">
        <f ca="1"/>
        <v>-2.58371</v>
      </c>
      <c r="L6027">
        <f ca="1"/>
        <v>-1.94333</v>
      </c>
      <c r="M6027">
        <f ca="1"/>
        <v>-1.61487</v>
      </c>
      <c r="N6027">
        <f ca="1"/>
        <v>0.05</v>
      </c>
      <c r="O6027" t="str">
        <f ca="1"/>
        <v>BIC</v>
      </c>
      <c r="P6027" t="str">
        <f ca="1"/>
        <v xml:space="preserve"> nc</v>
      </c>
      <c r="Q6027">
        <f ca="1"/>
        <v>0.94030000000000002</v>
      </c>
      <c r="R6027" t="str">
        <f ca="1"/>
        <v>Series is Non-stationary. Null Hypothesis Weak...</v>
      </c>
    </row>
    <row r="6028" spans="1:18" hidden="1">
      <c r="A6028" t="s">
        <v>246</v>
      </c>
      <c r="B6028">
        <v>-2.58371</v>
      </c>
      <c r="C6028">
        <f t="shared" si="32"/>
        <v>6323</v>
      </c>
      <c r="D6028" t="str">
        <f t="shared" si="34"/>
        <v>b6323:b6335</v>
      </c>
      <c r="F6028" cm="1">
        <f t="array" aca="1" ref="F6028:R6028" ca="1">TRANSPOSE(INDIRECT(D6028))</f>
        <v>1.27217</v>
      </c>
      <c r="G6028">
        <f ca="1"/>
        <v>0.94788799999999995</v>
      </c>
      <c r="H6028">
        <f ca="1"/>
        <v>0</v>
      </c>
      <c r="I6028">
        <f ca="1"/>
        <v>126</v>
      </c>
      <c r="J6028" t="str">
        <f ca="1"/>
        <v>CS-DCF-Aa-5YR</v>
      </c>
      <c r="K6028">
        <f ca="1"/>
        <v>-2.58371</v>
      </c>
      <c r="L6028">
        <f ca="1"/>
        <v>-1.94333</v>
      </c>
      <c r="M6028">
        <f ca="1"/>
        <v>-1.61487</v>
      </c>
      <c r="N6028">
        <f ca="1"/>
        <v>0.05</v>
      </c>
      <c r="O6028" t="str">
        <f ca="1"/>
        <v>BIC</v>
      </c>
      <c r="P6028" t="str">
        <f ca="1"/>
        <v xml:space="preserve"> nc</v>
      </c>
      <c r="Q6028">
        <f ca="1"/>
        <v>0.94789999999999996</v>
      </c>
      <c r="R6028" t="str">
        <f ca="1"/>
        <v>Series is Non-stationary. Null Hypothesis Weak...</v>
      </c>
    </row>
    <row r="6029" spans="1:18" hidden="1">
      <c r="A6029" t="s">
        <v>247</v>
      </c>
      <c r="B6029">
        <v>-1.94333</v>
      </c>
      <c r="C6029">
        <f t="shared" si="32"/>
        <v>6338</v>
      </c>
      <c r="D6029" t="str">
        <f t="shared" si="34"/>
        <v>b6338:b6350</v>
      </c>
      <c r="F6029" cm="1">
        <f t="array" aca="1" ref="F6029:R6029" ca="1">TRANSPOSE(INDIRECT(D6029))</f>
        <v>1.4853099999999999</v>
      </c>
      <c r="G6029">
        <f ca="1"/>
        <v>0.96586700000000003</v>
      </c>
      <c r="H6029">
        <f ca="1"/>
        <v>0</v>
      </c>
      <c r="I6029">
        <f ca="1"/>
        <v>126</v>
      </c>
      <c r="J6029" t="str">
        <f ca="1"/>
        <v>CS-DCF-A-5YR</v>
      </c>
      <c r="K6029">
        <f ca="1"/>
        <v>-2.58371</v>
      </c>
      <c r="L6029">
        <f ca="1"/>
        <v>-1.94333</v>
      </c>
      <c r="M6029">
        <f ca="1"/>
        <v>-1.61487</v>
      </c>
      <c r="N6029">
        <f ca="1"/>
        <v>0.05</v>
      </c>
      <c r="O6029" t="str">
        <f ca="1"/>
        <v>BIC</v>
      </c>
      <c r="P6029" t="str">
        <f ca="1"/>
        <v xml:space="preserve"> nc</v>
      </c>
      <c r="Q6029">
        <f ca="1"/>
        <v>0.96589999999999998</v>
      </c>
      <c r="R6029" t="str">
        <f ca="1"/>
        <v>Series is Non-stationary. Null Hypothesis Weak...</v>
      </c>
    </row>
    <row r="6030" spans="1:18" hidden="1">
      <c r="A6030" t="s">
        <v>248</v>
      </c>
      <c r="B6030">
        <v>-1.61487</v>
      </c>
      <c r="C6030">
        <f t="shared" si="32"/>
        <v>6353</v>
      </c>
      <c r="D6030" t="str">
        <f t="shared" si="34"/>
        <v>b6353:b6365</v>
      </c>
      <c r="F6030" cm="1">
        <f t="array" aca="1" ref="F6030:R6030" ca="1">TRANSPOSE(INDIRECT(D6030))</f>
        <v>1.72027</v>
      </c>
      <c r="G6030">
        <f ca="1"/>
        <v>0.97983500000000001</v>
      </c>
      <c r="H6030">
        <f ca="1"/>
        <v>0</v>
      </c>
      <c r="I6030">
        <f ca="1"/>
        <v>126</v>
      </c>
      <c r="J6030" t="str">
        <f ca="1"/>
        <v>CS-DCF-Baa-5YR</v>
      </c>
      <c r="K6030">
        <f ca="1"/>
        <v>-2.58371</v>
      </c>
      <c r="L6030">
        <f ca="1"/>
        <v>-1.94333</v>
      </c>
      <c r="M6030">
        <f ca="1"/>
        <v>-1.61487</v>
      </c>
      <c r="N6030">
        <f ca="1"/>
        <v>0.05</v>
      </c>
      <c r="O6030" t="str">
        <f ca="1"/>
        <v>BIC</v>
      </c>
      <c r="P6030" t="str">
        <f ca="1"/>
        <v xml:space="preserve"> nc</v>
      </c>
      <c r="Q6030">
        <f ca="1"/>
        <v>0.9798</v>
      </c>
      <c r="R6030" t="str">
        <f ca="1"/>
        <v>Series is Non-stationary. Null Hypothesis Weak...</v>
      </c>
    </row>
    <row r="6031" spans="1:18" hidden="1">
      <c r="A6031" t="s">
        <v>265</v>
      </c>
      <c r="B6031">
        <v>0.05</v>
      </c>
      <c r="C6031">
        <f t="shared" si="32"/>
        <v>6368</v>
      </c>
      <c r="D6031" t="str">
        <f t="shared" si="34"/>
        <v>b6368:b6380</v>
      </c>
      <c r="F6031" cm="1">
        <f t="array" aca="1" ref="F6031:R6031" ca="1">TRANSPOSE(INDIRECT(D6031))</f>
        <v>-10.4154</v>
      </c>
      <c r="G6031">
        <f ca="1"/>
        <v>1.24465E-18</v>
      </c>
      <c r="H6031">
        <f ca="1"/>
        <v>0</v>
      </c>
      <c r="I6031">
        <f ca="1"/>
        <v>126</v>
      </c>
      <c r="J6031" t="str">
        <f ca="1"/>
        <v>CS-Aaa-3MO-diff</v>
      </c>
      <c r="K6031">
        <f ca="1"/>
        <v>-2.58371</v>
      </c>
      <c r="L6031">
        <f ca="1"/>
        <v>-1.94333</v>
      </c>
      <c r="M6031">
        <f ca="1"/>
        <v>-1.61487</v>
      </c>
      <c r="N6031">
        <f ca="1"/>
        <v>0.05</v>
      </c>
      <c r="O6031" t="str">
        <f ca="1"/>
        <v>BIC</v>
      </c>
      <c r="P6031" t="str">
        <f ca="1"/>
        <v xml:space="preserve"> nc</v>
      </c>
      <c r="Q6031">
        <f ca="1"/>
        <v>0</v>
      </c>
      <c r="R6031" t="str">
        <f ca="1"/>
        <v>Series is Stationary. Null Hypothesis Rejecting</v>
      </c>
    </row>
    <row r="6032" spans="1:18" hidden="1">
      <c r="A6032" t="s">
        <v>683</v>
      </c>
      <c r="B6032" t="s">
        <v>403</v>
      </c>
      <c r="C6032">
        <f t="shared" si="32"/>
        <v>6383</v>
      </c>
      <c r="D6032" t="str">
        <f t="shared" si="34"/>
        <v>b6383:b6395</v>
      </c>
      <c r="F6032" cm="1">
        <f t="array" aca="1" ref="F6032:R6032" ca="1">TRANSPOSE(INDIRECT(D6032))</f>
        <v>-10.4154</v>
      </c>
      <c r="G6032">
        <f ca="1"/>
        <v>1.24465E-18</v>
      </c>
      <c r="H6032">
        <f ca="1"/>
        <v>0</v>
      </c>
      <c r="I6032">
        <f ca="1"/>
        <v>126</v>
      </c>
      <c r="J6032" t="str">
        <f ca="1"/>
        <v>CS-Aa-3MO-diff</v>
      </c>
      <c r="K6032">
        <f ca="1"/>
        <v>-2.58371</v>
      </c>
      <c r="L6032">
        <f ca="1"/>
        <v>-1.94333</v>
      </c>
      <c r="M6032">
        <f ca="1"/>
        <v>-1.61487</v>
      </c>
      <c r="N6032">
        <f ca="1"/>
        <v>0.05</v>
      </c>
      <c r="O6032" t="str">
        <f ca="1"/>
        <v>BIC</v>
      </c>
      <c r="P6032" t="str">
        <f ca="1"/>
        <v xml:space="preserve"> nc</v>
      </c>
      <c r="Q6032">
        <f ca="1"/>
        <v>0</v>
      </c>
      <c r="R6032" t="str">
        <f ca="1"/>
        <v>Series is Stationary. Null Hypothesis Rejecting</v>
      </c>
    </row>
    <row r="6033" spans="1:18" hidden="1">
      <c r="A6033" t="s">
        <v>684</v>
      </c>
      <c r="B6033" t="s">
        <v>686</v>
      </c>
      <c r="C6033">
        <f t="shared" si="32"/>
        <v>6398</v>
      </c>
      <c r="D6033" t="str">
        <f t="shared" si="34"/>
        <v>b6398:b6410</v>
      </c>
      <c r="F6033" cm="1">
        <f t="array" aca="1" ref="F6033:R6033" ca="1">TRANSPOSE(INDIRECT(D6033))</f>
        <v>-10.2004</v>
      </c>
      <c r="G6033">
        <f ca="1"/>
        <v>3.6372900000000002E-18</v>
      </c>
      <c r="H6033">
        <f ca="1"/>
        <v>0</v>
      </c>
      <c r="I6033">
        <f ca="1"/>
        <v>126</v>
      </c>
      <c r="J6033" t="str">
        <f ca="1"/>
        <v>CS-A-3MO-diff</v>
      </c>
      <c r="K6033">
        <f ca="1"/>
        <v>-2.58371</v>
      </c>
      <c r="L6033">
        <f ca="1"/>
        <v>-1.94333</v>
      </c>
      <c r="M6033">
        <f ca="1"/>
        <v>-1.61487</v>
      </c>
      <c r="N6033">
        <f ca="1"/>
        <v>0.05</v>
      </c>
      <c r="O6033" t="str">
        <f ca="1"/>
        <v>BIC</v>
      </c>
      <c r="P6033" t="str">
        <f ca="1"/>
        <v xml:space="preserve"> nc</v>
      </c>
      <c r="Q6033">
        <f ca="1"/>
        <v>0</v>
      </c>
      <c r="R6033" t="str">
        <f ca="1"/>
        <v>Series is Stationary. Null Hypothesis Rejecting</v>
      </c>
    </row>
    <row r="6034" spans="1:18" hidden="1">
      <c r="A6034" t="s">
        <v>685</v>
      </c>
      <c r="B6034">
        <v>1.1999999999999999E-3</v>
      </c>
      <c r="C6034">
        <f t="shared" si="32"/>
        <v>6413</v>
      </c>
      <c r="D6034" t="str">
        <f t="shared" si="34"/>
        <v>b6413:b6425</v>
      </c>
      <c r="F6034" cm="1">
        <f t="array" aca="1" ref="F6034:R6034" ca="1">TRANSPOSE(INDIRECT(D6034))</f>
        <v>-4.5074399999999999</v>
      </c>
      <c r="G6034">
        <f ca="1"/>
        <v>9.1499700000000001E-6</v>
      </c>
      <c r="H6034">
        <f ca="1"/>
        <v>3</v>
      </c>
      <c r="I6034">
        <f ca="1"/>
        <v>123</v>
      </c>
      <c r="J6034" t="str">
        <f ca="1"/>
        <v>CS-Baa-3MO-diff</v>
      </c>
      <c r="K6034">
        <f ca="1"/>
        <v>-2.5841599999999998</v>
      </c>
      <c r="L6034">
        <f ca="1"/>
        <v>-1.94339</v>
      </c>
      <c r="M6034">
        <f ca="1"/>
        <v>-1.61483</v>
      </c>
      <c r="N6034">
        <f ca="1"/>
        <v>0.05</v>
      </c>
      <c r="O6034" t="str">
        <f ca="1"/>
        <v>BIC</v>
      </c>
      <c r="P6034" t="str">
        <f ca="1"/>
        <v xml:space="preserve"> nc</v>
      </c>
      <c r="Q6034">
        <f ca="1"/>
        <v>0</v>
      </c>
      <c r="R6034" t="str">
        <f ca="1"/>
        <v>Series is Stationary. Null Hypothesis Rejecting</v>
      </c>
    </row>
    <row r="6035" spans="1:18" hidden="1">
      <c r="A6035" t="s">
        <v>250</v>
      </c>
      <c r="B6035" t="s">
        <v>697</v>
      </c>
      <c r="C6035">
        <f t="shared" si="32"/>
        <v>6428</v>
      </c>
      <c r="D6035" t="str">
        <f t="shared" si="34"/>
        <v>b6428:b6440</v>
      </c>
      <c r="F6035" cm="1">
        <f t="array" aca="1" ref="F6035:R6035" ca="1">TRANSPOSE(INDIRECT(D6035))</f>
        <v>-9.6205200000000008</v>
      </c>
      <c r="G6035">
        <f ca="1"/>
        <v>6.9130899999999999E-17</v>
      </c>
      <c r="H6035">
        <f ca="1"/>
        <v>0</v>
      </c>
      <c r="I6035">
        <f ca="1"/>
        <v>126</v>
      </c>
      <c r="J6035" t="str">
        <f ca="1"/>
        <v>CS-Aaa-1YR-diff</v>
      </c>
      <c r="K6035">
        <f ca="1"/>
        <v>-2.58371</v>
      </c>
      <c r="L6035">
        <f ca="1"/>
        <v>-1.94333</v>
      </c>
      <c r="M6035">
        <f ca="1"/>
        <v>-1.61487</v>
      </c>
      <c r="N6035">
        <f ca="1"/>
        <v>0.05</v>
      </c>
      <c r="O6035" t="str">
        <f ca="1"/>
        <v>BIC</v>
      </c>
      <c r="P6035" t="str">
        <f ca="1"/>
        <v xml:space="preserve"> nc</v>
      </c>
      <c r="Q6035">
        <f ca="1"/>
        <v>0</v>
      </c>
      <c r="R6035" t="str">
        <f ca="1"/>
        <v>Series is Stationary. Null Hypothesis Rejecting</v>
      </c>
    </row>
    <row r="6036" spans="1:18" hidden="1">
      <c r="A6036" t="s">
        <v>252</v>
      </c>
      <c r="B6036" t="s">
        <v>253</v>
      </c>
      <c r="C6036">
        <f t="shared" si="32"/>
        <v>6443</v>
      </c>
      <c r="D6036" t="str">
        <f t="shared" si="34"/>
        <v>b6443:b6455</v>
      </c>
      <c r="F6036" cm="1">
        <f t="array" aca="1" ref="F6036:R6036" ca="1">TRANSPOSE(INDIRECT(D6036))</f>
        <v>-9.6205200000000008</v>
      </c>
      <c r="G6036">
        <f ca="1"/>
        <v>6.9130899999999999E-17</v>
      </c>
      <c r="H6036">
        <f ca="1"/>
        <v>0</v>
      </c>
      <c r="I6036">
        <f ca="1"/>
        <v>126</v>
      </c>
      <c r="J6036" t="str">
        <f ca="1"/>
        <v>CS-Aa-1YR-diff</v>
      </c>
      <c r="K6036">
        <f ca="1"/>
        <v>-2.58371</v>
      </c>
      <c r="L6036">
        <f ca="1"/>
        <v>-1.94333</v>
      </c>
      <c r="M6036">
        <f ca="1"/>
        <v>-1.61487</v>
      </c>
      <c r="N6036">
        <f ca="1"/>
        <v>0.05</v>
      </c>
      <c r="O6036" t="str">
        <f ca="1"/>
        <v>BIC</v>
      </c>
      <c r="P6036" t="str">
        <f ca="1"/>
        <v xml:space="preserve"> nc</v>
      </c>
      <c r="Q6036">
        <f ca="1"/>
        <v>0</v>
      </c>
      <c r="R6036" t="str">
        <f ca="1"/>
        <v>Series is Stationary. Null Hypothesis Rejecting</v>
      </c>
    </row>
    <row r="6037" spans="1:18" hidden="1">
      <c r="A6037" t="s">
        <v>485</v>
      </c>
      <c r="C6037">
        <f t="shared" si="32"/>
        <v>6458</v>
      </c>
      <c r="D6037" t="str">
        <f t="shared" si="34"/>
        <v>b6458:b6470</v>
      </c>
      <c r="F6037" cm="1">
        <f t="array" aca="1" ref="F6037:R6037" ca="1">TRANSPOSE(INDIRECT(D6037))</f>
        <v>-9.3354700000000008</v>
      </c>
      <c r="G6037">
        <f ca="1"/>
        <v>3.0081400000000002E-16</v>
      </c>
      <c r="H6037">
        <f ca="1"/>
        <v>0</v>
      </c>
      <c r="I6037">
        <f ca="1"/>
        <v>126</v>
      </c>
      <c r="J6037" t="str">
        <f ca="1"/>
        <v>CS-A-1YR-diff</v>
      </c>
      <c r="K6037">
        <f ca="1"/>
        <v>-2.58371</v>
      </c>
      <c r="L6037">
        <f ca="1"/>
        <v>-1.94333</v>
      </c>
      <c r="M6037">
        <f ca="1"/>
        <v>-1.61487</v>
      </c>
      <c r="N6037">
        <f ca="1"/>
        <v>0.05</v>
      </c>
      <c r="O6037" t="str">
        <f ca="1"/>
        <v>BIC</v>
      </c>
      <c r="P6037" t="str">
        <f ca="1"/>
        <v xml:space="preserve"> nc</v>
      </c>
      <c r="Q6037">
        <f ca="1"/>
        <v>0</v>
      </c>
      <c r="R6037" t="str">
        <f ca="1"/>
        <v>Series is Stationary. Null Hypothesis Rejecting</v>
      </c>
    </row>
    <row r="6038" spans="1:18" hidden="1">
      <c r="A6038" t="s">
        <v>241</v>
      </c>
      <c r="B6038">
        <v>-3.4982600000000001</v>
      </c>
      <c r="C6038">
        <f t="shared" si="32"/>
        <v>6473</v>
      </c>
      <c r="D6038" t="str">
        <f t="shared" ref="D6038:D6101" si="35">"b"&amp;C6038&amp;":b"&amp;C6038+12</f>
        <v>b6473:b6485</v>
      </c>
      <c r="F6038" cm="1">
        <f t="array" aca="1" ref="F6038:R6038" ca="1">TRANSPOSE(INDIRECT(D6038))</f>
        <v>-8.1896900000000006</v>
      </c>
      <c r="G6038">
        <f ca="1"/>
        <v>1.21011E-13</v>
      </c>
      <c r="H6038">
        <f ca="1"/>
        <v>0</v>
      </c>
      <c r="I6038">
        <f ca="1"/>
        <v>126</v>
      </c>
      <c r="J6038" t="str">
        <f ca="1"/>
        <v>CS-Baa-1YR-diff</v>
      </c>
      <c r="K6038">
        <f ca="1"/>
        <v>-2.58371</v>
      </c>
      <c r="L6038">
        <f ca="1"/>
        <v>-1.94333</v>
      </c>
      <c r="M6038">
        <f ca="1"/>
        <v>-1.61487</v>
      </c>
      <c r="N6038">
        <f ca="1"/>
        <v>0.05</v>
      </c>
      <c r="O6038" t="str">
        <f ca="1"/>
        <v>BIC</v>
      </c>
      <c r="P6038" t="str">
        <f ca="1"/>
        <v xml:space="preserve"> nc</v>
      </c>
      <c r="Q6038">
        <f ca="1"/>
        <v>0</v>
      </c>
      <c r="R6038" t="str">
        <f ca="1"/>
        <v>Series is Stationary. Null Hypothesis Rejecting</v>
      </c>
    </row>
    <row r="6039" spans="1:18" hidden="1">
      <c r="A6039" t="s">
        <v>242</v>
      </c>
      <c r="B6039">
        <v>4.8676500000000001E-4</v>
      </c>
      <c r="C6039">
        <f t="shared" si="32"/>
        <v>6488</v>
      </c>
      <c r="D6039" t="str">
        <f t="shared" si="35"/>
        <v>b6488:b6500</v>
      </c>
      <c r="F6039" cm="1">
        <f t="array" aca="1" ref="F6039:R6039" ca="1">TRANSPOSE(INDIRECT(D6039))</f>
        <v>-8.9858399999999996</v>
      </c>
      <c r="G6039">
        <f ca="1"/>
        <v>1.8547600000000002E-15</v>
      </c>
      <c r="H6039">
        <f ca="1"/>
        <v>0</v>
      </c>
      <c r="I6039">
        <f ca="1"/>
        <v>126</v>
      </c>
      <c r="J6039" t="str">
        <f ca="1"/>
        <v>CS-Aaa-5YR-diff</v>
      </c>
      <c r="K6039">
        <f ca="1"/>
        <v>-2.58371</v>
      </c>
      <c r="L6039">
        <f ca="1"/>
        <v>-1.94333</v>
      </c>
      <c r="M6039">
        <f ca="1"/>
        <v>-1.61487</v>
      </c>
      <c r="N6039">
        <f ca="1"/>
        <v>0.05</v>
      </c>
      <c r="O6039" t="str">
        <f ca="1"/>
        <v>BIC</v>
      </c>
      <c r="P6039" t="str">
        <f ca="1"/>
        <v xml:space="preserve"> nc</v>
      </c>
      <c r="Q6039">
        <f ca="1"/>
        <v>0</v>
      </c>
      <c r="R6039" t="str">
        <f ca="1"/>
        <v>Series is Stationary. Null Hypothesis Rejecting</v>
      </c>
    </row>
    <row r="6040" spans="1:18" hidden="1">
      <c r="A6040" t="s">
        <v>243</v>
      </c>
      <c r="B6040">
        <v>0</v>
      </c>
      <c r="C6040">
        <f t="shared" si="32"/>
        <v>6503</v>
      </c>
      <c r="D6040" t="str">
        <f t="shared" si="35"/>
        <v>b6503:b6515</v>
      </c>
      <c r="F6040" cm="1">
        <f t="array" aca="1" ref="F6040:R6040" ca="1">TRANSPOSE(INDIRECT(D6040))</f>
        <v>-8.9858399999999996</v>
      </c>
      <c r="G6040">
        <f ca="1"/>
        <v>1.8547600000000002E-15</v>
      </c>
      <c r="H6040">
        <f ca="1"/>
        <v>0</v>
      </c>
      <c r="I6040">
        <f ca="1"/>
        <v>126</v>
      </c>
      <c r="J6040" t="str">
        <f ca="1"/>
        <v>CS-Aa-5YR-diff</v>
      </c>
      <c r="K6040">
        <f ca="1"/>
        <v>-2.58371</v>
      </c>
      <c r="L6040">
        <f ca="1"/>
        <v>-1.94333</v>
      </c>
      <c r="M6040">
        <f ca="1"/>
        <v>-1.61487</v>
      </c>
      <c r="N6040">
        <f ca="1"/>
        <v>0.05</v>
      </c>
      <c r="O6040" t="str">
        <f ca="1"/>
        <v>BIC</v>
      </c>
      <c r="P6040" t="str">
        <f ca="1"/>
        <v xml:space="preserve"> nc</v>
      </c>
      <c r="Q6040">
        <f ca="1"/>
        <v>0</v>
      </c>
      <c r="R6040" t="str">
        <f ca="1"/>
        <v>Series is Stationary. Null Hypothesis Rejecting</v>
      </c>
    </row>
    <row r="6041" spans="1:18" hidden="1">
      <c r="A6041" t="s">
        <v>244</v>
      </c>
      <c r="B6041">
        <v>126</v>
      </c>
      <c r="C6041">
        <f t="shared" si="32"/>
        <v>6518</v>
      </c>
      <c r="D6041" t="str">
        <f t="shared" si="35"/>
        <v>b6518:b6530</v>
      </c>
      <c r="F6041" cm="1">
        <f t="array" aca="1" ref="F6041:R6041" ca="1">TRANSPOSE(INDIRECT(D6041))</f>
        <v>-9.2710100000000004</v>
      </c>
      <c r="G6041">
        <f ca="1"/>
        <v>4.2018900000000001E-16</v>
      </c>
      <c r="H6041">
        <f ca="1"/>
        <v>0</v>
      </c>
      <c r="I6041">
        <f ca="1"/>
        <v>126</v>
      </c>
      <c r="J6041" t="str">
        <f ca="1"/>
        <v>CS-A-5YR-diff</v>
      </c>
      <c r="K6041">
        <f ca="1"/>
        <v>-2.58371</v>
      </c>
      <c r="L6041">
        <f ca="1"/>
        <v>-1.94333</v>
      </c>
      <c r="M6041">
        <f ca="1"/>
        <v>-1.61487</v>
      </c>
      <c r="N6041">
        <f ca="1"/>
        <v>0.05</v>
      </c>
      <c r="O6041" t="str">
        <f ca="1"/>
        <v>BIC</v>
      </c>
      <c r="P6041" t="str">
        <f ca="1"/>
        <v xml:space="preserve"> nc</v>
      </c>
      <c r="Q6041">
        <f ca="1"/>
        <v>0</v>
      </c>
      <c r="R6041" t="str">
        <f ca="1"/>
        <v>Series is Stationary. Null Hypothesis Rejecting</v>
      </c>
    </row>
    <row r="6042" spans="1:18" hidden="1">
      <c r="A6042" t="s">
        <v>169</v>
      </c>
      <c r="B6042" t="s">
        <v>110</v>
      </c>
      <c r="C6042">
        <f t="shared" si="32"/>
        <v>6533</v>
      </c>
      <c r="D6042" t="str">
        <f t="shared" si="35"/>
        <v>b6533:b6545</v>
      </c>
      <c r="F6042" cm="1">
        <f t="array" aca="1" ref="F6042:R6042" ca="1">TRANSPOSE(INDIRECT(D6042))</f>
        <v>-8.0420700000000007</v>
      </c>
      <c r="G6042">
        <f ca="1"/>
        <v>2.6302200000000002E-13</v>
      </c>
      <c r="H6042">
        <f ca="1"/>
        <v>0</v>
      </c>
      <c r="I6042">
        <f ca="1"/>
        <v>126</v>
      </c>
      <c r="J6042" t="str">
        <f ca="1"/>
        <v>CS-Baa-5YR-diff</v>
      </c>
      <c r="K6042">
        <f ca="1"/>
        <v>-2.58371</v>
      </c>
      <c r="L6042">
        <f ca="1"/>
        <v>-1.94333</v>
      </c>
      <c r="M6042">
        <f ca="1"/>
        <v>-1.61487</v>
      </c>
      <c r="N6042">
        <f ca="1"/>
        <v>0.05</v>
      </c>
      <c r="O6042" t="str">
        <f ca="1"/>
        <v>BIC</v>
      </c>
      <c r="P6042" t="str">
        <f ca="1"/>
        <v xml:space="preserve"> nc</v>
      </c>
      <c r="Q6042">
        <f ca="1"/>
        <v>0</v>
      </c>
      <c r="R6042" t="str">
        <f ca="1"/>
        <v>Series is Stationary. Null Hypothesis Rejecting</v>
      </c>
    </row>
    <row r="6043" spans="1:18" hidden="1">
      <c r="A6043" t="s">
        <v>246</v>
      </c>
      <c r="B6043">
        <v>-2.58371</v>
      </c>
      <c r="C6043">
        <f t="shared" si="32"/>
        <v>6548</v>
      </c>
      <c r="D6043" t="str">
        <f t="shared" si="35"/>
        <v>b6548:b6560</v>
      </c>
      <c r="F6043" cm="1">
        <f t="array" aca="1" ref="F6043:R6043" ca="1">TRANSPOSE(INDIRECT(D6043))</f>
        <v>-13.706300000000001</v>
      </c>
      <c r="G6043">
        <f ca="1"/>
        <v>7.5467100000000003E-25</v>
      </c>
      <c r="H6043">
        <f ca="1"/>
        <v>0</v>
      </c>
      <c r="I6043">
        <f ca="1"/>
        <v>126</v>
      </c>
      <c r="J6043" t="str">
        <f ca="1"/>
        <v>CS-DCF-Aaa-3MO-diff</v>
      </c>
      <c r="K6043">
        <f ca="1"/>
        <v>-2.58371</v>
      </c>
      <c r="L6043">
        <f ca="1"/>
        <v>-1.94333</v>
      </c>
      <c r="M6043">
        <f ca="1"/>
        <v>-1.61487</v>
      </c>
      <c r="N6043">
        <f ca="1"/>
        <v>0.05</v>
      </c>
      <c r="O6043" t="str">
        <f ca="1"/>
        <v>BIC</v>
      </c>
      <c r="P6043" t="str">
        <f ca="1"/>
        <v xml:space="preserve"> nc</v>
      </c>
      <c r="Q6043">
        <f ca="1"/>
        <v>0</v>
      </c>
      <c r="R6043" t="str">
        <f ca="1"/>
        <v>Series is Stationary. Null Hypothesis Rejecting</v>
      </c>
    </row>
    <row r="6044" spans="1:18" hidden="1">
      <c r="A6044" t="s">
        <v>247</v>
      </c>
      <c r="B6044">
        <v>-1.94333</v>
      </c>
      <c r="C6044">
        <f t="shared" si="32"/>
        <v>6563</v>
      </c>
      <c r="D6044" t="str">
        <f t="shared" si="35"/>
        <v>b6563:b6575</v>
      </c>
      <c r="F6044" cm="1">
        <f t="array" aca="1" ref="F6044:R6044" ca="1">TRANSPOSE(INDIRECT(D6044))</f>
        <v>-10.4663</v>
      </c>
      <c r="G6044">
        <f ca="1"/>
        <v>9.6730400000000002E-19</v>
      </c>
      <c r="H6044">
        <f ca="1"/>
        <v>0</v>
      </c>
      <c r="I6044">
        <f ca="1"/>
        <v>126</v>
      </c>
      <c r="J6044" t="str">
        <f ca="1"/>
        <v>CS-DCF-Aa-3MO-diff</v>
      </c>
      <c r="K6044">
        <f ca="1"/>
        <v>-2.58371</v>
      </c>
      <c r="L6044">
        <f ca="1"/>
        <v>-1.94333</v>
      </c>
      <c r="M6044">
        <f ca="1"/>
        <v>-1.61487</v>
      </c>
      <c r="N6044">
        <f ca="1"/>
        <v>0.05</v>
      </c>
      <c r="O6044" t="str">
        <f ca="1"/>
        <v>BIC</v>
      </c>
      <c r="P6044" t="str">
        <f ca="1"/>
        <v xml:space="preserve"> nc</v>
      </c>
      <c r="Q6044">
        <f ca="1"/>
        <v>0</v>
      </c>
      <c r="R6044" t="str">
        <f ca="1"/>
        <v>Series is Stationary. Null Hypothesis Rejecting</v>
      </c>
    </row>
    <row r="6045" spans="1:18" hidden="1">
      <c r="A6045" t="s">
        <v>248</v>
      </c>
      <c r="B6045">
        <v>-1.61487</v>
      </c>
      <c r="C6045">
        <f t="shared" si="32"/>
        <v>6578</v>
      </c>
      <c r="D6045" t="str">
        <f t="shared" si="35"/>
        <v>b6578:b6590</v>
      </c>
      <c r="F6045" cm="1">
        <f t="array" aca="1" ref="F6045:R6045" ca="1">TRANSPOSE(INDIRECT(D6045))</f>
        <v>-10.2197</v>
      </c>
      <c r="G6045">
        <f ca="1"/>
        <v>3.3019300000000001E-18</v>
      </c>
      <c r="H6045">
        <f ca="1"/>
        <v>0</v>
      </c>
      <c r="I6045">
        <f ca="1"/>
        <v>126</v>
      </c>
      <c r="J6045" t="str">
        <f ca="1"/>
        <v>CS-DCF-A-3MO-diff</v>
      </c>
      <c r="K6045">
        <f ca="1"/>
        <v>-2.58371</v>
      </c>
      <c r="L6045">
        <f ca="1"/>
        <v>-1.94333</v>
      </c>
      <c r="M6045">
        <f ca="1"/>
        <v>-1.61487</v>
      </c>
      <c r="N6045">
        <f ca="1"/>
        <v>0.05</v>
      </c>
      <c r="O6045" t="str">
        <f ca="1"/>
        <v>BIC</v>
      </c>
      <c r="P6045" t="str">
        <f ca="1"/>
        <v xml:space="preserve"> nc</v>
      </c>
      <c r="Q6045">
        <f ca="1"/>
        <v>0</v>
      </c>
      <c r="R6045" t="str">
        <f ca="1"/>
        <v>Series is Stationary. Null Hypothesis Rejecting</v>
      </c>
    </row>
    <row r="6046" spans="1:18" hidden="1">
      <c r="A6046" t="s">
        <v>265</v>
      </c>
      <c r="B6046">
        <v>0.05</v>
      </c>
      <c r="C6046">
        <f t="shared" si="32"/>
        <v>6593</v>
      </c>
      <c r="D6046" t="str">
        <f t="shared" si="35"/>
        <v>b6593:b6605</v>
      </c>
      <c r="F6046" cm="1">
        <f t="array" aca="1" ref="F6046:R6046" ca="1">TRANSPOSE(INDIRECT(D6046))</f>
        <v>-4.5101000000000004</v>
      </c>
      <c r="G6046">
        <f ca="1"/>
        <v>9.0469600000000005E-6</v>
      </c>
      <c r="H6046">
        <f ca="1"/>
        <v>3</v>
      </c>
      <c r="I6046">
        <f ca="1"/>
        <v>123</v>
      </c>
      <c r="J6046" t="str">
        <f ca="1"/>
        <v>CS-DCF-Baa-3MO-diff</v>
      </c>
      <c r="K6046">
        <f ca="1"/>
        <v>-2.5841599999999998</v>
      </c>
      <c r="L6046">
        <f ca="1"/>
        <v>-1.94339</v>
      </c>
      <c r="M6046">
        <f ca="1"/>
        <v>-1.61483</v>
      </c>
      <c r="N6046">
        <f ca="1"/>
        <v>0.05</v>
      </c>
      <c r="O6046" t="str">
        <f ca="1"/>
        <v>BIC</v>
      </c>
      <c r="P6046" t="str">
        <f ca="1"/>
        <v xml:space="preserve"> nc</v>
      </c>
      <c r="Q6046">
        <f ca="1"/>
        <v>0</v>
      </c>
      <c r="R6046" t="str">
        <f ca="1"/>
        <v>Series is Stationary. Null Hypothesis Rejecting</v>
      </c>
    </row>
    <row r="6047" spans="1:18" hidden="1">
      <c r="A6047" t="s">
        <v>683</v>
      </c>
      <c r="B6047" t="s">
        <v>403</v>
      </c>
      <c r="C6047">
        <f t="shared" si="32"/>
        <v>6608</v>
      </c>
      <c r="D6047" t="str">
        <f t="shared" si="35"/>
        <v>b6608:b6620</v>
      </c>
      <c r="F6047" cm="1">
        <f t="array" aca="1" ref="F6047:R6047" ca="1">TRANSPOSE(INDIRECT(D6047))</f>
        <v>-9.0195500000000006</v>
      </c>
      <c r="G6047">
        <f ca="1"/>
        <v>1.55547E-15</v>
      </c>
      <c r="H6047">
        <f ca="1"/>
        <v>1</v>
      </c>
      <c r="I6047">
        <f ca="1"/>
        <v>125</v>
      </c>
      <c r="J6047" t="str">
        <f ca="1"/>
        <v>CS-DCF-Aaa-1YR-diff</v>
      </c>
      <c r="K6047">
        <f ca="1"/>
        <v>-2.58386</v>
      </c>
      <c r="L6047">
        <f ca="1"/>
        <v>-1.9433499999999999</v>
      </c>
      <c r="M6047">
        <f ca="1"/>
        <v>-1.61486</v>
      </c>
      <c r="N6047">
        <f ca="1"/>
        <v>0.05</v>
      </c>
      <c r="O6047" t="str">
        <f ca="1"/>
        <v>BIC</v>
      </c>
      <c r="P6047" t="str">
        <f ca="1"/>
        <v xml:space="preserve"> nc</v>
      </c>
      <c r="Q6047">
        <f ca="1"/>
        <v>0</v>
      </c>
      <c r="R6047" t="str">
        <f ca="1"/>
        <v>Series is Stationary. Null Hypothesis Rejecting</v>
      </c>
    </row>
    <row r="6048" spans="1:18" hidden="1">
      <c r="A6048" t="s">
        <v>684</v>
      </c>
      <c r="B6048" t="s">
        <v>686</v>
      </c>
      <c r="C6048">
        <f t="shared" si="32"/>
        <v>6623</v>
      </c>
      <c r="D6048" t="str">
        <f t="shared" si="35"/>
        <v>b6623:b6635</v>
      </c>
      <c r="F6048" cm="1">
        <f t="array" aca="1" ref="F6048:R6048" ca="1">TRANSPOSE(INDIRECT(D6048))</f>
        <v>-9.68628</v>
      </c>
      <c r="G6048">
        <f ca="1"/>
        <v>4.9336099999999997E-17</v>
      </c>
      <c r="H6048">
        <f ca="1"/>
        <v>0</v>
      </c>
      <c r="I6048">
        <f ca="1"/>
        <v>126</v>
      </c>
      <c r="J6048" t="str">
        <f ca="1"/>
        <v>CS-DCF-Aa-1YR-diff</v>
      </c>
      <c r="K6048">
        <f ca="1"/>
        <v>-2.58371</v>
      </c>
      <c r="L6048">
        <f ca="1"/>
        <v>-1.94333</v>
      </c>
      <c r="M6048">
        <f ca="1"/>
        <v>-1.61487</v>
      </c>
      <c r="N6048">
        <f ca="1"/>
        <v>0.05</v>
      </c>
      <c r="O6048" t="str">
        <f ca="1"/>
        <v>BIC</v>
      </c>
      <c r="P6048" t="str">
        <f ca="1"/>
        <v xml:space="preserve"> nc</v>
      </c>
      <c r="Q6048">
        <f ca="1"/>
        <v>0</v>
      </c>
      <c r="R6048" t="str">
        <f ca="1"/>
        <v>Series is Stationary. Null Hypothesis Rejecting</v>
      </c>
    </row>
    <row r="6049" spans="1:18" hidden="1">
      <c r="A6049" t="s">
        <v>685</v>
      </c>
      <c r="B6049">
        <v>5.0000000000000001E-4</v>
      </c>
      <c r="C6049">
        <f t="shared" si="32"/>
        <v>6638</v>
      </c>
      <c r="D6049" t="str">
        <f t="shared" si="35"/>
        <v>b6638:b6650</v>
      </c>
      <c r="F6049" cm="1">
        <f t="array" aca="1" ref="F6049:R6049" ca="1">TRANSPOSE(INDIRECT(D6049))</f>
        <v>-9.3522999999999996</v>
      </c>
      <c r="G6049">
        <f ca="1"/>
        <v>2.7570099999999999E-16</v>
      </c>
      <c r="H6049">
        <f ca="1"/>
        <v>0</v>
      </c>
      <c r="I6049">
        <f ca="1"/>
        <v>126</v>
      </c>
      <c r="J6049" t="str">
        <f ca="1"/>
        <v>CS-DCF-A-1YR-diff</v>
      </c>
      <c r="K6049">
        <f ca="1"/>
        <v>-2.58371</v>
      </c>
      <c r="L6049">
        <f ca="1"/>
        <v>-1.94333</v>
      </c>
      <c r="M6049">
        <f ca="1"/>
        <v>-1.61487</v>
      </c>
      <c r="N6049">
        <f ca="1"/>
        <v>0.05</v>
      </c>
      <c r="O6049" t="str">
        <f ca="1"/>
        <v>BIC</v>
      </c>
      <c r="P6049" t="str">
        <f ca="1"/>
        <v xml:space="preserve"> nc</v>
      </c>
      <c r="Q6049">
        <f ca="1"/>
        <v>0</v>
      </c>
      <c r="R6049" t="str">
        <f ca="1"/>
        <v>Series is Stationary. Null Hypothesis Rejecting</v>
      </c>
    </row>
    <row r="6050" spans="1:18" hidden="1">
      <c r="A6050" t="s">
        <v>250</v>
      </c>
      <c r="B6050" t="s">
        <v>697</v>
      </c>
      <c r="C6050">
        <f t="shared" si="32"/>
        <v>6653</v>
      </c>
      <c r="D6050" t="str">
        <f t="shared" si="35"/>
        <v>b6653:b6665</v>
      </c>
      <c r="F6050" cm="1">
        <f t="array" aca="1" ref="F6050:R6050" ca="1">TRANSPOSE(INDIRECT(D6050))</f>
        <v>-8.2814599999999992</v>
      </c>
      <c r="G6050">
        <f ca="1"/>
        <v>7.4678100000000005E-14</v>
      </c>
      <c r="H6050">
        <f ca="1"/>
        <v>0</v>
      </c>
      <c r="I6050">
        <f ca="1"/>
        <v>126</v>
      </c>
      <c r="J6050" t="str">
        <f ca="1"/>
        <v>CS-DCF-Baa-1YR-diff</v>
      </c>
      <c r="K6050">
        <f ca="1"/>
        <v>-2.58371</v>
      </c>
      <c r="L6050">
        <f ca="1"/>
        <v>-1.94333</v>
      </c>
      <c r="M6050">
        <f ca="1"/>
        <v>-1.61487</v>
      </c>
      <c r="N6050">
        <f ca="1"/>
        <v>0.05</v>
      </c>
      <c r="O6050" t="str">
        <f ca="1"/>
        <v>BIC</v>
      </c>
      <c r="P6050" t="str">
        <f ca="1"/>
        <v xml:space="preserve"> nc</v>
      </c>
      <c r="Q6050">
        <f ca="1"/>
        <v>0</v>
      </c>
      <c r="R6050" t="str">
        <f ca="1"/>
        <v>Series is Stationary. Null Hypothesis Rejecting</v>
      </c>
    </row>
    <row r="6051" spans="1:18" hidden="1">
      <c r="A6051" t="s">
        <v>252</v>
      </c>
      <c r="B6051" t="s">
        <v>253</v>
      </c>
      <c r="C6051">
        <f t="shared" si="32"/>
        <v>6668</v>
      </c>
      <c r="D6051" t="str">
        <f t="shared" si="35"/>
        <v>b6668:b6680</v>
      </c>
      <c r="F6051" cm="1">
        <f t="array" aca="1" ref="F6051:R6051" ca="1">TRANSPOSE(INDIRECT(D6051))</f>
        <v>-8.6668500000000002</v>
      </c>
      <c r="G6051">
        <f ca="1"/>
        <v>9.8545400000000002E-15</v>
      </c>
      <c r="H6051">
        <f ca="1"/>
        <v>1</v>
      </c>
      <c r="I6051">
        <f ca="1"/>
        <v>125</v>
      </c>
      <c r="J6051" t="str">
        <f ca="1"/>
        <v>CS-DCF-Aaa-5YR-diff</v>
      </c>
      <c r="K6051">
        <f ca="1"/>
        <v>-2.58386</v>
      </c>
      <c r="L6051">
        <f ca="1"/>
        <v>-1.9433499999999999</v>
      </c>
      <c r="M6051">
        <f ca="1"/>
        <v>-1.61486</v>
      </c>
      <c r="N6051">
        <f ca="1"/>
        <v>0.05</v>
      </c>
      <c r="O6051" t="str">
        <f ca="1"/>
        <v>BIC</v>
      </c>
      <c r="P6051" t="str">
        <f ca="1"/>
        <v xml:space="preserve"> nc</v>
      </c>
      <c r="Q6051">
        <f ca="1"/>
        <v>0</v>
      </c>
      <c r="R6051" t="str">
        <f ca="1"/>
        <v>Series is Stationary. Null Hypothesis Rejecting</v>
      </c>
    </row>
    <row r="6052" spans="1:18" hidden="1">
      <c r="A6052" t="s">
        <v>486</v>
      </c>
      <c r="C6052">
        <f t="shared" si="32"/>
        <v>6683</v>
      </c>
      <c r="D6052" t="str">
        <f t="shared" si="35"/>
        <v>b6683:b6695</v>
      </c>
      <c r="F6052" cm="1">
        <f t="array" aca="1" ref="F6052:R6052" ca="1">TRANSPOSE(INDIRECT(D6052))</f>
        <v>-9.1038700000000006</v>
      </c>
      <c r="G6052">
        <f ca="1"/>
        <v>1.0020900000000001E-15</v>
      </c>
      <c r="H6052">
        <f ca="1"/>
        <v>0</v>
      </c>
      <c r="I6052">
        <f ca="1"/>
        <v>126</v>
      </c>
      <c r="J6052" t="str">
        <f ca="1"/>
        <v>CS-DCF-Aa-5YR-diff</v>
      </c>
      <c r="K6052">
        <f ca="1"/>
        <v>-2.58371</v>
      </c>
      <c r="L6052">
        <f ca="1"/>
        <v>-1.94333</v>
      </c>
      <c r="M6052">
        <f ca="1"/>
        <v>-1.61487</v>
      </c>
      <c r="N6052">
        <f ca="1"/>
        <v>0.05</v>
      </c>
      <c r="O6052" t="str">
        <f ca="1"/>
        <v>BIC</v>
      </c>
      <c r="P6052" t="str">
        <f ca="1"/>
        <v xml:space="preserve"> nc</v>
      </c>
      <c r="Q6052">
        <f ca="1"/>
        <v>0</v>
      </c>
      <c r="R6052" t="str">
        <f ca="1"/>
        <v>Series is Stationary. Null Hypothesis Rejecting</v>
      </c>
    </row>
    <row r="6053" spans="1:18" hidden="1">
      <c r="A6053" t="s">
        <v>241</v>
      </c>
      <c r="B6053">
        <v>-4.4247899999999998</v>
      </c>
      <c r="C6053">
        <f t="shared" si="32"/>
        <v>6698</v>
      </c>
      <c r="D6053" t="str">
        <f t="shared" si="35"/>
        <v>b6698:b6710</v>
      </c>
      <c r="F6053" cm="1">
        <f t="array" aca="1" ref="F6053:R6053" ca="1">TRANSPOSE(INDIRECT(D6053))</f>
        <v>-9.2841199999999997</v>
      </c>
      <c r="G6053">
        <f ca="1"/>
        <v>3.9256900000000002E-16</v>
      </c>
      <c r="H6053">
        <f ca="1"/>
        <v>0</v>
      </c>
      <c r="I6053">
        <f ca="1"/>
        <v>126</v>
      </c>
      <c r="J6053" t="str">
        <f ca="1"/>
        <v>CS-DCF-A-5YR-diff</v>
      </c>
      <c r="K6053">
        <f ca="1"/>
        <v>-2.58371</v>
      </c>
      <c r="L6053">
        <f ca="1"/>
        <v>-1.94333</v>
      </c>
      <c r="M6053">
        <f ca="1"/>
        <v>-1.61487</v>
      </c>
      <c r="N6053">
        <f ca="1"/>
        <v>0.05</v>
      </c>
      <c r="O6053" t="str">
        <f ca="1"/>
        <v>BIC</v>
      </c>
      <c r="P6053" t="str">
        <f ca="1"/>
        <v xml:space="preserve"> nc</v>
      </c>
      <c r="Q6053">
        <f ca="1"/>
        <v>0</v>
      </c>
      <c r="R6053" t="str">
        <f ca="1"/>
        <v>Series is Stationary. Null Hypothesis Rejecting</v>
      </c>
    </row>
    <row r="6054" spans="1:18" hidden="1">
      <c r="A6054" t="s">
        <v>242</v>
      </c>
      <c r="B6054" s="10">
        <v>1.2975E-5</v>
      </c>
      <c r="C6054">
        <f t="shared" si="32"/>
        <v>6713</v>
      </c>
      <c r="D6054" t="str">
        <f t="shared" si="35"/>
        <v>b6713:b6725</v>
      </c>
      <c r="F6054" cm="1">
        <f t="array" aca="1" ref="F6054:R6054" ca="1">TRANSPOSE(INDIRECT(D6054))</f>
        <v>-8.1198800000000002</v>
      </c>
      <c r="G6054">
        <f ca="1"/>
        <v>1.74693E-13</v>
      </c>
      <c r="H6054">
        <f ca="1"/>
        <v>0</v>
      </c>
      <c r="I6054">
        <f ca="1"/>
        <v>126</v>
      </c>
      <c r="J6054" t="str">
        <f ca="1"/>
        <v>CS-DCF-Baa-5YR-diff</v>
      </c>
      <c r="K6054">
        <f ca="1"/>
        <v>-2.58371</v>
      </c>
      <c r="L6054">
        <f ca="1"/>
        <v>-1.94333</v>
      </c>
      <c r="M6054">
        <f ca="1"/>
        <v>-1.61487</v>
      </c>
      <c r="N6054">
        <f ca="1"/>
        <v>0.05</v>
      </c>
      <c r="O6054" t="str">
        <f ca="1"/>
        <v>BIC</v>
      </c>
      <c r="P6054" t="str">
        <f ca="1"/>
        <v xml:space="preserve"> nc</v>
      </c>
      <c r="Q6054">
        <f ca="1"/>
        <v>0</v>
      </c>
      <c r="R6054" t="str">
        <f ca="1"/>
        <v>Series is Stationary. Null Hypothesis Rejecting</v>
      </c>
    </row>
    <row r="6055" spans="1:18" hidden="1">
      <c r="A6055" t="s">
        <v>243</v>
      </c>
      <c r="B6055">
        <v>0</v>
      </c>
      <c r="C6055">
        <f t="shared" si="32"/>
        <v>6728</v>
      </c>
      <c r="D6055" t="str">
        <f t="shared" si="35"/>
        <v>b6728:b6740</v>
      </c>
      <c r="F6055" cm="1">
        <f t="array" aca="1" ref="F6055:R6055" ca="1">TRANSPOSE(INDIRECT(D6055))</f>
        <v>-1.8971100000000001E-2</v>
      </c>
      <c r="G6055">
        <f ca="1"/>
        <v>0.67793300000000001</v>
      </c>
      <c r="H6055">
        <f ca="1"/>
        <v>3</v>
      </c>
      <c r="I6055">
        <f ca="1"/>
        <v>123</v>
      </c>
      <c r="J6055" t="str">
        <f ca="1"/>
        <v>TB-3MO-TY</v>
      </c>
      <c r="K6055">
        <f ca="1"/>
        <v>-2.5841599999999998</v>
      </c>
      <c r="L6055">
        <f ca="1"/>
        <v>-1.94339</v>
      </c>
      <c r="M6055">
        <f ca="1"/>
        <v>-1.61483</v>
      </c>
      <c r="N6055">
        <f ca="1"/>
        <v>0.05</v>
      </c>
      <c r="O6055" t="str">
        <f ca="1"/>
        <v>BIC</v>
      </c>
      <c r="P6055" t="str">
        <f ca="1"/>
        <v xml:space="preserve"> nc</v>
      </c>
      <c r="Q6055">
        <f ca="1"/>
        <v>0.67789999999999995</v>
      </c>
      <c r="R6055" t="str">
        <f ca="1"/>
        <v>Series is Non-stationary. Null Hypothesis Weak...</v>
      </c>
    </row>
    <row r="6056" spans="1:18" hidden="1">
      <c r="A6056" t="s">
        <v>244</v>
      </c>
      <c r="B6056">
        <v>126</v>
      </c>
      <c r="C6056">
        <f t="shared" si="32"/>
        <v>6743</v>
      </c>
      <c r="D6056" t="str">
        <f t="shared" si="35"/>
        <v>b6743:b6755</v>
      </c>
      <c r="F6056" cm="1">
        <f t="array" aca="1" ref="F6056:R6056" ca="1">TRANSPOSE(INDIRECT(D6056))</f>
        <v>-0.41283399999999998</v>
      </c>
      <c r="G6056">
        <f ca="1"/>
        <v>0.53156700000000001</v>
      </c>
      <c r="H6056">
        <f ca="1"/>
        <v>3</v>
      </c>
      <c r="I6056">
        <f ca="1"/>
        <v>123</v>
      </c>
      <c r="J6056" t="str">
        <f ca="1"/>
        <v>TB-1YR-TY</v>
      </c>
      <c r="K6056">
        <f ca="1"/>
        <v>-2.5841599999999998</v>
      </c>
      <c r="L6056">
        <f ca="1"/>
        <v>-1.94339</v>
      </c>
      <c r="M6056">
        <f ca="1"/>
        <v>-1.61483</v>
      </c>
      <c r="N6056">
        <f ca="1"/>
        <v>0.05</v>
      </c>
      <c r="O6056" t="str">
        <f ca="1"/>
        <v>BIC</v>
      </c>
      <c r="P6056" t="str">
        <f ca="1"/>
        <v xml:space="preserve"> nc</v>
      </c>
      <c r="Q6056">
        <f ca="1"/>
        <v>0.53159999999999996</v>
      </c>
      <c r="R6056" t="str">
        <f ca="1"/>
        <v>Series is Non-stationary. Null Hypothesis Weak...</v>
      </c>
    </row>
    <row r="6057" spans="1:18" hidden="1">
      <c r="A6057" t="s">
        <v>169</v>
      </c>
      <c r="B6057" t="s">
        <v>111</v>
      </c>
      <c r="C6057">
        <f t="shared" si="32"/>
        <v>6758</v>
      </c>
      <c r="D6057" t="str">
        <f t="shared" si="35"/>
        <v>b6758:b6770</v>
      </c>
      <c r="F6057" cm="1">
        <f t="array" aca="1" ref="F6057:R6057" ca="1">TRANSPOSE(INDIRECT(D6057))</f>
        <v>-0.65217400000000003</v>
      </c>
      <c r="G6057">
        <f ca="1"/>
        <v>0.43274299999999999</v>
      </c>
      <c r="H6057">
        <f ca="1"/>
        <v>0</v>
      </c>
      <c r="I6057">
        <f ca="1"/>
        <v>126</v>
      </c>
      <c r="J6057" t="str">
        <f ca="1"/>
        <v>TB-5YR-TY</v>
      </c>
      <c r="K6057">
        <f ca="1"/>
        <v>-2.58371</v>
      </c>
      <c r="L6057">
        <f ca="1"/>
        <v>-1.94333</v>
      </c>
      <c r="M6057">
        <f ca="1"/>
        <v>-1.61487</v>
      </c>
      <c r="N6057">
        <f ca="1"/>
        <v>0.05</v>
      </c>
      <c r="O6057" t="str">
        <f ca="1"/>
        <v>BIC</v>
      </c>
      <c r="P6057" t="str">
        <f ca="1"/>
        <v xml:space="preserve"> nc</v>
      </c>
      <c r="Q6057">
        <f ca="1"/>
        <v>0.43269999999999997</v>
      </c>
      <c r="R6057" t="str">
        <f ca="1"/>
        <v>Series is Non-stationary. Null Hypothesis Weak...</v>
      </c>
    </row>
    <row r="6058" spans="1:18" hidden="1">
      <c r="A6058" t="s">
        <v>246</v>
      </c>
      <c r="B6058">
        <v>-2.58371</v>
      </c>
      <c r="C6058">
        <f t="shared" si="32"/>
        <v>6773</v>
      </c>
      <c r="D6058" t="str">
        <f t="shared" si="35"/>
        <v>b6773:b6785</v>
      </c>
      <c r="F6058" cm="1">
        <f t="array" aca="1" ref="F6058:R6058" ca="1">TRANSPOSE(INDIRECT(D6058))</f>
        <v>-3.3226</v>
      </c>
      <c r="G6058">
        <f ca="1"/>
        <v>9.0557599999999995E-4</v>
      </c>
      <c r="H6058">
        <f ca="1"/>
        <v>2</v>
      </c>
      <c r="I6058">
        <f ca="1"/>
        <v>124</v>
      </c>
      <c r="J6058" t="str">
        <f ca="1"/>
        <v>TB-3MO-TY-diff</v>
      </c>
      <c r="K6058">
        <f ca="1"/>
        <v>-2.5840100000000001</v>
      </c>
      <c r="L6058">
        <f ca="1"/>
        <v>-1.94337</v>
      </c>
      <c r="M6058">
        <f ca="1"/>
        <v>-1.6148400000000001</v>
      </c>
      <c r="N6058">
        <f ca="1"/>
        <v>0.05</v>
      </c>
      <c r="O6058" t="str">
        <f ca="1"/>
        <v>BIC</v>
      </c>
      <c r="P6058" t="str">
        <f ca="1"/>
        <v xml:space="preserve"> nc</v>
      </c>
      <c r="Q6058">
        <f ca="1"/>
        <v>8.9999999999999998E-4</v>
      </c>
      <c r="R6058" t="str">
        <f ca="1"/>
        <v>Series is Stationary. Null Hypothesis Rejecting</v>
      </c>
    </row>
    <row r="6059" spans="1:18" hidden="1">
      <c r="A6059" t="s">
        <v>247</v>
      </c>
      <c r="B6059">
        <v>-1.94333</v>
      </c>
      <c r="C6059">
        <f t="shared" si="32"/>
        <v>6788</v>
      </c>
      <c r="D6059" t="str">
        <f t="shared" si="35"/>
        <v>b6788:b6800</v>
      </c>
      <c r="F6059" cm="1">
        <f t="array" aca="1" ref="F6059:R6059" ca="1">TRANSPOSE(INDIRECT(D6059))</f>
        <v>-3.47763</v>
      </c>
      <c r="G6059">
        <f ca="1"/>
        <v>5.2418899999999999E-4</v>
      </c>
      <c r="H6059">
        <f ca="1"/>
        <v>2</v>
      </c>
      <c r="I6059">
        <f ca="1"/>
        <v>124</v>
      </c>
      <c r="J6059" t="str">
        <f ca="1"/>
        <v>TB-1YR-TY-diff</v>
      </c>
      <c r="K6059">
        <f ca="1"/>
        <v>-2.5840100000000001</v>
      </c>
      <c r="L6059">
        <f ca="1"/>
        <v>-1.94337</v>
      </c>
      <c r="M6059">
        <f ca="1"/>
        <v>-1.6148400000000001</v>
      </c>
      <c r="N6059">
        <f ca="1"/>
        <v>0.05</v>
      </c>
      <c r="O6059" t="str">
        <f ca="1"/>
        <v>BIC</v>
      </c>
      <c r="P6059" t="str">
        <f ca="1"/>
        <v xml:space="preserve"> nc</v>
      </c>
      <c r="Q6059">
        <f ca="1"/>
        <v>5.0000000000000001E-4</v>
      </c>
      <c r="R6059" t="str">
        <f ca="1"/>
        <v>Series is Stationary. Null Hypothesis Rejecting</v>
      </c>
    </row>
    <row r="6060" spans="1:18" hidden="1">
      <c r="A6060" t="s">
        <v>248</v>
      </c>
      <c r="B6060">
        <v>-1.61487</v>
      </c>
      <c r="C6060">
        <f t="shared" si="32"/>
        <v>6803</v>
      </c>
      <c r="D6060" t="str">
        <f t="shared" si="35"/>
        <v>b6803:b6815</v>
      </c>
      <c r="F6060" cm="1">
        <f t="array" aca="1" ref="F6060:R6060" ca="1">TRANSPOSE(INDIRECT(D6060))</f>
        <v>-11.523099999999999</v>
      </c>
      <c r="G6060">
        <f ca="1"/>
        <v>6.1549299999999998E-21</v>
      </c>
      <c r="H6060">
        <f ca="1"/>
        <v>0</v>
      </c>
      <c r="I6060">
        <f ca="1"/>
        <v>126</v>
      </c>
      <c r="J6060" t="str">
        <f ca="1"/>
        <v>TB-5YR-TY-diff</v>
      </c>
      <c r="K6060">
        <f ca="1"/>
        <v>-2.58371</v>
      </c>
      <c r="L6060">
        <f ca="1"/>
        <v>-1.94333</v>
      </c>
      <c r="M6060">
        <f ca="1"/>
        <v>-1.61487</v>
      </c>
      <c r="N6060">
        <f ca="1"/>
        <v>0.05</v>
      </c>
      <c r="O6060" t="str">
        <f ca="1"/>
        <v>BIC</v>
      </c>
      <c r="P6060" t="str">
        <f ca="1"/>
        <v xml:space="preserve"> nc</v>
      </c>
      <c r="Q6060">
        <f ca="1"/>
        <v>0</v>
      </c>
      <c r="R6060" t="str">
        <f ca="1"/>
        <v>Series is Stationary. Null Hypothesis Rejecting</v>
      </c>
    </row>
    <row r="6061" spans="1:18">
      <c r="A6061" t="s">
        <v>265</v>
      </c>
      <c r="B6061">
        <v>0.05</v>
      </c>
      <c r="C6061">
        <f t="shared" si="32"/>
        <v>6818</v>
      </c>
      <c r="D6061" t="str">
        <f t="shared" si="35"/>
        <v>b6818:b6830</v>
      </c>
      <c r="F6061" cm="1">
        <f t="array" aca="1" ref="F6061:R6061" ca="1">TRANSPOSE(INDIRECT(D6061))</f>
        <v>-2.5156800000000001</v>
      </c>
      <c r="G6061">
        <f ca="1"/>
        <v>1.14874E-2</v>
      </c>
      <c r="H6061">
        <f ca="1"/>
        <v>0</v>
      </c>
      <c r="I6061">
        <f ca="1"/>
        <v>126</v>
      </c>
      <c r="J6061" t="str">
        <f ca="1"/>
        <v>CS-Aaa-3MO</v>
      </c>
      <c r="K6061">
        <f ca="1"/>
        <v>-2.58371</v>
      </c>
      <c r="L6061">
        <f ca="1"/>
        <v>-1.94333</v>
      </c>
      <c r="M6061">
        <f ca="1"/>
        <v>-1.61487</v>
      </c>
      <c r="N6061">
        <f ca="1"/>
        <v>0.01</v>
      </c>
      <c r="O6061" t="str">
        <f ca="1"/>
        <v>BIC</v>
      </c>
      <c r="P6061" t="str">
        <f ca="1"/>
        <v xml:space="preserve"> nc</v>
      </c>
      <c r="Q6061">
        <f ca="1"/>
        <v>1.15E-2</v>
      </c>
      <c r="R6061" t="str">
        <f ca="1"/>
        <v>Series is Non-stationary. Null Hypothesis Weak...</v>
      </c>
    </row>
    <row r="6062" spans="1:18" hidden="1">
      <c r="A6062" t="s">
        <v>683</v>
      </c>
      <c r="B6062" t="s">
        <v>403</v>
      </c>
      <c r="C6062">
        <f t="shared" si="32"/>
        <v>6833</v>
      </c>
      <c r="D6062" t="str">
        <f t="shared" si="35"/>
        <v>b6833:b6845</v>
      </c>
      <c r="F6062" cm="1">
        <f t="array" aca="1" ref="F6062:R6062" ca="1">TRANSPOSE(INDIRECT(D6062))</f>
        <v>-3.2427299999999999</v>
      </c>
      <c r="G6062">
        <f ca="1"/>
        <v>1.1917799999999999E-3</v>
      </c>
      <c r="H6062">
        <f ca="1"/>
        <v>0</v>
      </c>
      <c r="I6062">
        <f ca="1"/>
        <v>126</v>
      </c>
      <c r="J6062" t="str">
        <f ca="1"/>
        <v>CS-Aa-3MO</v>
      </c>
      <c r="K6062">
        <f ca="1"/>
        <v>-2.58371</v>
      </c>
      <c r="L6062">
        <f ca="1"/>
        <v>-1.94333</v>
      </c>
      <c r="M6062">
        <f ca="1"/>
        <v>-1.61487</v>
      </c>
      <c r="N6062">
        <f ca="1"/>
        <v>0.01</v>
      </c>
      <c r="O6062" t="str">
        <f ca="1"/>
        <v>BIC</v>
      </c>
      <c r="P6062" t="str">
        <f ca="1"/>
        <v xml:space="preserve"> nc</v>
      </c>
      <c r="Q6062">
        <f ca="1"/>
        <v>1.1999999999999999E-3</v>
      </c>
      <c r="R6062" t="str">
        <f ca="1"/>
        <v>Series is Stationary. Null Hypothesis Rejecting</v>
      </c>
    </row>
    <row r="6063" spans="1:18" hidden="1">
      <c r="A6063" t="s">
        <v>684</v>
      </c>
      <c r="B6063" t="s">
        <v>686</v>
      </c>
      <c r="C6063">
        <f t="shared" si="32"/>
        <v>6848</v>
      </c>
      <c r="D6063" t="str">
        <f t="shared" si="35"/>
        <v>b6848:b6860</v>
      </c>
      <c r="F6063" cm="1">
        <f t="array" aca="1" ref="F6063:R6063" ca="1">TRANSPOSE(INDIRECT(D6063))</f>
        <v>-3.4982600000000001</v>
      </c>
      <c r="G6063">
        <f ca="1"/>
        <v>4.8676500000000001E-4</v>
      </c>
      <c r="H6063">
        <f ca="1"/>
        <v>0</v>
      </c>
      <c r="I6063">
        <f ca="1"/>
        <v>126</v>
      </c>
      <c r="J6063" t="str">
        <f ca="1"/>
        <v>CS-A-3MO</v>
      </c>
      <c r="K6063">
        <f ca="1"/>
        <v>-2.58371</v>
      </c>
      <c r="L6063">
        <f ca="1"/>
        <v>-1.94333</v>
      </c>
      <c r="M6063">
        <f ca="1"/>
        <v>-1.61487</v>
      </c>
      <c r="N6063">
        <f ca="1"/>
        <v>0.01</v>
      </c>
      <c r="O6063" t="str">
        <f ca="1"/>
        <v>BIC</v>
      </c>
      <c r="P6063" t="str">
        <f ca="1"/>
        <v xml:space="preserve"> nc</v>
      </c>
      <c r="Q6063">
        <f ca="1"/>
        <v>5.0000000000000001E-4</v>
      </c>
      <c r="R6063" t="str">
        <f ca="1"/>
        <v>Series is Stationary. Null Hypothesis Rejecting</v>
      </c>
    </row>
    <row r="6064" spans="1:18" hidden="1">
      <c r="A6064" t="s">
        <v>685</v>
      </c>
      <c r="B6064">
        <v>0</v>
      </c>
      <c r="C6064">
        <f t="shared" si="32"/>
        <v>6863</v>
      </c>
      <c r="D6064" t="str">
        <f t="shared" si="35"/>
        <v>b6863:b6875</v>
      </c>
      <c r="F6064" cm="1">
        <f t="array" aca="1" ref="F6064:R6064" ca="1">TRANSPOSE(INDIRECT(D6064))</f>
        <v>-4.4247899999999998</v>
      </c>
      <c r="G6064">
        <f ca="1"/>
        <v>1.2975E-5</v>
      </c>
      <c r="H6064">
        <f ca="1"/>
        <v>0</v>
      </c>
      <c r="I6064">
        <f ca="1"/>
        <v>126</v>
      </c>
      <c r="J6064" t="str">
        <f ca="1"/>
        <v>CS-Baa-3MO</v>
      </c>
      <c r="K6064">
        <f ca="1"/>
        <v>-2.58371</v>
      </c>
      <c r="L6064">
        <f ca="1"/>
        <v>-1.94333</v>
      </c>
      <c r="M6064">
        <f ca="1"/>
        <v>-1.61487</v>
      </c>
      <c r="N6064">
        <f ca="1"/>
        <v>0.01</v>
      </c>
      <c r="O6064" t="str">
        <f ca="1"/>
        <v>BIC</v>
      </c>
      <c r="P6064" t="str">
        <f ca="1"/>
        <v xml:space="preserve"> nc</v>
      </c>
      <c r="Q6064">
        <f ca="1"/>
        <v>0</v>
      </c>
      <c r="R6064" t="str">
        <f ca="1"/>
        <v>Series is Stationary. Null Hypothesis Rejecting</v>
      </c>
    </row>
    <row r="6065" spans="1:18" hidden="1">
      <c r="A6065" t="s">
        <v>250</v>
      </c>
      <c r="B6065" t="s">
        <v>697</v>
      </c>
      <c r="C6065">
        <f t="shared" si="32"/>
        <v>6878</v>
      </c>
      <c r="D6065" t="str">
        <f t="shared" si="35"/>
        <v>b6878:b6890</v>
      </c>
      <c r="F6065" cm="1">
        <f t="array" aca="1" ref="F6065:R6065" ca="1">TRANSPOSE(INDIRECT(D6065))</f>
        <v>-2.6650200000000002</v>
      </c>
      <c r="G6065">
        <f ca="1"/>
        <v>7.4754399999999999E-3</v>
      </c>
      <c r="H6065">
        <f ca="1"/>
        <v>0</v>
      </c>
      <c r="I6065">
        <f ca="1"/>
        <v>126</v>
      </c>
      <c r="J6065" t="str">
        <f ca="1"/>
        <v>CS-Aaa-1YR</v>
      </c>
      <c r="K6065">
        <f ca="1"/>
        <v>-2.58371</v>
      </c>
      <c r="L6065">
        <f ca="1"/>
        <v>-1.94333</v>
      </c>
      <c r="M6065">
        <f ca="1"/>
        <v>-1.61487</v>
      </c>
      <c r="N6065">
        <f ca="1"/>
        <v>0.01</v>
      </c>
      <c r="O6065" t="str">
        <f ca="1"/>
        <v>BIC</v>
      </c>
      <c r="P6065" t="str">
        <f ca="1"/>
        <v xml:space="preserve"> nc</v>
      </c>
      <c r="Q6065">
        <f ca="1"/>
        <v>7.4999999999999997E-3</v>
      </c>
      <c r="R6065" t="str">
        <f ca="1"/>
        <v>Series is Stationary. Null Hypothesis Rejecting</v>
      </c>
    </row>
    <row r="6066" spans="1:18" hidden="1">
      <c r="A6066" t="s">
        <v>252</v>
      </c>
      <c r="B6066" t="s">
        <v>253</v>
      </c>
      <c r="C6066">
        <f t="shared" si="32"/>
        <v>6893</v>
      </c>
      <c r="D6066" t="str">
        <f t="shared" si="35"/>
        <v>b6893:b6905</v>
      </c>
      <c r="F6066" cm="1">
        <f t="array" aca="1" ref="F6066:R6066" ca="1">TRANSPOSE(INDIRECT(D6066))</f>
        <v>-3.5584899999999999</v>
      </c>
      <c r="G6066">
        <f ca="1"/>
        <v>3.91395E-4</v>
      </c>
      <c r="H6066">
        <f ca="1"/>
        <v>0</v>
      </c>
      <c r="I6066">
        <f ca="1"/>
        <v>126</v>
      </c>
      <c r="J6066" t="str">
        <f ca="1"/>
        <v>CS-Aa-1YR</v>
      </c>
      <c r="K6066">
        <f ca="1"/>
        <v>-2.58371</v>
      </c>
      <c r="L6066">
        <f ca="1"/>
        <v>-1.94333</v>
      </c>
      <c r="M6066">
        <f ca="1"/>
        <v>-1.61487</v>
      </c>
      <c r="N6066">
        <f ca="1"/>
        <v>0.01</v>
      </c>
      <c r="O6066" t="str">
        <f ca="1"/>
        <v>BIC</v>
      </c>
      <c r="P6066" t="str">
        <f ca="1"/>
        <v xml:space="preserve"> nc</v>
      </c>
      <c r="Q6066">
        <f ca="1"/>
        <v>4.0000000000000002E-4</v>
      </c>
      <c r="R6066" t="str">
        <f ca="1"/>
        <v>Series is Stationary. Null Hypothesis Rejecting</v>
      </c>
    </row>
    <row r="6067" spans="1:18" hidden="1">
      <c r="A6067" t="s">
        <v>487</v>
      </c>
      <c r="C6067">
        <f t="shared" si="32"/>
        <v>6908</v>
      </c>
      <c r="D6067" t="str">
        <f t="shared" si="35"/>
        <v>b6908:b6920</v>
      </c>
      <c r="F6067" cm="1">
        <f t="array" aca="1" ref="F6067:R6067" ca="1">TRANSPOSE(INDIRECT(D6067))</f>
        <v>-3.8292999999999999</v>
      </c>
      <c r="G6067">
        <f ca="1"/>
        <v>1.4226000000000001E-4</v>
      </c>
      <c r="H6067">
        <f ca="1"/>
        <v>0</v>
      </c>
      <c r="I6067">
        <f ca="1"/>
        <v>126</v>
      </c>
      <c r="J6067" t="str">
        <f ca="1"/>
        <v>CS-A-1YR</v>
      </c>
      <c r="K6067">
        <f ca="1"/>
        <v>-2.58371</v>
      </c>
      <c r="L6067">
        <f ca="1"/>
        <v>-1.94333</v>
      </c>
      <c r="M6067">
        <f ca="1"/>
        <v>-1.61487</v>
      </c>
      <c r="N6067">
        <f ca="1"/>
        <v>0.01</v>
      </c>
      <c r="O6067" t="str">
        <f ca="1"/>
        <v>BIC</v>
      </c>
      <c r="P6067" t="str">
        <f ca="1"/>
        <v xml:space="preserve"> nc</v>
      </c>
      <c r="Q6067">
        <f ca="1"/>
        <v>1E-4</v>
      </c>
      <c r="R6067" t="str">
        <f ca="1"/>
        <v>Series is Stationary. Null Hypothesis Rejecting</v>
      </c>
    </row>
    <row r="6068" spans="1:18" hidden="1">
      <c r="A6068" t="s">
        <v>241</v>
      </c>
      <c r="B6068">
        <v>-2.6650200000000002</v>
      </c>
      <c r="C6068">
        <f t="shared" si="32"/>
        <v>6923</v>
      </c>
      <c r="D6068" t="str">
        <f t="shared" si="35"/>
        <v>b6923:b6935</v>
      </c>
      <c r="F6068" cm="1">
        <f t="array" aca="1" ref="F6068:R6068" ca="1">TRANSPOSE(INDIRECT(D6068))</f>
        <v>-4.6867799999999997</v>
      </c>
      <c r="G6068">
        <f ca="1"/>
        <v>4.2320700000000001E-6</v>
      </c>
      <c r="H6068">
        <f ca="1"/>
        <v>0</v>
      </c>
      <c r="I6068">
        <f ca="1"/>
        <v>126</v>
      </c>
      <c r="J6068" t="str">
        <f ca="1"/>
        <v>CS-Baa-1YR</v>
      </c>
      <c r="K6068">
        <f ca="1"/>
        <v>-2.58371</v>
      </c>
      <c r="L6068">
        <f ca="1"/>
        <v>-1.94333</v>
      </c>
      <c r="M6068">
        <f ca="1"/>
        <v>-1.61487</v>
      </c>
      <c r="N6068">
        <f ca="1"/>
        <v>0.01</v>
      </c>
      <c r="O6068" t="str">
        <f ca="1"/>
        <v>BIC</v>
      </c>
      <c r="P6068" t="str">
        <f ca="1"/>
        <v xml:space="preserve"> nc</v>
      </c>
      <c r="Q6068">
        <f ca="1"/>
        <v>0</v>
      </c>
      <c r="R6068" t="str">
        <f ca="1"/>
        <v>Series is Stationary. Null Hypothesis Rejecting</v>
      </c>
    </row>
    <row r="6069" spans="1:18" hidden="1">
      <c r="A6069" t="s">
        <v>242</v>
      </c>
      <c r="B6069">
        <v>7.4754399999999999E-3</v>
      </c>
      <c r="C6069">
        <f t="shared" si="32"/>
        <v>6938</v>
      </c>
      <c r="D6069" t="str">
        <f t="shared" si="35"/>
        <v>b6938:b6950</v>
      </c>
      <c r="F6069" cm="1">
        <f t="array" aca="1" ref="F6069:R6069" ca="1">TRANSPOSE(INDIRECT(D6069))</f>
        <v>-3.1239400000000002</v>
      </c>
      <c r="G6069">
        <f ca="1"/>
        <v>1.77684E-3</v>
      </c>
      <c r="H6069">
        <f ca="1"/>
        <v>0</v>
      </c>
      <c r="I6069">
        <f ca="1"/>
        <v>126</v>
      </c>
      <c r="J6069" t="str">
        <f ca="1"/>
        <v>CS-Aaa-5YR</v>
      </c>
      <c r="K6069">
        <f ca="1"/>
        <v>-2.58371</v>
      </c>
      <c r="L6069">
        <f ca="1"/>
        <v>-1.94333</v>
      </c>
      <c r="M6069">
        <f ca="1"/>
        <v>-1.61487</v>
      </c>
      <c r="N6069">
        <f ca="1"/>
        <v>0.01</v>
      </c>
      <c r="O6069" t="str">
        <f ca="1"/>
        <v>BIC</v>
      </c>
      <c r="P6069" t="str">
        <f ca="1"/>
        <v xml:space="preserve"> nc</v>
      </c>
      <c r="Q6069">
        <f ca="1"/>
        <v>1.8E-3</v>
      </c>
      <c r="R6069" t="str">
        <f ca="1"/>
        <v>Series is Stationary. Null Hypothesis Rejecting</v>
      </c>
    </row>
    <row r="6070" spans="1:18" hidden="1">
      <c r="A6070" t="s">
        <v>243</v>
      </c>
      <c r="B6070">
        <v>0</v>
      </c>
      <c r="C6070">
        <f t="shared" si="32"/>
        <v>6953</v>
      </c>
      <c r="D6070" t="str">
        <f t="shared" si="35"/>
        <v>b6953:b6965</v>
      </c>
      <c r="F6070" cm="1">
        <f t="array" aca="1" ref="F6070:R6070" ca="1">TRANSPOSE(INDIRECT(D6070))</f>
        <v>-3.31663</v>
      </c>
      <c r="G6070">
        <f ca="1"/>
        <v>9.2451299999999996E-4</v>
      </c>
      <c r="H6070">
        <f ca="1"/>
        <v>0</v>
      </c>
      <c r="I6070">
        <f ca="1"/>
        <v>126</v>
      </c>
      <c r="J6070" t="str">
        <f ca="1"/>
        <v>CS-Aa-5YR</v>
      </c>
      <c r="K6070">
        <f ca="1"/>
        <v>-2.58371</v>
      </c>
      <c r="L6070">
        <f ca="1"/>
        <v>-1.94333</v>
      </c>
      <c r="M6070">
        <f ca="1"/>
        <v>-1.61487</v>
      </c>
      <c r="N6070">
        <f ca="1"/>
        <v>0.01</v>
      </c>
      <c r="O6070" t="str">
        <f ca="1"/>
        <v>BIC</v>
      </c>
      <c r="P6070" t="str">
        <f ca="1"/>
        <v xml:space="preserve"> nc</v>
      </c>
      <c r="Q6070">
        <f ca="1"/>
        <v>8.9999999999999998E-4</v>
      </c>
      <c r="R6070" t="str">
        <f ca="1"/>
        <v>Series is Stationary. Null Hypothesis Rejecting</v>
      </c>
    </row>
    <row r="6071" spans="1:18" hidden="1">
      <c r="A6071" t="s">
        <v>244</v>
      </c>
      <c r="B6071">
        <v>126</v>
      </c>
      <c r="C6071">
        <f t="shared" si="32"/>
        <v>6968</v>
      </c>
      <c r="D6071" t="str">
        <f t="shared" si="35"/>
        <v>b6968:b6980</v>
      </c>
      <c r="F6071" cm="1">
        <f t="array" aca="1" ref="F6071:R6071" ca="1">TRANSPOSE(INDIRECT(D6071))</f>
        <v>-3.2496399999999999</v>
      </c>
      <c r="G6071">
        <f ca="1"/>
        <v>1.16402E-3</v>
      </c>
      <c r="H6071">
        <f ca="1"/>
        <v>0</v>
      </c>
      <c r="I6071">
        <f ca="1"/>
        <v>126</v>
      </c>
      <c r="J6071" t="str">
        <f ca="1"/>
        <v>CS-A-5YR</v>
      </c>
      <c r="K6071">
        <f ca="1"/>
        <v>-2.58371</v>
      </c>
      <c r="L6071">
        <f ca="1"/>
        <v>-1.94333</v>
      </c>
      <c r="M6071">
        <f ca="1"/>
        <v>-1.61487</v>
      </c>
      <c r="N6071">
        <f ca="1"/>
        <v>0.01</v>
      </c>
      <c r="O6071" t="str">
        <f ca="1"/>
        <v>BIC</v>
      </c>
      <c r="P6071" t="str">
        <f ca="1"/>
        <v xml:space="preserve"> nc</v>
      </c>
      <c r="Q6071">
        <f ca="1"/>
        <v>1.1999999999999999E-3</v>
      </c>
      <c r="R6071" t="str">
        <f ca="1"/>
        <v>Series is Stationary. Null Hypothesis Rejecting</v>
      </c>
    </row>
    <row r="6072" spans="1:18" hidden="1">
      <c r="A6072" t="s">
        <v>169</v>
      </c>
      <c r="B6072" t="s">
        <v>113</v>
      </c>
      <c r="C6072">
        <f t="shared" si="32"/>
        <v>6983</v>
      </c>
      <c r="D6072" t="str">
        <f t="shared" si="35"/>
        <v>b6983:b6995</v>
      </c>
      <c r="F6072" cm="1">
        <f t="array" aca="1" ref="F6072:R6072" ca="1">TRANSPOSE(INDIRECT(D6072))</f>
        <v>-3.9081800000000002</v>
      </c>
      <c r="G6072">
        <f ca="1"/>
        <v>1.04944E-4</v>
      </c>
      <c r="H6072">
        <f ca="1"/>
        <v>0</v>
      </c>
      <c r="I6072">
        <f ca="1"/>
        <v>126</v>
      </c>
      <c r="J6072" t="str">
        <f ca="1"/>
        <v>CS-Baa-5YR</v>
      </c>
      <c r="K6072">
        <f ca="1"/>
        <v>-2.58371</v>
      </c>
      <c r="L6072">
        <f ca="1"/>
        <v>-1.94333</v>
      </c>
      <c r="M6072">
        <f ca="1"/>
        <v>-1.61487</v>
      </c>
      <c r="N6072">
        <f ca="1"/>
        <v>0.01</v>
      </c>
      <c r="O6072" t="str">
        <f ca="1"/>
        <v>BIC</v>
      </c>
      <c r="P6072" t="str">
        <f ca="1"/>
        <v xml:space="preserve"> nc</v>
      </c>
      <c r="Q6072">
        <f ca="1"/>
        <v>1E-4</v>
      </c>
      <c r="R6072" t="str">
        <f ca="1"/>
        <v>Series is Stationary. Null Hypothesis Rejecting</v>
      </c>
    </row>
    <row r="6073" spans="1:18" hidden="1">
      <c r="A6073" t="s">
        <v>246</v>
      </c>
      <c r="B6073">
        <v>-2.58371</v>
      </c>
      <c r="C6073">
        <f t="shared" si="32"/>
        <v>6998</v>
      </c>
      <c r="D6073" t="str">
        <f t="shared" si="35"/>
        <v>b6998:b7010</v>
      </c>
      <c r="F6073" cm="1">
        <f t="array" aca="1" ref="F6073:R6073" ca="1">TRANSPOSE(INDIRECT(D6073))</f>
        <v>1.69818</v>
      </c>
      <c r="G6073">
        <f ca="1"/>
        <v>0.97874899999999998</v>
      </c>
      <c r="H6073">
        <f ca="1"/>
        <v>0</v>
      </c>
      <c r="I6073">
        <f ca="1"/>
        <v>126</v>
      </c>
      <c r="J6073" t="str">
        <f ca="1"/>
        <v>CS-DCF-Aaa-3MO</v>
      </c>
      <c r="K6073">
        <f ca="1"/>
        <v>-2.58371</v>
      </c>
      <c r="L6073">
        <f ca="1"/>
        <v>-1.94333</v>
      </c>
      <c r="M6073">
        <f ca="1"/>
        <v>-1.61487</v>
      </c>
      <c r="N6073">
        <f ca="1"/>
        <v>0.01</v>
      </c>
      <c r="O6073" t="str">
        <f ca="1"/>
        <v>BIC</v>
      </c>
      <c r="P6073" t="str">
        <f ca="1"/>
        <v xml:space="preserve"> nc</v>
      </c>
      <c r="Q6073">
        <f ca="1"/>
        <v>0.97870000000000001</v>
      </c>
      <c r="R6073" t="str">
        <f ca="1"/>
        <v>Series is Non-stationary. Null Hypothesis Weak...</v>
      </c>
    </row>
    <row r="6074" spans="1:18" hidden="1">
      <c r="A6074" t="s">
        <v>247</v>
      </c>
      <c r="B6074">
        <v>-1.94333</v>
      </c>
      <c r="C6074">
        <f t="shared" si="32"/>
        <v>7013</v>
      </c>
      <c r="D6074" t="str">
        <f t="shared" si="35"/>
        <v>b7013:b7025</v>
      </c>
      <c r="F6074" cm="1">
        <f t="array" aca="1" ref="F6074:R6074" ca="1">TRANSPOSE(INDIRECT(D6074))</f>
        <v>2.4293499999999999</v>
      </c>
      <c r="G6074">
        <f ca="1"/>
        <v>0.99755000000000005</v>
      </c>
      <c r="H6074">
        <f ca="1"/>
        <v>0</v>
      </c>
      <c r="I6074">
        <f ca="1"/>
        <v>126</v>
      </c>
      <c r="J6074" t="str">
        <f ca="1"/>
        <v>CS-DCF-Aa-3MO</v>
      </c>
      <c r="K6074">
        <f ca="1"/>
        <v>-2.58371</v>
      </c>
      <c r="L6074">
        <f ca="1"/>
        <v>-1.94333</v>
      </c>
      <c r="M6074">
        <f ca="1"/>
        <v>-1.61487</v>
      </c>
      <c r="N6074">
        <f ca="1"/>
        <v>0.01</v>
      </c>
      <c r="O6074" t="str">
        <f ca="1"/>
        <v>BIC</v>
      </c>
      <c r="P6074" t="str">
        <f ca="1"/>
        <v xml:space="preserve"> nc</v>
      </c>
      <c r="Q6074">
        <f ca="1"/>
        <v>0.99760000000000004</v>
      </c>
      <c r="R6074" t="str">
        <f ca="1"/>
        <v>Series is Non-stationary. Null Hypothesis Weak...</v>
      </c>
    </row>
    <row r="6075" spans="1:18" hidden="1">
      <c r="A6075" t="s">
        <v>248</v>
      </c>
      <c r="B6075">
        <v>-1.61487</v>
      </c>
      <c r="C6075">
        <f t="shared" si="32"/>
        <v>7028</v>
      </c>
      <c r="D6075" t="str">
        <f t="shared" si="35"/>
        <v>b7028:b7040</v>
      </c>
      <c r="F6075" cm="1">
        <f t="array" aca="1" ref="F6075:R6075" ca="1">TRANSPOSE(INDIRECT(D6075))</f>
        <v>2.6636600000000001</v>
      </c>
      <c r="G6075">
        <f ca="1"/>
        <v>0.99903299999999995</v>
      </c>
      <c r="H6075">
        <f ca="1"/>
        <v>0</v>
      </c>
      <c r="I6075">
        <f ca="1"/>
        <v>126</v>
      </c>
      <c r="J6075" t="str">
        <f ca="1"/>
        <v>CS-DCF-A-3MO</v>
      </c>
      <c r="K6075">
        <f ca="1"/>
        <v>-2.58371</v>
      </c>
      <c r="L6075">
        <f ca="1"/>
        <v>-1.94333</v>
      </c>
      <c r="M6075">
        <f ca="1"/>
        <v>-1.61487</v>
      </c>
      <c r="N6075">
        <f ca="1"/>
        <v>0.01</v>
      </c>
      <c r="O6075" t="str">
        <f ca="1"/>
        <v>BIC</v>
      </c>
      <c r="P6075" t="str">
        <f ca="1"/>
        <v xml:space="preserve"> nc</v>
      </c>
      <c r="Q6075">
        <f ca="1"/>
        <v>0.999</v>
      </c>
      <c r="R6075" t="str">
        <f ca="1"/>
        <v>Series is Non-stationary. Null Hypothesis Weak...</v>
      </c>
    </row>
    <row r="6076" spans="1:18" hidden="1">
      <c r="A6076" t="s">
        <v>265</v>
      </c>
      <c r="B6076">
        <v>0.05</v>
      </c>
      <c r="C6076">
        <f t="shared" si="32"/>
        <v>7043</v>
      </c>
      <c r="D6076" t="str">
        <f t="shared" si="35"/>
        <v>b7043:b7055</v>
      </c>
      <c r="F6076" cm="1">
        <f t="array" aca="1" ref="F6076:R6076" ca="1">TRANSPOSE(INDIRECT(D6076))</f>
        <v>3.0638800000000002</v>
      </c>
      <c r="G6076">
        <f ca="1"/>
        <v>0.99986399999999998</v>
      </c>
      <c r="H6076">
        <f ca="1"/>
        <v>0</v>
      </c>
      <c r="I6076">
        <f ca="1"/>
        <v>126</v>
      </c>
      <c r="J6076" t="str">
        <f ca="1"/>
        <v>CS-DCF-Baa-3MO</v>
      </c>
      <c r="K6076">
        <f ca="1"/>
        <v>-2.58371</v>
      </c>
      <c r="L6076">
        <f ca="1"/>
        <v>-1.94333</v>
      </c>
      <c r="M6076">
        <f ca="1"/>
        <v>-1.61487</v>
      </c>
      <c r="N6076">
        <f ca="1"/>
        <v>0.01</v>
      </c>
      <c r="O6076" t="str">
        <f ca="1"/>
        <v>BIC</v>
      </c>
      <c r="P6076" t="str">
        <f ca="1"/>
        <v xml:space="preserve"> nc</v>
      </c>
      <c r="Q6076">
        <f ca="1"/>
        <v>0.99990000000000001</v>
      </c>
      <c r="R6076" t="str">
        <f ca="1"/>
        <v>Series is Non-stationary. Null Hypothesis Weak...</v>
      </c>
    </row>
    <row r="6077" spans="1:18" hidden="1">
      <c r="A6077" t="s">
        <v>683</v>
      </c>
      <c r="B6077" t="s">
        <v>403</v>
      </c>
      <c r="C6077">
        <f t="shared" si="32"/>
        <v>7058</v>
      </c>
      <c r="D6077" t="str">
        <f t="shared" si="35"/>
        <v>b7058:b7070</v>
      </c>
      <c r="F6077" cm="1">
        <f t="array" aca="1" ref="F6077:R6077" ca="1">TRANSPOSE(INDIRECT(D6077))</f>
        <v>1.7474400000000001</v>
      </c>
      <c r="G6077">
        <f ca="1"/>
        <v>0.98111199999999998</v>
      </c>
      <c r="H6077">
        <f ca="1"/>
        <v>0</v>
      </c>
      <c r="I6077">
        <f ca="1"/>
        <v>126</v>
      </c>
      <c r="J6077" t="str">
        <f ca="1"/>
        <v>CS-DCF-Aaa-1YR</v>
      </c>
      <c r="K6077">
        <f ca="1"/>
        <v>-2.58371</v>
      </c>
      <c r="L6077">
        <f ca="1"/>
        <v>-1.94333</v>
      </c>
      <c r="M6077">
        <f ca="1"/>
        <v>-1.61487</v>
      </c>
      <c r="N6077">
        <f ca="1"/>
        <v>0.01</v>
      </c>
      <c r="O6077" t="str">
        <f ca="1"/>
        <v>BIC</v>
      </c>
      <c r="P6077" t="str">
        <f ca="1"/>
        <v xml:space="preserve"> nc</v>
      </c>
      <c r="Q6077">
        <f ca="1"/>
        <v>0.98109999999999997</v>
      </c>
      <c r="R6077" t="str">
        <f ca="1"/>
        <v>Series is Non-stationary. Null Hypothesis Weak...</v>
      </c>
    </row>
    <row r="6078" spans="1:18" hidden="1">
      <c r="A6078" t="s">
        <v>684</v>
      </c>
      <c r="B6078" t="s">
        <v>686</v>
      </c>
      <c r="C6078">
        <f t="shared" si="32"/>
        <v>7073</v>
      </c>
      <c r="D6078" t="str">
        <f t="shared" si="35"/>
        <v>b7073:b7085</v>
      </c>
      <c r="F6078" cm="1">
        <f t="array" aca="1" ref="F6078:R6078" ca="1">TRANSPOSE(INDIRECT(D6078))</f>
        <v>2.5669900000000001</v>
      </c>
      <c r="G6078">
        <f ca="1"/>
        <v>0.998556</v>
      </c>
      <c r="H6078">
        <f ca="1"/>
        <v>0</v>
      </c>
      <c r="I6078">
        <f ca="1"/>
        <v>126</v>
      </c>
      <c r="J6078" t="str">
        <f ca="1"/>
        <v>CS-DCF-Aa-1YR</v>
      </c>
      <c r="K6078">
        <f ca="1"/>
        <v>-2.58371</v>
      </c>
      <c r="L6078">
        <f ca="1"/>
        <v>-1.94333</v>
      </c>
      <c r="M6078">
        <f ca="1"/>
        <v>-1.61487</v>
      </c>
      <c r="N6078">
        <f ca="1"/>
        <v>0.01</v>
      </c>
      <c r="O6078" t="str">
        <f ca="1"/>
        <v>BIC</v>
      </c>
      <c r="P6078" t="str">
        <f ca="1"/>
        <v xml:space="preserve"> nc</v>
      </c>
      <c r="Q6078">
        <f ca="1"/>
        <v>0.99860000000000004</v>
      </c>
      <c r="R6078" t="str">
        <f ca="1"/>
        <v>Series is Non-stationary. Null Hypothesis Weak...</v>
      </c>
    </row>
    <row r="6079" spans="1:18" hidden="1">
      <c r="A6079" t="s">
        <v>685</v>
      </c>
      <c r="B6079">
        <v>7.4999999999999997E-3</v>
      </c>
      <c r="C6079">
        <f t="shared" si="32"/>
        <v>7088</v>
      </c>
      <c r="D6079" t="str">
        <f t="shared" si="35"/>
        <v>b7088:b7100</v>
      </c>
      <c r="F6079" cm="1">
        <f t="array" aca="1" ref="F6079:R6079" ca="1">TRANSPOSE(INDIRECT(D6079))</f>
        <v>2.8226399999999998</v>
      </c>
      <c r="G6079">
        <f ca="1"/>
        <v>0.99952799999999997</v>
      </c>
      <c r="H6079">
        <f ca="1"/>
        <v>0</v>
      </c>
      <c r="I6079">
        <f ca="1"/>
        <v>126</v>
      </c>
      <c r="J6079" t="str">
        <f ca="1"/>
        <v>CS-DCF-A-1YR</v>
      </c>
      <c r="K6079">
        <f ca="1"/>
        <v>-2.58371</v>
      </c>
      <c r="L6079">
        <f ca="1"/>
        <v>-1.94333</v>
      </c>
      <c r="M6079">
        <f ca="1"/>
        <v>-1.61487</v>
      </c>
      <c r="N6079">
        <f ca="1"/>
        <v>0.01</v>
      </c>
      <c r="O6079" t="str">
        <f ca="1"/>
        <v>BIC</v>
      </c>
      <c r="P6079" t="str">
        <f ca="1"/>
        <v xml:space="preserve"> nc</v>
      </c>
      <c r="Q6079">
        <f ca="1"/>
        <v>0.99950000000000006</v>
      </c>
      <c r="R6079" t="str">
        <f ca="1"/>
        <v>Series is Non-stationary. Null Hypothesis Weak...</v>
      </c>
    </row>
    <row r="6080" spans="1:18" hidden="1">
      <c r="A6080" t="s">
        <v>250</v>
      </c>
      <c r="B6080" t="s">
        <v>697</v>
      </c>
      <c r="C6080">
        <f t="shared" si="32"/>
        <v>7103</v>
      </c>
      <c r="D6080" t="str">
        <f t="shared" si="35"/>
        <v>b7103:b7115</v>
      </c>
      <c r="F6080" cm="1">
        <f t="array" aca="1" ref="F6080:R6080" ca="1">TRANSPOSE(INDIRECT(D6080))</f>
        <v>3.1013299999999999</v>
      </c>
      <c r="G6080">
        <f ca="1"/>
        <v>0.99988999999999995</v>
      </c>
      <c r="H6080">
        <f ca="1"/>
        <v>0</v>
      </c>
      <c r="I6080">
        <f ca="1"/>
        <v>126</v>
      </c>
      <c r="J6080" t="str">
        <f ca="1"/>
        <v>CS-DCF-Baa-1YR</v>
      </c>
      <c r="K6080">
        <f ca="1"/>
        <v>-2.58371</v>
      </c>
      <c r="L6080">
        <f ca="1"/>
        <v>-1.94333</v>
      </c>
      <c r="M6080">
        <f ca="1"/>
        <v>-1.61487</v>
      </c>
      <c r="N6080">
        <f ca="1"/>
        <v>0.01</v>
      </c>
      <c r="O6080" t="str">
        <f ca="1"/>
        <v>BIC</v>
      </c>
      <c r="P6080" t="str">
        <f ca="1"/>
        <v xml:space="preserve"> nc</v>
      </c>
      <c r="Q6080">
        <f ca="1"/>
        <v>0.99990000000000001</v>
      </c>
      <c r="R6080" t="str">
        <f ca="1"/>
        <v>Series is Non-stationary. Null Hypothesis Weak...</v>
      </c>
    </row>
    <row r="6081" spans="1:18" hidden="1">
      <c r="A6081" t="s">
        <v>252</v>
      </c>
      <c r="B6081" t="s">
        <v>253</v>
      </c>
      <c r="C6081">
        <f t="shared" si="32"/>
        <v>7118</v>
      </c>
      <c r="D6081" t="str">
        <f t="shared" si="35"/>
        <v>b7118:b7130</v>
      </c>
      <c r="F6081" cm="1">
        <f t="array" aca="1" ref="F6081:R6081" ca="1">TRANSPOSE(INDIRECT(D6081))</f>
        <v>1.19876</v>
      </c>
      <c r="G6081">
        <f ca="1"/>
        <v>0.94033699999999998</v>
      </c>
      <c r="H6081">
        <f ca="1"/>
        <v>0</v>
      </c>
      <c r="I6081">
        <f ca="1"/>
        <v>126</v>
      </c>
      <c r="J6081" t="str">
        <f ca="1"/>
        <v>CS-DCF-Aaa-5YR</v>
      </c>
      <c r="K6081">
        <f ca="1"/>
        <v>-2.58371</v>
      </c>
      <c r="L6081">
        <f ca="1"/>
        <v>-1.94333</v>
      </c>
      <c r="M6081">
        <f ca="1"/>
        <v>-1.61487</v>
      </c>
      <c r="N6081">
        <f ca="1"/>
        <v>0.01</v>
      </c>
      <c r="O6081" t="str">
        <f ca="1"/>
        <v>BIC</v>
      </c>
      <c r="P6081" t="str">
        <f ca="1"/>
        <v xml:space="preserve"> nc</v>
      </c>
      <c r="Q6081">
        <f ca="1"/>
        <v>0.94030000000000002</v>
      </c>
      <c r="R6081" t="str">
        <f ca="1"/>
        <v>Series is Non-stationary. Null Hypothesis Weak...</v>
      </c>
    </row>
    <row r="6082" spans="1:18" hidden="1">
      <c r="A6082" t="s">
        <v>488</v>
      </c>
      <c r="C6082">
        <f t="shared" si="32"/>
        <v>7133</v>
      </c>
      <c r="D6082" t="str">
        <f t="shared" si="35"/>
        <v>b7133:b7145</v>
      </c>
      <c r="F6082" cm="1">
        <f t="array" aca="1" ref="F6082:R6082" ca="1">TRANSPOSE(INDIRECT(D6082))</f>
        <v>1.27217</v>
      </c>
      <c r="G6082">
        <f ca="1"/>
        <v>0.94788799999999995</v>
      </c>
      <c r="H6082">
        <f ca="1"/>
        <v>0</v>
      </c>
      <c r="I6082">
        <f ca="1"/>
        <v>126</v>
      </c>
      <c r="J6082" t="str">
        <f ca="1"/>
        <v>CS-DCF-Aa-5YR</v>
      </c>
      <c r="K6082">
        <f ca="1"/>
        <v>-2.58371</v>
      </c>
      <c r="L6082">
        <f ca="1"/>
        <v>-1.94333</v>
      </c>
      <c r="M6082">
        <f ca="1"/>
        <v>-1.61487</v>
      </c>
      <c r="N6082">
        <f ca="1"/>
        <v>0.01</v>
      </c>
      <c r="O6082" t="str">
        <f ca="1"/>
        <v>BIC</v>
      </c>
      <c r="P6082" t="str">
        <f ca="1"/>
        <v xml:space="preserve"> nc</v>
      </c>
      <c r="Q6082">
        <f ca="1"/>
        <v>0.94789999999999996</v>
      </c>
      <c r="R6082" t="str">
        <f ca="1"/>
        <v>Series is Non-stationary. Null Hypothesis Weak...</v>
      </c>
    </row>
    <row r="6083" spans="1:18" hidden="1">
      <c r="A6083" t="s">
        <v>241</v>
      </c>
      <c r="B6083">
        <v>-3.5584899999999999</v>
      </c>
      <c r="C6083">
        <f t="shared" si="32"/>
        <v>7148</v>
      </c>
      <c r="D6083" t="str">
        <f t="shared" si="35"/>
        <v>b7148:b7160</v>
      </c>
      <c r="F6083" cm="1">
        <f t="array" aca="1" ref="F6083:R6083" ca="1">TRANSPOSE(INDIRECT(D6083))</f>
        <v>1.4853099999999999</v>
      </c>
      <c r="G6083">
        <f ca="1"/>
        <v>0.96586700000000003</v>
      </c>
      <c r="H6083">
        <f ca="1"/>
        <v>0</v>
      </c>
      <c r="I6083">
        <f ca="1"/>
        <v>126</v>
      </c>
      <c r="J6083" t="str">
        <f ca="1"/>
        <v>CS-DCF-A-5YR</v>
      </c>
      <c r="K6083">
        <f ca="1"/>
        <v>-2.58371</v>
      </c>
      <c r="L6083">
        <f ca="1"/>
        <v>-1.94333</v>
      </c>
      <c r="M6083">
        <f ca="1"/>
        <v>-1.61487</v>
      </c>
      <c r="N6083">
        <f ca="1"/>
        <v>0.01</v>
      </c>
      <c r="O6083" t="str">
        <f ca="1"/>
        <v>BIC</v>
      </c>
      <c r="P6083" t="str">
        <f ca="1"/>
        <v xml:space="preserve"> nc</v>
      </c>
      <c r="Q6083">
        <f ca="1"/>
        <v>0.96589999999999998</v>
      </c>
      <c r="R6083" t="str">
        <f ca="1"/>
        <v>Series is Non-stationary. Null Hypothesis Weak...</v>
      </c>
    </row>
    <row r="6084" spans="1:18" hidden="1">
      <c r="A6084" t="s">
        <v>242</v>
      </c>
      <c r="B6084">
        <v>3.91395E-4</v>
      </c>
      <c r="C6084">
        <f t="shared" si="32"/>
        <v>7163</v>
      </c>
      <c r="D6084" t="str">
        <f t="shared" si="35"/>
        <v>b7163:b7175</v>
      </c>
      <c r="F6084" cm="1">
        <f t="array" aca="1" ref="F6084:R6084" ca="1">TRANSPOSE(INDIRECT(D6084))</f>
        <v>1.72027</v>
      </c>
      <c r="G6084">
        <f ca="1"/>
        <v>0.97983500000000001</v>
      </c>
      <c r="H6084">
        <f ca="1"/>
        <v>0</v>
      </c>
      <c r="I6084">
        <f ca="1"/>
        <v>126</v>
      </c>
      <c r="J6084" t="str">
        <f ca="1"/>
        <v>CS-DCF-Baa-5YR</v>
      </c>
      <c r="K6084">
        <f ca="1"/>
        <v>-2.58371</v>
      </c>
      <c r="L6084">
        <f ca="1"/>
        <v>-1.94333</v>
      </c>
      <c r="M6084">
        <f ca="1"/>
        <v>-1.61487</v>
      </c>
      <c r="N6084">
        <f ca="1"/>
        <v>0.01</v>
      </c>
      <c r="O6084" t="str">
        <f ca="1"/>
        <v>BIC</v>
      </c>
      <c r="P6084" t="str">
        <f ca="1"/>
        <v xml:space="preserve"> nc</v>
      </c>
      <c r="Q6084">
        <f ca="1"/>
        <v>0.9798</v>
      </c>
      <c r="R6084" t="str">
        <f ca="1"/>
        <v>Series is Non-stationary. Null Hypothesis Weak...</v>
      </c>
    </row>
    <row r="6085" spans="1:18" hidden="1">
      <c r="A6085" t="s">
        <v>243</v>
      </c>
      <c r="B6085">
        <v>0</v>
      </c>
      <c r="C6085">
        <f t="shared" si="32"/>
        <v>7178</v>
      </c>
      <c r="D6085" t="str">
        <f t="shared" si="35"/>
        <v>b7178:b7190</v>
      </c>
      <c r="F6085" cm="1">
        <f t="array" aca="1" ref="F6085:R6085" ca="1">TRANSPOSE(INDIRECT(D6085))</f>
        <v>-10.4154</v>
      </c>
      <c r="G6085">
        <f ca="1"/>
        <v>1.24465E-18</v>
      </c>
      <c r="H6085">
        <f ca="1"/>
        <v>0</v>
      </c>
      <c r="I6085">
        <f ca="1"/>
        <v>126</v>
      </c>
      <c r="J6085" t="str">
        <f ca="1"/>
        <v>CS-Aaa-3MO-diff</v>
      </c>
      <c r="K6085">
        <f ca="1"/>
        <v>-2.58371</v>
      </c>
      <c r="L6085">
        <f ca="1"/>
        <v>-1.94333</v>
      </c>
      <c r="M6085">
        <f ca="1"/>
        <v>-1.61487</v>
      </c>
      <c r="N6085">
        <f ca="1"/>
        <v>0.01</v>
      </c>
      <c r="O6085" t="str">
        <f ca="1"/>
        <v>BIC</v>
      </c>
      <c r="P6085" t="str">
        <f ca="1"/>
        <v xml:space="preserve"> nc</v>
      </c>
      <c r="Q6085">
        <f ca="1"/>
        <v>0</v>
      </c>
      <c r="R6085" t="str">
        <f ca="1"/>
        <v>Series is Stationary. Null Hypothesis Rejecting</v>
      </c>
    </row>
    <row r="6086" spans="1:18" hidden="1">
      <c r="A6086" t="s">
        <v>244</v>
      </c>
      <c r="B6086">
        <v>126</v>
      </c>
      <c r="C6086">
        <f t="shared" si="32"/>
        <v>7193</v>
      </c>
      <c r="D6086" t="str">
        <f t="shared" si="35"/>
        <v>b7193:b7205</v>
      </c>
      <c r="F6086" cm="1">
        <f t="array" aca="1" ref="F6086:R6086" ca="1">TRANSPOSE(INDIRECT(D6086))</f>
        <v>-10.4154</v>
      </c>
      <c r="G6086">
        <f ca="1"/>
        <v>1.24465E-18</v>
      </c>
      <c r="H6086">
        <f ca="1"/>
        <v>0</v>
      </c>
      <c r="I6086">
        <f ca="1"/>
        <v>126</v>
      </c>
      <c r="J6086" t="str">
        <f ca="1"/>
        <v>CS-Aa-3MO-diff</v>
      </c>
      <c r="K6086">
        <f ca="1"/>
        <v>-2.58371</v>
      </c>
      <c r="L6086">
        <f ca="1"/>
        <v>-1.94333</v>
      </c>
      <c r="M6086">
        <f ca="1"/>
        <v>-1.61487</v>
      </c>
      <c r="N6086">
        <f ca="1"/>
        <v>0.01</v>
      </c>
      <c r="O6086" t="str">
        <f ca="1"/>
        <v>BIC</v>
      </c>
      <c r="P6086" t="str">
        <f ca="1"/>
        <v xml:space="preserve"> nc</v>
      </c>
      <c r="Q6086">
        <f ca="1"/>
        <v>0</v>
      </c>
      <c r="R6086" t="str">
        <f ca="1"/>
        <v>Series is Stationary. Null Hypothesis Rejecting</v>
      </c>
    </row>
    <row r="6087" spans="1:18" hidden="1">
      <c r="A6087" t="s">
        <v>169</v>
      </c>
      <c r="B6087" t="s">
        <v>114</v>
      </c>
      <c r="C6087">
        <f t="shared" si="32"/>
        <v>7208</v>
      </c>
      <c r="D6087" t="str">
        <f t="shared" si="35"/>
        <v>b7208:b7220</v>
      </c>
      <c r="F6087" cm="1">
        <f t="array" aca="1" ref="F6087:R6087" ca="1">TRANSPOSE(INDIRECT(D6087))</f>
        <v>-10.2004</v>
      </c>
      <c r="G6087">
        <f ca="1"/>
        <v>3.6372900000000002E-18</v>
      </c>
      <c r="H6087">
        <f ca="1"/>
        <v>0</v>
      </c>
      <c r="I6087">
        <f ca="1"/>
        <v>126</v>
      </c>
      <c r="J6087" t="str">
        <f ca="1"/>
        <v>CS-A-3MO-diff</v>
      </c>
      <c r="K6087">
        <f ca="1"/>
        <v>-2.58371</v>
      </c>
      <c r="L6087">
        <f ca="1"/>
        <v>-1.94333</v>
      </c>
      <c r="M6087">
        <f ca="1"/>
        <v>-1.61487</v>
      </c>
      <c r="N6087">
        <f ca="1"/>
        <v>0.01</v>
      </c>
      <c r="O6087" t="str">
        <f ca="1"/>
        <v>BIC</v>
      </c>
      <c r="P6087" t="str">
        <f ca="1"/>
        <v xml:space="preserve"> nc</v>
      </c>
      <c r="Q6087">
        <f ca="1"/>
        <v>0</v>
      </c>
      <c r="R6087" t="str">
        <f ca="1"/>
        <v>Series is Stationary. Null Hypothesis Rejecting</v>
      </c>
    </row>
    <row r="6088" spans="1:18" hidden="1">
      <c r="A6088" t="s">
        <v>246</v>
      </c>
      <c r="B6088">
        <v>-2.58371</v>
      </c>
      <c r="C6088">
        <f t="shared" si="32"/>
        <v>7223</v>
      </c>
      <c r="D6088" t="str">
        <f t="shared" si="35"/>
        <v>b7223:b7235</v>
      </c>
      <c r="F6088" cm="1">
        <f t="array" aca="1" ref="F6088:R6088" ca="1">TRANSPOSE(INDIRECT(D6088))</f>
        <v>-4.5074399999999999</v>
      </c>
      <c r="G6088">
        <f ca="1"/>
        <v>9.1499700000000001E-6</v>
      </c>
      <c r="H6088">
        <f ca="1"/>
        <v>3</v>
      </c>
      <c r="I6088">
        <f ca="1"/>
        <v>123</v>
      </c>
      <c r="J6088" t="str">
        <f ca="1"/>
        <v>CS-Baa-3MO-diff</v>
      </c>
      <c r="K6088">
        <f ca="1"/>
        <v>-2.5841599999999998</v>
      </c>
      <c r="L6088">
        <f ca="1"/>
        <v>-1.94339</v>
      </c>
      <c r="M6088">
        <f ca="1"/>
        <v>-1.61483</v>
      </c>
      <c r="N6088">
        <f ca="1"/>
        <v>0.01</v>
      </c>
      <c r="O6088" t="str">
        <f ca="1"/>
        <v>BIC</v>
      </c>
      <c r="P6088" t="str">
        <f ca="1"/>
        <v xml:space="preserve"> nc</v>
      </c>
      <c r="Q6088">
        <f ca="1"/>
        <v>0</v>
      </c>
      <c r="R6088" t="str">
        <f ca="1"/>
        <v>Series is Stationary. Null Hypothesis Rejecting</v>
      </c>
    </row>
    <row r="6089" spans="1:18" hidden="1">
      <c r="A6089" t="s">
        <v>247</v>
      </c>
      <c r="B6089">
        <v>-1.94333</v>
      </c>
      <c r="C6089">
        <f t="shared" si="32"/>
        <v>7238</v>
      </c>
      <c r="D6089" t="str">
        <f t="shared" si="35"/>
        <v>b7238:b7250</v>
      </c>
      <c r="F6089" cm="1">
        <f t="array" aca="1" ref="F6089:R6089" ca="1">TRANSPOSE(INDIRECT(D6089))</f>
        <v>-9.6205200000000008</v>
      </c>
      <c r="G6089">
        <f ca="1"/>
        <v>6.9130899999999999E-17</v>
      </c>
      <c r="H6089">
        <f ca="1"/>
        <v>0</v>
      </c>
      <c r="I6089">
        <f ca="1"/>
        <v>126</v>
      </c>
      <c r="J6089" t="str">
        <f ca="1"/>
        <v>CS-Aaa-1YR-diff</v>
      </c>
      <c r="K6089">
        <f ca="1"/>
        <v>-2.58371</v>
      </c>
      <c r="L6089">
        <f ca="1"/>
        <v>-1.94333</v>
      </c>
      <c r="M6089">
        <f ca="1"/>
        <v>-1.61487</v>
      </c>
      <c r="N6089">
        <f ca="1"/>
        <v>0.01</v>
      </c>
      <c r="O6089" t="str">
        <f ca="1"/>
        <v>BIC</v>
      </c>
      <c r="P6089" t="str">
        <f ca="1"/>
        <v xml:space="preserve"> nc</v>
      </c>
      <c r="Q6089">
        <f ca="1"/>
        <v>0</v>
      </c>
      <c r="R6089" t="str">
        <f ca="1"/>
        <v>Series is Stationary. Null Hypothesis Rejecting</v>
      </c>
    </row>
    <row r="6090" spans="1:18" hidden="1">
      <c r="A6090" t="s">
        <v>248</v>
      </c>
      <c r="B6090">
        <v>-1.61487</v>
      </c>
      <c r="C6090">
        <f t="shared" si="32"/>
        <v>7253</v>
      </c>
      <c r="D6090" t="str">
        <f t="shared" si="35"/>
        <v>b7253:b7265</v>
      </c>
      <c r="F6090" cm="1">
        <f t="array" aca="1" ref="F6090:R6090" ca="1">TRANSPOSE(INDIRECT(D6090))</f>
        <v>-9.6205200000000008</v>
      </c>
      <c r="G6090">
        <f ca="1"/>
        <v>6.9130899999999999E-17</v>
      </c>
      <c r="H6090">
        <f ca="1"/>
        <v>0</v>
      </c>
      <c r="I6090">
        <f ca="1"/>
        <v>126</v>
      </c>
      <c r="J6090" t="str">
        <f ca="1"/>
        <v>CS-Aa-1YR-diff</v>
      </c>
      <c r="K6090">
        <f ca="1"/>
        <v>-2.58371</v>
      </c>
      <c r="L6090">
        <f ca="1"/>
        <v>-1.94333</v>
      </c>
      <c r="M6090">
        <f ca="1"/>
        <v>-1.61487</v>
      </c>
      <c r="N6090">
        <f ca="1"/>
        <v>0.01</v>
      </c>
      <c r="O6090" t="str">
        <f ca="1"/>
        <v>BIC</v>
      </c>
      <c r="P6090" t="str">
        <f ca="1"/>
        <v xml:space="preserve"> nc</v>
      </c>
      <c r="Q6090">
        <f ca="1"/>
        <v>0</v>
      </c>
      <c r="R6090" t="str">
        <f ca="1"/>
        <v>Series is Stationary. Null Hypothesis Rejecting</v>
      </c>
    </row>
    <row r="6091" spans="1:18" hidden="1">
      <c r="A6091" t="s">
        <v>265</v>
      </c>
      <c r="B6091">
        <v>0.05</v>
      </c>
      <c r="C6091">
        <f t="shared" si="32"/>
        <v>7268</v>
      </c>
      <c r="D6091" t="str">
        <f t="shared" si="35"/>
        <v>b7268:b7280</v>
      </c>
      <c r="F6091" cm="1">
        <f t="array" aca="1" ref="F6091:R6091" ca="1">TRANSPOSE(INDIRECT(D6091))</f>
        <v>-9.3354700000000008</v>
      </c>
      <c r="G6091">
        <f ca="1"/>
        <v>3.0081400000000002E-16</v>
      </c>
      <c r="H6091">
        <f ca="1"/>
        <v>0</v>
      </c>
      <c r="I6091">
        <f ca="1"/>
        <v>126</v>
      </c>
      <c r="J6091" t="str">
        <f ca="1"/>
        <v>CS-A-1YR-diff</v>
      </c>
      <c r="K6091">
        <f ca="1"/>
        <v>-2.58371</v>
      </c>
      <c r="L6091">
        <f ca="1"/>
        <v>-1.94333</v>
      </c>
      <c r="M6091">
        <f ca="1"/>
        <v>-1.61487</v>
      </c>
      <c r="N6091">
        <f ca="1"/>
        <v>0.01</v>
      </c>
      <c r="O6091" t="str">
        <f ca="1"/>
        <v>BIC</v>
      </c>
      <c r="P6091" t="str">
        <f ca="1"/>
        <v xml:space="preserve"> nc</v>
      </c>
      <c r="Q6091">
        <f ca="1"/>
        <v>0</v>
      </c>
      <c r="R6091" t="str">
        <f ca="1"/>
        <v>Series is Stationary. Null Hypothesis Rejecting</v>
      </c>
    </row>
    <row r="6092" spans="1:18" hidden="1">
      <c r="A6092" t="s">
        <v>683</v>
      </c>
      <c r="B6092" t="s">
        <v>403</v>
      </c>
      <c r="C6092">
        <f t="shared" si="32"/>
        <v>7283</v>
      </c>
      <c r="D6092" t="str">
        <f t="shared" si="35"/>
        <v>b7283:b7295</v>
      </c>
      <c r="F6092" cm="1">
        <f t="array" aca="1" ref="F6092:R6092" ca="1">TRANSPOSE(INDIRECT(D6092))</f>
        <v>-8.1896900000000006</v>
      </c>
      <c r="G6092">
        <f ca="1"/>
        <v>1.21011E-13</v>
      </c>
      <c r="H6092">
        <f ca="1"/>
        <v>0</v>
      </c>
      <c r="I6092">
        <f ca="1"/>
        <v>126</v>
      </c>
      <c r="J6092" t="str">
        <f ca="1"/>
        <v>CS-Baa-1YR-diff</v>
      </c>
      <c r="K6092">
        <f ca="1"/>
        <v>-2.58371</v>
      </c>
      <c r="L6092">
        <f ca="1"/>
        <v>-1.94333</v>
      </c>
      <c r="M6092">
        <f ca="1"/>
        <v>-1.61487</v>
      </c>
      <c r="N6092">
        <f ca="1"/>
        <v>0.01</v>
      </c>
      <c r="O6092" t="str">
        <f ca="1"/>
        <v>BIC</v>
      </c>
      <c r="P6092" t="str">
        <f ca="1"/>
        <v xml:space="preserve"> nc</v>
      </c>
      <c r="Q6092">
        <f ca="1"/>
        <v>0</v>
      </c>
      <c r="R6092" t="str">
        <f ca="1"/>
        <v>Series is Stationary. Null Hypothesis Rejecting</v>
      </c>
    </row>
    <row r="6093" spans="1:18" hidden="1">
      <c r="A6093" t="s">
        <v>684</v>
      </c>
      <c r="B6093" t="s">
        <v>686</v>
      </c>
      <c r="C6093">
        <f t="shared" si="32"/>
        <v>7298</v>
      </c>
      <c r="D6093" t="str">
        <f t="shared" si="35"/>
        <v>b7298:b7310</v>
      </c>
      <c r="F6093" cm="1">
        <f t="array" aca="1" ref="F6093:R6093" ca="1">TRANSPOSE(INDIRECT(D6093))</f>
        <v>-8.9858399999999996</v>
      </c>
      <c r="G6093">
        <f ca="1"/>
        <v>1.8547600000000002E-15</v>
      </c>
      <c r="H6093">
        <f ca="1"/>
        <v>0</v>
      </c>
      <c r="I6093">
        <f ca="1"/>
        <v>126</v>
      </c>
      <c r="J6093" t="str">
        <f ca="1"/>
        <v>CS-Aaa-5YR-diff</v>
      </c>
      <c r="K6093">
        <f ca="1"/>
        <v>-2.58371</v>
      </c>
      <c r="L6093">
        <f ca="1"/>
        <v>-1.94333</v>
      </c>
      <c r="M6093">
        <f ca="1"/>
        <v>-1.61487</v>
      </c>
      <c r="N6093">
        <f ca="1"/>
        <v>0.01</v>
      </c>
      <c r="O6093" t="str">
        <f ca="1"/>
        <v>BIC</v>
      </c>
      <c r="P6093" t="str">
        <f ca="1"/>
        <v xml:space="preserve"> nc</v>
      </c>
      <c r="Q6093">
        <f ca="1"/>
        <v>0</v>
      </c>
      <c r="R6093" t="str">
        <f ca="1"/>
        <v>Series is Stationary. Null Hypothesis Rejecting</v>
      </c>
    </row>
    <row r="6094" spans="1:18" hidden="1">
      <c r="A6094" t="s">
        <v>685</v>
      </c>
      <c r="B6094">
        <v>4.0000000000000002E-4</v>
      </c>
      <c r="C6094">
        <f t="shared" si="32"/>
        <v>7313</v>
      </c>
      <c r="D6094" t="str">
        <f t="shared" si="35"/>
        <v>b7313:b7325</v>
      </c>
      <c r="F6094" cm="1">
        <f t="array" aca="1" ref="F6094:R6094" ca="1">TRANSPOSE(INDIRECT(D6094))</f>
        <v>-8.9858399999999996</v>
      </c>
      <c r="G6094">
        <f ca="1"/>
        <v>1.8547600000000002E-15</v>
      </c>
      <c r="H6094">
        <f ca="1"/>
        <v>0</v>
      </c>
      <c r="I6094">
        <f ca="1"/>
        <v>126</v>
      </c>
      <c r="J6094" t="str">
        <f ca="1"/>
        <v>CS-Aa-5YR-diff</v>
      </c>
      <c r="K6094">
        <f ca="1"/>
        <v>-2.58371</v>
      </c>
      <c r="L6094">
        <f ca="1"/>
        <v>-1.94333</v>
      </c>
      <c r="M6094">
        <f ca="1"/>
        <v>-1.61487</v>
      </c>
      <c r="N6094">
        <f ca="1"/>
        <v>0.01</v>
      </c>
      <c r="O6094" t="str">
        <f ca="1"/>
        <v>BIC</v>
      </c>
      <c r="P6094" t="str">
        <f ca="1"/>
        <v xml:space="preserve"> nc</v>
      </c>
      <c r="Q6094">
        <f ca="1"/>
        <v>0</v>
      </c>
      <c r="R6094" t="str">
        <f ca="1"/>
        <v>Series is Stationary. Null Hypothesis Rejecting</v>
      </c>
    </row>
    <row r="6095" spans="1:18" hidden="1">
      <c r="A6095" t="s">
        <v>250</v>
      </c>
      <c r="B6095" t="s">
        <v>697</v>
      </c>
      <c r="C6095">
        <f t="shared" si="32"/>
        <v>7328</v>
      </c>
      <c r="D6095" t="str">
        <f t="shared" si="35"/>
        <v>b7328:b7340</v>
      </c>
      <c r="F6095" cm="1">
        <f t="array" aca="1" ref="F6095:R6095" ca="1">TRANSPOSE(INDIRECT(D6095))</f>
        <v>-9.2710100000000004</v>
      </c>
      <c r="G6095">
        <f ca="1"/>
        <v>4.2018900000000001E-16</v>
      </c>
      <c r="H6095">
        <f ca="1"/>
        <v>0</v>
      </c>
      <c r="I6095">
        <f ca="1"/>
        <v>126</v>
      </c>
      <c r="J6095" t="str">
        <f ca="1"/>
        <v>CS-A-5YR-diff</v>
      </c>
      <c r="K6095">
        <f ca="1"/>
        <v>-2.58371</v>
      </c>
      <c r="L6095">
        <f ca="1"/>
        <v>-1.94333</v>
      </c>
      <c r="M6095">
        <f ca="1"/>
        <v>-1.61487</v>
      </c>
      <c r="N6095">
        <f ca="1"/>
        <v>0.01</v>
      </c>
      <c r="O6095" t="str">
        <f ca="1"/>
        <v>BIC</v>
      </c>
      <c r="P6095" t="str">
        <f ca="1"/>
        <v xml:space="preserve"> nc</v>
      </c>
      <c r="Q6095">
        <f ca="1"/>
        <v>0</v>
      </c>
      <c r="R6095" t="str">
        <f ca="1"/>
        <v>Series is Stationary. Null Hypothesis Rejecting</v>
      </c>
    </row>
    <row r="6096" spans="1:18" hidden="1">
      <c r="A6096" t="s">
        <v>252</v>
      </c>
      <c r="B6096" t="s">
        <v>253</v>
      </c>
      <c r="C6096">
        <f t="shared" si="32"/>
        <v>7343</v>
      </c>
      <c r="D6096" t="str">
        <f t="shared" si="35"/>
        <v>b7343:b7355</v>
      </c>
      <c r="F6096" cm="1">
        <f t="array" aca="1" ref="F6096:R6096" ca="1">TRANSPOSE(INDIRECT(D6096))</f>
        <v>-8.0420700000000007</v>
      </c>
      <c r="G6096">
        <f ca="1"/>
        <v>2.6302200000000002E-13</v>
      </c>
      <c r="H6096">
        <f ca="1"/>
        <v>0</v>
      </c>
      <c r="I6096">
        <f ca="1"/>
        <v>126</v>
      </c>
      <c r="J6096" t="str">
        <f ca="1"/>
        <v>CS-Baa-5YR-diff</v>
      </c>
      <c r="K6096">
        <f ca="1"/>
        <v>-2.58371</v>
      </c>
      <c r="L6096">
        <f ca="1"/>
        <v>-1.94333</v>
      </c>
      <c r="M6096">
        <f ca="1"/>
        <v>-1.61487</v>
      </c>
      <c r="N6096">
        <f ca="1"/>
        <v>0.01</v>
      </c>
      <c r="O6096" t="str">
        <f ca="1"/>
        <v>BIC</v>
      </c>
      <c r="P6096" t="str">
        <f ca="1"/>
        <v xml:space="preserve"> nc</v>
      </c>
      <c r="Q6096">
        <f ca="1"/>
        <v>0</v>
      </c>
      <c r="R6096" t="str">
        <f ca="1"/>
        <v>Series is Stationary. Null Hypothesis Rejecting</v>
      </c>
    </row>
    <row r="6097" spans="1:18" hidden="1">
      <c r="A6097" t="s">
        <v>489</v>
      </c>
      <c r="C6097">
        <f t="shared" si="32"/>
        <v>7358</v>
      </c>
      <c r="D6097" t="str">
        <f t="shared" si="35"/>
        <v>b7358:b7370</v>
      </c>
      <c r="F6097" cm="1">
        <f t="array" aca="1" ref="F6097:R6097" ca="1">TRANSPOSE(INDIRECT(D6097))</f>
        <v>-13.706300000000001</v>
      </c>
      <c r="G6097">
        <f ca="1"/>
        <v>7.5467100000000003E-25</v>
      </c>
      <c r="H6097">
        <f ca="1"/>
        <v>0</v>
      </c>
      <c r="I6097">
        <f ca="1"/>
        <v>126</v>
      </c>
      <c r="J6097" t="str">
        <f ca="1"/>
        <v>CS-DCF-Aaa-3MO-diff</v>
      </c>
      <c r="K6097">
        <f ca="1"/>
        <v>-2.58371</v>
      </c>
      <c r="L6097">
        <f ca="1"/>
        <v>-1.94333</v>
      </c>
      <c r="M6097">
        <f ca="1"/>
        <v>-1.61487</v>
      </c>
      <c r="N6097">
        <f ca="1"/>
        <v>0.01</v>
      </c>
      <c r="O6097" t="str">
        <f ca="1"/>
        <v>BIC</v>
      </c>
      <c r="P6097" t="str">
        <f ca="1"/>
        <v xml:space="preserve"> nc</v>
      </c>
      <c r="Q6097">
        <f ca="1"/>
        <v>0</v>
      </c>
      <c r="R6097" t="str">
        <f ca="1"/>
        <v>Series is Stationary. Null Hypothesis Rejecting</v>
      </c>
    </row>
    <row r="6098" spans="1:18" hidden="1">
      <c r="A6098" t="s">
        <v>241</v>
      </c>
      <c r="B6098">
        <v>-3.8292999999999999</v>
      </c>
      <c r="C6098">
        <f t="shared" si="32"/>
        <v>7373</v>
      </c>
      <c r="D6098" t="str">
        <f t="shared" si="35"/>
        <v>b7373:b7385</v>
      </c>
      <c r="F6098" cm="1">
        <f t="array" aca="1" ref="F6098:R6098" ca="1">TRANSPOSE(INDIRECT(D6098))</f>
        <v>-10.4663</v>
      </c>
      <c r="G6098">
        <f ca="1"/>
        <v>9.6730400000000002E-19</v>
      </c>
      <c r="H6098">
        <f ca="1"/>
        <v>0</v>
      </c>
      <c r="I6098">
        <f ca="1"/>
        <v>126</v>
      </c>
      <c r="J6098" t="str">
        <f ca="1"/>
        <v>CS-DCF-Aa-3MO-diff</v>
      </c>
      <c r="K6098">
        <f ca="1"/>
        <v>-2.58371</v>
      </c>
      <c r="L6098">
        <f ca="1"/>
        <v>-1.94333</v>
      </c>
      <c r="M6098">
        <f ca="1"/>
        <v>-1.61487</v>
      </c>
      <c r="N6098">
        <f ca="1"/>
        <v>0.01</v>
      </c>
      <c r="O6098" t="str">
        <f ca="1"/>
        <v>BIC</v>
      </c>
      <c r="P6098" t="str">
        <f ca="1"/>
        <v xml:space="preserve"> nc</v>
      </c>
      <c r="Q6098">
        <f ca="1"/>
        <v>0</v>
      </c>
      <c r="R6098" t="str">
        <f ca="1"/>
        <v>Series is Stationary. Null Hypothesis Rejecting</v>
      </c>
    </row>
    <row r="6099" spans="1:18" hidden="1">
      <c r="A6099" t="s">
        <v>242</v>
      </c>
      <c r="B6099">
        <v>1.4226000000000001E-4</v>
      </c>
      <c r="C6099">
        <f t="shared" si="32"/>
        <v>7388</v>
      </c>
      <c r="D6099" t="str">
        <f t="shared" si="35"/>
        <v>b7388:b7400</v>
      </c>
      <c r="F6099" cm="1">
        <f t="array" aca="1" ref="F6099:R6099" ca="1">TRANSPOSE(INDIRECT(D6099))</f>
        <v>-10.2197</v>
      </c>
      <c r="G6099">
        <f ca="1"/>
        <v>3.3019300000000001E-18</v>
      </c>
      <c r="H6099">
        <f ca="1"/>
        <v>0</v>
      </c>
      <c r="I6099">
        <f ca="1"/>
        <v>126</v>
      </c>
      <c r="J6099" t="str">
        <f ca="1"/>
        <v>CS-DCF-A-3MO-diff</v>
      </c>
      <c r="K6099">
        <f ca="1"/>
        <v>-2.58371</v>
      </c>
      <c r="L6099">
        <f ca="1"/>
        <v>-1.94333</v>
      </c>
      <c r="M6099">
        <f ca="1"/>
        <v>-1.61487</v>
      </c>
      <c r="N6099">
        <f ca="1"/>
        <v>0.01</v>
      </c>
      <c r="O6099" t="str">
        <f ca="1"/>
        <v>BIC</v>
      </c>
      <c r="P6099" t="str">
        <f ca="1"/>
        <v xml:space="preserve"> nc</v>
      </c>
      <c r="Q6099">
        <f ca="1"/>
        <v>0</v>
      </c>
      <c r="R6099" t="str">
        <f ca="1"/>
        <v>Series is Stationary. Null Hypothesis Rejecting</v>
      </c>
    </row>
    <row r="6100" spans="1:18" hidden="1">
      <c r="A6100" t="s">
        <v>243</v>
      </c>
      <c r="B6100">
        <v>0</v>
      </c>
      <c r="C6100">
        <f t="shared" si="32"/>
        <v>7403</v>
      </c>
      <c r="D6100" t="str">
        <f t="shared" si="35"/>
        <v>b7403:b7415</v>
      </c>
      <c r="F6100" cm="1">
        <f t="array" aca="1" ref="F6100:R6100" ca="1">TRANSPOSE(INDIRECT(D6100))</f>
        <v>-4.5101000000000004</v>
      </c>
      <c r="G6100">
        <f ca="1"/>
        <v>9.0469600000000005E-6</v>
      </c>
      <c r="H6100">
        <f ca="1"/>
        <v>3</v>
      </c>
      <c r="I6100">
        <f ca="1"/>
        <v>123</v>
      </c>
      <c r="J6100" t="str">
        <f ca="1"/>
        <v>CS-DCF-Baa-3MO-diff</v>
      </c>
      <c r="K6100">
        <f ca="1"/>
        <v>-2.5841599999999998</v>
      </c>
      <c r="L6100">
        <f ca="1"/>
        <v>-1.94339</v>
      </c>
      <c r="M6100">
        <f ca="1"/>
        <v>-1.61483</v>
      </c>
      <c r="N6100">
        <f ca="1"/>
        <v>0.01</v>
      </c>
      <c r="O6100" t="str">
        <f ca="1"/>
        <v>BIC</v>
      </c>
      <c r="P6100" t="str">
        <f ca="1"/>
        <v xml:space="preserve"> nc</v>
      </c>
      <c r="Q6100">
        <f ca="1"/>
        <v>0</v>
      </c>
      <c r="R6100" t="str">
        <f ca="1"/>
        <v>Series is Stationary. Null Hypothesis Rejecting</v>
      </c>
    </row>
    <row r="6101" spans="1:18" hidden="1">
      <c r="A6101" t="s">
        <v>244</v>
      </c>
      <c r="B6101">
        <v>126</v>
      </c>
      <c r="C6101">
        <f t="shared" si="32"/>
        <v>7418</v>
      </c>
      <c r="D6101" t="str">
        <f t="shared" si="35"/>
        <v>b7418:b7430</v>
      </c>
      <c r="F6101" cm="1">
        <f t="array" aca="1" ref="F6101:R6101" ca="1">TRANSPOSE(INDIRECT(D6101))</f>
        <v>-9.0195500000000006</v>
      </c>
      <c r="G6101">
        <f ca="1"/>
        <v>1.55547E-15</v>
      </c>
      <c r="H6101">
        <f ca="1"/>
        <v>1</v>
      </c>
      <c r="I6101">
        <f ca="1"/>
        <v>125</v>
      </c>
      <c r="J6101" t="str">
        <f ca="1"/>
        <v>CS-DCF-Aaa-1YR-diff</v>
      </c>
      <c r="K6101">
        <f ca="1"/>
        <v>-2.58386</v>
      </c>
      <c r="L6101">
        <f ca="1"/>
        <v>-1.9433499999999999</v>
      </c>
      <c r="M6101">
        <f ca="1"/>
        <v>-1.61486</v>
      </c>
      <c r="N6101">
        <f ca="1"/>
        <v>0.01</v>
      </c>
      <c r="O6101" t="str">
        <f ca="1"/>
        <v>BIC</v>
      </c>
      <c r="P6101" t="str">
        <f ca="1"/>
        <v xml:space="preserve"> nc</v>
      </c>
      <c r="Q6101">
        <f ca="1"/>
        <v>0</v>
      </c>
      <c r="R6101" t="str">
        <f ca="1"/>
        <v>Series is Stationary. Null Hypothesis Rejecting</v>
      </c>
    </row>
    <row r="6102" spans="1:18" hidden="1">
      <c r="A6102" t="s">
        <v>169</v>
      </c>
      <c r="B6102" t="s">
        <v>115</v>
      </c>
      <c r="C6102">
        <f t="shared" si="32"/>
        <v>7433</v>
      </c>
      <c r="D6102" t="str">
        <f t="shared" ref="D6102:D6165" si="36">"b"&amp;C6102&amp;":b"&amp;C6102+12</f>
        <v>b7433:b7445</v>
      </c>
      <c r="F6102" cm="1">
        <f t="array" aca="1" ref="F6102:R6102" ca="1">TRANSPOSE(INDIRECT(D6102))</f>
        <v>-9.68628</v>
      </c>
      <c r="G6102">
        <f ca="1"/>
        <v>4.9336099999999997E-17</v>
      </c>
      <c r="H6102">
        <f ca="1"/>
        <v>0</v>
      </c>
      <c r="I6102">
        <f ca="1"/>
        <v>126</v>
      </c>
      <c r="J6102" t="str">
        <f ca="1"/>
        <v>CS-DCF-Aa-1YR-diff</v>
      </c>
      <c r="K6102">
        <f ca="1"/>
        <v>-2.58371</v>
      </c>
      <c r="L6102">
        <f ca="1"/>
        <v>-1.94333</v>
      </c>
      <c r="M6102">
        <f ca="1"/>
        <v>-1.61487</v>
      </c>
      <c r="N6102">
        <f ca="1"/>
        <v>0.01</v>
      </c>
      <c r="O6102" t="str">
        <f ca="1"/>
        <v>BIC</v>
      </c>
      <c r="P6102" t="str">
        <f ca="1"/>
        <v xml:space="preserve"> nc</v>
      </c>
      <c r="Q6102">
        <f ca="1"/>
        <v>0</v>
      </c>
      <c r="R6102" t="str">
        <f ca="1"/>
        <v>Series is Stationary. Null Hypothesis Rejecting</v>
      </c>
    </row>
    <row r="6103" spans="1:18" hidden="1">
      <c r="A6103" t="s">
        <v>246</v>
      </c>
      <c r="B6103">
        <v>-2.58371</v>
      </c>
      <c r="C6103">
        <f t="shared" si="32"/>
        <v>7448</v>
      </c>
      <c r="D6103" t="str">
        <f t="shared" si="36"/>
        <v>b7448:b7460</v>
      </c>
      <c r="F6103" cm="1">
        <f t="array" aca="1" ref="F6103:R6103" ca="1">TRANSPOSE(INDIRECT(D6103))</f>
        <v>-9.3522999999999996</v>
      </c>
      <c r="G6103">
        <f ca="1"/>
        <v>2.7570099999999999E-16</v>
      </c>
      <c r="H6103">
        <f ca="1"/>
        <v>0</v>
      </c>
      <c r="I6103">
        <f ca="1"/>
        <v>126</v>
      </c>
      <c r="J6103" t="str">
        <f ca="1"/>
        <v>CS-DCF-A-1YR-diff</v>
      </c>
      <c r="K6103">
        <f ca="1"/>
        <v>-2.58371</v>
      </c>
      <c r="L6103">
        <f ca="1"/>
        <v>-1.94333</v>
      </c>
      <c r="M6103">
        <f ca="1"/>
        <v>-1.61487</v>
      </c>
      <c r="N6103">
        <f ca="1"/>
        <v>0.01</v>
      </c>
      <c r="O6103" t="str">
        <f ca="1"/>
        <v>BIC</v>
      </c>
      <c r="P6103" t="str">
        <f ca="1"/>
        <v xml:space="preserve"> nc</v>
      </c>
      <c r="Q6103">
        <f ca="1"/>
        <v>0</v>
      </c>
      <c r="R6103" t="str">
        <f ca="1"/>
        <v>Series is Stationary. Null Hypothesis Rejecting</v>
      </c>
    </row>
    <row r="6104" spans="1:18" hidden="1">
      <c r="A6104" t="s">
        <v>247</v>
      </c>
      <c r="B6104">
        <v>-1.94333</v>
      </c>
      <c r="C6104">
        <f t="shared" si="32"/>
        <v>7463</v>
      </c>
      <c r="D6104" t="str">
        <f t="shared" si="36"/>
        <v>b7463:b7475</v>
      </c>
      <c r="F6104" cm="1">
        <f t="array" aca="1" ref="F6104:R6104" ca="1">TRANSPOSE(INDIRECT(D6104))</f>
        <v>-8.2814599999999992</v>
      </c>
      <c r="G6104">
        <f ca="1"/>
        <v>7.4678100000000005E-14</v>
      </c>
      <c r="H6104">
        <f ca="1"/>
        <v>0</v>
      </c>
      <c r="I6104">
        <f ca="1"/>
        <v>126</v>
      </c>
      <c r="J6104" t="str">
        <f ca="1"/>
        <v>CS-DCF-Baa-1YR-diff</v>
      </c>
      <c r="K6104">
        <f ca="1"/>
        <v>-2.58371</v>
      </c>
      <c r="L6104">
        <f ca="1"/>
        <v>-1.94333</v>
      </c>
      <c r="M6104">
        <f ca="1"/>
        <v>-1.61487</v>
      </c>
      <c r="N6104">
        <f ca="1"/>
        <v>0.01</v>
      </c>
      <c r="O6104" t="str">
        <f ca="1"/>
        <v>BIC</v>
      </c>
      <c r="P6104" t="str">
        <f ca="1"/>
        <v xml:space="preserve"> nc</v>
      </c>
      <c r="Q6104">
        <f ca="1"/>
        <v>0</v>
      </c>
      <c r="R6104" t="str">
        <f ca="1"/>
        <v>Series is Stationary. Null Hypothesis Rejecting</v>
      </c>
    </row>
    <row r="6105" spans="1:18" hidden="1">
      <c r="A6105" t="s">
        <v>248</v>
      </c>
      <c r="B6105">
        <v>-1.61487</v>
      </c>
      <c r="C6105">
        <f t="shared" si="32"/>
        <v>7478</v>
      </c>
      <c r="D6105" t="str">
        <f t="shared" si="36"/>
        <v>b7478:b7490</v>
      </c>
      <c r="F6105" cm="1">
        <f t="array" aca="1" ref="F6105:R6105" ca="1">TRANSPOSE(INDIRECT(D6105))</f>
        <v>-8.6668500000000002</v>
      </c>
      <c r="G6105">
        <f ca="1"/>
        <v>9.8545400000000002E-15</v>
      </c>
      <c r="H6105">
        <f ca="1"/>
        <v>1</v>
      </c>
      <c r="I6105">
        <f ca="1"/>
        <v>125</v>
      </c>
      <c r="J6105" t="str">
        <f ca="1"/>
        <v>CS-DCF-Aaa-5YR-diff</v>
      </c>
      <c r="K6105">
        <f ca="1"/>
        <v>-2.58386</v>
      </c>
      <c r="L6105">
        <f ca="1"/>
        <v>-1.9433499999999999</v>
      </c>
      <c r="M6105">
        <f ca="1"/>
        <v>-1.61486</v>
      </c>
      <c r="N6105">
        <f ca="1"/>
        <v>0.01</v>
      </c>
      <c r="O6105" t="str">
        <f ca="1"/>
        <v>BIC</v>
      </c>
      <c r="P6105" t="str">
        <f ca="1"/>
        <v xml:space="preserve"> nc</v>
      </c>
      <c r="Q6105">
        <f ca="1"/>
        <v>0</v>
      </c>
      <c r="R6105" t="str">
        <f ca="1"/>
        <v>Series is Stationary. Null Hypothesis Rejecting</v>
      </c>
    </row>
    <row r="6106" spans="1:18" hidden="1">
      <c r="A6106" t="s">
        <v>265</v>
      </c>
      <c r="B6106">
        <v>0.05</v>
      </c>
      <c r="C6106">
        <f t="shared" si="32"/>
        <v>7493</v>
      </c>
      <c r="D6106" t="str">
        <f t="shared" si="36"/>
        <v>b7493:b7505</v>
      </c>
      <c r="F6106" cm="1">
        <f t="array" aca="1" ref="F6106:R6106" ca="1">TRANSPOSE(INDIRECT(D6106))</f>
        <v>-9.1038700000000006</v>
      </c>
      <c r="G6106">
        <f ca="1"/>
        <v>1.0020900000000001E-15</v>
      </c>
      <c r="H6106">
        <f ca="1"/>
        <v>0</v>
      </c>
      <c r="I6106">
        <f ca="1"/>
        <v>126</v>
      </c>
      <c r="J6106" t="str">
        <f ca="1"/>
        <v>CS-DCF-Aa-5YR-diff</v>
      </c>
      <c r="K6106">
        <f ca="1"/>
        <v>-2.58371</v>
      </c>
      <c r="L6106">
        <f ca="1"/>
        <v>-1.94333</v>
      </c>
      <c r="M6106">
        <f ca="1"/>
        <v>-1.61487</v>
      </c>
      <c r="N6106">
        <f ca="1"/>
        <v>0.01</v>
      </c>
      <c r="O6106" t="str">
        <f ca="1"/>
        <v>BIC</v>
      </c>
      <c r="P6106" t="str">
        <f ca="1"/>
        <v xml:space="preserve"> nc</v>
      </c>
      <c r="Q6106">
        <f ca="1"/>
        <v>0</v>
      </c>
      <c r="R6106" t="str">
        <f ca="1"/>
        <v>Series is Stationary. Null Hypothesis Rejecting</v>
      </c>
    </row>
    <row r="6107" spans="1:18" hidden="1">
      <c r="A6107" t="s">
        <v>683</v>
      </c>
      <c r="B6107" t="s">
        <v>403</v>
      </c>
      <c r="C6107">
        <f t="shared" si="32"/>
        <v>7508</v>
      </c>
      <c r="D6107" t="str">
        <f t="shared" si="36"/>
        <v>b7508:b7520</v>
      </c>
      <c r="F6107" cm="1">
        <f t="array" aca="1" ref="F6107:R6107" ca="1">TRANSPOSE(INDIRECT(D6107))</f>
        <v>-9.2841199999999997</v>
      </c>
      <c r="G6107">
        <f ca="1"/>
        <v>3.9256900000000002E-16</v>
      </c>
      <c r="H6107">
        <f ca="1"/>
        <v>0</v>
      </c>
      <c r="I6107">
        <f ca="1"/>
        <v>126</v>
      </c>
      <c r="J6107" t="str">
        <f ca="1"/>
        <v>CS-DCF-A-5YR-diff</v>
      </c>
      <c r="K6107">
        <f ca="1"/>
        <v>-2.58371</v>
      </c>
      <c r="L6107">
        <f ca="1"/>
        <v>-1.94333</v>
      </c>
      <c r="M6107">
        <f ca="1"/>
        <v>-1.61487</v>
      </c>
      <c r="N6107">
        <f ca="1"/>
        <v>0.01</v>
      </c>
      <c r="O6107" t="str">
        <f ca="1"/>
        <v>BIC</v>
      </c>
      <c r="P6107" t="str">
        <f ca="1"/>
        <v xml:space="preserve"> nc</v>
      </c>
      <c r="Q6107">
        <f ca="1"/>
        <v>0</v>
      </c>
      <c r="R6107" t="str">
        <f ca="1"/>
        <v>Series is Stationary. Null Hypothesis Rejecting</v>
      </c>
    </row>
    <row r="6108" spans="1:18" hidden="1">
      <c r="A6108" t="s">
        <v>684</v>
      </c>
      <c r="B6108" t="s">
        <v>686</v>
      </c>
      <c r="C6108">
        <f t="shared" si="32"/>
        <v>7523</v>
      </c>
      <c r="D6108" t="str">
        <f t="shared" si="36"/>
        <v>b7523:b7535</v>
      </c>
      <c r="F6108" cm="1">
        <f t="array" aca="1" ref="F6108:R6108" ca="1">TRANSPOSE(INDIRECT(D6108))</f>
        <v>-8.1198800000000002</v>
      </c>
      <c r="G6108">
        <f ca="1"/>
        <v>1.74693E-13</v>
      </c>
      <c r="H6108">
        <f ca="1"/>
        <v>0</v>
      </c>
      <c r="I6108">
        <f ca="1"/>
        <v>126</v>
      </c>
      <c r="J6108" t="str">
        <f ca="1"/>
        <v>CS-DCF-Baa-5YR-diff</v>
      </c>
      <c r="K6108">
        <f ca="1"/>
        <v>-2.58371</v>
      </c>
      <c r="L6108">
        <f ca="1"/>
        <v>-1.94333</v>
      </c>
      <c r="M6108">
        <f ca="1"/>
        <v>-1.61487</v>
      </c>
      <c r="N6108">
        <f ca="1"/>
        <v>0.01</v>
      </c>
      <c r="O6108" t="str">
        <f ca="1"/>
        <v>BIC</v>
      </c>
      <c r="P6108" t="str">
        <f ca="1"/>
        <v xml:space="preserve"> nc</v>
      </c>
      <c r="Q6108">
        <f ca="1"/>
        <v>0</v>
      </c>
      <c r="R6108" t="str">
        <f ca="1"/>
        <v>Series is Stationary. Null Hypothesis Rejecting</v>
      </c>
    </row>
    <row r="6109" spans="1:18" hidden="1">
      <c r="A6109" t="s">
        <v>685</v>
      </c>
      <c r="B6109">
        <v>1E-4</v>
      </c>
      <c r="C6109">
        <f t="shared" si="32"/>
        <v>7538</v>
      </c>
      <c r="D6109" t="str">
        <f t="shared" si="36"/>
        <v>b7538:b7550</v>
      </c>
      <c r="F6109" cm="1">
        <f t="array" aca="1" ref="F6109:R6109" ca="1">TRANSPOSE(INDIRECT(D6109))</f>
        <v>-1.8971100000000001E-2</v>
      </c>
      <c r="G6109">
        <f ca="1"/>
        <v>0.67793300000000001</v>
      </c>
      <c r="H6109">
        <f ca="1"/>
        <v>3</v>
      </c>
      <c r="I6109">
        <f ca="1"/>
        <v>123</v>
      </c>
      <c r="J6109" t="str">
        <f ca="1"/>
        <v>TB-3MO-TY</v>
      </c>
      <c r="K6109">
        <f ca="1"/>
        <v>-2.5841599999999998</v>
      </c>
      <c r="L6109">
        <f ca="1"/>
        <v>-1.94339</v>
      </c>
      <c r="M6109">
        <f ca="1"/>
        <v>-1.61483</v>
      </c>
      <c r="N6109">
        <f ca="1"/>
        <v>0.01</v>
      </c>
      <c r="O6109" t="str">
        <f ca="1"/>
        <v>BIC</v>
      </c>
      <c r="P6109" t="str">
        <f ca="1"/>
        <v xml:space="preserve"> nc</v>
      </c>
      <c r="Q6109">
        <f ca="1"/>
        <v>0.67789999999999995</v>
      </c>
      <c r="R6109" t="str">
        <f ca="1"/>
        <v>Series is Non-stationary. Null Hypothesis Weak...</v>
      </c>
    </row>
    <row r="6110" spans="1:18" hidden="1">
      <c r="A6110" t="s">
        <v>250</v>
      </c>
      <c r="B6110" t="s">
        <v>697</v>
      </c>
      <c r="C6110">
        <f t="shared" si="32"/>
        <v>7553</v>
      </c>
      <c r="D6110" t="str">
        <f t="shared" si="36"/>
        <v>b7553:b7565</v>
      </c>
      <c r="F6110" cm="1">
        <f t="array" aca="1" ref="F6110:R6110" ca="1">TRANSPOSE(INDIRECT(D6110))</f>
        <v>-0.41283399999999998</v>
      </c>
      <c r="G6110">
        <f ca="1"/>
        <v>0.53156700000000001</v>
      </c>
      <c r="H6110">
        <f ca="1"/>
        <v>3</v>
      </c>
      <c r="I6110">
        <f ca="1"/>
        <v>123</v>
      </c>
      <c r="J6110" t="str">
        <f ca="1"/>
        <v>TB-1YR-TY</v>
      </c>
      <c r="K6110">
        <f ca="1"/>
        <v>-2.5841599999999998</v>
      </c>
      <c r="L6110">
        <f ca="1"/>
        <v>-1.94339</v>
      </c>
      <c r="M6110">
        <f ca="1"/>
        <v>-1.61483</v>
      </c>
      <c r="N6110">
        <f ca="1"/>
        <v>0.01</v>
      </c>
      <c r="O6110" t="str">
        <f ca="1"/>
        <v>BIC</v>
      </c>
      <c r="P6110" t="str">
        <f ca="1"/>
        <v xml:space="preserve"> nc</v>
      </c>
      <c r="Q6110">
        <f ca="1"/>
        <v>0.53159999999999996</v>
      </c>
      <c r="R6110" t="str">
        <f ca="1"/>
        <v>Series is Non-stationary. Null Hypothesis Weak...</v>
      </c>
    </row>
    <row r="6111" spans="1:18" hidden="1">
      <c r="A6111" t="s">
        <v>252</v>
      </c>
      <c r="B6111" t="s">
        <v>253</v>
      </c>
      <c r="C6111">
        <f t="shared" si="32"/>
        <v>7568</v>
      </c>
      <c r="D6111" t="str">
        <f t="shared" si="36"/>
        <v>b7568:b7580</v>
      </c>
      <c r="F6111" cm="1">
        <f t="array" aca="1" ref="F6111:R6111" ca="1">TRANSPOSE(INDIRECT(D6111))</f>
        <v>-0.65217400000000003</v>
      </c>
      <c r="G6111">
        <f ca="1"/>
        <v>0.43274299999999999</v>
      </c>
      <c r="H6111">
        <f ca="1"/>
        <v>0</v>
      </c>
      <c r="I6111">
        <f ca="1"/>
        <v>126</v>
      </c>
      <c r="J6111" t="str">
        <f ca="1"/>
        <v>TB-5YR-TY</v>
      </c>
      <c r="K6111">
        <f ca="1"/>
        <v>-2.58371</v>
      </c>
      <c r="L6111">
        <f ca="1"/>
        <v>-1.94333</v>
      </c>
      <c r="M6111">
        <f ca="1"/>
        <v>-1.61487</v>
      </c>
      <c r="N6111">
        <f ca="1"/>
        <v>0.01</v>
      </c>
      <c r="O6111" t="str">
        <f ca="1"/>
        <v>BIC</v>
      </c>
      <c r="P6111" t="str">
        <f ca="1"/>
        <v xml:space="preserve"> nc</v>
      </c>
      <c r="Q6111">
        <f ca="1"/>
        <v>0.43269999999999997</v>
      </c>
      <c r="R6111" t="str">
        <f ca="1"/>
        <v>Series is Non-stationary. Null Hypothesis Weak...</v>
      </c>
    </row>
    <row r="6112" spans="1:18" hidden="1">
      <c r="A6112" t="s">
        <v>490</v>
      </c>
      <c r="C6112">
        <f t="shared" si="32"/>
        <v>7583</v>
      </c>
      <c r="D6112" t="str">
        <f t="shared" si="36"/>
        <v>b7583:b7595</v>
      </c>
      <c r="F6112" cm="1">
        <f t="array" aca="1" ref="F6112:R6112" ca="1">TRANSPOSE(INDIRECT(D6112))</f>
        <v>-3.3226</v>
      </c>
      <c r="G6112">
        <f ca="1"/>
        <v>9.0557599999999995E-4</v>
      </c>
      <c r="H6112">
        <f ca="1"/>
        <v>2</v>
      </c>
      <c r="I6112">
        <f ca="1"/>
        <v>124</v>
      </c>
      <c r="J6112" t="str">
        <f ca="1"/>
        <v>TB-3MO-TY-diff</v>
      </c>
      <c r="K6112">
        <f ca="1"/>
        <v>-2.5840100000000001</v>
      </c>
      <c r="L6112">
        <f ca="1"/>
        <v>-1.94337</v>
      </c>
      <c r="M6112">
        <f ca="1"/>
        <v>-1.6148400000000001</v>
      </c>
      <c r="N6112">
        <f ca="1"/>
        <v>0.01</v>
      </c>
      <c r="O6112" t="str">
        <f ca="1"/>
        <v>BIC</v>
      </c>
      <c r="P6112" t="str">
        <f ca="1"/>
        <v xml:space="preserve"> nc</v>
      </c>
      <c r="Q6112">
        <f ca="1"/>
        <v>8.9999999999999998E-4</v>
      </c>
      <c r="R6112" t="str">
        <f ca="1"/>
        <v>Series is Stationary. Null Hypothesis Rejecting</v>
      </c>
    </row>
    <row r="6113" spans="1:18" hidden="1">
      <c r="A6113" t="s">
        <v>241</v>
      </c>
      <c r="B6113">
        <v>-4.6867799999999997</v>
      </c>
      <c r="C6113">
        <f t="shared" si="32"/>
        <v>7598</v>
      </c>
      <c r="D6113" t="str">
        <f t="shared" si="36"/>
        <v>b7598:b7610</v>
      </c>
      <c r="F6113" cm="1">
        <f t="array" aca="1" ref="F6113:R6113" ca="1">TRANSPOSE(INDIRECT(D6113))</f>
        <v>-3.47763</v>
      </c>
      <c r="G6113">
        <f ca="1"/>
        <v>5.2418899999999999E-4</v>
      </c>
      <c r="H6113">
        <f ca="1"/>
        <v>2</v>
      </c>
      <c r="I6113">
        <f ca="1"/>
        <v>124</v>
      </c>
      <c r="J6113" t="str">
        <f ca="1"/>
        <v>TB-1YR-TY-diff</v>
      </c>
      <c r="K6113">
        <f ca="1"/>
        <v>-2.5840100000000001</v>
      </c>
      <c r="L6113">
        <f ca="1"/>
        <v>-1.94337</v>
      </c>
      <c r="M6113">
        <f ca="1"/>
        <v>-1.6148400000000001</v>
      </c>
      <c r="N6113">
        <f ca="1"/>
        <v>0.01</v>
      </c>
      <c r="O6113" t="str">
        <f ca="1"/>
        <v>BIC</v>
      </c>
      <c r="P6113" t="str">
        <f ca="1"/>
        <v xml:space="preserve"> nc</v>
      </c>
      <c r="Q6113">
        <f ca="1"/>
        <v>5.0000000000000001E-4</v>
      </c>
      <c r="R6113" t="str">
        <f ca="1"/>
        <v>Series is Stationary. Null Hypothesis Rejecting</v>
      </c>
    </row>
    <row r="6114" spans="1:18" hidden="1">
      <c r="A6114" t="s">
        <v>242</v>
      </c>
      <c r="B6114" s="10">
        <v>4.2320700000000001E-6</v>
      </c>
      <c r="C6114">
        <f t="shared" si="32"/>
        <v>7613</v>
      </c>
      <c r="D6114" t="str">
        <f t="shared" si="36"/>
        <v>b7613:b7625</v>
      </c>
      <c r="F6114" cm="1">
        <f t="array" aca="1" ref="F6114:R6114" ca="1">TRANSPOSE(INDIRECT(D6114))</f>
        <v>-11.523099999999999</v>
      </c>
      <c r="G6114">
        <f ca="1"/>
        <v>6.1549299999999998E-21</v>
      </c>
      <c r="H6114">
        <f ca="1"/>
        <v>0</v>
      </c>
      <c r="I6114">
        <f ca="1"/>
        <v>126</v>
      </c>
      <c r="J6114" t="str">
        <f ca="1"/>
        <v>TB-5YR-TY-diff</v>
      </c>
      <c r="K6114">
        <f ca="1"/>
        <v>-2.58371</v>
      </c>
      <c r="L6114">
        <f ca="1"/>
        <v>-1.94333</v>
      </c>
      <c r="M6114">
        <f ca="1"/>
        <v>-1.61487</v>
      </c>
      <c r="N6114">
        <f ca="1"/>
        <v>0.01</v>
      </c>
      <c r="O6114" t="str">
        <f ca="1"/>
        <v>BIC</v>
      </c>
      <c r="P6114" t="str">
        <f ca="1"/>
        <v xml:space="preserve"> nc</v>
      </c>
      <c r="Q6114">
        <f ca="1"/>
        <v>0</v>
      </c>
      <c r="R6114" t="str">
        <f ca="1"/>
        <v>Series is Stationary. Null Hypothesis Rejecting</v>
      </c>
    </row>
    <row r="6115" spans="1:18">
      <c r="A6115" t="s">
        <v>243</v>
      </c>
      <c r="B6115">
        <v>0</v>
      </c>
      <c r="C6115">
        <f t="shared" si="32"/>
        <v>7628</v>
      </c>
      <c r="D6115" t="str">
        <f t="shared" si="36"/>
        <v>b7628:b7640</v>
      </c>
      <c r="F6115" cm="1">
        <f t="array" aca="1" ref="F6115:R6115" ca="1">TRANSPOSE(INDIRECT(D6115))</f>
        <v>-2.7881</v>
      </c>
      <c r="G6115">
        <f ca="1"/>
        <v>5.9994499999999999E-2</v>
      </c>
      <c r="H6115">
        <f ca="1"/>
        <v>0</v>
      </c>
      <c r="I6115">
        <f ca="1"/>
        <v>126</v>
      </c>
      <c r="J6115" t="str">
        <f ca="1"/>
        <v>CS-Aaa-3MO</v>
      </c>
      <c r="K6115">
        <f ca="1"/>
        <v>-3.4833500000000002</v>
      </c>
      <c r="L6115">
        <f ca="1"/>
        <v>-2.8847700000000001</v>
      </c>
      <c r="M6115">
        <f ca="1"/>
        <v>-2.5791599999999999</v>
      </c>
      <c r="N6115">
        <f ca="1"/>
        <v>0.05</v>
      </c>
      <c r="O6115" t="str">
        <f ca="1"/>
        <v>BIC</v>
      </c>
      <c r="P6115" t="str">
        <f ca="1"/>
        <v>c</v>
      </c>
      <c r="Q6115">
        <f ca="1"/>
        <v>0.06</v>
      </c>
      <c r="R6115" t="str">
        <f ca="1"/>
        <v>Series is Non-stationary. Null Hypothesis Weak...</v>
      </c>
    </row>
    <row r="6116" spans="1:18" hidden="1">
      <c r="A6116" t="s">
        <v>244</v>
      </c>
      <c r="B6116">
        <v>126</v>
      </c>
      <c r="C6116">
        <f t="shared" si="32"/>
        <v>7643</v>
      </c>
      <c r="D6116" t="str">
        <f t="shared" si="36"/>
        <v>b7643:b7655</v>
      </c>
      <c r="F6116" cm="1">
        <f t="array" aca="1" ref="F6116:R6116" ca="1">TRANSPOSE(INDIRECT(D6116))</f>
        <v>-2.5422099999999999</v>
      </c>
      <c r="G6116">
        <f ca="1"/>
        <v>0.10553800000000001</v>
      </c>
      <c r="H6116">
        <f ca="1"/>
        <v>0</v>
      </c>
      <c r="I6116">
        <f ca="1"/>
        <v>126</v>
      </c>
      <c r="J6116" t="str">
        <f ca="1"/>
        <v>CS-Aa-3MO</v>
      </c>
      <c r="K6116">
        <f ca="1"/>
        <v>-3.4833500000000002</v>
      </c>
      <c r="L6116">
        <f ca="1"/>
        <v>-2.8847700000000001</v>
      </c>
      <c r="M6116">
        <f ca="1"/>
        <v>-2.5791599999999999</v>
      </c>
      <c r="N6116">
        <f ca="1"/>
        <v>0.05</v>
      </c>
      <c r="O6116" t="str">
        <f ca="1"/>
        <v>BIC</v>
      </c>
      <c r="P6116" t="str">
        <f ca="1"/>
        <v>c</v>
      </c>
      <c r="Q6116">
        <f ca="1"/>
        <v>0.1055</v>
      </c>
      <c r="R6116" t="str">
        <f ca="1"/>
        <v>Series is Non-stationary. Null Hypothesis Weak...</v>
      </c>
    </row>
    <row r="6117" spans="1:18" hidden="1">
      <c r="A6117" t="s">
        <v>169</v>
      </c>
      <c r="B6117" t="s">
        <v>116</v>
      </c>
      <c r="C6117">
        <f t="shared" si="32"/>
        <v>7658</v>
      </c>
      <c r="D6117" t="str">
        <f t="shared" si="36"/>
        <v>b7658:b7670</v>
      </c>
      <c r="F6117" cm="1">
        <f t="array" aca="1" ref="F6117:R6117" ca="1">TRANSPOSE(INDIRECT(D6117))</f>
        <v>-2.6732300000000002</v>
      </c>
      <c r="G6117">
        <f ca="1"/>
        <v>7.8785999999999995E-2</v>
      </c>
      <c r="H6117">
        <f ca="1"/>
        <v>0</v>
      </c>
      <c r="I6117">
        <f ca="1"/>
        <v>126</v>
      </c>
      <c r="J6117" t="str">
        <f ca="1"/>
        <v>CS-A-3MO</v>
      </c>
      <c r="K6117">
        <f ca="1"/>
        <v>-3.4833500000000002</v>
      </c>
      <c r="L6117">
        <f ca="1"/>
        <v>-2.8847700000000001</v>
      </c>
      <c r="M6117">
        <f ca="1"/>
        <v>-2.5791599999999999</v>
      </c>
      <c r="N6117">
        <f ca="1"/>
        <v>0.05</v>
      </c>
      <c r="O6117" t="str">
        <f ca="1"/>
        <v>BIC</v>
      </c>
      <c r="P6117" t="str">
        <f ca="1"/>
        <v>c</v>
      </c>
      <c r="Q6117">
        <f ca="1"/>
        <v>7.8799999999999995E-2</v>
      </c>
      <c r="R6117" t="str">
        <f ca="1"/>
        <v>Series is Non-stationary. Null Hypothesis Weak...</v>
      </c>
    </row>
    <row r="6118" spans="1:18" hidden="1">
      <c r="A6118" t="s">
        <v>246</v>
      </c>
      <c r="B6118">
        <v>-2.58371</v>
      </c>
      <c r="C6118">
        <f t="shared" si="32"/>
        <v>7673</v>
      </c>
      <c r="D6118" t="str">
        <f t="shared" si="36"/>
        <v>b7673:b7685</v>
      </c>
      <c r="F6118" cm="1">
        <f t="array" aca="1" ref="F6118:R6118" ca="1">TRANSPOSE(INDIRECT(D6118))</f>
        <v>-4.2697500000000002</v>
      </c>
      <c r="G6118">
        <f ca="1"/>
        <v>5.0095700000000001E-4</v>
      </c>
      <c r="H6118">
        <f ca="1"/>
        <v>0</v>
      </c>
      <c r="I6118">
        <f ca="1"/>
        <v>126</v>
      </c>
      <c r="J6118" t="str">
        <f ca="1"/>
        <v>CS-Baa-3MO</v>
      </c>
      <c r="K6118">
        <f ca="1"/>
        <v>-3.4833500000000002</v>
      </c>
      <c r="L6118">
        <f ca="1"/>
        <v>-2.8847700000000001</v>
      </c>
      <c r="M6118">
        <f ca="1"/>
        <v>-2.5791599999999999</v>
      </c>
      <c r="N6118">
        <f ca="1"/>
        <v>0.05</v>
      </c>
      <c r="O6118" t="str">
        <f ca="1"/>
        <v>BIC</v>
      </c>
      <c r="P6118" t="str">
        <f ca="1"/>
        <v>c</v>
      </c>
      <c r="Q6118">
        <f ca="1"/>
        <v>5.0000000000000001E-4</v>
      </c>
      <c r="R6118" t="str">
        <f ca="1"/>
        <v>Series is Stationary. Null Hypothesis Rejecting</v>
      </c>
    </row>
    <row r="6119" spans="1:18" hidden="1">
      <c r="A6119" t="s">
        <v>247</v>
      </c>
      <c r="B6119">
        <v>-1.94333</v>
      </c>
      <c r="C6119">
        <f t="shared" si="32"/>
        <v>7688</v>
      </c>
      <c r="D6119" t="str">
        <f t="shared" si="36"/>
        <v>b7688:b7700</v>
      </c>
      <c r="F6119" cm="1">
        <f t="array" aca="1" ref="F6119:R6119" ca="1">TRANSPOSE(INDIRECT(D6119))</f>
        <v>-2.96618</v>
      </c>
      <c r="G6119">
        <f ca="1"/>
        <v>3.8175800000000003E-2</v>
      </c>
      <c r="H6119">
        <f ca="1"/>
        <v>0</v>
      </c>
      <c r="I6119">
        <f ca="1"/>
        <v>126</v>
      </c>
      <c r="J6119" t="str">
        <f ca="1"/>
        <v>CS-Aaa-1YR</v>
      </c>
      <c r="K6119">
        <f ca="1"/>
        <v>-3.4833500000000002</v>
      </c>
      <c r="L6119">
        <f ca="1"/>
        <v>-2.8847700000000001</v>
      </c>
      <c r="M6119">
        <f ca="1"/>
        <v>-2.5791599999999999</v>
      </c>
      <c r="N6119">
        <f ca="1"/>
        <v>0.05</v>
      </c>
      <c r="O6119" t="str">
        <f ca="1"/>
        <v>BIC</v>
      </c>
      <c r="P6119" t="str">
        <f ca="1"/>
        <v>c</v>
      </c>
      <c r="Q6119">
        <f ca="1"/>
        <v>3.8199999999999998E-2</v>
      </c>
      <c r="R6119" t="str">
        <f ca="1"/>
        <v>Series is Stationary. Null Hypothesis Rejecting</v>
      </c>
    </row>
    <row r="6120" spans="1:18" hidden="1">
      <c r="A6120" t="s">
        <v>248</v>
      </c>
      <c r="B6120">
        <v>-1.61487</v>
      </c>
      <c r="C6120">
        <f t="shared" si="32"/>
        <v>7703</v>
      </c>
      <c r="D6120" t="str">
        <f t="shared" si="36"/>
        <v>b7703:b7715</v>
      </c>
      <c r="F6120" cm="1">
        <f t="array" aca="1" ref="F6120:R6120" ca="1">TRANSPOSE(INDIRECT(D6120))</f>
        <v>-2.8680300000000001</v>
      </c>
      <c r="G6120">
        <f ca="1"/>
        <v>4.91937E-2</v>
      </c>
      <c r="H6120">
        <f ca="1"/>
        <v>0</v>
      </c>
      <c r="I6120">
        <f ca="1"/>
        <v>126</v>
      </c>
      <c r="J6120" t="str">
        <f ca="1"/>
        <v>CS-Aa-1YR</v>
      </c>
      <c r="K6120">
        <f ca="1"/>
        <v>-3.4833500000000002</v>
      </c>
      <c r="L6120">
        <f ca="1"/>
        <v>-2.8847700000000001</v>
      </c>
      <c r="M6120">
        <f ca="1"/>
        <v>-2.5791599999999999</v>
      </c>
      <c r="N6120">
        <f ca="1"/>
        <v>0.05</v>
      </c>
      <c r="O6120" t="str">
        <f ca="1"/>
        <v>BIC</v>
      </c>
      <c r="P6120" t="str">
        <f ca="1"/>
        <v>c</v>
      </c>
      <c r="Q6120">
        <f ca="1"/>
        <v>4.9200000000000001E-2</v>
      </c>
      <c r="R6120" t="str">
        <f ca="1"/>
        <v>Series is Stationary. Null Hypothesis Rejecting</v>
      </c>
    </row>
    <row r="6121" spans="1:18" hidden="1">
      <c r="A6121" t="s">
        <v>265</v>
      </c>
      <c r="B6121">
        <v>0.05</v>
      </c>
      <c r="C6121">
        <f t="shared" si="32"/>
        <v>7718</v>
      </c>
      <c r="D6121" t="str">
        <f t="shared" si="36"/>
        <v>b7718:b7730</v>
      </c>
      <c r="F6121" cm="1">
        <f t="array" aca="1" ref="F6121:R6121" ca="1">TRANSPOSE(INDIRECT(D6121))</f>
        <v>-3.0018099999999999</v>
      </c>
      <c r="G6121">
        <f ca="1"/>
        <v>3.4725699999999998E-2</v>
      </c>
      <c r="H6121">
        <f ca="1"/>
        <v>0</v>
      </c>
      <c r="I6121">
        <f ca="1"/>
        <v>126</v>
      </c>
      <c r="J6121" t="str">
        <f ca="1"/>
        <v>CS-A-1YR</v>
      </c>
      <c r="K6121">
        <f ca="1"/>
        <v>-3.4833500000000002</v>
      </c>
      <c r="L6121">
        <f ca="1"/>
        <v>-2.8847700000000001</v>
      </c>
      <c r="M6121">
        <f ca="1"/>
        <v>-2.5791599999999999</v>
      </c>
      <c r="N6121">
        <f ca="1"/>
        <v>0.05</v>
      </c>
      <c r="O6121" t="str">
        <f ca="1"/>
        <v>BIC</v>
      </c>
      <c r="P6121" t="str">
        <f ca="1"/>
        <v>c</v>
      </c>
      <c r="Q6121">
        <f ca="1"/>
        <v>3.4700000000000002E-2</v>
      </c>
      <c r="R6121" t="str">
        <f ca="1"/>
        <v>Series is Stationary. Null Hypothesis Rejecting</v>
      </c>
    </row>
    <row r="6122" spans="1:18" hidden="1">
      <c r="A6122" t="s">
        <v>683</v>
      </c>
      <c r="B6122" t="s">
        <v>403</v>
      </c>
      <c r="C6122">
        <f t="shared" si="32"/>
        <v>7733</v>
      </c>
      <c r="D6122" t="str">
        <f t="shared" si="36"/>
        <v>b7733:b7745</v>
      </c>
      <c r="F6122" cm="1">
        <f t="array" aca="1" ref="F6122:R6122" ca="1">TRANSPOSE(INDIRECT(D6122))</f>
        <v>-4.6659699999999997</v>
      </c>
      <c r="G6122">
        <f ca="1"/>
        <v>9.7453200000000004E-5</v>
      </c>
      <c r="H6122">
        <f ca="1"/>
        <v>0</v>
      </c>
      <c r="I6122">
        <f ca="1"/>
        <v>126</v>
      </c>
      <c r="J6122" t="str">
        <f ca="1"/>
        <v>CS-Baa-1YR</v>
      </c>
      <c r="K6122">
        <f ca="1"/>
        <v>-3.4833500000000002</v>
      </c>
      <c r="L6122">
        <f ca="1"/>
        <v>-2.8847700000000001</v>
      </c>
      <c r="M6122">
        <f ca="1"/>
        <v>-2.5791599999999999</v>
      </c>
      <c r="N6122">
        <f ca="1"/>
        <v>0.05</v>
      </c>
      <c r="O6122" t="str">
        <f ca="1"/>
        <v>BIC</v>
      </c>
      <c r="P6122" t="str">
        <f ca="1"/>
        <v>c</v>
      </c>
      <c r="Q6122">
        <f ca="1"/>
        <v>1E-4</v>
      </c>
      <c r="R6122" t="str">
        <f ca="1"/>
        <v>Series is Stationary. Null Hypothesis Rejecting</v>
      </c>
    </row>
    <row r="6123" spans="1:18" hidden="1">
      <c r="A6123" t="s">
        <v>684</v>
      </c>
      <c r="B6123" t="s">
        <v>686</v>
      </c>
      <c r="C6123">
        <f t="shared" si="32"/>
        <v>7748</v>
      </c>
      <c r="D6123" t="str">
        <f t="shared" si="36"/>
        <v>b7748:b7760</v>
      </c>
      <c r="F6123" cm="1">
        <f t="array" aca="1" ref="F6123:R6123" ca="1">TRANSPOSE(INDIRECT(D6123))</f>
        <v>-5.9537699999999996</v>
      </c>
      <c r="G6123">
        <f ca="1"/>
        <v>2.11681E-7</v>
      </c>
      <c r="H6123">
        <f ca="1"/>
        <v>0</v>
      </c>
      <c r="I6123">
        <f ca="1"/>
        <v>126</v>
      </c>
      <c r="J6123" t="str">
        <f ca="1"/>
        <v>CS-Aaa-5YR</v>
      </c>
      <c r="K6123">
        <f ca="1"/>
        <v>-3.4833500000000002</v>
      </c>
      <c r="L6123">
        <f ca="1"/>
        <v>-2.8847700000000001</v>
      </c>
      <c r="M6123">
        <f ca="1"/>
        <v>-2.5791599999999999</v>
      </c>
      <c r="N6123">
        <f ca="1"/>
        <v>0.05</v>
      </c>
      <c r="O6123" t="str">
        <f ca="1"/>
        <v>BIC</v>
      </c>
      <c r="P6123" t="str">
        <f ca="1"/>
        <v>c</v>
      </c>
      <c r="Q6123">
        <f ca="1"/>
        <v>0</v>
      </c>
      <c r="R6123" t="str">
        <f ca="1"/>
        <v>Series is Stationary. Null Hypothesis Rejecting</v>
      </c>
    </row>
    <row r="6124" spans="1:18" hidden="1">
      <c r="A6124" t="s">
        <v>685</v>
      </c>
      <c r="B6124">
        <v>0</v>
      </c>
      <c r="C6124">
        <f t="shared" si="32"/>
        <v>7763</v>
      </c>
      <c r="D6124" t="str">
        <f t="shared" si="36"/>
        <v>b7763:b7775</v>
      </c>
      <c r="F6124" cm="1">
        <f t="array" aca="1" ref="F6124:R6124" ca="1">TRANSPOSE(INDIRECT(D6124))</f>
        <v>-4.4057899999999997</v>
      </c>
      <c r="G6124">
        <f ca="1"/>
        <v>2.8990199999999998E-4</v>
      </c>
      <c r="H6124">
        <f ca="1"/>
        <v>0</v>
      </c>
      <c r="I6124">
        <f ca="1"/>
        <v>126</v>
      </c>
      <c r="J6124" t="str">
        <f ca="1"/>
        <v>CS-Aa-5YR</v>
      </c>
      <c r="K6124">
        <f ca="1"/>
        <v>-3.4833500000000002</v>
      </c>
      <c r="L6124">
        <f ca="1"/>
        <v>-2.8847700000000001</v>
      </c>
      <c r="M6124">
        <f ca="1"/>
        <v>-2.5791599999999999</v>
      </c>
      <c r="N6124">
        <f ca="1"/>
        <v>0.05</v>
      </c>
      <c r="O6124" t="str">
        <f ca="1"/>
        <v>BIC</v>
      </c>
      <c r="P6124" t="str">
        <f ca="1"/>
        <v>c</v>
      </c>
      <c r="Q6124">
        <f ca="1"/>
        <v>2.9999999999999997E-4</v>
      </c>
      <c r="R6124" t="str">
        <f ca="1"/>
        <v>Series is Stationary. Null Hypothesis Rejecting</v>
      </c>
    </row>
    <row r="6125" spans="1:18" hidden="1">
      <c r="A6125" t="s">
        <v>250</v>
      </c>
      <c r="B6125" t="s">
        <v>697</v>
      </c>
      <c r="C6125">
        <f t="shared" si="32"/>
        <v>7778</v>
      </c>
      <c r="D6125" t="str">
        <f t="shared" si="36"/>
        <v>b7778:b7790</v>
      </c>
      <c r="F6125" cm="1">
        <f t="array" aca="1" ref="F6125:R6125" ca="1">TRANSPOSE(INDIRECT(D6125))</f>
        <v>-4.1392199999999999</v>
      </c>
      <c r="G6125">
        <f ca="1"/>
        <v>8.3362699999999998E-4</v>
      </c>
      <c r="H6125">
        <f ca="1"/>
        <v>0</v>
      </c>
      <c r="I6125">
        <f ca="1"/>
        <v>126</v>
      </c>
      <c r="J6125" t="str">
        <f ca="1"/>
        <v>CS-A-5YR</v>
      </c>
      <c r="K6125">
        <f ca="1"/>
        <v>-3.4833500000000002</v>
      </c>
      <c r="L6125">
        <f ca="1"/>
        <v>-2.8847700000000001</v>
      </c>
      <c r="M6125">
        <f ca="1"/>
        <v>-2.5791599999999999</v>
      </c>
      <c r="N6125">
        <f ca="1"/>
        <v>0.05</v>
      </c>
      <c r="O6125" t="str">
        <f ca="1"/>
        <v>BIC</v>
      </c>
      <c r="P6125" t="str">
        <f ca="1"/>
        <v>c</v>
      </c>
      <c r="Q6125">
        <f ca="1"/>
        <v>8.0000000000000004E-4</v>
      </c>
      <c r="R6125" t="str">
        <f ca="1"/>
        <v>Series is Stationary. Null Hypothesis Rejecting</v>
      </c>
    </row>
    <row r="6126" spans="1:18" hidden="1">
      <c r="A6126" t="s">
        <v>252</v>
      </c>
      <c r="B6126" t="s">
        <v>253</v>
      </c>
      <c r="C6126">
        <f t="shared" si="32"/>
        <v>7793</v>
      </c>
      <c r="D6126" t="str">
        <f t="shared" si="36"/>
        <v>b7793:b7805</v>
      </c>
      <c r="F6126" cm="1">
        <f t="array" aca="1" ref="F6126:R6126" ca="1">TRANSPOSE(INDIRECT(D6126))</f>
        <v>-5.4018699999999997</v>
      </c>
      <c r="G6126">
        <f ca="1"/>
        <v>3.3567800000000001E-6</v>
      </c>
      <c r="H6126">
        <f ca="1"/>
        <v>0</v>
      </c>
      <c r="I6126">
        <f ca="1"/>
        <v>126</v>
      </c>
      <c r="J6126" t="str">
        <f ca="1"/>
        <v>CS-Baa-5YR</v>
      </c>
      <c r="K6126">
        <f ca="1"/>
        <v>-3.4833500000000002</v>
      </c>
      <c r="L6126">
        <f ca="1"/>
        <v>-2.8847700000000001</v>
      </c>
      <c r="M6126">
        <f ca="1"/>
        <v>-2.5791599999999999</v>
      </c>
      <c r="N6126">
        <f ca="1"/>
        <v>0.05</v>
      </c>
      <c r="O6126" t="str">
        <f ca="1"/>
        <v>BIC</v>
      </c>
      <c r="P6126" t="str">
        <f ca="1"/>
        <v>c</v>
      </c>
      <c r="Q6126">
        <f ca="1"/>
        <v>0</v>
      </c>
      <c r="R6126" t="str">
        <f ca="1"/>
        <v>Series is Stationary. Null Hypothesis Rejecting</v>
      </c>
    </row>
    <row r="6127" spans="1:18" hidden="1">
      <c r="A6127" t="s">
        <v>491</v>
      </c>
      <c r="C6127">
        <f t="shared" si="32"/>
        <v>7808</v>
      </c>
      <c r="D6127" t="str">
        <f t="shared" si="36"/>
        <v>b7808:b7820</v>
      </c>
      <c r="F6127" cm="1">
        <f t="array" aca="1" ref="F6127:R6127" ca="1">TRANSPOSE(INDIRECT(D6127))</f>
        <v>-2.7157300000000002</v>
      </c>
      <c r="G6127">
        <f ca="1"/>
        <v>7.1355500000000002E-2</v>
      </c>
      <c r="H6127">
        <f ca="1"/>
        <v>0</v>
      </c>
      <c r="I6127">
        <f ca="1"/>
        <v>126</v>
      </c>
      <c r="J6127" t="str">
        <f ca="1"/>
        <v>CS-DCF-Aaa-3MO</v>
      </c>
      <c r="K6127">
        <f ca="1"/>
        <v>-3.4833500000000002</v>
      </c>
      <c r="L6127">
        <f ca="1"/>
        <v>-2.8847700000000001</v>
      </c>
      <c r="M6127">
        <f ca="1"/>
        <v>-2.5791599999999999</v>
      </c>
      <c r="N6127">
        <f ca="1"/>
        <v>0.05</v>
      </c>
      <c r="O6127" t="str">
        <f ca="1"/>
        <v>BIC</v>
      </c>
      <c r="P6127" t="str">
        <f ca="1"/>
        <v>c</v>
      </c>
      <c r="Q6127">
        <f ca="1"/>
        <v>7.1400000000000005E-2</v>
      </c>
      <c r="R6127" t="str">
        <f ca="1"/>
        <v>Series is Non-stationary. Null Hypothesis Weak...</v>
      </c>
    </row>
    <row r="6128" spans="1:18" hidden="1">
      <c r="A6128" t="s">
        <v>241</v>
      </c>
      <c r="B6128">
        <v>-3.1239400000000002</v>
      </c>
      <c r="C6128">
        <f t="shared" si="32"/>
        <v>7823</v>
      </c>
      <c r="D6128" t="str">
        <f t="shared" si="36"/>
        <v>b7823:b7835</v>
      </c>
      <c r="F6128" cm="1">
        <f t="array" aca="1" ref="F6128:R6128" ca="1">TRANSPOSE(INDIRECT(D6128))</f>
        <v>-2.46482</v>
      </c>
      <c r="G6128">
        <f ca="1"/>
        <v>0.124269</v>
      </c>
      <c r="H6128">
        <f ca="1"/>
        <v>0</v>
      </c>
      <c r="I6128">
        <f ca="1"/>
        <v>126</v>
      </c>
      <c r="J6128" t="str">
        <f ca="1"/>
        <v>CS-DCF-Aa-3MO</v>
      </c>
      <c r="K6128">
        <f ca="1"/>
        <v>-3.4833500000000002</v>
      </c>
      <c r="L6128">
        <f ca="1"/>
        <v>-2.8847700000000001</v>
      </c>
      <c r="M6128">
        <f ca="1"/>
        <v>-2.5791599999999999</v>
      </c>
      <c r="N6128">
        <f ca="1"/>
        <v>0.05</v>
      </c>
      <c r="O6128" t="str">
        <f ca="1"/>
        <v>BIC</v>
      </c>
      <c r="P6128" t="str">
        <f ca="1"/>
        <v>c</v>
      </c>
      <c r="Q6128">
        <f ca="1"/>
        <v>0.12429999999999999</v>
      </c>
      <c r="R6128" t="str">
        <f ca="1"/>
        <v>Series is Non-stationary. Null Hypothesis Weak...</v>
      </c>
    </row>
    <row r="6129" spans="1:18" hidden="1">
      <c r="A6129" t="s">
        <v>242</v>
      </c>
      <c r="B6129">
        <v>1.77684E-3</v>
      </c>
      <c r="C6129">
        <f t="shared" si="32"/>
        <v>7838</v>
      </c>
      <c r="D6129" t="str">
        <f t="shared" si="36"/>
        <v>b7838:b7850</v>
      </c>
      <c r="F6129" cm="1">
        <f t="array" aca="1" ref="F6129:R6129" ca="1">TRANSPOSE(INDIRECT(D6129))</f>
        <v>-2.5818500000000002</v>
      </c>
      <c r="G6129">
        <f ca="1"/>
        <v>9.6806400000000001E-2</v>
      </c>
      <c r="H6129">
        <f ca="1"/>
        <v>0</v>
      </c>
      <c r="I6129">
        <f ca="1"/>
        <v>126</v>
      </c>
      <c r="J6129" t="str">
        <f ca="1"/>
        <v>CS-DCF-A-3MO</v>
      </c>
      <c r="K6129">
        <f ca="1"/>
        <v>-3.4833500000000002</v>
      </c>
      <c r="L6129">
        <f ca="1"/>
        <v>-2.8847700000000001</v>
      </c>
      <c r="M6129">
        <f ca="1"/>
        <v>-2.5791599999999999</v>
      </c>
      <c r="N6129">
        <f ca="1"/>
        <v>0.05</v>
      </c>
      <c r="O6129" t="str">
        <f ca="1"/>
        <v>BIC</v>
      </c>
      <c r="P6129" t="str">
        <f ca="1"/>
        <v>c</v>
      </c>
      <c r="Q6129">
        <f ca="1"/>
        <v>9.6799999999999997E-2</v>
      </c>
      <c r="R6129" t="str">
        <f ca="1"/>
        <v>Series is Non-stationary. Null Hypothesis Weak...</v>
      </c>
    </row>
    <row r="6130" spans="1:18" hidden="1">
      <c r="A6130" t="s">
        <v>243</v>
      </c>
      <c r="B6130">
        <v>0</v>
      </c>
      <c r="C6130">
        <f t="shared" si="32"/>
        <v>7853</v>
      </c>
      <c r="D6130" t="str">
        <f t="shared" si="36"/>
        <v>b7853:b7865</v>
      </c>
      <c r="F6130" cm="1">
        <f t="array" aca="1" ref="F6130:R6130" ca="1">TRANSPOSE(INDIRECT(D6130))</f>
        <v>-4.0977300000000003</v>
      </c>
      <c r="G6130">
        <f ca="1"/>
        <v>9.7692999999999999E-4</v>
      </c>
      <c r="H6130">
        <f ca="1"/>
        <v>0</v>
      </c>
      <c r="I6130">
        <f ca="1"/>
        <v>126</v>
      </c>
      <c r="J6130" t="str">
        <f ca="1"/>
        <v>CS-DCF-Baa-3MO</v>
      </c>
      <c r="K6130">
        <f ca="1"/>
        <v>-3.4833500000000002</v>
      </c>
      <c r="L6130">
        <f ca="1"/>
        <v>-2.8847700000000001</v>
      </c>
      <c r="M6130">
        <f ca="1"/>
        <v>-2.5791599999999999</v>
      </c>
      <c r="N6130">
        <f ca="1"/>
        <v>0.05</v>
      </c>
      <c r="O6130" t="str">
        <f ca="1"/>
        <v>BIC</v>
      </c>
      <c r="P6130" t="str">
        <f ca="1"/>
        <v>c</v>
      </c>
      <c r="Q6130">
        <f ca="1"/>
        <v>1E-3</v>
      </c>
      <c r="R6130" t="str">
        <f ca="1"/>
        <v>Series is Stationary. Null Hypothesis Rejecting</v>
      </c>
    </row>
    <row r="6131" spans="1:18" hidden="1">
      <c r="A6131" t="s">
        <v>244</v>
      </c>
      <c r="B6131">
        <v>126</v>
      </c>
      <c r="C6131">
        <f t="shared" si="32"/>
        <v>7868</v>
      </c>
      <c r="D6131" t="str">
        <f t="shared" si="36"/>
        <v>b7868:b7880</v>
      </c>
      <c r="F6131" cm="1">
        <f t="array" aca="1" ref="F6131:R6131" ca="1">TRANSPOSE(INDIRECT(D6131))</f>
        <v>-2.8555999999999999</v>
      </c>
      <c r="G6131">
        <f ca="1"/>
        <v>5.0759499999999999E-2</v>
      </c>
      <c r="H6131">
        <f ca="1"/>
        <v>0</v>
      </c>
      <c r="I6131">
        <f ca="1"/>
        <v>126</v>
      </c>
      <c r="J6131" t="str">
        <f ca="1"/>
        <v>CS-DCF-Aaa-1YR</v>
      </c>
      <c r="K6131">
        <f ca="1"/>
        <v>-3.4833500000000002</v>
      </c>
      <c r="L6131">
        <f ca="1"/>
        <v>-2.8847700000000001</v>
      </c>
      <c r="M6131">
        <f ca="1"/>
        <v>-2.5791599999999999</v>
      </c>
      <c r="N6131">
        <f ca="1"/>
        <v>0.05</v>
      </c>
      <c r="O6131" t="str">
        <f ca="1"/>
        <v>BIC</v>
      </c>
      <c r="P6131" t="str">
        <f ca="1"/>
        <v>c</v>
      </c>
      <c r="Q6131">
        <f ca="1"/>
        <v>5.0799999999999998E-2</v>
      </c>
      <c r="R6131" t="str">
        <f ca="1"/>
        <v>Series is Non-stationary. Null Hypothesis Weak...</v>
      </c>
    </row>
    <row r="6132" spans="1:18" hidden="1">
      <c r="A6132" t="s">
        <v>169</v>
      </c>
      <c r="B6132" t="s">
        <v>118</v>
      </c>
      <c r="C6132">
        <f t="shared" si="32"/>
        <v>7883</v>
      </c>
      <c r="D6132" t="str">
        <f t="shared" si="36"/>
        <v>b7883:b7895</v>
      </c>
      <c r="F6132" cm="1">
        <f t="array" aca="1" ref="F6132:R6132" ca="1">TRANSPOSE(INDIRECT(D6132))</f>
        <v>-2.7420599999999999</v>
      </c>
      <c r="G6132">
        <f ca="1"/>
        <v>6.7038100000000003E-2</v>
      </c>
      <c r="H6132">
        <f ca="1"/>
        <v>0</v>
      </c>
      <c r="I6132">
        <f ca="1"/>
        <v>126</v>
      </c>
      <c r="J6132" t="str">
        <f ca="1"/>
        <v>CS-DCF-Aa-1YR</v>
      </c>
      <c r="K6132">
        <f ca="1"/>
        <v>-3.4833500000000002</v>
      </c>
      <c r="L6132">
        <f ca="1"/>
        <v>-2.8847700000000001</v>
      </c>
      <c r="M6132">
        <f ca="1"/>
        <v>-2.5791599999999999</v>
      </c>
      <c r="N6132">
        <f ca="1"/>
        <v>0.05</v>
      </c>
      <c r="O6132" t="str">
        <f ca="1"/>
        <v>BIC</v>
      </c>
      <c r="P6132" t="str">
        <f ca="1"/>
        <v>c</v>
      </c>
      <c r="Q6132">
        <f ca="1"/>
        <v>6.7000000000000004E-2</v>
      </c>
      <c r="R6132" t="str">
        <f ca="1"/>
        <v>Series is Non-stationary. Null Hypothesis Weak...</v>
      </c>
    </row>
    <row r="6133" spans="1:18" hidden="1">
      <c r="A6133" t="s">
        <v>246</v>
      </c>
      <c r="B6133">
        <v>-2.58371</v>
      </c>
      <c r="C6133">
        <f t="shared" si="32"/>
        <v>7898</v>
      </c>
      <c r="D6133" t="str">
        <f t="shared" si="36"/>
        <v>b7898:b7910</v>
      </c>
      <c r="F6133" cm="1">
        <f t="array" aca="1" ref="F6133:R6133" ca="1">TRANSPOSE(INDIRECT(D6133))</f>
        <v>-2.8527900000000002</v>
      </c>
      <c r="G6133">
        <f ca="1"/>
        <v>5.1119199999999997E-2</v>
      </c>
      <c r="H6133">
        <f ca="1"/>
        <v>0</v>
      </c>
      <c r="I6133">
        <f ca="1"/>
        <v>126</v>
      </c>
      <c r="J6133" t="str">
        <f ca="1"/>
        <v>CS-DCF-A-1YR</v>
      </c>
      <c r="K6133">
        <f ca="1"/>
        <v>-3.4833500000000002</v>
      </c>
      <c r="L6133">
        <f ca="1"/>
        <v>-2.8847700000000001</v>
      </c>
      <c r="M6133">
        <f ca="1"/>
        <v>-2.5791599999999999</v>
      </c>
      <c r="N6133">
        <f ca="1"/>
        <v>0.05</v>
      </c>
      <c r="O6133" t="str">
        <f ca="1"/>
        <v>BIC</v>
      </c>
      <c r="P6133" t="str">
        <f ca="1"/>
        <v>c</v>
      </c>
      <c r="Q6133">
        <f ca="1"/>
        <v>5.11E-2</v>
      </c>
      <c r="R6133" t="str">
        <f ca="1"/>
        <v>Series is Non-stationary. Null Hypothesis Weak...</v>
      </c>
    </row>
    <row r="6134" spans="1:18" hidden="1">
      <c r="A6134" t="s">
        <v>247</v>
      </c>
      <c r="B6134">
        <v>-1.94333</v>
      </c>
      <c r="C6134">
        <f t="shared" si="32"/>
        <v>7913</v>
      </c>
      <c r="D6134" t="str">
        <f t="shared" si="36"/>
        <v>b7913:b7925</v>
      </c>
      <c r="F6134" cm="1">
        <f t="array" aca="1" ref="F6134:R6134" ca="1">TRANSPOSE(INDIRECT(D6134))</f>
        <v>-4.3765200000000002</v>
      </c>
      <c r="G6134">
        <f ca="1"/>
        <v>3.2656299999999998E-4</v>
      </c>
      <c r="H6134">
        <f ca="1"/>
        <v>0</v>
      </c>
      <c r="I6134">
        <f ca="1"/>
        <v>126</v>
      </c>
      <c r="J6134" t="str">
        <f ca="1"/>
        <v>CS-DCF-Baa-1YR</v>
      </c>
      <c r="K6134">
        <f ca="1"/>
        <v>-3.4833500000000002</v>
      </c>
      <c r="L6134">
        <f ca="1"/>
        <v>-2.8847700000000001</v>
      </c>
      <c r="M6134">
        <f ca="1"/>
        <v>-2.5791599999999999</v>
      </c>
      <c r="N6134">
        <f ca="1"/>
        <v>0.05</v>
      </c>
      <c r="O6134" t="str">
        <f ca="1"/>
        <v>BIC</v>
      </c>
      <c r="P6134" t="str">
        <f ca="1"/>
        <v>c</v>
      </c>
      <c r="Q6134">
        <f ca="1"/>
        <v>2.9999999999999997E-4</v>
      </c>
      <c r="R6134" t="str">
        <f ca="1"/>
        <v>Series is Stationary. Null Hypothesis Rejecting</v>
      </c>
    </row>
    <row r="6135" spans="1:18" hidden="1">
      <c r="A6135" t="s">
        <v>248</v>
      </c>
      <c r="B6135">
        <v>-1.61487</v>
      </c>
      <c r="C6135">
        <f t="shared" si="32"/>
        <v>7928</v>
      </c>
      <c r="D6135" t="str">
        <f t="shared" si="36"/>
        <v>b7928:b7940</v>
      </c>
      <c r="F6135" cm="1">
        <f t="array" aca="1" ref="F6135:R6135" ca="1">TRANSPOSE(INDIRECT(D6135))</f>
        <v>-5.8096500000000004</v>
      </c>
      <c r="G6135">
        <f ca="1"/>
        <v>4.4321800000000002E-7</v>
      </c>
      <c r="H6135">
        <f ca="1"/>
        <v>0</v>
      </c>
      <c r="I6135">
        <f ca="1"/>
        <v>126</v>
      </c>
      <c r="J6135" t="str">
        <f ca="1"/>
        <v>CS-DCF-Aaa-5YR</v>
      </c>
      <c r="K6135">
        <f ca="1"/>
        <v>-3.4833500000000002</v>
      </c>
      <c r="L6135">
        <f ca="1"/>
        <v>-2.8847700000000001</v>
      </c>
      <c r="M6135">
        <f ca="1"/>
        <v>-2.5791599999999999</v>
      </c>
      <c r="N6135">
        <f ca="1"/>
        <v>0.05</v>
      </c>
      <c r="O6135" t="str">
        <f ca="1"/>
        <v>BIC</v>
      </c>
      <c r="P6135" t="str">
        <f ca="1"/>
        <v>c</v>
      </c>
      <c r="Q6135">
        <f ca="1"/>
        <v>0</v>
      </c>
      <c r="R6135" t="str">
        <f ca="1"/>
        <v>Series is Stationary. Null Hypothesis Rejecting</v>
      </c>
    </row>
    <row r="6136" spans="1:18" hidden="1">
      <c r="A6136" t="s">
        <v>265</v>
      </c>
      <c r="B6136">
        <v>0.05</v>
      </c>
      <c r="C6136">
        <f t="shared" si="32"/>
        <v>7943</v>
      </c>
      <c r="D6136" t="str">
        <f t="shared" si="36"/>
        <v>b7943:b7955</v>
      </c>
      <c r="F6136" cm="1">
        <f t="array" aca="1" ref="F6136:R6136" ca="1">TRANSPOSE(INDIRECT(D6136))</f>
        <v>-4.2544300000000002</v>
      </c>
      <c r="G6136">
        <f ca="1"/>
        <v>5.3224000000000001E-4</v>
      </c>
      <c r="H6136">
        <f ca="1"/>
        <v>0</v>
      </c>
      <c r="I6136">
        <f ca="1"/>
        <v>126</v>
      </c>
      <c r="J6136" t="str">
        <f ca="1"/>
        <v>CS-DCF-Aa-5YR</v>
      </c>
      <c r="K6136">
        <f ca="1"/>
        <v>-3.4833500000000002</v>
      </c>
      <c r="L6136">
        <f ca="1"/>
        <v>-2.8847700000000001</v>
      </c>
      <c r="M6136">
        <f ca="1"/>
        <v>-2.5791599999999999</v>
      </c>
      <c r="N6136">
        <f ca="1"/>
        <v>0.05</v>
      </c>
      <c r="O6136" t="str">
        <f ca="1"/>
        <v>BIC</v>
      </c>
      <c r="P6136" t="str">
        <f ca="1"/>
        <v>c</v>
      </c>
      <c r="Q6136">
        <f ca="1"/>
        <v>5.0000000000000001E-4</v>
      </c>
      <c r="R6136" t="str">
        <f ca="1"/>
        <v>Series is Stationary. Null Hypothesis Rejecting</v>
      </c>
    </row>
    <row r="6137" spans="1:18" hidden="1">
      <c r="A6137" t="s">
        <v>683</v>
      </c>
      <c r="B6137" t="s">
        <v>403</v>
      </c>
      <c r="C6137">
        <f t="shared" si="32"/>
        <v>7958</v>
      </c>
      <c r="D6137" t="str">
        <f t="shared" si="36"/>
        <v>b7958:b7970</v>
      </c>
      <c r="F6137" cm="1">
        <f t="array" aca="1" ref="F6137:R6137" ca="1">TRANSPOSE(INDIRECT(D6137))</f>
        <v>-3.9572400000000001</v>
      </c>
      <c r="G6137">
        <f ca="1"/>
        <v>1.6517299999999999E-3</v>
      </c>
      <c r="H6137">
        <f ca="1"/>
        <v>0</v>
      </c>
      <c r="I6137">
        <f ca="1"/>
        <v>126</v>
      </c>
      <c r="J6137" t="str">
        <f ca="1"/>
        <v>CS-DCF-A-5YR</v>
      </c>
      <c r="K6137">
        <f ca="1"/>
        <v>-3.4833500000000002</v>
      </c>
      <c r="L6137">
        <f ca="1"/>
        <v>-2.8847700000000001</v>
      </c>
      <c r="M6137">
        <f ca="1"/>
        <v>-2.5791599999999999</v>
      </c>
      <c r="N6137">
        <f ca="1"/>
        <v>0.05</v>
      </c>
      <c r="O6137" t="str">
        <f ca="1"/>
        <v>BIC</v>
      </c>
      <c r="P6137" t="str">
        <f ca="1"/>
        <v>c</v>
      </c>
      <c r="Q6137">
        <f ca="1"/>
        <v>1.6999999999999999E-3</v>
      </c>
      <c r="R6137" t="str">
        <f ca="1"/>
        <v>Series is Stationary. Null Hypothesis Rejecting</v>
      </c>
    </row>
    <row r="6138" spans="1:18" hidden="1">
      <c r="A6138" t="s">
        <v>684</v>
      </c>
      <c r="B6138" t="s">
        <v>686</v>
      </c>
      <c r="C6138">
        <f t="shared" si="32"/>
        <v>7973</v>
      </c>
      <c r="D6138" t="str">
        <f t="shared" si="36"/>
        <v>b7973:b7985</v>
      </c>
      <c r="F6138" cm="1">
        <f t="array" aca="1" ref="F6138:R6138" ca="1">TRANSPOSE(INDIRECT(D6138))</f>
        <v>-4.9223299999999997</v>
      </c>
      <c r="G6138">
        <f ca="1"/>
        <v>3.1547500000000002E-5</v>
      </c>
      <c r="H6138">
        <f ca="1"/>
        <v>0</v>
      </c>
      <c r="I6138">
        <f ca="1"/>
        <v>126</v>
      </c>
      <c r="J6138" t="str">
        <f ca="1"/>
        <v>CS-DCF-Baa-5YR</v>
      </c>
      <c r="K6138">
        <f ca="1"/>
        <v>-3.4833500000000002</v>
      </c>
      <c r="L6138">
        <f ca="1"/>
        <v>-2.8847700000000001</v>
      </c>
      <c r="M6138">
        <f ca="1"/>
        <v>-2.5791599999999999</v>
      </c>
      <c r="N6138">
        <f ca="1"/>
        <v>0.05</v>
      </c>
      <c r="O6138" t="str">
        <f ca="1"/>
        <v>BIC</v>
      </c>
      <c r="P6138" t="str">
        <f ca="1"/>
        <v>c</v>
      </c>
      <c r="Q6138">
        <f ca="1"/>
        <v>0</v>
      </c>
      <c r="R6138" t="str">
        <f ca="1"/>
        <v>Series is Stationary. Null Hypothesis Rejecting</v>
      </c>
    </row>
    <row r="6139" spans="1:18" hidden="1">
      <c r="A6139" t="s">
        <v>685</v>
      </c>
      <c r="B6139">
        <v>1.8E-3</v>
      </c>
      <c r="C6139">
        <f t="shared" si="32"/>
        <v>7988</v>
      </c>
      <c r="D6139" t="str">
        <f t="shared" si="36"/>
        <v>b7988:b8000</v>
      </c>
      <c r="F6139" cm="1">
        <f t="array" aca="1" ref="F6139:R6139" ca="1">TRANSPOSE(INDIRECT(D6139))</f>
        <v>-10.8408</v>
      </c>
      <c r="G6139">
        <f ca="1"/>
        <v>1.61801E-19</v>
      </c>
      <c r="H6139">
        <f ca="1"/>
        <v>0</v>
      </c>
      <c r="I6139">
        <f ca="1"/>
        <v>126</v>
      </c>
      <c r="J6139" t="str">
        <f ca="1"/>
        <v>CS-Aaa-3MO-diff</v>
      </c>
      <c r="K6139">
        <f ca="1"/>
        <v>-3.4833500000000002</v>
      </c>
      <c r="L6139">
        <f ca="1"/>
        <v>-2.8847700000000001</v>
      </c>
      <c r="M6139">
        <f ca="1"/>
        <v>-2.5791599999999999</v>
      </c>
      <c r="N6139">
        <f ca="1"/>
        <v>0.05</v>
      </c>
      <c r="O6139" t="str">
        <f ca="1"/>
        <v>BIC</v>
      </c>
      <c r="P6139" t="str">
        <f ca="1"/>
        <v>c</v>
      </c>
      <c r="Q6139">
        <f ca="1"/>
        <v>0</v>
      </c>
      <c r="R6139" t="str">
        <f ca="1"/>
        <v>Series is Stationary. Null Hypothesis Rejecting</v>
      </c>
    </row>
    <row r="6140" spans="1:18" hidden="1">
      <c r="A6140" t="s">
        <v>250</v>
      </c>
      <c r="B6140" t="s">
        <v>697</v>
      </c>
      <c r="C6140">
        <f t="shared" si="32"/>
        <v>8003</v>
      </c>
      <c r="D6140" t="str">
        <f t="shared" si="36"/>
        <v>b8003:b8015</v>
      </c>
      <c r="F6140" cm="1">
        <f t="array" aca="1" ref="F6140:R6140" ca="1">TRANSPOSE(INDIRECT(D6140))</f>
        <v>-10.8408</v>
      </c>
      <c r="G6140">
        <f ca="1"/>
        <v>1.61801E-19</v>
      </c>
      <c r="H6140">
        <f ca="1"/>
        <v>0</v>
      </c>
      <c r="I6140">
        <f ca="1"/>
        <v>126</v>
      </c>
      <c r="J6140" t="str">
        <f ca="1"/>
        <v>CS-Aa-3MO-diff</v>
      </c>
      <c r="K6140">
        <f ca="1"/>
        <v>-3.4833500000000002</v>
      </c>
      <c r="L6140">
        <f ca="1"/>
        <v>-2.8847700000000001</v>
      </c>
      <c r="M6140">
        <f ca="1"/>
        <v>-2.5791599999999999</v>
      </c>
      <c r="N6140">
        <f ca="1"/>
        <v>0.05</v>
      </c>
      <c r="O6140" t="str">
        <f ca="1"/>
        <v>BIC</v>
      </c>
      <c r="P6140" t="str">
        <f ca="1"/>
        <v>c</v>
      </c>
      <c r="Q6140">
        <f ca="1"/>
        <v>0</v>
      </c>
      <c r="R6140" t="str">
        <f ca="1"/>
        <v>Series is Stationary. Null Hypothesis Rejecting</v>
      </c>
    </row>
    <row r="6141" spans="1:18" hidden="1">
      <c r="A6141" t="s">
        <v>252</v>
      </c>
      <c r="B6141" t="s">
        <v>253</v>
      </c>
      <c r="C6141">
        <f t="shared" si="32"/>
        <v>8018</v>
      </c>
      <c r="D6141" t="str">
        <f t="shared" si="36"/>
        <v>b8018:b8030</v>
      </c>
      <c r="F6141" cm="1">
        <f t="array" aca="1" ref="F6141:R6141" ca="1">TRANSPOSE(INDIRECT(D6141))</f>
        <v>-10.657999999999999</v>
      </c>
      <c r="G6141">
        <f ca="1"/>
        <v>4.4831099999999998E-19</v>
      </c>
      <c r="H6141">
        <f ca="1"/>
        <v>0</v>
      </c>
      <c r="I6141">
        <f ca="1"/>
        <v>126</v>
      </c>
      <c r="J6141" t="str">
        <f ca="1"/>
        <v>CS-A-3MO-diff</v>
      </c>
      <c r="K6141">
        <f ca="1"/>
        <v>-3.4833500000000002</v>
      </c>
      <c r="L6141">
        <f ca="1"/>
        <v>-2.8847700000000001</v>
      </c>
      <c r="M6141">
        <f ca="1"/>
        <v>-2.5791599999999999</v>
      </c>
      <c r="N6141">
        <f ca="1"/>
        <v>0.05</v>
      </c>
      <c r="O6141" t="str">
        <f ca="1"/>
        <v>BIC</v>
      </c>
      <c r="P6141" t="str">
        <f ca="1"/>
        <v>c</v>
      </c>
      <c r="Q6141">
        <f ca="1"/>
        <v>0</v>
      </c>
      <c r="R6141" t="str">
        <f ca="1"/>
        <v>Series is Stationary. Null Hypothesis Rejecting</v>
      </c>
    </row>
    <row r="6142" spans="1:18" hidden="1">
      <c r="A6142" t="s">
        <v>492</v>
      </c>
      <c r="C6142">
        <f t="shared" si="32"/>
        <v>8033</v>
      </c>
      <c r="D6142" t="str">
        <f t="shared" si="36"/>
        <v>b8033:b8045</v>
      </c>
      <c r="F6142" cm="1">
        <f t="array" aca="1" ref="F6142:R6142" ca="1">TRANSPOSE(INDIRECT(D6142))</f>
        <v>-4.7979799999999999</v>
      </c>
      <c r="G6142">
        <f ca="1"/>
        <v>5.4870800000000003E-5</v>
      </c>
      <c r="H6142">
        <f ca="1"/>
        <v>3</v>
      </c>
      <c r="I6142">
        <f ca="1"/>
        <v>123</v>
      </c>
      <c r="J6142" t="str">
        <f ca="1"/>
        <v>CS-Baa-3MO-diff</v>
      </c>
      <c r="K6142">
        <f ca="1"/>
        <v>-3.4846699999999999</v>
      </c>
      <c r="L6142">
        <f ca="1"/>
        <v>-2.8853399999999998</v>
      </c>
      <c r="M6142">
        <f ca="1"/>
        <v>-2.5794600000000001</v>
      </c>
      <c r="N6142">
        <f ca="1"/>
        <v>0.05</v>
      </c>
      <c r="O6142" t="str">
        <f ca="1"/>
        <v>BIC</v>
      </c>
      <c r="P6142" t="str">
        <f ca="1"/>
        <v>c</v>
      </c>
      <c r="Q6142">
        <f ca="1"/>
        <v>1E-4</v>
      </c>
      <c r="R6142" t="str">
        <f ca="1"/>
        <v>Series is Stationary. Null Hypothesis Rejecting</v>
      </c>
    </row>
    <row r="6143" spans="1:18" hidden="1">
      <c r="A6143" t="s">
        <v>241</v>
      </c>
      <c r="B6143">
        <v>-3.31663</v>
      </c>
      <c r="C6143">
        <f t="shared" si="32"/>
        <v>8048</v>
      </c>
      <c r="D6143" t="str">
        <f t="shared" si="36"/>
        <v>b8048:b8060</v>
      </c>
      <c r="F6143" cm="1">
        <f t="array" aca="1" ref="F6143:R6143" ca="1">TRANSPOSE(INDIRECT(D6143))</f>
        <v>-10.0373</v>
      </c>
      <c r="G6143">
        <f ca="1"/>
        <v>1.52854E-17</v>
      </c>
      <c r="H6143">
        <f ca="1"/>
        <v>0</v>
      </c>
      <c r="I6143">
        <f ca="1"/>
        <v>126</v>
      </c>
      <c r="J6143" t="str">
        <f ca="1"/>
        <v>CS-Aaa-1YR-diff</v>
      </c>
      <c r="K6143">
        <f ca="1"/>
        <v>-3.4833500000000002</v>
      </c>
      <c r="L6143">
        <f ca="1"/>
        <v>-2.8847700000000001</v>
      </c>
      <c r="M6143">
        <f ca="1"/>
        <v>-2.5791599999999999</v>
      </c>
      <c r="N6143">
        <f ca="1"/>
        <v>0.05</v>
      </c>
      <c r="O6143" t="str">
        <f ca="1"/>
        <v>BIC</v>
      </c>
      <c r="P6143" t="str">
        <f ca="1"/>
        <v>c</v>
      </c>
      <c r="Q6143">
        <f ca="1"/>
        <v>0</v>
      </c>
      <c r="R6143" t="str">
        <f ca="1"/>
        <v>Series is Stationary. Null Hypothesis Rejecting</v>
      </c>
    </row>
    <row r="6144" spans="1:18" hidden="1">
      <c r="A6144" t="s">
        <v>242</v>
      </c>
      <c r="B6144">
        <v>9.2451299999999996E-4</v>
      </c>
      <c r="C6144">
        <f t="shared" si="32"/>
        <v>8063</v>
      </c>
      <c r="D6144" t="str">
        <f t="shared" si="36"/>
        <v>b8063:b8075</v>
      </c>
      <c r="F6144" cm="1">
        <f t="array" aca="1" ref="F6144:R6144" ca="1">TRANSPOSE(INDIRECT(D6144))</f>
        <v>-10.0373</v>
      </c>
      <c r="G6144">
        <f ca="1"/>
        <v>1.52854E-17</v>
      </c>
      <c r="H6144">
        <f ca="1"/>
        <v>0</v>
      </c>
      <c r="I6144">
        <f ca="1"/>
        <v>126</v>
      </c>
      <c r="J6144" t="str">
        <f ca="1"/>
        <v>CS-Aa-1YR-diff</v>
      </c>
      <c r="K6144">
        <f ca="1"/>
        <v>-3.4833500000000002</v>
      </c>
      <c r="L6144">
        <f ca="1"/>
        <v>-2.8847700000000001</v>
      </c>
      <c r="M6144">
        <f ca="1"/>
        <v>-2.5791599999999999</v>
      </c>
      <c r="N6144">
        <f ca="1"/>
        <v>0.05</v>
      </c>
      <c r="O6144" t="str">
        <f ca="1"/>
        <v>BIC</v>
      </c>
      <c r="P6144" t="str">
        <f ca="1"/>
        <v>c</v>
      </c>
      <c r="Q6144">
        <f ca="1"/>
        <v>0</v>
      </c>
      <c r="R6144" t="str">
        <f ca="1"/>
        <v>Series is Stationary. Null Hypothesis Rejecting</v>
      </c>
    </row>
    <row r="6145" spans="1:18" hidden="1">
      <c r="A6145" t="s">
        <v>243</v>
      </c>
      <c r="B6145">
        <v>0</v>
      </c>
      <c r="C6145">
        <f t="shared" si="32"/>
        <v>8078</v>
      </c>
      <c r="D6145" t="str">
        <f t="shared" si="36"/>
        <v>b8078:b8090</v>
      </c>
      <c r="F6145" cm="1">
        <f t="array" aca="1" ref="F6145:R6145" ca="1">TRANSPOSE(INDIRECT(D6145))</f>
        <v>-9.7596100000000003</v>
      </c>
      <c r="G6145">
        <f ca="1"/>
        <v>7.62525E-17</v>
      </c>
      <c r="H6145">
        <f ca="1"/>
        <v>0</v>
      </c>
      <c r="I6145">
        <f ca="1"/>
        <v>126</v>
      </c>
      <c r="J6145" t="str">
        <f ca="1"/>
        <v>CS-A-1YR-diff</v>
      </c>
      <c r="K6145">
        <f ca="1"/>
        <v>-3.4833500000000002</v>
      </c>
      <c r="L6145">
        <f ca="1"/>
        <v>-2.8847700000000001</v>
      </c>
      <c r="M6145">
        <f ca="1"/>
        <v>-2.5791599999999999</v>
      </c>
      <c r="N6145">
        <f ca="1"/>
        <v>0.05</v>
      </c>
      <c r="O6145" t="str">
        <f ca="1"/>
        <v>BIC</v>
      </c>
      <c r="P6145" t="str">
        <f ca="1"/>
        <v>c</v>
      </c>
      <c r="Q6145">
        <f ca="1"/>
        <v>0</v>
      </c>
      <c r="R6145" t="str">
        <f ca="1"/>
        <v>Series is Stationary. Null Hypothesis Rejecting</v>
      </c>
    </row>
    <row r="6146" spans="1:18" hidden="1">
      <c r="A6146" t="s">
        <v>244</v>
      </c>
      <c r="B6146">
        <v>126</v>
      </c>
      <c r="C6146">
        <f t="shared" si="32"/>
        <v>8093</v>
      </c>
      <c r="D6146" t="str">
        <f t="shared" si="36"/>
        <v>b8093:b8105</v>
      </c>
      <c r="F6146" cm="1">
        <f t="array" aca="1" ref="F6146:R6146" ca="1">TRANSPOSE(INDIRECT(D6146))</f>
        <v>-8.6036699999999993</v>
      </c>
      <c r="G6146">
        <f ca="1"/>
        <v>6.7622099999999994E-14</v>
      </c>
      <c r="H6146">
        <f ca="1"/>
        <v>0</v>
      </c>
      <c r="I6146">
        <f ca="1"/>
        <v>126</v>
      </c>
      <c r="J6146" t="str">
        <f ca="1"/>
        <v>CS-Baa-1YR-diff</v>
      </c>
      <c r="K6146">
        <f ca="1"/>
        <v>-3.4833500000000002</v>
      </c>
      <c r="L6146">
        <f ca="1"/>
        <v>-2.8847700000000001</v>
      </c>
      <c r="M6146">
        <f ca="1"/>
        <v>-2.5791599999999999</v>
      </c>
      <c r="N6146">
        <f ca="1"/>
        <v>0.05</v>
      </c>
      <c r="O6146" t="str">
        <f ca="1"/>
        <v>BIC</v>
      </c>
      <c r="P6146" t="str">
        <f ca="1"/>
        <v>c</v>
      </c>
      <c r="Q6146">
        <f ca="1"/>
        <v>0</v>
      </c>
      <c r="R6146" t="str">
        <f ca="1"/>
        <v>Series is Stationary. Null Hypothesis Rejecting</v>
      </c>
    </row>
    <row r="6147" spans="1:18" hidden="1">
      <c r="A6147" t="s">
        <v>169</v>
      </c>
      <c r="B6147" t="s">
        <v>119</v>
      </c>
      <c r="C6147">
        <f t="shared" si="32"/>
        <v>8108</v>
      </c>
      <c r="D6147" t="str">
        <f t="shared" si="36"/>
        <v>b8108:b8120</v>
      </c>
      <c r="F6147" cm="1">
        <f t="array" aca="1" ref="F6147:R6147" ca="1">TRANSPOSE(INDIRECT(D6147))</f>
        <v>-9.0638500000000004</v>
      </c>
      <c r="G6147">
        <f ca="1"/>
        <v>4.4875999999999998E-15</v>
      </c>
      <c r="H6147">
        <f ca="1"/>
        <v>0</v>
      </c>
      <c r="I6147">
        <f ca="1"/>
        <v>126</v>
      </c>
      <c r="J6147" t="str">
        <f ca="1"/>
        <v>CS-Aaa-5YR-diff</v>
      </c>
      <c r="K6147">
        <f ca="1"/>
        <v>-3.4833500000000002</v>
      </c>
      <c r="L6147">
        <f ca="1"/>
        <v>-2.8847700000000001</v>
      </c>
      <c r="M6147">
        <f ca="1"/>
        <v>-2.5791599999999999</v>
      </c>
      <c r="N6147">
        <f ca="1"/>
        <v>0.05</v>
      </c>
      <c r="O6147" t="str">
        <f ca="1"/>
        <v>BIC</v>
      </c>
      <c r="P6147" t="str">
        <f ca="1"/>
        <v>c</v>
      </c>
      <c r="Q6147">
        <f ca="1"/>
        <v>0</v>
      </c>
      <c r="R6147" t="str">
        <f ca="1"/>
        <v>Series is Stationary. Null Hypothesis Rejecting</v>
      </c>
    </row>
    <row r="6148" spans="1:18" hidden="1">
      <c r="A6148" t="s">
        <v>246</v>
      </c>
      <c r="B6148">
        <v>-2.58371</v>
      </c>
      <c r="C6148">
        <f t="shared" si="32"/>
        <v>8123</v>
      </c>
      <c r="D6148" t="str">
        <f t="shared" si="36"/>
        <v>b8123:b8135</v>
      </c>
      <c r="F6148" cm="1">
        <f t="array" aca="1" ref="F6148:R6148" ca="1">TRANSPOSE(INDIRECT(D6148))</f>
        <v>-9.0638500000000004</v>
      </c>
      <c r="G6148">
        <f ca="1"/>
        <v>4.4875999999999998E-15</v>
      </c>
      <c r="H6148">
        <f ca="1"/>
        <v>0</v>
      </c>
      <c r="I6148">
        <f ca="1"/>
        <v>126</v>
      </c>
      <c r="J6148" t="str">
        <f ca="1"/>
        <v>CS-Aa-5YR-diff</v>
      </c>
      <c r="K6148">
        <f ca="1"/>
        <v>-3.4833500000000002</v>
      </c>
      <c r="L6148">
        <f ca="1"/>
        <v>-2.8847700000000001</v>
      </c>
      <c r="M6148">
        <f ca="1"/>
        <v>-2.5791599999999999</v>
      </c>
      <c r="N6148">
        <f ca="1"/>
        <v>0.05</v>
      </c>
      <c r="O6148" t="str">
        <f ca="1"/>
        <v>BIC</v>
      </c>
      <c r="P6148" t="str">
        <f ca="1"/>
        <v>c</v>
      </c>
      <c r="Q6148">
        <f ca="1"/>
        <v>0</v>
      </c>
      <c r="R6148" t="str">
        <f ca="1"/>
        <v>Series is Stationary. Null Hypothesis Rejecting</v>
      </c>
    </row>
    <row r="6149" spans="1:18" hidden="1">
      <c r="A6149" t="s">
        <v>247</v>
      </c>
      <c r="B6149">
        <v>-1.94333</v>
      </c>
      <c r="C6149">
        <f t="shared" si="32"/>
        <v>8138</v>
      </c>
      <c r="D6149" t="str">
        <f t="shared" si="36"/>
        <v>b8138:b8150</v>
      </c>
      <c r="F6149" cm="1">
        <f t="array" aca="1" ref="F6149:R6149" ca="1">TRANSPOSE(INDIRECT(D6149))</f>
        <v>-9.3715499999999992</v>
      </c>
      <c r="G6149">
        <f ca="1"/>
        <v>7.3542700000000005E-16</v>
      </c>
      <c r="H6149">
        <f ca="1"/>
        <v>0</v>
      </c>
      <c r="I6149">
        <f ca="1"/>
        <v>126</v>
      </c>
      <c r="J6149" t="str">
        <f ca="1"/>
        <v>CS-A-5YR-diff</v>
      </c>
      <c r="K6149">
        <f ca="1"/>
        <v>-3.4833500000000002</v>
      </c>
      <c r="L6149">
        <f ca="1"/>
        <v>-2.8847700000000001</v>
      </c>
      <c r="M6149">
        <f ca="1"/>
        <v>-2.5791599999999999</v>
      </c>
      <c r="N6149">
        <f ca="1"/>
        <v>0.05</v>
      </c>
      <c r="O6149" t="str">
        <f ca="1"/>
        <v>BIC</v>
      </c>
      <c r="P6149" t="str">
        <f ca="1"/>
        <v>c</v>
      </c>
      <c r="Q6149">
        <f ca="1"/>
        <v>0</v>
      </c>
      <c r="R6149" t="str">
        <f ca="1"/>
        <v>Series is Stationary. Null Hypothesis Rejecting</v>
      </c>
    </row>
    <row r="6150" spans="1:18" hidden="1">
      <c r="A6150" t="s">
        <v>248</v>
      </c>
      <c r="B6150">
        <v>-1.61487</v>
      </c>
      <c r="C6150">
        <f t="shared" si="32"/>
        <v>8153</v>
      </c>
      <c r="D6150" t="str">
        <f t="shared" si="36"/>
        <v>b8153:b8165</v>
      </c>
      <c r="F6150" cm="1">
        <f t="array" aca="1" ref="F6150:R6150" ca="1">TRANSPOSE(INDIRECT(D6150))</f>
        <v>-8.1685999999999996</v>
      </c>
      <c r="G6150">
        <f ca="1"/>
        <v>8.7458300000000001E-13</v>
      </c>
      <c r="H6150">
        <f ca="1"/>
        <v>0</v>
      </c>
      <c r="I6150">
        <f ca="1"/>
        <v>126</v>
      </c>
      <c r="J6150" t="str">
        <f ca="1"/>
        <v>CS-Baa-5YR-diff</v>
      </c>
      <c r="K6150">
        <f ca="1"/>
        <v>-3.4833500000000002</v>
      </c>
      <c r="L6150">
        <f ca="1"/>
        <v>-2.8847700000000001</v>
      </c>
      <c r="M6150">
        <f ca="1"/>
        <v>-2.5791599999999999</v>
      </c>
      <c r="N6150">
        <f ca="1"/>
        <v>0.05</v>
      </c>
      <c r="O6150" t="str">
        <f ca="1"/>
        <v>BIC</v>
      </c>
      <c r="P6150" t="str">
        <f ca="1"/>
        <v>c</v>
      </c>
      <c r="Q6150">
        <f ca="1"/>
        <v>0</v>
      </c>
      <c r="R6150" t="str">
        <f ca="1"/>
        <v>Series is Stationary. Null Hypothesis Rejecting</v>
      </c>
    </row>
    <row r="6151" spans="1:18" hidden="1">
      <c r="A6151" t="s">
        <v>265</v>
      </c>
      <c r="B6151">
        <v>0.05</v>
      </c>
      <c r="C6151">
        <f t="shared" si="32"/>
        <v>8168</v>
      </c>
      <c r="D6151" t="str">
        <f t="shared" si="36"/>
        <v>b8168:b8180</v>
      </c>
      <c r="F6151" cm="1">
        <f t="array" aca="1" ref="F6151:R6151" ca="1">TRANSPOSE(INDIRECT(D6151))</f>
        <v>-14.029299999999999</v>
      </c>
      <c r="G6151">
        <f ca="1"/>
        <v>3.45818E-26</v>
      </c>
      <c r="H6151">
        <f ca="1"/>
        <v>0</v>
      </c>
      <c r="I6151">
        <f ca="1"/>
        <v>126</v>
      </c>
      <c r="J6151" t="str">
        <f ca="1"/>
        <v>CS-DCF-Aaa-3MO-diff</v>
      </c>
      <c r="K6151">
        <f ca="1"/>
        <v>-3.4833500000000002</v>
      </c>
      <c r="L6151">
        <f ca="1"/>
        <v>-2.8847700000000001</v>
      </c>
      <c r="M6151">
        <f ca="1"/>
        <v>-2.5791599999999999</v>
      </c>
      <c r="N6151">
        <f ca="1"/>
        <v>0.05</v>
      </c>
      <c r="O6151" t="str">
        <f ca="1"/>
        <v>BIC</v>
      </c>
      <c r="P6151" t="str">
        <f ca="1"/>
        <v>c</v>
      </c>
      <c r="Q6151">
        <f ca="1"/>
        <v>0</v>
      </c>
      <c r="R6151" t="str">
        <f ca="1"/>
        <v>Series is Stationary. Null Hypothesis Rejecting</v>
      </c>
    </row>
    <row r="6152" spans="1:18" hidden="1">
      <c r="A6152" t="s">
        <v>683</v>
      </c>
      <c r="B6152" t="s">
        <v>403</v>
      </c>
      <c r="C6152">
        <f t="shared" si="32"/>
        <v>8183</v>
      </c>
      <c r="D6152" t="str">
        <f t="shared" si="36"/>
        <v>b8183:b8195</v>
      </c>
      <c r="F6152" cm="1">
        <f t="array" aca="1" ref="F6152:R6152" ca="1">TRANSPOSE(INDIRECT(D6152))</f>
        <v>-10.8978</v>
      </c>
      <c r="G6152">
        <f ca="1"/>
        <v>1.1802600000000001E-19</v>
      </c>
      <c r="H6152">
        <f ca="1"/>
        <v>0</v>
      </c>
      <c r="I6152">
        <f ca="1"/>
        <v>126</v>
      </c>
      <c r="J6152" t="str">
        <f ca="1"/>
        <v>CS-DCF-Aa-3MO-diff</v>
      </c>
      <c r="K6152">
        <f ca="1"/>
        <v>-3.4833500000000002</v>
      </c>
      <c r="L6152">
        <f ca="1"/>
        <v>-2.8847700000000001</v>
      </c>
      <c r="M6152">
        <f ca="1"/>
        <v>-2.5791599999999999</v>
      </c>
      <c r="N6152">
        <f ca="1"/>
        <v>0.05</v>
      </c>
      <c r="O6152" t="str">
        <f ca="1"/>
        <v>BIC</v>
      </c>
      <c r="P6152" t="str">
        <f ca="1"/>
        <v>c</v>
      </c>
      <c r="Q6152">
        <f ca="1"/>
        <v>0</v>
      </c>
      <c r="R6152" t="str">
        <f ca="1"/>
        <v>Series is Stationary. Null Hypothesis Rejecting</v>
      </c>
    </row>
    <row r="6153" spans="1:18" hidden="1">
      <c r="A6153" t="s">
        <v>684</v>
      </c>
      <c r="B6153" t="s">
        <v>686</v>
      </c>
      <c r="C6153">
        <f t="shared" si="32"/>
        <v>8198</v>
      </c>
      <c r="D6153" t="str">
        <f t="shared" si="36"/>
        <v>b8198:b8210</v>
      </c>
      <c r="F6153" cm="1">
        <f t="array" aca="1" ref="F6153:R6153" ca="1">TRANSPOSE(INDIRECT(D6153))</f>
        <v>-10.686999999999999</v>
      </c>
      <c r="G6153">
        <f ca="1"/>
        <v>3.8107099999999999E-19</v>
      </c>
      <c r="H6153">
        <f ca="1"/>
        <v>0</v>
      </c>
      <c r="I6153">
        <f ca="1"/>
        <v>126</v>
      </c>
      <c r="J6153" t="str">
        <f ca="1"/>
        <v>CS-DCF-A-3MO-diff</v>
      </c>
      <c r="K6153">
        <f ca="1"/>
        <v>-3.4833500000000002</v>
      </c>
      <c r="L6153">
        <f ca="1"/>
        <v>-2.8847700000000001</v>
      </c>
      <c r="M6153">
        <f ca="1"/>
        <v>-2.5791599999999999</v>
      </c>
      <c r="N6153">
        <f ca="1"/>
        <v>0.05</v>
      </c>
      <c r="O6153" t="str">
        <f ca="1"/>
        <v>BIC</v>
      </c>
      <c r="P6153" t="str">
        <f ca="1"/>
        <v>c</v>
      </c>
      <c r="Q6153">
        <f ca="1"/>
        <v>0</v>
      </c>
      <c r="R6153" t="str">
        <f ca="1"/>
        <v>Series is Stationary. Null Hypothesis Rejecting</v>
      </c>
    </row>
    <row r="6154" spans="1:18" hidden="1">
      <c r="A6154" t="s">
        <v>685</v>
      </c>
      <c r="B6154">
        <v>8.9999999999999998E-4</v>
      </c>
      <c r="C6154">
        <f t="shared" si="32"/>
        <v>8213</v>
      </c>
      <c r="D6154" t="str">
        <f t="shared" si="36"/>
        <v>b8213:b8225</v>
      </c>
      <c r="F6154" cm="1">
        <f t="array" aca="1" ref="F6154:R6154" ca="1">TRANSPOSE(INDIRECT(D6154))</f>
        <v>-4.8196199999999996</v>
      </c>
      <c r="G6154">
        <f ca="1"/>
        <v>4.9874999999999999E-5</v>
      </c>
      <c r="H6154">
        <f ca="1"/>
        <v>3</v>
      </c>
      <c r="I6154">
        <f ca="1"/>
        <v>123</v>
      </c>
      <c r="J6154" t="str">
        <f ca="1"/>
        <v>CS-DCF-Baa-3MO-diff</v>
      </c>
      <c r="K6154">
        <f ca="1"/>
        <v>-3.4846699999999999</v>
      </c>
      <c r="L6154">
        <f ca="1"/>
        <v>-2.8853399999999998</v>
      </c>
      <c r="M6154">
        <f ca="1"/>
        <v>-2.5794600000000001</v>
      </c>
      <c r="N6154">
        <f ca="1"/>
        <v>0.05</v>
      </c>
      <c r="O6154" t="str">
        <f ca="1"/>
        <v>BIC</v>
      </c>
      <c r="P6154" t="str">
        <f ca="1"/>
        <v>c</v>
      </c>
      <c r="Q6154">
        <f ca="1"/>
        <v>0</v>
      </c>
      <c r="R6154" t="str">
        <f ca="1"/>
        <v>Series is Stationary. Null Hypothesis Rejecting</v>
      </c>
    </row>
    <row r="6155" spans="1:18" hidden="1">
      <c r="A6155" t="s">
        <v>250</v>
      </c>
      <c r="B6155" t="s">
        <v>697</v>
      </c>
      <c r="C6155">
        <f t="shared" si="32"/>
        <v>8228</v>
      </c>
      <c r="D6155" t="str">
        <f t="shared" si="36"/>
        <v>b8228:b8240</v>
      </c>
      <c r="F6155" cm="1">
        <f t="array" aca="1" ref="F6155:R6155" ca="1">TRANSPOSE(INDIRECT(D6155))</f>
        <v>-9.5381499999999999</v>
      </c>
      <c r="G6155">
        <f ca="1"/>
        <v>2.7727399999999999E-16</v>
      </c>
      <c r="H6155">
        <f ca="1"/>
        <v>1</v>
      </c>
      <c r="I6155">
        <f ca="1"/>
        <v>125</v>
      </c>
      <c r="J6155" t="str">
        <f ca="1"/>
        <v>CS-DCF-Aaa-1YR-diff</v>
      </c>
      <c r="K6155">
        <f ca="1"/>
        <v>-3.4837799999999999</v>
      </c>
      <c r="L6155">
        <f ca="1"/>
        <v>-2.8849499999999999</v>
      </c>
      <c r="M6155">
        <f ca="1"/>
        <v>-2.5792600000000001</v>
      </c>
      <c r="N6155">
        <f ca="1"/>
        <v>0.05</v>
      </c>
      <c r="O6155" t="str">
        <f ca="1"/>
        <v>BIC</v>
      </c>
      <c r="P6155" t="str">
        <f ca="1"/>
        <v>c</v>
      </c>
      <c r="Q6155">
        <f ca="1"/>
        <v>0</v>
      </c>
      <c r="R6155" t="str">
        <f ca="1"/>
        <v>Series is Stationary. Null Hypothesis Rejecting</v>
      </c>
    </row>
    <row r="6156" spans="1:18" hidden="1">
      <c r="A6156" t="s">
        <v>252</v>
      </c>
      <c r="B6156" t="s">
        <v>253</v>
      </c>
      <c r="C6156">
        <f t="shared" si="32"/>
        <v>8243</v>
      </c>
      <c r="D6156" t="str">
        <f t="shared" si="36"/>
        <v>b8243:b8255</v>
      </c>
      <c r="F6156" cm="1">
        <f t="array" aca="1" ref="F6156:R6156" ca="1">TRANSPOSE(INDIRECT(D6156))</f>
        <v>-10.111800000000001</v>
      </c>
      <c r="G6156">
        <f ca="1"/>
        <v>9.9611600000000001E-18</v>
      </c>
      <c r="H6156">
        <f ca="1"/>
        <v>0</v>
      </c>
      <c r="I6156">
        <f ca="1"/>
        <v>126</v>
      </c>
      <c r="J6156" t="str">
        <f ca="1"/>
        <v>CS-DCF-Aa-1YR-diff</v>
      </c>
      <c r="K6156">
        <f ca="1"/>
        <v>-3.4833500000000002</v>
      </c>
      <c r="L6156">
        <f ca="1"/>
        <v>-2.8847700000000001</v>
      </c>
      <c r="M6156">
        <f ca="1"/>
        <v>-2.5791599999999999</v>
      </c>
      <c r="N6156">
        <f ca="1"/>
        <v>0.05</v>
      </c>
      <c r="O6156" t="str">
        <f ca="1"/>
        <v>BIC</v>
      </c>
      <c r="P6156" t="str">
        <f ca="1"/>
        <v>c</v>
      </c>
      <c r="Q6156">
        <f ca="1"/>
        <v>0</v>
      </c>
      <c r="R6156" t="str">
        <f ca="1"/>
        <v>Series is Stationary. Null Hypothesis Rejecting</v>
      </c>
    </row>
    <row r="6157" spans="1:18" hidden="1">
      <c r="A6157" t="s">
        <v>493</v>
      </c>
      <c r="C6157">
        <f t="shared" si="32"/>
        <v>8258</v>
      </c>
      <c r="D6157" t="str">
        <f t="shared" si="36"/>
        <v>b8258:b8270</v>
      </c>
      <c r="F6157" cm="1">
        <f t="array" aca="1" ref="F6157:R6157" ca="1">TRANSPOSE(INDIRECT(D6157))</f>
        <v>-9.7917299999999994</v>
      </c>
      <c r="G6157">
        <f ca="1"/>
        <v>6.3272400000000002E-17</v>
      </c>
      <c r="H6157">
        <f ca="1"/>
        <v>0</v>
      </c>
      <c r="I6157">
        <f ca="1"/>
        <v>126</v>
      </c>
      <c r="J6157" t="str">
        <f ca="1"/>
        <v>CS-DCF-A-1YR-diff</v>
      </c>
      <c r="K6157">
        <f ca="1"/>
        <v>-3.4833500000000002</v>
      </c>
      <c r="L6157">
        <f ca="1"/>
        <v>-2.8847700000000001</v>
      </c>
      <c r="M6157">
        <f ca="1"/>
        <v>-2.5791599999999999</v>
      </c>
      <c r="N6157">
        <f ca="1"/>
        <v>0.05</v>
      </c>
      <c r="O6157" t="str">
        <f ca="1"/>
        <v>BIC</v>
      </c>
      <c r="P6157" t="str">
        <f ca="1"/>
        <v>c</v>
      </c>
      <c r="Q6157">
        <f ca="1"/>
        <v>0</v>
      </c>
      <c r="R6157" t="str">
        <f ca="1"/>
        <v>Series is Stationary. Null Hypothesis Rejecting</v>
      </c>
    </row>
    <row r="6158" spans="1:18" hidden="1">
      <c r="A6158" t="s">
        <v>241</v>
      </c>
      <c r="B6158">
        <v>-3.2496399999999999</v>
      </c>
      <c r="C6158">
        <f t="shared" si="32"/>
        <v>8273</v>
      </c>
      <c r="D6158" t="str">
        <f t="shared" si="36"/>
        <v>b8273:b8285</v>
      </c>
      <c r="F6158" cm="1">
        <f t="array" aca="1" ref="F6158:R6158" ca="1">TRANSPOSE(INDIRECT(D6158))</f>
        <v>-8.71814</v>
      </c>
      <c r="G6158">
        <f ca="1"/>
        <v>3.4433900000000003E-14</v>
      </c>
      <c r="H6158">
        <f ca="1"/>
        <v>0</v>
      </c>
      <c r="I6158">
        <f ca="1"/>
        <v>126</v>
      </c>
      <c r="J6158" t="str">
        <f ca="1"/>
        <v>CS-DCF-Baa-1YR-diff</v>
      </c>
      <c r="K6158">
        <f ca="1"/>
        <v>-3.4833500000000002</v>
      </c>
      <c r="L6158">
        <f ca="1"/>
        <v>-2.8847700000000001</v>
      </c>
      <c r="M6158">
        <f ca="1"/>
        <v>-2.5791599999999999</v>
      </c>
      <c r="N6158">
        <f ca="1"/>
        <v>0.05</v>
      </c>
      <c r="O6158" t="str">
        <f ca="1"/>
        <v>BIC</v>
      </c>
      <c r="P6158" t="str">
        <f ca="1"/>
        <v>c</v>
      </c>
      <c r="Q6158">
        <f ca="1"/>
        <v>0</v>
      </c>
      <c r="R6158" t="str">
        <f ca="1"/>
        <v>Series is Stationary. Null Hypothesis Rejecting</v>
      </c>
    </row>
    <row r="6159" spans="1:18" hidden="1">
      <c r="A6159" t="s">
        <v>242</v>
      </c>
      <c r="B6159">
        <v>1.16402E-3</v>
      </c>
      <c r="C6159">
        <f t="shared" si="32"/>
        <v>8288</v>
      </c>
      <c r="D6159" t="str">
        <f t="shared" si="36"/>
        <v>b8288:b8300</v>
      </c>
      <c r="F6159" cm="1">
        <f t="array" aca="1" ref="F6159:R6159" ca="1">TRANSPOSE(INDIRECT(D6159))</f>
        <v>-8.9325799999999997</v>
      </c>
      <c r="G6159">
        <f ca="1"/>
        <v>9.7250900000000004E-15</v>
      </c>
      <c r="H6159">
        <f ca="1"/>
        <v>1</v>
      </c>
      <c r="I6159">
        <f ca="1"/>
        <v>125</v>
      </c>
      <c r="J6159" t="str">
        <f ca="1"/>
        <v>CS-DCF-Aaa-5YR-diff</v>
      </c>
      <c r="K6159">
        <f ca="1"/>
        <v>-3.4837799999999999</v>
      </c>
      <c r="L6159">
        <f ca="1"/>
        <v>-2.8849499999999999</v>
      </c>
      <c r="M6159">
        <f ca="1"/>
        <v>-2.5792600000000001</v>
      </c>
      <c r="N6159">
        <f ca="1"/>
        <v>0.05</v>
      </c>
      <c r="O6159" t="str">
        <f ca="1"/>
        <v>BIC</v>
      </c>
      <c r="P6159" t="str">
        <f ca="1"/>
        <v>c</v>
      </c>
      <c r="Q6159">
        <f ca="1"/>
        <v>0</v>
      </c>
      <c r="R6159" t="str">
        <f ca="1"/>
        <v>Series is Stationary. Null Hypothesis Rejecting</v>
      </c>
    </row>
    <row r="6160" spans="1:18" hidden="1">
      <c r="A6160" t="s">
        <v>243</v>
      </c>
      <c r="B6160">
        <v>0</v>
      </c>
      <c r="C6160">
        <f t="shared" si="32"/>
        <v>8303</v>
      </c>
      <c r="D6160" t="str">
        <f t="shared" si="36"/>
        <v>b8303:b8315</v>
      </c>
      <c r="F6160" cm="1">
        <f t="array" aca="1" ref="F6160:R6160" ca="1">TRANSPOSE(INDIRECT(D6160))</f>
        <v>-9.1845800000000004</v>
      </c>
      <c r="G6160">
        <f ca="1"/>
        <v>2.2051800000000001E-15</v>
      </c>
      <c r="H6160">
        <f ca="1"/>
        <v>0</v>
      </c>
      <c r="I6160">
        <f ca="1"/>
        <v>126</v>
      </c>
      <c r="J6160" t="str">
        <f ca="1"/>
        <v>CS-DCF-Aa-5YR-diff</v>
      </c>
      <c r="K6160">
        <f ca="1"/>
        <v>-3.4833500000000002</v>
      </c>
      <c r="L6160">
        <f ca="1"/>
        <v>-2.8847700000000001</v>
      </c>
      <c r="M6160">
        <f ca="1"/>
        <v>-2.5791599999999999</v>
      </c>
      <c r="N6160">
        <f ca="1"/>
        <v>0.05</v>
      </c>
      <c r="O6160" t="str">
        <f ca="1"/>
        <v>BIC</v>
      </c>
      <c r="P6160" t="str">
        <f ca="1"/>
        <v>c</v>
      </c>
      <c r="Q6160">
        <f ca="1"/>
        <v>0</v>
      </c>
      <c r="R6160" t="str">
        <f ca="1"/>
        <v>Series is Stationary. Null Hypothesis Rejecting</v>
      </c>
    </row>
    <row r="6161" spans="1:18" hidden="1">
      <c r="A6161" t="s">
        <v>244</v>
      </c>
      <c r="B6161">
        <v>126</v>
      </c>
      <c r="C6161">
        <f t="shared" si="32"/>
        <v>8318</v>
      </c>
      <c r="D6161" t="str">
        <f t="shared" si="36"/>
        <v>b8318:b8330</v>
      </c>
      <c r="F6161" cm="1">
        <f t="array" aca="1" ref="F6161:R6161" ca="1">TRANSPOSE(INDIRECT(D6161))</f>
        <v>-9.3961100000000002</v>
      </c>
      <c r="G6161">
        <f ca="1"/>
        <v>6.3678300000000002E-16</v>
      </c>
      <c r="H6161">
        <f ca="1"/>
        <v>0</v>
      </c>
      <c r="I6161">
        <f ca="1"/>
        <v>126</v>
      </c>
      <c r="J6161" t="str">
        <f ca="1"/>
        <v>CS-DCF-A-5YR-diff</v>
      </c>
      <c r="K6161">
        <f ca="1"/>
        <v>-3.4833500000000002</v>
      </c>
      <c r="L6161">
        <f ca="1"/>
        <v>-2.8847700000000001</v>
      </c>
      <c r="M6161">
        <f ca="1"/>
        <v>-2.5791599999999999</v>
      </c>
      <c r="N6161">
        <f ca="1"/>
        <v>0.05</v>
      </c>
      <c r="O6161" t="str">
        <f ca="1"/>
        <v>BIC</v>
      </c>
      <c r="P6161" t="str">
        <f ca="1"/>
        <v>c</v>
      </c>
      <c r="Q6161">
        <f ca="1"/>
        <v>0</v>
      </c>
      <c r="R6161" t="str">
        <f ca="1"/>
        <v>Series is Stationary. Null Hypothesis Rejecting</v>
      </c>
    </row>
    <row r="6162" spans="1:18" hidden="1">
      <c r="A6162" t="s">
        <v>169</v>
      </c>
      <c r="B6162" t="s">
        <v>120</v>
      </c>
      <c r="C6162">
        <f t="shared" si="32"/>
        <v>8333</v>
      </c>
      <c r="D6162" t="str">
        <f t="shared" si="36"/>
        <v>b8333:b8345</v>
      </c>
      <c r="F6162" cm="1">
        <f t="array" aca="1" ref="F6162:R6162" ca="1">TRANSPOSE(INDIRECT(D6162))</f>
        <v>-8.2586700000000004</v>
      </c>
      <c r="G6162">
        <f ca="1"/>
        <v>5.1537599999999998E-13</v>
      </c>
      <c r="H6162">
        <f ca="1"/>
        <v>0</v>
      </c>
      <c r="I6162">
        <f ca="1"/>
        <v>126</v>
      </c>
      <c r="J6162" t="str">
        <f ca="1"/>
        <v>CS-DCF-Baa-5YR-diff</v>
      </c>
      <c r="K6162">
        <f ca="1"/>
        <v>-3.4833500000000002</v>
      </c>
      <c r="L6162">
        <f ca="1"/>
        <v>-2.8847700000000001</v>
      </c>
      <c r="M6162">
        <f ca="1"/>
        <v>-2.5791599999999999</v>
      </c>
      <c r="N6162">
        <f ca="1"/>
        <v>0.05</v>
      </c>
      <c r="O6162" t="str">
        <f ca="1"/>
        <v>BIC</v>
      </c>
      <c r="P6162" t="str">
        <f ca="1"/>
        <v>c</v>
      </c>
      <c r="Q6162">
        <f ca="1"/>
        <v>0</v>
      </c>
      <c r="R6162" t="str">
        <f ca="1"/>
        <v>Series is Stationary. Null Hypothesis Rejecting</v>
      </c>
    </row>
    <row r="6163" spans="1:18" hidden="1">
      <c r="A6163" t="s">
        <v>246</v>
      </c>
      <c r="B6163">
        <v>-2.58371</v>
      </c>
      <c r="C6163">
        <f t="shared" si="32"/>
        <v>8348</v>
      </c>
      <c r="D6163" t="str">
        <f t="shared" si="36"/>
        <v>b8348:b8360</v>
      </c>
      <c r="F6163" cm="1">
        <f t="array" aca="1" ref="F6163:R6163" ca="1">TRANSPOSE(INDIRECT(D6163))</f>
        <v>-0.53533600000000003</v>
      </c>
      <c r="G6163">
        <f ca="1"/>
        <v>0.884934</v>
      </c>
      <c r="H6163">
        <f ca="1"/>
        <v>3</v>
      </c>
      <c r="I6163">
        <f ca="1"/>
        <v>123</v>
      </c>
      <c r="J6163" t="str">
        <f ca="1"/>
        <v>TB-3MO-TY</v>
      </c>
      <c r="K6163">
        <f ca="1"/>
        <v>-3.4846699999999999</v>
      </c>
      <c r="L6163">
        <f ca="1"/>
        <v>-2.8853399999999998</v>
      </c>
      <c r="M6163">
        <f ca="1"/>
        <v>-2.5794600000000001</v>
      </c>
      <c r="N6163">
        <f ca="1"/>
        <v>0.05</v>
      </c>
      <c r="O6163" t="str">
        <f ca="1"/>
        <v>BIC</v>
      </c>
      <c r="P6163" t="str">
        <f ca="1"/>
        <v>c</v>
      </c>
      <c r="Q6163">
        <f ca="1"/>
        <v>0.88490000000000002</v>
      </c>
      <c r="R6163" t="str">
        <f ca="1"/>
        <v>Series is Non-stationary. Null Hypothesis Weak...</v>
      </c>
    </row>
    <row r="6164" spans="1:18" hidden="1">
      <c r="A6164" t="s">
        <v>247</v>
      </c>
      <c r="B6164">
        <v>-1.94333</v>
      </c>
      <c r="C6164">
        <f t="shared" si="32"/>
        <v>8363</v>
      </c>
      <c r="D6164" t="str">
        <f t="shared" si="36"/>
        <v>b8363:b8375</v>
      </c>
      <c r="F6164" cm="1">
        <f t="array" aca="1" ref="F6164:R6164" ca="1">TRANSPOSE(INDIRECT(D6164))</f>
        <v>-1.0281199999999999</v>
      </c>
      <c r="G6164">
        <f ca="1"/>
        <v>0.74287000000000003</v>
      </c>
      <c r="H6164">
        <f ca="1"/>
        <v>3</v>
      </c>
      <c r="I6164">
        <f ca="1"/>
        <v>123</v>
      </c>
      <c r="J6164" t="str">
        <f ca="1"/>
        <v>TB-1YR-TY</v>
      </c>
      <c r="K6164">
        <f ca="1"/>
        <v>-3.4846699999999999</v>
      </c>
      <c r="L6164">
        <f ca="1"/>
        <v>-2.8853399999999998</v>
      </c>
      <c r="M6164">
        <f ca="1"/>
        <v>-2.5794600000000001</v>
      </c>
      <c r="N6164">
        <f ca="1"/>
        <v>0.05</v>
      </c>
      <c r="O6164" t="str">
        <f ca="1"/>
        <v>BIC</v>
      </c>
      <c r="P6164" t="str">
        <f ca="1"/>
        <v>c</v>
      </c>
      <c r="Q6164">
        <f ca="1"/>
        <v>0.7429</v>
      </c>
      <c r="R6164" t="str">
        <f ca="1"/>
        <v>Series is Non-stationary. Null Hypothesis Weak...</v>
      </c>
    </row>
    <row r="6165" spans="1:18" hidden="1">
      <c r="A6165" t="s">
        <v>248</v>
      </c>
      <c r="B6165">
        <v>-1.61487</v>
      </c>
      <c r="C6165">
        <f t="shared" si="32"/>
        <v>8378</v>
      </c>
      <c r="D6165" t="str">
        <f t="shared" si="36"/>
        <v>b8378:b8390</v>
      </c>
      <c r="F6165" cm="1">
        <f t="array" aca="1" ref="F6165:R6165" ca="1">TRANSPOSE(INDIRECT(D6165))</f>
        <v>-1.9330400000000001</v>
      </c>
      <c r="G6165">
        <f ca="1"/>
        <v>0.31668200000000002</v>
      </c>
      <c r="H6165">
        <f ca="1"/>
        <v>0</v>
      </c>
      <c r="I6165">
        <f ca="1"/>
        <v>126</v>
      </c>
      <c r="J6165" t="str">
        <f ca="1"/>
        <v>TB-5YR-TY</v>
      </c>
      <c r="K6165">
        <f ca="1"/>
        <v>-3.4833500000000002</v>
      </c>
      <c r="L6165">
        <f ca="1"/>
        <v>-2.8847700000000001</v>
      </c>
      <c r="M6165">
        <f ca="1"/>
        <v>-2.5791599999999999</v>
      </c>
      <c r="N6165">
        <f ca="1"/>
        <v>0.05</v>
      </c>
      <c r="O6165" t="str">
        <f ca="1"/>
        <v>BIC</v>
      </c>
      <c r="P6165" t="str">
        <f ca="1"/>
        <v>c</v>
      </c>
      <c r="Q6165">
        <f ca="1"/>
        <v>0.31669999999999998</v>
      </c>
      <c r="R6165" t="str">
        <f ca="1"/>
        <v>Series is Non-stationary. Null Hypothesis Weak...</v>
      </c>
    </row>
    <row r="6166" spans="1:18" hidden="1">
      <c r="A6166" t="s">
        <v>265</v>
      </c>
      <c r="B6166">
        <v>0.05</v>
      </c>
      <c r="C6166">
        <f t="shared" si="32"/>
        <v>8393</v>
      </c>
      <c r="D6166" t="str">
        <f t="shared" ref="D6166:D6229" si="37">"b"&amp;C6166&amp;":b"&amp;C6166+12</f>
        <v>b8393:b8405</v>
      </c>
      <c r="F6166" cm="1">
        <f t="array" aca="1" ref="F6166:R6166" ca="1">TRANSPOSE(INDIRECT(D6166))</f>
        <v>-3.4381599999999999</v>
      </c>
      <c r="G6166">
        <f ca="1"/>
        <v>9.72487E-3</v>
      </c>
      <c r="H6166">
        <f ca="1"/>
        <v>2</v>
      </c>
      <c r="I6166">
        <f ca="1"/>
        <v>124</v>
      </c>
      <c r="J6166" t="str">
        <f ca="1"/>
        <v>TB-3MO-TY-diff</v>
      </c>
      <c r="K6166">
        <f ca="1"/>
        <v>-3.4842200000000001</v>
      </c>
      <c r="L6166">
        <f ca="1"/>
        <v>-2.8851499999999999</v>
      </c>
      <c r="M6166">
        <f ca="1"/>
        <v>-2.5793599999999999</v>
      </c>
      <c r="N6166">
        <f ca="1"/>
        <v>0.05</v>
      </c>
      <c r="O6166" t="str">
        <f ca="1"/>
        <v>BIC</v>
      </c>
      <c r="P6166" t="str">
        <f ca="1"/>
        <v>c</v>
      </c>
      <c r="Q6166">
        <f ca="1"/>
        <v>9.7000000000000003E-3</v>
      </c>
      <c r="R6166" t="str">
        <f ca="1"/>
        <v>Series is Stationary. Null Hypothesis Rejecting</v>
      </c>
    </row>
    <row r="6167" spans="1:18" hidden="1">
      <c r="A6167" t="s">
        <v>683</v>
      </c>
      <c r="B6167" t="s">
        <v>403</v>
      </c>
      <c r="C6167">
        <f t="shared" si="32"/>
        <v>8408</v>
      </c>
      <c r="D6167" t="str">
        <f t="shared" si="37"/>
        <v>b8408:b8420</v>
      </c>
      <c r="F6167" cm="1">
        <f t="array" aca="1" ref="F6167:R6167" ca="1">TRANSPOSE(INDIRECT(D6167))</f>
        <v>-3.4791500000000002</v>
      </c>
      <c r="G6167">
        <f ca="1"/>
        <v>8.5391000000000009E-3</v>
      </c>
      <c r="H6167">
        <f ca="1"/>
        <v>2</v>
      </c>
      <c r="I6167">
        <f ca="1"/>
        <v>124</v>
      </c>
      <c r="J6167" t="str">
        <f ca="1"/>
        <v>TB-1YR-TY-diff</v>
      </c>
      <c r="K6167">
        <f ca="1"/>
        <v>-3.4842200000000001</v>
      </c>
      <c r="L6167">
        <f ca="1"/>
        <v>-2.8851499999999999</v>
      </c>
      <c r="M6167">
        <f ca="1"/>
        <v>-2.5793599999999999</v>
      </c>
      <c r="N6167">
        <f ca="1"/>
        <v>0.05</v>
      </c>
      <c r="O6167" t="str">
        <f ca="1"/>
        <v>BIC</v>
      </c>
      <c r="P6167" t="str">
        <f ca="1"/>
        <v>c</v>
      </c>
      <c r="Q6167">
        <f ca="1"/>
        <v>8.5000000000000006E-3</v>
      </c>
      <c r="R6167" t="str">
        <f ca="1"/>
        <v>Series is Stationary. Null Hypothesis Rejecting</v>
      </c>
    </row>
    <row r="6168" spans="1:18" hidden="1">
      <c r="A6168" t="s">
        <v>684</v>
      </c>
      <c r="B6168" t="s">
        <v>686</v>
      </c>
      <c r="C6168">
        <f t="shared" si="32"/>
        <v>8423</v>
      </c>
      <c r="D6168" t="str">
        <f t="shared" si="37"/>
        <v>b8423:b8435</v>
      </c>
      <c r="F6168" cm="1">
        <f t="array" aca="1" ref="F6168:R6168" ca="1">TRANSPOSE(INDIRECT(D6168))</f>
        <v>-11.4765</v>
      </c>
      <c r="G6168">
        <f ca="1"/>
        <v>5.1153699999999999E-21</v>
      </c>
      <c r="H6168">
        <f ca="1"/>
        <v>0</v>
      </c>
      <c r="I6168">
        <f ca="1"/>
        <v>126</v>
      </c>
      <c r="J6168" t="str">
        <f ca="1"/>
        <v>TB-5YR-TY-diff</v>
      </c>
      <c r="K6168">
        <f ca="1"/>
        <v>-3.4833500000000002</v>
      </c>
      <c r="L6168">
        <f ca="1"/>
        <v>-2.8847700000000001</v>
      </c>
      <c r="M6168">
        <f ca="1"/>
        <v>-2.5791599999999999</v>
      </c>
      <c r="N6168">
        <f ca="1"/>
        <v>0.05</v>
      </c>
      <c r="O6168" t="str">
        <f ca="1"/>
        <v>BIC</v>
      </c>
      <c r="P6168" t="str">
        <f ca="1"/>
        <v>c</v>
      </c>
      <c r="Q6168">
        <f ca="1"/>
        <v>0</v>
      </c>
      <c r="R6168" t="str">
        <f ca="1"/>
        <v>Series is Stationary. Null Hypothesis Rejecting</v>
      </c>
    </row>
    <row r="6169" spans="1:18">
      <c r="A6169" t="s">
        <v>685</v>
      </c>
      <c r="B6169">
        <v>1.1999999999999999E-3</v>
      </c>
      <c r="C6169">
        <f t="shared" si="32"/>
        <v>8438</v>
      </c>
      <c r="D6169" t="str">
        <f t="shared" si="37"/>
        <v>b8438:b8450</v>
      </c>
      <c r="F6169" cm="1">
        <f t="array" aca="1" ref="F6169:R6169" ca="1">TRANSPOSE(INDIRECT(D6169))</f>
        <v>-2.7881</v>
      </c>
      <c r="G6169">
        <f ca="1"/>
        <v>5.9994499999999999E-2</v>
      </c>
      <c r="H6169">
        <f ca="1"/>
        <v>0</v>
      </c>
      <c r="I6169">
        <f ca="1"/>
        <v>126</v>
      </c>
      <c r="J6169" t="str">
        <f ca="1"/>
        <v>CS-Aaa-3MO</v>
      </c>
      <c r="K6169">
        <f ca="1"/>
        <v>-3.4833500000000002</v>
      </c>
      <c r="L6169">
        <f ca="1"/>
        <v>-2.8847700000000001</v>
      </c>
      <c r="M6169">
        <f ca="1"/>
        <v>-2.5791599999999999</v>
      </c>
      <c r="N6169">
        <f ca="1"/>
        <v>0.01</v>
      </c>
      <c r="O6169" t="str">
        <f ca="1"/>
        <v>BIC</v>
      </c>
      <c r="P6169" t="str">
        <f ca="1"/>
        <v>c</v>
      </c>
      <c r="Q6169">
        <f ca="1"/>
        <v>0.06</v>
      </c>
      <c r="R6169" t="str">
        <f ca="1"/>
        <v>Series is Non-stationary. Null Hypothesis Weak...</v>
      </c>
    </row>
    <row r="6170" spans="1:18" hidden="1">
      <c r="A6170" t="s">
        <v>250</v>
      </c>
      <c r="B6170" t="s">
        <v>697</v>
      </c>
      <c r="C6170">
        <f t="shared" si="32"/>
        <v>8453</v>
      </c>
      <c r="D6170" t="str">
        <f t="shared" si="37"/>
        <v>b8453:b8465</v>
      </c>
      <c r="F6170" cm="1">
        <f t="array" aca="1" ref="F6170:R6170" ca="1">TRANSPOSE(INDIRECT(D6170))</f>
        <v>-2.5422099999999999</v>
      </c>
      <c r="G6170">
        <f ca="1"/>
        <v>0.10553800000000001</v>
      </c>
      <c r="H6170">
        <f ca="1"/>
        <v>0</v>
      </c>
      <c r="I6170">
        <f ca="1"/>
        <v>126</v>
      </c>
      <c r="J6170" t="str">
        <f ca="1"/>
        <v>CS-Aa-3MO</v>
      </c>
      <c r="K6170">
        <f ca="1"/>
        <v>-3.4833500000000002</v>
      </c>
      <c r="L6170">
        <f ca="1"/>
        <v>-2.8847700000000001</v>
      </c>
      <c r="M6170">
        <f ca="1"/>
        <v>-2.5791599999999999</v>
      </c>
      <c r="N6170">
        <f ca="1"/>
        <v>0.01</v>
      </c>
      <c r="O6170" t="str">
        <f ca="1"/>
        <v>BIC</v>
      </c>
      <c r="P6170" t="str">
        <f ca="1"/>
        <v>c</v>
      </c>
      <c r="Q6170">
        <f ca="1"/>
        <v>0.1055</v>
      </c>
      <c r="R6170" t="str">
        <f ca="1"/>
        <v>Series is Non-stationary. Null Hypothesis Weak...</v>
      </c>
    </row>
    <row r="6171" spans="1:18" hidden="1">
      <c r="A6171" t="s">
        <v>252</v>
      </c>
      <c r="B6171" t="s">
        <v>253</v>
      </c>
      <c r="C6171">
        <f t="shared" si="32"/>
        <v>8468</v>
      </c>
      <c r="D6171" t="str">
        <f t="shared" si="37"/>
        <v>b8468:b8480</v>
      </c>
      <c r="F6171" cm="1">
        <f t="array" aca="1" ref="F6171:R6171" ca="1">TRANSPOSE(INDIRECT(D6171))</f>
        <v>-2.6732300000000002</v>
      </c>
      <c r="G6171">
        <f ca="1"/>
        <v>7.8785999999999995E-2</v>
      </c>
      <c r="H6171">
        <f ca="1"/>
        <v>0</v>
      </c>
      <c r="I6171">
        <f ca="1"/>
        <v>126</v>
      </c>
      <c r="J6171" t="str">
        <f ca="1"/>
        <v>CS-A-3MO</v>
      </c>
      <c r="K6171">
        <f ca="1"/>
        <v>-3.4833500000000002</v>
      </c>
      <c r="L6171">
        <f ca="1"/>
        <v>-2.8847700000000001</v>
      </c>
      <c r="M6171">
        <f ca="1"/>
        <v>-2.5791599999999999</v>
      </c>
      <c r="N6171">
        <f ca="1"/>
        <v>0.01</v>
      </c>
      <c r="O6171" t="str">
        <f ca="1"/>
        <v>BIC</v>
      </c>
      <c r="P6171" t="str">
        <f ca="1"/>
        <v>c</v>
      </c>
      <c r="Q6171">
        <f ca="1"/>
        <v>7.8799999999999995E-2</v>
      </c>
      <c r="R6171" t="str">
        <f ca="1"/>
        <v>Series is Non-stationary. Null Hypothesis Weak...</v>
      </c>
    </row>
    <row r="6172" spans="1:18" hidden="1">
      <c r="A6172" t="s">
        <v>494</v>
      </c>
      <c r="C6172">
        <f t="shared" si="32"/>
        <v>8483</v>
      </c>
      <c r="D6172" t="str">
        <f t="shared" si="37"/>
        <v>b8483:b8495</v>
      </c>
      <c r="F6172" cm="1">
        <f t="array" aca="1" ref="F6172:R6172" ca="1">TRANSPOSE(INDIRECT(D6172))</f>
        <v>-4.2697500000000002</v>
      </c>
      <c r="G6172">
        <f ca="1"/>
        <v>5.0095700000000001E-4</v>
      </c>
      <c r="H6172">
        <f ca="1"/>
        <v>0</v>
      </c>
      <c r="I6172">
        <f ca="1"/>
        <v>126</v>
      </c>
      <c r="J6172" t="str">
        <f ca="1"/>
        <v>CS-Baa-3MO</v>
      </c>
      <c r="K6172">
        <f ca="1"/>
        <v>-3.4833500000000002</v>
      </c>
      <c r="L6172">
        <f ca="1"/>
        <v>-2.8847700000000001</v>
      </c>
      <c r="M6172">
        <f ca="1"/>
        <v>-2.5791599999999999</v>
      </c>
      <c r="N6172">
        <f ca="1"/>
        <v>0.01</v>
      </c>
      <c r="O6172" t="str">
        <f ca="1"/>
        <v>BIC</v>
      </c>
      <c r="P6172" t="str">
        <f ca="1"/>
        <v>c</v>
      </c>
      <c r="Q6172">
        <f ca="1"/>
        <v>5.0000000000000001E-4</v>
      </c>
      <c r="R6172" t="str">
        <f ca="1"/>
        <v>Series is Stationary. Null Hypothesis Rejecting</v>
      </c>
    </row>
    <row r="6173" spans="1:18" hidden="1">
      <c r="A6173" t="s">
        <v>241</v>
      </c>
      <c r="B6173">
        <v>-3.9081800000000002</v>
      </c>
      <c r="C6173">
        <f t="shared" si="32"/>
        <v>8498</v>
      </c>
      <c r="D6173" t="str">
        <f t="shared" si="37"/>
        <v>b8498:b8510</v>
      </c>
      <c r="F6173" cm="1">
        <f t="array" aca="1" ref="F6173:R6173" ca="1">TRANSPOSE(INDIRECT(D6173))</f>
        <v>-2.96618</v>
      </c>
      <c r="G6173">
        <f ca="1"/>
        <v>3.8175800000000003E-2</v>
      </c>
      <c r="H6173">
        <f ca="1"/>
        <v>0</v>
      </c>
      <c r="I6173">
        <f ca="1"/>
        <v>126</v>
      </c>
      <c r="J6173" t="str">
        <f ca="1"/>
        <v>CS-Aaa-1YR</v>
      </c>
      <c r="K6173">
        <f ca="1"/>
        <v>-3.4833500000000002</v>
      </c>
      <c r="L6173">
        <f ca="1"/>
        <v>-2.8847700000000001</v>
      </c>
      <c r="M6173">
        <f ca="1"/>
        <v>-2.5791599999999999</v>
      </c>
      <c r="N6173">
        <f ca="1"/>
        <v>0.01</v>
      </c>
      <c r="O6173" t="str">
        <f ca="1"/>
        <v>BIC</v>
      </c>
      <c r="P6173" t="str">
        <f ca="1"/>
        <v>c</v>
      </c>
      <c r="Q6173">
        <f ca="1"/>
        <v>3.8199999999999998E-2</v>
      </c>
      <c r="R6173" t="str">
        <f ca="1"/>
        <v>Series is Non-stationary. Null Hypothesis Weak...</v>
      </c>
    </row>
    <row r="6174" spans="1:18" hidden="1">
      <c r="A6174" t="s">
        <v>242</v>
      </c>
      <c r="B6174">
        <v>1.04944E-4</v>
      </c>
      <c r="C6174">
        <f t="shared" si="32"/>
        <v>8513</v>
      </c>
      <c r="D6174" t="str">
        <f t="shared" si="37"/>
        <v>b8513:b8525</v>
      </c>
      <c r="F6174" cm="1">
        <f t="array" aca="1" ref="F6174:R6174" ca="1">TRANSPOSE(INDIRECT(D6174))</f>
        <v>-2.8680300000000001</v>
      </c>
      <c r="G6174">
        <f ca="1"/>
        <v>4.91937E-2</v>
      </c>
      <c r="H6174">
        <f ca="1"/>
        <v>0</v>
      </c>
      <c r="I6174">
        <f ca="1"/>
        <v>126</v>
      </c>
      <c r="J6174" t="str">
        <f ca="1"/>
        <v>CS-Aa-1YR</v>
      </c>
      <c r="K6174">
        <f ca="1"/>
        <v>-3.4833500000000002</v>
      </c>
      <c r="L6174">
        <f ca="1"/>
        <v>-2.8847700000000001</v>
      </c>
      <c r="M6174">
        <f ca="1"/>
        <v>-2.5791599999999999</v>
      </c>
      <c r="N6174">
        <f ca="1"/>
        <v>0.01</v>
      </c>
      <c r="O6174" t="str">
        <f ca="1"/>
        <v>BIC</v>
      </c>
      <c r="P6174" t="str">
        <f ca="1"/>
        <v>c</v>
      </c>
      <c r="Q6174">
        <f ca="1"/>
        <v>4.9200000000000001E-2</v>
      </c>
      <c r="R6174" t="str">
        <f ca="1"/>
        <v>Series is Non-stationary. Null Hypothesis Weak...</v>
      </c>
    </row>
    <row r="6175" spans="1:18" hidden="1">
      <c r="A6175" t="s">
        <v>243</v>
      </c>
      <c r="B6175">
        <v>0</v>
      </c>
      <c r="C6175">
        <f t="shared" si="32"/>
        <v>8528</v>
      </c>
      <c r="D6175" t="str">
        <f t="shared" si="37"/>
        <v>b8528:b8540</v>
      </c>
      <c r="F6175" cm="1">
        <f t="array" aca="1" ref="F6175:R6175" ca="1">TRANSPOSE(INDIRECT(D6175))</f>
        <v>-3.0018099999999999</v>
      </c>
      <c r="G6175">
        <f ca="1"/>
        <v>3.4725699999999998E-2</v>
      </c>
      <c r="H6175">
        <f ca="1"/>
        <v>0</v>
      </c>
      <c r="I6175">
        <f ca="1"/>
        <v>126</v>
      </c>
      <c r="J6175" t="str">
        <f ca="1"/>
        <v>CS-A-1YR</v>
      </c>
      <c r="K6175">
        <f ca="1"/>
        <v>-3.4833500000000002</v>
      </c>
      <c r="L6175">
        <f ca="1"/>
        <v>-2.8847700000000001</v>
      </c>
      <c r="M6175">
        <f ca="1"/>
        <v>-2.5791599999999999</v>
      </c>
      <c r="N6175">
        <f ca="1"/>
        <v>0.01</v>
      </c>
      <c r="O6175" t="str">
        <f ca="1"/>
        <v>BIC</v>
      </c>
      <c r="P6175" t="str">
        <f ca="1"/>
        <v>c</v>
      </c>
      <c r="Q6175">
        <f ca="1"/>
        <v>3.4700000000000002E-2</v>
      </c>
      <c r="R6175" t="str">
        <f ca="1"/>
        <v>Series is Non-stationary. Null Hypothesis Weak...</v>
      </c>
    </row>
    <row r="6176" spans="1:18" hidden="1">
      <c r="A6176" t="s">
        <v>244</v>
      </c>
      <c r="B6176">
        <v>126</v>
      </c>
      <c r="C6176">
        <f t="shared" si="32"/>
        <v>8543</v>
      </c>
      <c r="D6176" t="str">
        <f t="shared" si="37"/>
        <v>b8543:b8555</v>
      </c>
      <c r="F6176" cm="1">
        <f t="array" aca="1" ref="F6176:R6176" ca="1">TRANSPOSE(INDIRECT(D6176))</f>
        <v>-4.6659699999999997</v>
      </c>
      <c r="G6176">
        <f ca="1"/>
        <v>9.7453200000000004E-5</v>
      </c>
      <c r="H6176">
        <f ca="1"/>
        <v>0</v>
      </c>
      <c r="I6176">
        <f ca="1"/>
        <v>126</v>
      </c>
      <c r="J6176" t="str">
        <f ca="1"/>
        <v>CS-Baa-1YR</v>
      </c>
      <c r="K6176">
        <f ca="1"/>
        <v>-3.4833500000000002</v>
      </c>
      <c r="L6176">
        <f ca="1"/>
        <v>-2.8847700000000001</v>
      </c>
      <c r="M6176">
        <f ca="1"/>
        <v>-2.5791599999999999</v>
      </c>
      <c r="N6176">
        <f ca="1"/>
        <v>0.01</v>
      </c>
      <c r="O6176" t="str">
        <f ca="1"/>
        <v>BIC</v>
      </c>
      <c r="P6176" t="str">
        <f ca="1"/>
        <v>c</v>
      </c>
      <c r="Q6176">
        <f ca="1"/>
        <v>1E-4</v>
      </c>
      <c r="R6176" t="str">
        <f ca="1"/>
        <v>Series is Stationary. Null Hypothesis Rejecting</v>
      </c>
    </row>
    <row r="6177" spans="1:18" hidden="1">
      <c r="A6177" t="s">
        <v>169</v>
      </c>
      <c r="B6177" t="s">
        <v>121</v>
      </c>
      <c r="C6177">
        <f t="shared" si="32"/>
        <v>8558</v>
      </c>
      <c r="D6177" t="str">
        <f t="shared" si="37"/>
        <v>b8558:b8570</v>
      </c>
      <c r="F6177" cm="1">
        <f t="array" aca="1" ref="F6177:R6177" ca="1">TRANSPOSE(INDIRECT(D6177))</f>
        <v>-5.9537699999999996</v>
      </c>
      <c r="G6177">
        <f ca="1"/>
        <v>2.11681E-7</v>
      </c>
      <c r="H6177">
        <f ca="1"/>
        <v>0</v>
      </c>
      <c r="I6177">
        <f ca="1"/>
        <v>126</v>
      </c>
      <c r="J6177" t="str">
        <f ca="1"/>
        <v>CS-Aaa-5YR</v>
      </c>
      <c r="K6177">
        <f ca="1"/>
        <v>-3.4833500000000002</v>
      </c>
      <c r="L6177">
        <f ca="1"/>
        <v>-2.8847700000000001</v>
      </c>
      <c r="M6177">
        <f ca="1"/>
        <v>-2.5791599999999999</v>
      </c>
      <c r="N6177">
        <f ca="1"/>
        <v>0.01</v>
      </c>
      <c r="O6177" t="str">
        <f ca="1"/>
        <v>BIC</v>
      </c>
      <c r="P6177" t="str">
        <f ca="1"/>
        <v>c</v>
      </c>
      <c r="Q6177">
        <f ca="1"/>
        <v>0</v>
      </c>
      <c r="R6177" t="str">
        <f ca="1"/>
        <v>Series is Stationary. Null Hypothesis Rejecting</v>
      </c>
    </row>
    <row r="6178" spans="1:18" hidden="1">
      <c r="A6178" t="s">
        <v>246</v>
      </c>
      <c r="B6178">
        <v>-2.58371</v>
      </c>
      <c r="C6178">
        <f t="shared" si="32"/>
        <v>8573</v>
      </c>
      <c r="D6178" t="str">
        <f t="shared" si="37"/>
        <v>b8573:b8585</v>
      </c>
      <c r="F6178" cm="1">
        <f t="array" aca="1" ref="F6178:R6178" ca="1">TRANSPOSE(INDIRECT(D6178))</f>
        <v>-4.4057899999999997</v>
      </c>
      <c r="G6178">
        <f ca="1"/>
        <v>2.8990199999999998E-4</v>
      </c>
      <c r="H6178">
        <f ca="1"/>
        <v>0</v>
      </c>
      <c r="I6178">
        <f ca="1"/>
        <v>126</v>
      </c>
      <c r="J6178" t="str">
        <f ca="1"/>
        <v>CS-Aa-5YR</v>
      </c>
      <c r="K6178">
        <f ca="1"/>
        <v>-3.4833500000000002</v>
      </c>
      <c r="L6178">
        <f ca="1"/>
        <v>-2.8847700000000001</v>
      </c>
      <c r="M6178">
        <f ca="1"/>
        <v>-2.5791599999999999</v>
      </c>
      <c r="N6178">
        <f ca="1"/>
        <v>0.01</v>
      </c>
      <c r="O6178" t="str">
        <f ca="1"/>
        <v>BIC</v>
      </c>
      <c r="P6178" t="str">
        <f ca="1"/>
        <v>c</v>
      </c>
      <c r="Q6178">
        <f ca="1"/>
        <v>2.9999999999999997E-4</v>
      </c>
      <c r="R6178" t="str">
        <f ca="1"/>
        <v>Series is Stationary. Null Hypothesis Rejecting</v>
      </c>
    </row>
    <row r="6179" spans="1:18" hidden="1">
      <c r="A6179" t="s">
        <v>247</v>
      </c>
      <c r="B6179">
        <v>-1.94333</v>
      </c>
      <c r="C6179">
        <f t="shared" si="32"/>
        <v>8588</v>
      </c>
      <c r="D6179" t="str">
        <f t="shared" si="37"/>
        <v>b8588:b8600</v>
      </c>
      <c r="F6179" cm="1">
        <f t="array" aca="1" ref="F6179:R6179" ca="1">TRANSPOSE(INDIRECT(D6179))</f>
        <v>-4.1392199999999999</v>
      </c>
      <c r="G6179">
        <f ca="1"/>
        <v>8.3362699999999998E-4</v>
      </c>
      <c r="H6179">
        <f ca="1"/>
        <v>0</v>
      </c>
      <c r="I6179">
        <f ca="1"/>
        <v>126</v>
      </c>
      <c r="J6179" t="str">
        <f ca="1"/>
        <v>CS-A-5YR</v>
      </c>
      <c r="K6179">
        <f ca="1"/>
        <v>-3.4833500000000002</v>
      </c>
      <c r="L6179">
        <f ca="1"/>
        <v>-2.8847700000000001</v>
      </c>
      <c r="M6179">
        <f ca="1"/>
        <v>-2.5791599999999999</v>
      </c>
      <c r="N6179">
        <f ca="1"/>
        <v>0.01</v>
      </c>
      <c r="O6179" t="str">
        <f ca="1"/>
        <v>BIC</v>
      </c>
      <c r="P6179" t="str">
        <f ca="1"/>
        <v>c</v>
      </c>
      <c r="Q6179">
        <f ca="1"/>
        <v>8.0000000000000004E-4</v>
      </c>
      <c r="R6179" t="str">
        <f ca="1"/>
        <v>Series is Stationary. Null Hypothesis Rejecting</v>
      </c>
    </row>
    <row r="6180" spans="1:18" hidden="1">
      <c r="A6180" t="s">
        <v>248</v>
      </c>
      <c r="B6180">
        <v>-1.61487</v>
      </c>
      <c r="C6180">
        <f t="shared" si="32"/>
        <v>8603</v>
      </c>
      <c r="D6180" t="str">
        <f t="shared" si="37"/>
        <v>b8603:b8615</v>
      </c>
      <c r="F6180" cm="1">
        <f t="array" aca="1" ref="F6180:R6180" ca="1">TRANSPOSE(INDIRECT(D6180))</f>
        <v>-5.4018699999999997</v>
      </c>
      <c r="G6180">
        <f ca="1"/>
        <v>3.3567800000000001E-6</v>
      </c>
      <c r="H6180">
        <f ca="1"/>
        <v>0</v>
      </c>
      <c r="I6180">
        <f ca="1"/>
        <v>126</v>
      </c>
      <c r="J6180" t="str">
        <f ca="1"/>
        <v>CS-Baa-5YR</v>
      </c>
      <c r="K6180">
        <f ca="1"/>
        <v>-3.4833500000000002</v>
      </c>
      <c r="L6180">
        <f ca="1"/>
        <v>-2.8847700000000001</v>
      </c>
      <c r="M6180">
        <f ca="1"/>
        <v>-2.5791599999999999</v>
      </c>
      <c r="N6180">
        <f ca="1"/>
        <v>0.01</v>
      </c>
      <c r="O6180" t="str">
        <f ca="1"/>
        <v>BIC</v>
      </c>
      <c r="P6180" t="str">
        <f ca="1"/>
        <v>c</v>
      </c>
      <c r="Q6180">
        <f ca="1"/>
        <v>0</v>
      </c>
      <c r="R6180" t="str">
        <f ca="1"/>
        <v>Series is Stationary. Null Hypothesis Rejecting</v>
      </c>
    </row>
    <row r="6181" spans="1:18" hidden="1">
      <c r="A6181" t="s">
        <v>265</v>
      </c>
      <c r="B6181">
        <v>0.05</v>
      </c>
      <c r="C6181">
        <f t="shared" si="32"/>
        <v>8618</v>
      </c>
      <c r="D6181" t="str">
        <f t="shared" si="37"/>
        <v>b8618:b8630</v>
      </c>
      <c r="F6181" cm="1">
        <f t="array" aca="1" ref="F6181:R6181" ca="1">TRANSPOSE(INDIRECT(D6181))</f>
        <v>-2.7157300000000002</v>
      </c>
      <c r="G6181">
        <f ca="1"/>
        <v>7.1355500000000002E-2</v>
      </c>
      <c r="H6181">
        <f ca="1"/>
        <v>0</v>
      </c>
      <c r="I6181">
        <f ca="1"/>
        <v>126</v>
      </c>
      <c r="J6181" t="str">
        <f ca="1"/>
        <v>CS-DCF-Aaa-3MO</v>
      </c>
      <c r="K6181">
        <f ca="1"/>
        <v>-3.4833500000000002</v>
      </c>
      <c r="L6181">
        <f ca="1"/>
        <v>-2.8847700000000001</v>
      </c>
      <c r="M6181">
        <f ca="1"/>
        <v>-2.5791599999999999</v>
      </c>
      <c r="N6181">
        <f ca="1"/>
        <v>0.01</v>
      </c>
      <c r="O6181" t="str">
        <f ca="1"/>
        <v>BIC</v>
      </c>
      <c r="P6181" t="str">
        <f ca="1"/>
        <v>c</v>
      </c>
      <c r="Q6181">
        <f ca="1"/>
        <v>7.1400000000000005E-2</v>
      </c>
      <c r="R6181" t="str">
        <f ca="1"/>
        <v>Series is Non-stationary. Null Hypothesis Weak...</v>
      </c>
    </row>
    <row r="6182" spans="1:18" hidden="1">
      <c r="A6182" t="s">
        <v>683</v>
      </c>
      <c r="B6182" t="s">
        <v>403</v>
      </c>
      <c r="C6182">
        <f t="shared" si="32"/>
        <v>8633</v>
      </c>
      <c r="D6182" t="str">
        <f t="shared" si="37"/>
        <v>b8633:b8645</v>
      </c>
      <c r="F6182" cm="1">
        <f t="array" aca="1" ref="F6182:R6182" ca="1">TRANSPOSE(INDIRECT(D6182))</f>
        <v>-2.46482</v>
      </c>
      <c r="G6182">
        <f ca="1"/>
        <v>0.124269</v>
      </c>
      <c r="H6182">
        <f ca="1"/>
        <v>0</v>
      </c>
      <c r="I6182">
        <f ca="1"/>
        <v>126</v>
      </c>
      <c r="J6182" t="str">
        <f ca="1"/>
        <v>CS-DCF-Aa-3MO</v>
      </c>
      <c r="K6182">
        <f ca="1"/>
        <v>-3.4833500000000002</v>
      </c>
      <c r="L6182">
        <f ca="1"/>
        <v>-2.8847700000000001</v>
      </c>
      <c r="M6182">
        <f ca="1"/>
        <v>-2.5791599999999999</v>
      </c>
      <c r="N6182">
        <f ca="1"/>
        <v>0.01</v>
      </c>
      <c r="O6182" t="str">
        <f ca="1"/>
        <v>BIC</v>
      </c>
      <c r="P6182" t="str">
        <f ca="1"/>
        <v>c</v>
      </c>
      <c r="Q6182">
        <f ca="1"/>
        <v>0.12429999999999999</v>
      </c>
      <c r="R6182" t="str">
        <f ca="1"/>
        <v>Series is Non-stationary. Null Hypothesis Weak...</v>
      </c>
    </row>
    <row r="6183" spans="1:18" hidden="1">
      <c r="A6183" t="s">
        <v>684</v>
      </c>
      <c r="B6183" t="s">
        <v>686</v>
      </c>
      <c r="C6183">
        <f t="shared" si="32"/>
        <v>8648</v>
      </c>
      <c r="D6183" t="str">
        <f t="shared" si="37"/>
        <v>b8648:b8660</v>
      </c>
      <c r="F6183" cm="1">
        <f t="array" aca="1" ref="F6183:R6183" ca="1">TRANSPOSE(INDIRECT(D6183))</f>
        <v>-2.5818500000000002</v>
      </c>
      <c r="G6183">
        <f ca="1"/>
        <v>9.6806400000000001E-2</v>
      </c>
      <c r="H6183">
        <f ca="1"/>
        <v>0</v>
      </c>
      <c r="I6183">
        <f ca="1"/>
        <v>126</v>
      </c>
      <c r="J6183" t="str">
        <f ca="1"/>
        <v>CS-DCF-A-3MO</v>
      </c>
      <c r="K6183">
        <f ca="1"/>
        <v>-3.4833500000000002</v>
      </c>
      <c r="L6183">
        <f ca="1"/>
        <v>-2.8847700000000001</v>
      </c>
      <c r="M6183">
        <f ca="1"/>
        <v>-2.5791599999999999</v>
      </c>
      <c r="N6183">
        <f ca="1"/>
        <v>0.01</v>
      </c>
      <c r="O6183" t="str">
        <f ca="1"/>
        <v>BIC</v>
      </c>
      <c r="P6183" t="str">
        <f ca="1"/>
        <v>c</v>
      </c>
      <c r="Q6183">
        <f ca="1"/>
        <v>9.6799999999999997E-2</v>
      </c>
      <c r="R6183" t="str">
        <f ca="1"/>
        <v>Series is Non-stationary. Null Hypothesis Weak...</v>
      </c>
    </row>
    <row r="6184" spans="1:18" hidden="1">
      <c r="A6184" t="s">
        <v>685</v>
      </c>
      <c r="B6184">
        <v>1E-4</v>
      </c>
      <c r="C6184">
        <f t="shared" si="32"/>
        <v>8663</v>
      </c>
      <c r="D6184" t="str">
        <f t="shared" si="37"/>
        <v>b8663:b8675</v>
      </c>
      <c r="F6184" cm="1">
        <f t="array" aca="1" ref="F6184:R6184" ca="1">TRANSPOSE(INDIRECT(D6184))</f>
        <v>-4.0977300000000003</v>
      </c>
      <c r="G6184">
        <f ca="1"/>
        <v>9.7692999999999999E-4</v>
      </c>
      <c r="H6184">
        <f ca="1"/>
        <v>0</v>
      </c>
      <c r="I6184">
        <f ca="1"/>
        <v>126</v>
      </c>
      <c r="J6184" t="str">
        <f ca="1"/>
        <v>CS-DCF-Baa-3MO</v>
      </c>
      <c r="K6184">
        <f ca="1"/>
        <v>-3.4833500000000002</v>
      </c>
      <c r="L6184">
        <f ca="1"/>
        <v>-2.8847700000000001</v>
      </c>
      <c r="M6184">
        <f ca="1"/>
        <v>-2.5791599999999999</v>
      </c>
      <c r="N6184">
        <f ca="1"/>
        <v>0.01</v>
      </c>
      <c r="O6184" t="str">
        <f ca="1"/>
        <v>BIC</v>
      </c>
      <c r="P6184" t="str">
        <f ca="1"/>
        <v>c</v>
      </c>
      <c r="Q6184">
        <f ca="1"/>
        <v>1E-3</v>
      </c>
      <c r="R6184" t="str">
        <f ca="1"/>
        <v>Series is Stationary. Null Hypothesis Rejecting</v>
      </c>
    </row>
    <row r="6185" spans="1:18" hidden="1">
      <c r="A6185" t="s">
        <v>250</v>
      </c>
      <c r="B6185" t="s">
        <v>697</v>
      </c>
      <c r="C6185">
        <f t="shared" si="32"/>
        <v>8678</v>
      </c>
      <c r="D6185" t="str">
        <f t="shared" si="37"/>
        <v>b8678:b8690</v>
      </c>
      <c r="F6185" cm="1">
        <f t="array" aca="1" ref="F6185:R6185" ca="1">TRANSPOSE(INDIRECT(D6185))</f>
        <v>-2.8555999999999999</v>
      </c>
      <c r="G6185">
        <f ca="1"/>
        <v>5.0759499999999999E-2</v>
      </c>
      <c r="H6185">
        <f ca="1"/>
        <v>0</v>
      </c>
      <c r="I6185">
        <f ca="1"/>
        <v>126</v>
      </c>
      <c r="J6185" t="str">
        <f ca="1"/>
        <v>CS-DCF-Aaa-1YR</v>
      </c>
      <c r="K6185">
        <f ca="1"/>
        <v>-3.4833500000000002</v>
      </c>
      <c r="L6185">
        <f ca="1"/>
        <v>-2.8847700000000001</v>
      </c>
      <c r="M6185">
        <f ca="1"/>
        <v>-2.5791599999999999</v>
      </c>
      <c r="N6185">
        <f ca="1"/>
        <v>0.01</v>
      </c>
      <c r="O6185" t="str">
        <f ca="1"/>
        <v>BIC</v>
      </c>
      <c r="P6185" t="str">
        <f ca="1"/>
        <v>c</v>
      </c>
      <c r="Q6185">
        <f ca="1"/>
        <v>5.0799999999999998E-2</v>
      </c>
      <c r="R6185" t="str">
        <f ca="1"/>
        <v>Series is Non-stationary. Null Hypothesis Weak...</v>
      </c>
    </row>
    <row r="6186" spans="1:18" hidden="1">
      <c r="A6186" t="s">
        <v>252</v>
      </c>
      <c r="B6186" t="s">
        <v>253</v>
      </c>
      <c r="C6186">
        <f t="shared" si="32"/>
        <v>8693</v>
      </c>
      <c r="D6186" t="str">
        <f t="shared" si="37"/>
        <v>b8693:b8705</v>
      </c>
      <c r="F6186" cm="1">
        <f t="array" aca="1" ref="F6186:R6186" ca="1">TRANSPOSE(INDIRECT(D6186))</f>
        <v>-2.7420599999999999</v>
      </c>
      <c r="G6186">
        <f ca="1"/>
        <v>6.7038100000000003E-2</v>
      </c>
      <c r="H6186">
        <f ca="1"/>
        <v>0</v>
      </c>
      <c r="I6186">
        <f ca="1"/>
        <v>126</v>
      </c>
      <c r="J6186" t="str">
        <f ca="1"/>
        <v>CS-DCF-Aa-1YR</v>
      </c>
      <c r="K6186">
        <f ca="1"/>
        <v>-3.4833500000000002</v>
      </c>
      <c r="L6186">
        <f ca="1"/>
        <v>-2.8847700000000001</v>
      </c>
      <c r="M6186">
        <f ca="1"/>
        <v>-2.5791599999999999</v>
      </c>
      <c r="N6186">
        <f ca="1"/>
        <v>0.01</v>
      </c>
      <c r="O6186" t="str">
        <f ca="1"/>
        <v>BIC</v>
      </c>
      <c r="P6186" t="str">
        <f ca="1"/>
        <v>c</v>
      </c>
      <c r="Q6186">
        <f ca="1"/>
        <v>6.7000000000000004E-2</v>
      </c>
      <c r="R6186" t="str">
        <f ca="1"/>
        <v>Series is Non-stationary. Null Hypothesis Weak...</v>
      </c>
    </row>
    <row r="6187" spans="1:18" hidden="1">
      <c r="A6187" t="s">
        <v>767</v>
      </c>
      <c r="C6187">
        <f t="shared" si="32"/>
        <v>8708</v>
      </c>
      <c r="D6187" t="str">
        <f t="shared" si="37"/>
        <v>b8708:b8720</v>
      </c>
      <c r="F6187" cm="1">
        <f t="array" aca="1" ref="F6187:R6187" ca="1">TRANSPOSE(INDIRECT(D6187))</f>
        <v>-2.8527900000000002</v>
      </c>
      <c r="G6187">
        <f ca="1"/>
        <v>5.1119199999999997E-2</v>
      </c>
      <c r="H6187">
        <f ca="1"/>
        <v>0</v>
      </c>
      <c r="I6187">
        <f ca="1"/>
        <v>126</v>
      </c>
      <c r="J6187" t="str">
        <f ca="1"/>
        <v>CS-DCF-A-1YR</v>
      </c>
      <c r="K6187">
        <f ca="1"/>
        <v>-3.4833500000000002</v>
      </c>
      <c r="L6187">
        <f ca="1"/>
        <v>-2.8847700000000001</v>
      </c>
      <c r="M6187">
        <f ca="1"/>
        <v>-2.5791599999999999</v>
      </c>
      <c r="N6187">
        <f ca="1"/>
        <v>0.01</v>
      </c>
      <c r="O6187" t="str">
        <f ca="1"/>
        <v>BIC</v>
      </c>
      <c r="P6187" t="str">
        <f ca="1"/>
        <v>c</v>
      </c>
      <c r="Q6187">
        <f ca="1"/>
        <v>5.11E-2</v>
      </c>
      <c r="R6187" t="str">
        <f ca="1"/>
        <v>Series is Non-stationary. Null Hypothesis Weak...</v>
      </c>
    </row>
    <row r="6188" spans="1:18" hidden="1">
      <c r="A6188" t="s">
        <v>241</v>
      </c>
      <c r="B6188">
        <v>1.69818</v>
      </c>
      <c r="C6188">
        <f t="shared" si="32"/>
        <v>8723</v>
      </c>
      <c r="D6188" t="str">
        <f t="shared" si="37"/>
        <v>b8723:b8735</v>
      </c>
      <c r="F6188" cm="1">
        <f t="array" aca="1" ref="F6188:R6188" ca="1">TRANSPOSE(INDIRECT(D6188))</f>
        <v>-4.3765200000000002</v>
      </c>
      <c r="G6188">
        <f ca="1"/>
        <v>3.2656299999999998E-4</v>
      </c>
      <c r="H6188">
        <f ca="1"/>
        <v>0</v>
      </c>
      <c r="I6188">
        <f ca="1"/>
        <v>126</v>
      </c>
      <c r="J6188" t="str">
        <f ca="1"/>
        <v>CS-DCF-Baa-1YR</v>
      </c>
      <c r="K6188">
        <f ca="1"/>
        <v>-3.4833500000000002</v>
      </c>
      <c r="L6188">
        <f ca="1"/>
        <v>-2.8847700000000001</v>
      </c>
      <c r="M6188">
        <f ca="1"/>
        <v>-2.5791599999999999</v>
      </c>
      <c r="N6188">
        <f ca="1"/>
        <v>0.01</v>
      </c>
      <c r="O6188" t="str">
        <f ca="1"/>
        <v>BIC</v>
      </c>
      <c r="P6188" t="str">
        <f ca="1"/>
        <v>c</v>
      </c>
      <c r="Q6188">
        <f ca="1"/>
        <v>2.9999999999999997E-4</v>
      </c>
      <c r="R6188" t="str">
        <f ca="1"/>
        <v>Series is Stationary. Null Hypothesis Rejecting</v>
      </c>
    </row>
    <row r="6189" spans="1:18" hidden="1">
      <c r="A6189" t="s">
        <v>242</v>
      </c>
      <c r="B6189">
        <v>0.97874899999999998</v>
      </c>
      <c r="C6189">
        <f t="shared" si="32"/>
        <v>8738</v>
      </c>
      <c r="D6189" t="str">
        <f t="shared" si="37"/>
        <v>b8738:b8750</v>
      </c>
      <c r="F6189" cm="1">
        <f t="array" aca="1" ref="F6189:R6189" ca="1">TRANSPOSE(INDIRECT(D6189))</f>
        <v>-5.8096500000000004</v>
      </c>
      <c r="G6189">
        <f ca="1"/>
        <v>4.4321800000000002E-7</v>
      </c>
      <c r="H6189">
        <f ca="1"/>
        <v>0</v>
      </c>
      <c r="I6189">
        <f ca="1"/>
        <v>126</v>
      </c>
      <c r="J6189" t="str">
        <f ca="1"/>
        <v>CS-DCF-Aaa-5YR</v>
      </c>
      <c r="K6189">
        <f ca="1"/>
        <v>-3.4833500000000002</v>
      </c>
      <c r="L6189">
        <f ca="1"/>
        <v>-2.8847700000000001</v>
      </c>
      <c r="M6189">
        <f ca="1"/>
        <v>-2.5791599999999999</v>
      </c>
      <c r="N6189">
        <f ca="1"/>
        <v>0.01</v>
      </c>
      <c r="O6189" t="str">
        <f ca="1"/>
        <v>BIC</v>
      </c>
      <c r="P6189" t="str">
        <f ca="1"/>
        <v>c</v>
      </c>
      <c r="Q6189">
        <f ca="1"/>
        <v>0</v>
      </c>
      <c r="R6189" t="str">
        <f ca="1"/>
        <v>Series is Stationary. Null Hypothesis Rejecting</v>
      </c>
    </row>
    <row r="6190" spans="1:18" hidden="1">
      <c r="A6190" t="s">
        <v>243</v>
      </c>
      <c r="B6190">
        <v>0</v>
      </c>
      <c r="C6190">
        <f t="shared" si="32"/>
        <v>8753</v>
      </c>
      <c r="D6190" t="str">
        <f t="shared" si="37"/>
        <v>b8753:b8765</v>
      </c>
      <c r="F6190" cm="1">
        <f t="array" aca="1" ref="F6190:R6190" ca="1">TRANSPOSE(INDIRECT(D6190))</f>
        <v>-4.2544300000000002</v>
      </c>
      <c r="G6190">
        <f ca="1"/>
        <v>5.3224000000000001E-4</v>
      </c>
      <c r="H6190">
        <f ca="1"/>
        <v>0</v>
      </c>
      <c r="I6190">
        <f ca="1"/>
        <v>126</v>
      </c>
      <c r="J6190" t="str">
        <f ca="1"/>
        <v>CS-DCF-Aa-5YR</v>
      </c>
      <c r="K6190">
        <f ca="1"/>
        <v>-3.4833500000000002</v>
      </c>
      <c r="L6190">
        <f ca="1"/>
        <v>-2.8847700000000001</v>
      </c>
      <c r="M6190">
        <f ca="1"/>
        <v>-2.5791599999999999</v>
      </c>
      <c r="N6190">
        <f ca="1"/>
        <v>0.01</v>
      </c>
      <c r="O6190" t="str">
        <f ca="1"/>
        <v>BIC</v>
      </c>
      <c r="P6190" t="str">
        <f ca="1"/>
        <v>c</v>
      </c>
      <c r="Q6190">
        <f ca="1"/>
        <v>5.0000000000000001E-4</v>
      </c>
      <c r="R6190" t="str">
        <f ca="1"/>
        <v>Series is Stationary. Null Hypothesis Rejecting</v>
      </c>
    </row>
    <row r="6191" spans="1:18" hidden="1">
      <c r="A6191" t="s">
        <v>244</v>
      </c>
      <c r="B6191">
        <v>126</v>
      </c>
      <c r="C6191">
        <f t="shared" si="32"/>
        <v>8768</v>
      </c>
      <c r="D6191" t="str">
        <f t="shared" si="37"/>
        <v>b8768:b8780</v>
      </c>
      <c r="F6191" cm="1">
        <f t="array" aca="1" ref="F6191:R6191" ca="1">TRANSPOSE(INDIRECT(D6191))</f>
        <v>-3.9572400000000001</v>
      </c>
      <c r="G6191">
        <f ca="1"/>
        <v>1.6517299999999999E-3</v>
      </c>
      <c r="H6191">
        <f ca="1"/>
        <v>0</v>
      </c>
      <c r="I6191">
        <f ca="1"/>
        <v>126</v>
      </c>
      <c r="J6191" t="str">
        <f ca="1"/>
        <v>CS-DCF-A-5YR</v>
      </c>
      <c r="K6191">
        <f ca="1"/>
        <v>-3.4833500000000002</v>
      </c>
      <c r="L6191">
        <f ca="1"/>
        <v>-2.8847700000000001</v>
      </c>
      <c r="M6191">
        <f ca="1"/>
        <v>-2.5791599999999999</v>
      </c>
      <c r="N6191">
        <f ca="1"/>
        <v>0.01</v>
      </c>
      <c r="O6191" t="str">
        <f ca="1"/>
        <v>BIC</v>
      </c>
      <c r="P6191" t="str">
        <f ca="1"/>
        <v>c</v>
      </c>
      <c r="Q6191">
        <f ca="1"/>
        <v>1.6999999999999999E-3</v>
      </c>
      <c r="R6191" t="str">
        <f ca="1"/>
        <v>Series is Stationary. Null Hypothesis Rejecting</v>
      </c>
    </row>
    <row r="6192" spans="1:18" hidden="1">
      <c r="A6192" t="s">
        <v>169</v>
      </c>
      <c r="B6192" t="s">
        <v>743</v>
      </c>
      <c r="C6192">
        <f t="shared" si="32"/>
        <v>8783</v>
      </c>
      <c r="D6192" t="str">
        <f t="shared" si="37"/>
        <v>b8783:b8795</v>
      </c>
      <c r="F6192" cm="1">
        <f t="array" aca="1" ref="F6192:R6192" ca="1">TRANSPOSE(INDIRECT(D6192))</f>
        <v>-4.9223299999999997</v>
      </c>
      <c r="G6192">
        <f ca="1"/>
        <v>3.1547500000000002E-5</v>
      </c>
      <c r="H6192">
        <f ca="1"/>
        <v>0</v>
      </c>
      <c r="I6192">
        <f ca="1"/>
        <v>126</v>
      </c>
      <c r="J6192" t="str">
        <f ca="1"/>
        <v>CS-DCF-Baa-5YR</v>
      </c>
      <c r="K6192">
        <f ca="1"/>
        <v>-3.4833500000000002</v>
      </c>
      <c r="L6192">
        <f ca="1"/>
        <v>-2.8847700000000001</v>
      </c>
      <c r="M6192">
        <f ca="1"/>
        <v>-2.5791599999999999</v>
      </c>
      <c r="N6192">
        <f ca="1"/>
        <v>0.01</v>
      </c>
      <c r="O6192" t="str">
        <f ca="1"/>
        <v>BIC</v>
      </c>
      <c r="P6192" t="str">
        <f ca="1"/>
        <v>c</v>
      </c>
      <c r="Q6192">
        <f ca="1"/>
        <v>0</v>
      </c>
      <c r="R6192" t="str">
        <f ca="1"/>
        <v>Series is Stationary. Null Hypothesis Rejecting</v>
      </c>
    </row>
    <row r="6193" spans="1:18" hidden="1">
      <c r="A6193" t="s">
        <v>246</v>
      </c>
      <c r="B6193">
        <v>-2.58371</v>
      </c>
      <c r="C6193">
        <f t="shared" si="32"/>
        <v>8798</v>
      </c>
      <c r="D6193" t="str">
        <f t="shared" si="37"/>
        <v>b8798:b8810</v>
      </c>
      <c r="F6193" cm="1">
        <f t="array" aca="1" ref="F6193:R6193" ca="1">TRANSPOSE(INDIRECT(D6193))</f>
        <v>-10.8408</v>
      </c>
      <c r="G6193">
        <f ca="1"/>
        <v>1.61801E-19</v>
      </c>
      <c r="H6193">
        <f ca="1"/>
        <v>0</v>
      </c>
      <c r="I6193">
        <f ca="1"/>
        <v>126</v>
      </c>
      <c r="J6193" t="str">
        <f ca="1"/>
        <v>CS-Aaa-3MO-diff</v>
      </c>
      <c r="K6193">
        <f ca="1"/>
        <v>-3.4833500000000002</v>
      </c>
      <c r="L6193">
        <f ca="1"/>
        <v>-2.8847700000000001</v>
      </c>
      <c r="M6193">
        <f ca="1"/>
        <v>-2.5791599999999999</v>
      </c>
      <c r="N6193">
        <f ca="1"/>
        <v>0.01</v>
      </c>
      <c r="O6193" t="str">
        <f ca="1"/>
        <v>BIC</v>
      </c>
      <c r="P6193" t="str">
        <f ca="1"/>
        <v>c</v>
      </c>
      <c r="Q6193">
        <f ca="1"/>
        <v>0</v>
      </c>
      <c r="R6193" t="str">
        <f ca="1"/>
        <v>Series is Stationary. Null Hypothesis Rejecting</v>
      </c>
    </row>
    <row r="6194" spans="1:18" hidden="1">
      <c r="A6194" t="s">
        <v>247</v>
      </c>
      <c r="B6194">
        <v>-1.94333</v>
      </c>
      <c r="C6194">
        <f t="shared" si="32"/>
        <v>8813</v>
      </c>
      <c r="D6194" t="str">
        <f t="shared" si="37"/>
        <v>b8813:b8825</v>
      </c>
      <c r="F6194" cm="1">
        <f t="array" aca="1" ref="F6194:R6194" ca="1">TRANSPOSE(INDIRECT(D6194))</f>
        <v>-10.8408</v>
      </c>
      <c r="G6194">
        <f ca="1"/>
        <v>1.61801E-19</v>
      </c>
      <c r="H6194">
        <f ca="1"/>
        <v>0</v>
      </c>
      <c r="I6194">
        <f ca="1"/>
        <v>126</v>
      </c>
      <c r="J6194" t="str">
        <f ca="1"/>
        <v>CS-Aa-3MO-diff</v>
      </c>
      <c r="K6194">
        <f ca="1"/>
        <v>-3.4833500000000002</v>
      </c>
      <c r="L6194">
        <f ca="1"/>
        <v>-2.8847700000000001</v>
      </c>
      <c r="M6194">
        <f ca="1"/>
        <v>-2.5791599999999999</v>
      </c>
      <c r="N6194">
        <f ca="1"/>
        <v>0.01</v>
      </c>
      <c r="O6194" t="str">
        <f ca="1"/>
        <v>BIC</v>
      </c>
      <c r="P6194" t="str">
        <f ca="1"/>
        <v>c</v>
      </c>
      <c r="Q6194">
        <f ca="1"/>
        <v>0</v>
      </c>
      <c r="R6194" t="str">
        <f ca="1"/>
        <v>Series is Stationary. Null Hypothesis Rejecting</v>
      </c>
    </row>
    <row r="6195" spans="1:18" hidden="1">
      <c r="A6195" t="s">
        <v>248</v>
      </c>
      <c r="B6195">
        <v>-1.61487</v>
      </c>
      <c r="C6195">
        <f t="shared" si="32"/>
        <v>8828</v>
      </c>
      <c r="D6195" t="str">
        <f t="shared" si="37"/>
        <v>b8828:b8840</v>
      </c>
      <c r="F6195" cm="1">
        <f t="array" aca="1" ref="F6195:R6195" ca="1">TRANSPOSE(INDIRECT(D6195))</f>
        <v>-10.657999999999999</v>
      </c>
      <c r="G6195">
        <f ca="1"/>
        <v>4.4831099999999998E-19</v>
      </c>
      <c r="H6195">
        <f ca="1"/>
        <v>0</v>
      </c>
      <c r="I6195">
        <f ca="1"/>
        <v>126</v>
      </c>
      <c r="J6195" t="str">
        <f ca="1"/>
        <v>CS-A-3MO-diff</v>
      </c>
      <c r="K6195">
        <f ca="1"/>
        <v>-3.4833500000000002</v>
      </c>
      <c r="L6195">
        <f ca="1"/>
        <v>-2.8847700000000001</v>
      </c>
      <c r="M6195">
        <f ca="1"/>
        <v>-2.5791599999999999</v>
      </c>
      <c r="N6195">
        <f ca="1"/>
        <v>0.01</v>
      </c>
      <c r="O6195" t="str">
        <f ca="1"/>
        <v>BIC</v>
      </c>
      <c r="P6195" t="str">
        <f ca="1"/>
        <v>c</v>
      </c>
      <c r="Q6195">
        <f ca="1"/>
        <v>0</v>
      </c>
      <c r="R6195" t="str">
        <f ca="1"/>
        <v>Series is Stationary. Null Hypothesis Rejecting</v>
      </c>
    </row>
    <row r="6196" spans="1:18" hidden="1">
      <c r="A6196" t="s">
        <v>265</v>
      </c>
      <c r="B6196">
        <v>0.05</v>
      </c>
      <c r="C6196">
        <f t="shared" si="32"/>
        <v>8843</v>
      </c>
      <c r="D6196" t="str">
        <f t="shared" si="37"/>
        <v>b8843:b8855</v>
      </c>
      <c r="F6196" cm="1">
        <f t="array" aca="1" ref="F6196:R6196" ca="1">TRANSPOSE(INDIRECT(D6196))</f>
        <v>-4.7979799999999999</v>
      </c>
      <c r="G6196">
        <f ca="1"/>
        <v>5.4870800000000003E-5</v>
      </c>
      <c r="H6196">
        <f ca="1"/>
        <v>3</v>
      </c>
      <c r="I6196">
        <f ca="1"/>
        <v>123</v>
      </c>
      <c r="J6196" t="str">
        <f ca="1"/>
        <v>CS-Baa-3MO-diff</v>
      </c>
      <c r="K6196">
        <f ca="1"/>
        <v>-3.4846699999999999</v>
      </c>
      <c r="L6196">
        <f ca="1"/>
        <v>-2.8853399999999998</v>
      </c>
      <c r="M6196">
        <f ca="1"/>
        <v>-2.5794600000000001</v>
      </c>
      <c r="N6196">
        <f ca="1"/>
        <v>0.01</v>
      </c>
      <c r="O6196" t="str">
        <f ca="1"/>
        <v>BIC</v>
      </c>
      <c r="P6196" t="str">
        <f ca="1"/>
        <v>c</v>
      </c>
      <c r="Q6196">
        <f ca="1"/>
        <v>1E-4</v>
      </c>
      <c r="R6196" t="str">
        <f ca="1"/>
        <v>Series is Stationary. Null Hypothesis Rejecting</v>
      </c>
    </row>
    <row r="6197" spans="1:18" hidden="1">
      <c r="A6197" t="s">
        <v>683</v>
      </c>
      <c r="B6197" t="s">
        <v>403</v>
      </c>
      <c r="C6197">
        <f t="shared" si="32"/>
        <v>8858</v>
      </c>
      <c r="D6197" t="str">
        <f t="shared" si="37"/>
        <v>b8858:b8870</v>
      </c>
      <c r="F6197" cm="1">
        <f t="array" aca="1" ref="F6197:R6197" ca="1">TRANSPOSE(INDIRECT(D6197))</f>
        <v>-10.0373</v>
      </c>
      <c r="G6197">
        <f ca="1"/>
        <v>1.52854E-17</v>
      </c>
      <c r="H6197">
        <f ca="1"/>
        <v>0</v>
      </c>
      <c r="I6197">
        <f ca="1"/>
        <v>126</v>
      </c>
      <c r="J6197" t="str">
        <f ca="1"/>
        <v>CS-Aaa-1YR-diff</v>
      </c>
      <c r="K6197">
        <f ca="1"/>
        <v>-3.4833500000000002</v>
      </c>
      <c r="L6197">
        <f ca="1"/>
        <v>-2.8847700000000001</v>
      </c>
      <c r="M6197">
        <f ca="1"/>
        <v>-2.5791599999999999</v>
      </c>
      <c r="N6197">
        <f ca="1"/>
        <v>0.01</v>
      </c>
      <c r="O6197" t="str">
        <f ca="1"/>
        <v>BIC</v>
      </c>
      <c r="P6197" t="str">
        <f ca="1"/>
        <v>c</v>
      </c>
      <c r="Q6197">
        <f ca="1"/>
        <v>0</v>
      </c>
      <c r="R6197" t="str">
        <f ca="1"/>
        <v>Series is Stationary. Null Hypothesis Rejecting</v>
      </c>
    </row>
    <row r="6198" spans="1:18" hidden="1">
      <c r="A6198" t="s">
        <v>684</v>
      </c>
      <c r="B6198" t="s">
        <v>686</v>
      </c>
      <c r="C6198">
        <f t="shared" si="32"/>
        <v>8873</v>
      </c>
      <c r="D6198" t="str">
        <f t="shared" si="37"/>
        <v>b8873:b8885</v>
      </c>
      <c r="F6198" cm="1">
        <f t="array" aca="1" ref="F6198:R6198" ca="1">TRANSPOSE(INDIRECT(D6198))</f>
        <v>-10.0373</v>
      </c>
      <c r="G6198">
        <f ca="1"/>
        <v>1.52854E-17</v>
      </c>
      <c r="H6198">
        <f ca="1"/>
        <v>0</v>
      </c>
      <c r="I6198">
        <f ca="1"/>
        <v>126</v>
      </c>
      <c r="J6198" t="str">
        <f ca="1"/>
        <v>CS-Aa-1YR-diff</v>
      </c>
      <c r="K6198">
        <f ca="1"/>
        <v>-3.4833500000000002</v>
      </c>
      <c r="L6198">
        <f ca="1"/>
        <v>-2.8847700000000001</v>
      </c>
      <c r="M6198">
        <f ca="1"/>
        <v>-2.5791599999999999</v>
      </c>
      <c r="N6198">
        <f ca="1"/>
        <v>0.01</v>
      </c>
      <c r="O6198" t="str">
        <f ca="1"/>
        <v>BIC</v>
      </c>
      <c r="P6198" t="str">
        <f ca="1"/>
        <v>c</v>
      </c>
      <c r="Q6198">
        <f ca="1"/>
        <v>0</v>
      </c>
      <c r="R6198" t="str">
        <f ca="1"/>
        <v>Series is Stationary. Null Hypothesis Rejecting</v>
      </c>
    </row>
    <row r="6199" spans="1:18" hidden="1">
      <c r="A6199" t="s">
        <v>685</v>
      </c>
      <c r="B6199">
        <v>0.97870000000000001</v>
      </c>
      <c r="C6199">
        <f t="shared" si="32"/>
        <v>8888</v>
      </c>
      <c r="D6199" t="str">
        <f t="shared" si="37"/>
        <v>b8888:b8900</v>
      </c>
      <c r="F6199" cm="1">
        <f t="array" aca="1" ref="F6199:R6199" ca="1">TRANSPOSE(INDIRECT(D6199))</f>
        <v>-9.7596100000000003</v>
      </c>
      <c r="G6199">
        <f ca="1"/>
        <v>7.62525E-17</v>
      </c>
      <c r="H6199">
        <f ca="1"/>
        <v>0</v>
      </c>
      <c r="I6199">
        <f ca="1"/>
        <v>126</v>
      </c>
      <c r="J6199" t="str">
        <f ca="1"/>
        <v>CS-A-1YR-diff</v>
      </c>
      <c r="K6199">
        <f ca="1"/>
        <v>-3.4833500000000002</v>
      </c>
      <c r="L6199">
        <f ca="1"/>
        <v>-2.8847700000000001</v>
      </c>
      <c r="M6199">
        <f ca="1"/>
        <v>-2.5791599999999999</v>
      </c>
      <c r="N6199">
        <f ca="1"/>
        <v>0.01</v>
      </c>
      <c r="O6199" t="str">
        <f ca="1"/>
        <v>BIC</v>
      </c>
      <c r="P6199" t="str">
        <f ca="1"/>
        <v>c</v>
      </c>
      <c r="Q6199">
        <f ca="1"/>
        <v>0</v>
      </c>
      <c r="R6199" t="str">
        <f ca="1"/>
        <v>Series is Stationary. Null Hypothesis Rejecting</v>
      </c>
    </row>
    <row r="6200" spans="1:18" hidden="1">
      <c r="A6200" t="s">
        <v>250</v>
      </c>
      <c r="B6200" t="s">
        <v>687</v>
      </c>
      <c r="C6200">
        <f t="shared" si="32"/>
        <v>8903</v>
      </c>
      <c r="D6200" t="str">
        <f t="shared" si="37"/>
        <v>b8903:b8915</v>
      </c>
      <c r="F6200" cm="1">
        <f t="array" aca="1" ref="F6200:R6200" ca="1">TRANSPOSE(INDIRECT(D6200))</f>
        <v>-8.6036699999999993</v>
      </c>
      <c r="G6200">
        <f ca="1"/>
        <v>6.7622099999999994E-14</v>
      </c>
      <c r="H6200">
        <f ca="1"/>
        <v>0</v>
      </c>
      <c r="I6200">
        <f ca="1"/>
        <v>126</v>
      </c>
      <c r="J6200" t="str">
        <f ca="1"/>
        <v>CS-Baa-1YR-diff</v>
      </c>
      <c r="K6200">
        <f ca="1"/>
        <v>-3.4833500000000002</v>
      </c>
      <c r="L6200">
        <f ca="1"/>
        <v>-2.8847700000000001</v>
      </c>
      <c r="M6200">
        <f ca="1"/>
        <v>-2.5791599999999999</v>
      </c>
      <c r="N6200">
        <f ca="1"/>
        <v>0.01</v>
      </c>
      <c r="O6200" t="str">
        <f ca="1"/>
        <v>BIC</v>
      </c>
      <c r="P6200" t="str">
        <f ca="1"/>
        <v>c</v>
      </c>
      <c r="Q6200">
        <f ca="1"/>
        <v>0</v>
      </c>
      <c r="R6200" t="str">
        <f ca="1"/>
        <v>Series is Stationary. Null Hypothesis Rejecting</v>
      </c>
    </row>
    <row r="6201" spans="1:18" hidden="1">
      <c r="A6201" t="s">
        <v>252</v>
      </c>
      <c r="B6201" t="s">
        <v>253</v>
      </c>
      <c r="C6201">
        <f t="shared" si="32"/>
        <v>8918</v>
      </c>
      <c r="D6201" t="str">
        <f t="shared" si="37"/>
        <v>b8918:b8930</v>
      </c>
      <c r="F6201" cm="1">
        <f t="array" aca="1" ref="F6201:R6201" ca="1">TRANSPOSE(INDIRECT(D6201))</f>
        <v>-9.0638500000000004</v>
      </c>
      <c r="G6201">
        <f ca="1"/>
        <v>4.4875999999999998E-15</v>
      </c>
      <c r="H6201">
        <f ca="1"/>
        <v>0</v>
      </c>
      <c r="I6201">
        <f ca="1"/>
        <v>126</v>
      </c>
      <c r="J6201" t="str">
        <f ca="1"/>
        <v>CS-Aaa-5YR-diff</v>
      </c>
      <c r="K6201">
        <f ca="1"/>
        <v>-3.4833500000000002</v>
      </c>
      <c r="L6201">
        <f ca="1"/>
        <v>-2.8847700000000001</v>
      </c>
      <c r="M6201">
        <f ca="1"/>
        <v>-2.5791599999999999</v>
      </c>
      <c r="N6201">
        <f ca="1"/>
        <v>0.01</v>
      </c>
      <c r="O6201" t="str">
        <f ca="1"/>
        <v>BIC</v>
      </c>
      <c r="P6201" t="str">
        <f ca="1"/>
        <v>c</v>
      </c>
      <c r="Q6201">
        <f ca="1"/>
        <v>0</v>
      </c>
      <c r="R6201" t="str">
        <f ca="1"/>
        <v>Series is Stationary. Null Hypothesis Rejecting</v>
      </c>
    </row>
    <row r="6202" spans="1:18" hidden="1">
      <c r="A6202" t="s">
        <v>768</v>
      </c>
      <c r="C6202">
        <f t="shared" si="32"/>
        <v>8933</v>
      </c>
      <c r="D6202" t="str">
        <f t="shared" si="37"/>
        <v>b8933:b8945</v>
      </c>
      <c r="F6202" cm="1">
        <f t="array" aca="1" ref="F6202:R6202" ca="1">TRANSPOSE(INDIRECT(D6202))</f>
        <v>-9.0638500000000004</v>
      </c>
      <c r="G6202">
        <f ca="1"/>
        <v>4.4875999999999998E-15</v>
      </c>
      <c r="H6202">
        <f ca="1"/>
        <v>0</v>
      </c>
      <c r="I6202">
        <f ca="1"/>
        <v>126</v>
      </c>
      <c r="J6202" t="str">
        <f ca="1"/>
        <v>CS-Aa-5YR-diff</v>
      </c>
      <c r="K6202">
        <f ca="1"/>
        <v>-3.4833500000000002</v>
      </c>
      <c r="L6202">
        <f ca="1"/>
        <v>-2.8847700000000001</v>
      </c>
      <c r="M6202">
        <f ca="1"/>
        <v>-2.5791599999999999</v>
      </c>
      <c r="N6202">
        <f ca="1"/>
        <v>0.01</v>
      </c>
      <c r="O6202" t="str">
        <f ca="1"/>
        <v>BIC</v>
      </c>
      <c r="P6202" t="str">
        <f ca="1"/>
        <v>c</v>
      </c>
      <c r="Q6202">
        <f ca="1"/>
        <v>0</v>
      </c>
      <c r="R6202" t="str">
        <f ca="1"/>
        <v>Series is Stationary. Null Hypothesis Rejecting</v>
      </c>
    </row>
    <row r="6203" spans="1:18" hidden="1">
      <c r="A6203" t="s">
        <v>241</v>
      </c>
      <c r="B6203">
        <v>2.4293499999999999</v>
      </c>
      <c r="C6203">
        <f t="shared" si="32"/>
        <v>8948</v>
      </c>
      <c r="D6203" t="str">
        <f t="shared" si="37"/>
        <v>b8948:b8960</v>
      </c>
      <c r="F6203" cm="1">
        <f t="array" aca="1" ref="F6203:R6203" ca="1">TRANSPOSE(INDIRECT(D6203))</f>
        <v>-9.3715499999999992</v>
      </c>
      <c r="G6203">
        <f ca="1"/>
        <v>7.3542700000000005E-16</v>
      </c>
      <c r="H6203">
        <f ca="1"/>
        <v>0</v>
      </c>
      <c r="I6203">
        <f ca="1"/>
        <v>126</v>
      </c>
      <c r="J6203" t="str">
        <f ca="1"/>
        <v>CS-A-5YR-diff</v>
      </c>
      <c r="K6203">
        <f ca="1"/>
        <v>-3.4833500000000002</v>
      </c>
      <c r="L6203">
        <f ca="1"/>
        <v>-2.8847700000000001</v>
      </c>
      <c r="M6203">
        <f ca="1"/>
        <v>-2.5791599999999999</v>
      </c>
      <c r="N6203">
        <f ca="1"/>
        <v>0.01</v>
      </c>
      <c r="O6203" t="str">
        <f ca="1"/>
        <v>BIC</v>
      </c>
      <c r="P6203" t="str">
        <f ca="1"/>
        <v>c</v>
      </c>
      <c r="Q6203">
        <f ca="1"/>
        <v>0</v>
      </c>
      <c r="R6203" t="str">
        <f ca="1"/>
        <v>Series is Stationary. Null Hypothesis Rejecting</v>
      </c>
    </row>
    <row r="6204" spans="1:18" hidden="1">
      <c r="A6204" t="s">
        <v>242</v>
      </c>
      <c r="B6204">
        <v>0.99755000000000005</v>
      </c>
      <c r="C6204">
        <f t="shared" si="32"/>
        <v>8963</v>
      </c>
      <c r="D6204" t="str">
        <f t="shared" si="37"/>
        <v>b8963:b8975</v>
      </c>
      <c r="F6204" cm="1">
        <f t="array" aca="1" ref="F6204:R6204" ca="1">TRANSPOSE(INDIRECT(D6204))</f>
        <v>-8.1685999999999996</v>
      </c>
      <c r="G6204">
        <f ca="1"/>
        <v>8.7458300000000001E-13</v>
      </c>
      <c r="H6204">
        <f ca="1"/>
        <v>0</v>
      </c>
      <c r="I6204">
        <f ca="1"/>
        <v>126</v>
      </c>
      <c r="J6204" t="str">
        <f ca="1"/>
        <v>CS-Baa-5YR-diff</v>
      </c>
      <c r="K6204">
        <f ca="1"/>
        <v>-3.4833500000000002</v>
      </c>
      <c r="L6204">
        <f ca="1"/>
        <v>-2.8847700000000001</v>
      </c>
      <c r="M6204">
        <f ca="1"/>
        <v>-2.5791599999999999</v>
      </c>
      <c r="N6204">
        <f ca="1"/>
        <v>0.01</v>
      </c>
      <c r="O6204" t="str">
        <f ca="1"/>
        <v>BIC</v>
      </c>
      <c r="P6204" t="str">
        <f ca="1"/>
        <v>c</v>
      </c>
      <c r="Q6204">
        <f ca="1"/>
        <v>0</v>
      </c>
      <c r="R6204" t="str">
        <f ca="1"/>
        <v>Series is Stationary. Null Hypothesis Rejecting</v>
      </c>
    </row>
    <row r="6205" spans="1:18" hidden="1">
      <c r="A6205" t="s">
        <v>243</v>
      </c>
      <c r="B6205">
        <v>0</v>
      </c>
      <c r="C6205">
        <f t="shared" si="32"/>
        <v>8978</v>
      </c>
      <c r="D6205" t="str">
        <f t="shared" si="37"/>
        <v>b8978:b8990</v>
      </c>
      <c r="F6205" cm="1">
        <f t="array" aca="1" ref="F6205:R6205" ca="1">TRANSPOSE(INDIRECT(D6205))</f>
        <v>-14.029299999999999</v>
      </c>
      <c r="G6205">
        <f ca="1"/>
        <v>3.45818E-26</v>
      </c>
      <c r="H6205">
        <f ca="1"/>
        <v>0</v>
      </c>
      <c r="I6205">
        <f ca="1"/>
        <v>126</v>
      </c>
      <c r="J6205" t="str">
        <f ca="1"/>
        <v>CS-DCF-Aaa-3MO-diff</v>
      </c>
      <c r="K6205">
        <f ca="1"/>
        <v>-3.4833500000000002</v>
      </c>
      <c r="L6205">
        <f ca="1"/>
        <v>-2.8847700000000001</v>
      </c>
      <c r="M6205">
        <f ca="1"/>
        <v>-2.5791599999999999</v>
      </c>
      <c r="N6205">
        <f ca="1"/>
        <v>0.01</v>
      </c>
      <c r="O6205" t="str">
        <f ca="1"/>
        <v>BIC</v>
      </c>
      <c r="P6205" t="str">
        <f ca="1"/>
        <v>c</v>
      </c>
      <c r="Q6205">
        <f ca="1"/>
        <v>0</v>
      </c>
      <c r="R6205" t="str">
        <f ca="1"/>
        <v>Series is Stationary. Null Hypothesis Rejecting</v>
      </c>
    </row>
    <row r="6206" spans="1:18" hidden="1">
      <c r="A6206" t="s">
        <v>244</v>
      </c>
      <c r="B6206">
        <v>126</v>
      </c>
      <c r="C6206">
        <f t="shared" si="32"/>
        <v>8993</v>
      </c>
      <c r="D6206" t="str">
        <f t="shared" si="37"/>
        <v>b8993:b9005</v>
      </c>
      <c r="F6206" cm="1">
        <f t="array" aca="1" ref="F6206:R6206" ca="1">TRANSPOSE(INDIRECT(D6206))</f>
        <v>-10.8978</v>
      </c>
      <c r="G6206">
        <f ca="1"/>
        <v>1.1802600000000001E-19</v>
      </c>
      <c r="H6206">
        <f ca="1"/>
        <v>0</v>
      </c>
      <c r="I6206">
        <f ca="1"/>
        <v>126</v>
      </c>
      <c r="J6206" t="str">
        <f ca="1"/>
        <v>CS-DCF-Aa-3MO-diff</v>
      </c>
      <c r="K6206">
        <f ca="1"/>
        <v>-3.4833500000000002</v>
      </c>
      <c r="L6206">
        <f ca="1"/>
        <v>-2.8847700000000001</v>
      </c>
      <c r="M6206">
        <f ca="1"/>
        <v>-2.5791599999999999</v>
      </c>
      <c r="N6206">
        <f ca="1"/>
        <v>0.01</v>
      </c>
      <c r="O6206" t="str">
        <f ca="1"/>
        <v>BIC</v>
      </c>
      <c r="P6206" t="str">
        <f ca="1"/>
        <v>c</v>
      </c>
      <c r="Q6206">
        <f ca="1"/>
        <v>0</v>
      </c>
      <c r="R6206" t="str">
        <f ca="1"/>
        <v>Series is Stationary. Null Hypothesis Rejecting</v>
      </c>
    </row>
    <row r="6207" spans="1:18" hidden="1">
      <c r="A6207" t="s">
        <v>169</v>
      </c>
      <c r="B6207" t="s">
        <v>744</v>
      </c>
      <c r="C6207">
        <f t="shared" si="32"/>
        <v>9008</v>
      </c>
      <c r="D6207" t="str">
        <f t="shared" si="37"/>
        <v>b9008:b9020</v>
      </c>
      <c r="F6207" cm="1">
        <f t="array" aca="1" ref="F6207:R6207" ca="1">TRANSPOSE(INDIRECT(D6207))</f>
        <v>-10.686999999999999</v>
      </c>
      <c r="G6207">
        <f ca="1"/>
        <v>3.8107099999999999E-19</v>
      </c>
      <c r="H6207">
        <f ca="1"/>
        <v>0</v>
      </c>
      <c r="I6207">
        <f ca="1"/>
        <v>126</v>
      </c>
      <c r="J6207" t="str">
        <f ca="1"/>
        <v>CS-DCF-A-3MO-diff</v>
      </c>
      <c r="K6207">
        <f ca="1"/>
        <v>-3.4833500000000002</v>
      </c>
      <c r="L6207">
        <f ca="1"/>
        <v>-2.8847700000000001</v>
      </c>
      <c r="M6207">
        <f ca="1"/>
        <v>-2.5791599999999999</v>
      </c>
      <c r="N6207">
        <f ca="1"/>
        <v>0.01</v>
      </c>
      <c r="O6207" t="str">
        <f ca="1"/>
        <v>BIC</v>
      </c>
      <c r="P6207" t="str">
        <f ca="1"/>
        <v>c</v>
      </c>
      <c r="Q6207">
        <f ca="1"/>
        <v>0</v>
      </c>
      <c r="R6207" t="str">
        <f ca="1"/>
        <v>Series is Stationary. Null Hypothesis Rejecting</v>
      </c>
    </row>
    <row r="6208" spans="1:18" hidden="1">
      <c r="A6208" t="s">
        <v>246</v>
      </c>
      <c r="B6208">
        <v>-2.58371</v>
      </c>
      <c r="C6208">
        <f t="shared" si="32"/>
        <v>9023</v>
      </c>
      <c r="D6208" t="str">
        <f t="shared" si="37"/>
        <v>b9023:b9035</v>
      </c>
      <c r="F6208" cm="1">
        <f t="array" aca="1" ref="F6208:R6208" ca="1">TRANSPOSE(INDIRECT(D6208))</f>
        <v>-4.8196199999999996</v>
      </c>
      <c r="G6208">
        <f ca="1"/>
        <v>4.9874999999999999E-5</v>
      </c>
      <c r="H6208">
        <f ca="1"/>
        <v>3</v>
      </c>
      <c r="I6208">
        <f ca="1"/>
        <v>123</v>
      </c>
      <c r="J6208" t="str">
        <f ca="1"/>
        <v>CS-DCF-Baa-3MO-diff</v>
      </c>
      <c r="K6208">
        <f ca="1"/>
        <v>-3.4846699999999999</v>
      </c>
      <c r="L6208">
        <f ca="1"/>
        <v>-2.8853399999999998</v>
      </c>
      <c r="M6208">
        <f ca="1"/>
        <v>-2.5794600000000001</v>
      </c>
      <c r="N6208">
        <f ca="1"/>
        <v>0.01</v>
      </c>
      <c r="O6208" t="str">
        <f ca="1"/>
        <v>BIC</v>
      </c>
      <c r="P6208" t="str">
        <f ca="1"/>
        <v>c</v>
      </c>
      <c r="Q6208">
        <f ca="1"/>
        <v>0</v>
      </c>
      <c r="R6208" t="str">
        <f ca="1"/>
        <v>Series is Stationary. Null Hypothesis Rejecting</v>
      </c>
    </row>
    <row r="6209" spans="1:18" hidden="1">
      <c r="A6209" t="s">
        <v>247</v>
      </c>
      <c r="B6209">
        <v>-1.94333</v>
      </c>
      <c r="C6209">
        <f t="shared" si="32"/>
        <v>9038</v>
      </c>
      <c r="D6209" t="str">
        <f t="shared" si="37"/>
        <v>b9038:b9050</v>
      </c>
      <c r="F6209" cm="1">
        <f t="array" aca="1" ref="F6209:R6209" ca="1">TRANSPOSE(INDIRECT(D6209))</f>
        <v>-9.5381499999999999</v>
      </c>
      <c r="G6209">
        <f ca="1"/>
        <v>2.7727399999999999E-16</v>
      </c>
      <c r="H6209">
        <f ca="1"/>
        <v>1</v>
      </c>
      <c r="I6209">
        <f ca="1"/>
        <v>125</v>
      </c>
      <c r="J6209" t="str">
        <f ca="1"/>
        <v>CS-DCF-Aaa-1YR-diff</v>
      </c>
      <c r="K6209">
        <f ca="1"/>
        <v>-3.4837799999999999</v>
      </c>
      <c r="L6209">
        <f ca="1"/>
        <v>-2.8849499999999999</v>
      </c>
      <c r="M6209">
        <f ca="1"/>
        <v>-2.5792600000000001</v>
      </c>
      <c r="N6209">
        <f ca="1"/>
        <v>0.01</v>
      </c>
      <c r="O6209" t="str">
        <f ca="1"/>
        <v>BIC</v>
      </c>
      <c r="P6209" t="str">
        <f ca="1"/>
        <v>c</v>
      </c>
      <c r="Q6209">
        <f ca="1"/>
        <v>0</v>
      </c>
      <c r="R6209" t="str">
        <f ca="1"/>
        <v>Series is Stationary. Null Hypothesis Rejecting</v>
      </c>
    </row>
    <row r="6210" spans="1:18" hidden="1">
      <c r="A6210" t="s">
        <v>248</v>
      </c>
      <c r="B6210">
        <v>-1.61487</v>
      </c>
      <c r="C6210">
        <f t="shared" si="32"/>
        <v>9053</v>
      </c>
      <c r="D6210" t="str">
        <f t="shared" si="37"/>
        <v>b9053:b9065</v>
      </c>
      <c r="F6210" cm="1">
        <f t="array" aca="1" ref="F6210:R6210" ca="1">TRANSPOSE(INDIRECT(D6210))</f>
        <v>-10.111800000000001</v>
      </c>
      <c r="G6210">
        <f ca="1"/>
        <v>9.9611600000000001E-18</v>
      </c>
      <c r="H6210">
        <f ca="1"/>
        <v>0</v>
      </c>
      <c r="I6210">
        <f ca="1"/>
        <v>126</v>
      </c>
      <c r="J6210" t="str">
        <f ca="1"/>
        <v>CS-DCF-Aa-1YR-diff</v>
      </c>
      <c r="K6210">
        <f ca="1"/>
        <v>-3.4833500000000002</v>
      </c>
      <c r="L6210">
        <f ca="1"/>
        <v>-2.8847700000000001</v>
      </c>
      <c r="M6210">
        <f ca="1"/>
        <v>-2.5791599999999999</v>
      </c>
      <c r="N6210">
        <f ca="1"/>
        <v>0.01</v>
      </c>
      <c r="O6210" t="str">
        <f ca="1"/>
        <v>BIC</v>
      </c>
      <c r="P6210" t="str">
        <f ca="1"/>
        <v>c</v>
      </c>
      <c r="Q6210">
        <f ca="1"/>
        <v>0</v>
      </c>
      <c r="R6210" t="str">
        <f ca="1"/>
        <v>Series is Stationary. Null Hypothesis Rejecting</v>
      </c>
    </row>
    <row r="6211" spans="1:18" hidden="1">
      <c r="A6211" t="s">
        <v>265</v>
      </c>
      <c r="B6211">
        <v>0.05</v>
      </c>
      <c r="C6211">
        <f t="shared" si="32"/>
        <v>9068</v>
      </c>
      <c r="D6211" t="str">
        <f t="shared" si="37"/>
        <v>b9068:b9080</v>
      </c>
      <c r="F6211" cm="1">
        <f t="array" aca="1" ref="F6211:R6211" ca="1">TRANSPOSE(INDIRECT(D6211))</f>
        <v>-9.7917299999999994</v>
      </c>
      <c r="G6211">
        <f ca="1"/>
        <v>6.3272400000000002E-17</v>
      </c>
      <c r="H6211">
        <f ca="1"/>
        <v>0</v>
      </c>
      <c r="I6211">
        <f ca="1"/>
        <v>126</v>
      </c>
      <c r="J6211" t="str">
        <f ca="1"/>
        <v>CS-DCF-A-1YR-diff</v>
      </c>
      <c r="K6211">
        <f ca="1"/>
        <v>-3.4833500000000002</v>
      </c>
      <c r="L6211">
        <f ca="1"/>
        <v>-2.8847700000000001</v>
      </c>
      <c r="M6211">
        <f ca="1"/>
        <v>-2.5791599999999999</v>
      </c>
      <c r="N6211">
        <f ca="1"/>
        <v>0.01</v>
      </c>
      <c r="O6211" t="str">
        <f ca="1"/>
        <v>BIC</v>
      </c>
      <c r="P6211" t="str">
        <f ca="1"/>
        <v>c</v>
      </c>
      <c r="Q6211">
        <f ca="1"/>
        <v>0</v>
      </c>
      <c r="R6211" t="str">
        <f ca="1"/>
        <v>Series is Stationary. Null Hypothesis Rejecting</v>
      </c>
    </row>
    <row r="6212" spans="1:18" hidden="1">
      <c r="A6212" t="s">
        <v>683</v>
      </c>
      <c r="B6212" t="s">
        <v>403</v>
      </c>
      <c r="C6212">
        <f t="shared" si="32"/>
        <v>9083</v>
      </c>
      <c r="D6212" t="str">
        <f t="shared" si="37"/>
        <v>b9083:b9095</v>
      </c>
      <c r="F6212" cm="1">
        <f t="array" aca="1" ref="F6212:R6212" ca="1">TRANSPOSE(INDIRECT(D6212))</f>
        <v>-8.71814</v>
      </c>
      <c r="G6212">
        <f ca="1"/>
        <v>3.4433900000000003E-14</v>
      </c>
      <c r="H6212">
        <f ca="1"/>
        <v>0</v>
      </c>
      <c r="I6212">
        <f ca="1"/>
        <v>126</v>
      </c>
      <c r="J6212" t="str">
        <f ca="1"/>
        <v>CS-DCF-Baa-1YR-diff</v>
      </c>
      <c r="K6212">
        <f ca="1"/>
        <v>-3.4833500000000002</v>
      </c>
      <c r="L6212">
        <f ca="1"/>
        <v>-2.8847700000000001</v>
      </c>
      <c r="M6212">
        <f ca="1"/>
        <v>-2.5791599999999999</v>
      </c>
      <c r="N6212">
        <f ca="1"/>
        <v>0.01</v>
      </c>
      <c r="O6212" t="str">
        <f ca="1"/>
        <v>BIC</v>
      </c>
      <c r="P6212" t="str">
        <f ca="1"/>
        <v>c</v>
      </c>
      <c r="Q6212">
        <f ca="1"/>
        <v>0</v>
      </c>
      <c r="R6212" t="str">
        <f ca="1"/>
        <v>Series is Stationary. Null Hypothesis Rejecting</v>
      </c>
    </row>
    <row r="6213" spans="1:18" hidden="1">
      <c r="A6213" t="s">
        <v>684</v>
      </c>
      <c r="B6213" t="s">
        <v>686</v>
      </c>
      <c r="C6213">
        <f t="shared" si="32"/>
        <v>9098</v>
      </c>
      <c r="D6213" t="str">
        <f t="shared" si="37"/>
        <v>b9098:b9110</v>
      </c>
      <c r="F6213" cm="1">
        <f t="array" aca="1" ref="F6213:R6213" ca="1">TRANSPOSE(INDIRECT(D6213))</f>
        <v>-8.9325799999999997</v>
      </c>
      <c r="G6213">
        <f ca="1"/>
        <v>9.7250900000000004E-15</v>
      </c>
      <c r="H6213">
        <f ca="1"/>
        <v>1</v>
      </c>
      <c r="I6213">
        <f ca="1"/>
        <v>125</v>
      </c>
      <c r="J6213" t="str">
        <f ca="1"/>
        <v>CS-DCF-Aaa-5YR-diff</v>
      </c>
      <c r="K6213">
        <f ca="1"/>
        <v>-3.4837799999999999</v>
      </c>
      <c r="L6213">
        <f ca="1"/>
        <v>-2.8849499999999999</v>
      </c>
      <c r="M6213">
        <f ca="1"/>
        <v>-2.5792600000000001</v>
      </c>
      <c r="N6213">
        <f ca="1"/>
        <v>0.01</v>
      </c>
      <c r="O6213" t="str">
        <f ca="1"/>
        <v>BIC</v>
      </c>
      <c r="P6213" t="str">
        <f ca="1"/>
        <v>c</v>
      </c>
      <c r="Q6213">
        <f ca="1"/>
        <v>0</v>
      </c>
      <c r="R6213" t="str">
        <f ca="1"/>
        <v>Series is Stationary. Null Hypothesis Rejecting</v>
      </c>
    </row>
    <row r="6214" spans="1:18" hidden="1">
      <c r="A6214" t="s">
        <v>685</v>
      </c>
      <c r="B6214">
        <v>0.99760000000000004</v>
      </c>
      <c r="C6214">
        <f t="shared" si="32"/>
        <v>9113</v>
      </c>
      <c r="D6214" t="str">
        <f t="shared" si="37"/>
        <v>b9113:b9125</v>
      </c>
      <c r="F6214" cm="1">
        <f t="array" aca="1" ref="F6214:R6214" ca="1">TRANSPOSE(INDIRECT(D6214))</f>
        <v>-9.1845800000000004</v>
      </c>
      <c r="G6214">
        <f ca="1"/>
        <v>2.2051800000000001E-15</v>
      </c>
      <c r="H6214">
        <f ca="1"/>
        <v>0</v>
      </c>
      <c r="I6214">
        <f ca="1"/>
        <v>126</v>
      </c>
      <c r="J6214" t="str">
        <f ca="1"/>
        <v>CS-DCF-Aa-5YR-diff</v>
      </c>
      <c r="K6214">
        <f ca="1"/>
        <v>-3.4833500000000002</v>
      </c>
      <c r="L6214">
        <f ca="1"/>
        <v>-2.8847700000000001</v>
      </c>
      <c r="M6214">
        <f ca="1"/>
        <v>-2.5791599999999999</v>
      </c>
      <c r="N6214">
        <f ca="1"/>
        <v>0.01</v>
      </c>
      <c r="O6214" t="str">
        <f ca="1"/>
        <v>BIC</v>
      </c>
      <c r="P6214" t="str">
        <f ca="1"/>
        <v>c</v>
      </c>
      <c r="Q6214">
        <f ca="1"/>
        <v>0</v>
      </c>
      <c r="R6214" t="str">
        <f ca="1"/>
        <v>Series is Stationary. Null Hypothesis Rejecting</v>
      </c>
    </row>
    <row r="6215" spans="1:18" hidden="1">
      <c r="A6215" t="s">
        <v>250</v>
      </c>
      <c r="B6215" t="s">
        <v>687</v>
      </c>
      <c r="C6215">
        <f t="shared" si="32"/>
        <v>9128</v>
      </c>
      <c r="D6215" t="str">
        <f t="shared" si="37"/>
        <v>b9128:b9140</v>
      </c>
      <c r="F6215" cm="1">
        <f t="array" aca="1" ref="F6215:R6215" ca="1">TRANSPOSE(INDIRECT(D6215))</f>
        <v>-9.3961100000000002</v>
      </c>
      <c r="G6215">
        <f ca="1"/>
        <v>6.3678300000000002E-16</v>
      </c>
      <c r="H6215">
        <f ca="1"/>
        <v>0</v>
      </c>
      <c r="I6215">
        <f ca="1"/>
        <v>126</v>
      </c>
      <c r="J6215" t="str">
        <f ca="1"/>
        <v>CS-DCF-A-5YR-diff</v>
      </c>
      <c r="K6215">
        <f ca="1"/>
        <v>-3.4833500000000002</v>
      </c>
      <c r="L6215">
        <f ca="1"/>
        <v>-2.8847700000000001</v>
      </c>
      <c r="M6215">
        <f ca="1"/>
        <v>-2.5791599999999999</v>
      </c>
      <c r="N6215">
        <f ca="1"/>
        <v>0.01</v>
      </c>
      <c r="O6215" t="str">
        <f ca="1"/>
        <v>BIC</v>
      </c>
      <c r="P6215" t="str">
        <f ca="1"/>
        <v>c</v>
      </c>
      <c r="Q6215">
        <f ca="1"/>
        <v>0</v>
      </c>
      <c r="R6215" t="str">
        <f ca="1"/>
        <v>Series is Stationary. Null Hypothesis Rejecting</v>
      </c>
    </row>
    <row r="6216" spans="1:18" hidden="1">
      <c r="A6216" t="s">
        <v>252</v>
      </c>
      <c r="B6216" t="s">
        <v>253</v>
      </c>
      <c r="C6216">
        <f t="shared" si="32"/>
        <v>9143</v>
      </c>
      <c r="D6216" t="str">
        <f t="shared" si="37"/>
        <v>b9143:b9155</v>
      </c>
      <c r="F6216" cm="1">
        <f t="array" aca="1" ref="F6216:R6216" ca="1">TRANSPOSE(INDIRECT(D6216))</f>
        <v>-8.2586700000000004</v>
      </c>
      <c r="G6216">
        <f ca="1"/>
        <v>5.1537599999999998E-13</v>
      </c>
      <c r="H6216">
        <f ca="1"/>
        <v>0</v>
      </c>
      <c r="I6216">
        <f ca="1"/>
        <v>126</v>
      </c>
      <c r="J6216" t="str">
        <f ca="1"/>
        <v>CS-DCF-Baa-5YR-diff</v>
      </c>
      <c r="K6216">
        <f ca="1"/>
        <v>-3.4833500000000002</v>
      </c>
      <c r="L6216">
        <f ca="1"/>
        <v>-2.8847700000000001</v>
      </c>
      <c r="M6216">
        <f ca="1"/>
        <v>-2.5791599999999999</v>
      </c>
      <c r="N6216">
        <f ca="1"/>
        <v>0.01</v>
      </c>
      <c r="O6216" t="str">
        <f ca="1"/>
        <v>BIC</v>
      </c>
      <c r="P6216" t="str">
        <f ca="1"/>
        <v>c</v>
      </c>
      <c r="Q6216">
        <f ca="1"/>
        <v>0</v>
      </c>
      <c r="R6216" t="str">
        <f ca="1"/>
        <v>Series is Stationary. Null Hypothesis Rejecting</v>
      </c>
    </row>
    <row r="6217" spans="1:18" hidden="1">
      <c r="A6217" t="s">
        <v>769</v>
      </c>
      <c r="C6217">
        <f t="shared" si="32"/>
        <v>9158</v>
      </c>
      <c r="D6217" t="str">
        <f t="shared" si="37"/>
        <v>b9158:b9170</v>
      </c>
      <c r="F6217" cm="1">
        <f t="array" aca="1" ref="F6217:R6217" ca="1">TRANSPOSE(INDIRECT(D6217))</f>
        <v>-0.53533600000000003</v>
      </c>
      <c r="G6217">
        <f ca="1"/>
        <v>0.884934</v>
      </c>
      <c r="H6217">
        <f ca="1"/>
        <v>3</v>
      </c>
      <c r="I6217">
        <f ca="1"/>
        <v>123</v>
      </c>
      <c r="J6217" t="str">
        <f ca="1"/>
        <v>TB-3MO-TY</v>
      </c>
      <c r="K6217">
        <f ca="1"/>
        <v>-3.4846699999999999</v>
      </c>
      <c r="L6217">
        <f ca="1"/>
        <v>-2.8853399999999998</v>
      </c>
      <c r="M6217">
        <f ca="1"/>
        <v>-2.5794600000000001</v>
      </c>
      <c r="N6217">
        <f ca="1"/>
        <v>0.01</v>
      </c>
      <c r="O6217" t="str">
        <f ca="1"/>
        <v>BIC</v>
      </c>
      <c r="P6217" t="str">
        <f ca="1"/>
        <v>c</v>
      </c>
      <c r="Q6217">
        <f ca="1"/>
        <v>0.88490000000000002</v>
      </c>
      <c r="R6217" t="str">
        <f ca="1"/>
        <v>Series is Non-stationary. Null Hypothesis Weak...</v>
      </c>
    </row>
    <row r="6218" spans="1:18" hidden="1">
      <c r="A6218" t="s">
        <v>241</v>
      </c>
      <c r="B6218">
        <v>2.6636600000000001</v>
      </c>
      <c r="C6218">
        <f t="shared" si="32"/>
        <v>9173</v>
      </c>
      <c r="D6218" t="str">
        <f t="shared" si="37"/>
        <v>b9173:b9185</v>
      </c>
      <c r="F6218" cm="1">
        <f t="array" aca="1" ref="F6218:R6218" ca="1">TRANSPOSE(INDIRECT(D6218))</f>
        <v>-1.0281199999999999</v>
      </c>
      <c r="G6218">
        <f ca="1"/>
        <v>0.74287000000000003</v>
      </c>
      <c r="H6218">
        <f ca="1"/>
        <v>3</v>
      </c>
      <c r="I6218">
        <f ca="1"/>
        <v>123</v>
      </c>
      <c r="J6218" t="str">
        <f ca="1"/>
        <v>TB-1YR-TY</v>
      </c>
      <c r="K6218">
        <f ca="1"/>
        <v>-3.4846699999999999</v>
      </c>
      <c r="L6218">
        <f ca="1"/>
        <v>-2.8853399999999998</v>
      </c>
      <c r="M6218">
        <f ca="1"/>
        <v>-2.5794600000000001</v>
      </c>
      <c r="N6218">
        <f ca="1"/>
        <v>0.01</v>
      </c>
      <c r="O6218" t="str">
        <f ca="1"/>
        <v>BIC</v>
      </c>
      <c r="P6218" t="str">
        <f ca="1"/>
        <v>c</v>
      </c>
      <c r="Q6218">
        <f ca="1"/>
        <v>0.7429</v>
      </c>
      <c r="R6218" t="str">
        <f ca="1"/>
        <v>Series is Non-stationary. Null Hypothesis Weak...</v>
      </c>
    </row>
    <row r="6219" spans="1:18" hidden="1">
      <c r="A6219" t="s">
        <v>242</v>
      </c>
      <c r="B6219">
        <v>0.99903299999999995</v>
      </c>
      <c r="C6219">
        <f t="shared" si="32"/>
        <v>9188</v>
      </c>
      <c r="D6219" t="str">
        <f t="shared" si="37"/>
        <v>b9188:b9200</v>
      </c>
      <c r="F6219" cm="1">
        <f t="array" aca="1" ref="F6219:R6219" ca="1">TRANSPOSE(INDIRECT(D6219))</f>
        <v>-1.9330400000000001</v>
      </c>
      <c r="G6219">
        <f ca="1"/>
        <v>0.31668200000000002</v>
      </c>
      <c r="H6219">
        <f ca="1"/>
        <v>0</v>
      </c>
      <c r="I6219">
        <f ca="1"/>
        <v>126</v>
      </c>
      <c r="J6219" t="str">
        <f ca="1"/>
        <v>TB-5YR-TY</v>
      </c>
      <c r="K6219">
        <f ca="1"/>
        <v>-3.4833500000000002</v>
      </c>
      <c r="L6219">
        <f ca="1"/>
        <v>-2.8847700000000001</v>
      </c>
      <c r="M6219">
        <f ca="1"/>
        <v>-2.5791599999999999</v>
      </c>
      <c r="N6219">
        <f ca="1"/>
        <v>0.01</v>
      </c>
      <c r="O6219" t="str">
        <f ca="1"/>
        <v>BIC</v>
      </c>
      <c r="P6219" t="str">
        <f ca="1"/>
        <v>c</v>
      </c>
      <c r="Q6219">
        <f ca="1"/>
        <v>0.31669999999999998</v>
      </c>
      <c r="R6219" t="str">
        <f ca="1"/>
        <v>Series is Non-stationary. Null Hypothesis Weak...</v>
      </c>
    </row>
    <row r="6220" spans="1:18" hidden="1">
      <c r="A6220" t="s">
        <v>243</v>
      </c>
      <c r="B6220">
        <v>0</v>
      </c>
      <c r="C6220">
        <f t="shared" si="32"/>
        <v>9203</v>
      </c>
      <c r="D6220" t="str">
        <f t="shared" si="37"/>
        <v>b9203:b9215</v>
      </c>
      <c r="F6220" cm="1">
        <f t="array" aca="1" ref="F6220:R6220" ca="1">TRANSPOSE(INDIRECT(D6220))</f>
        <v>-3.4381599999999999</v>
      </c>
      <c r="G6220">
        <f ca="1"/>
        <v>9.72487E-3</v>
      </c>
      <c r="H6220">
        <f ca="1"/>
        <v>2</v>
      </c>
      <c r="I6220">
        <f ca="1"/>
        <v>124</v>
      </c>
      <c r="J6220" t="str">
        <f ca="1"/>
        <v>TB-3MO-TY-diff</v>
      </c>
      <c r="K6220">
        <f ca="1"/>
        <v>-3.4842200000000001</v>
      </c>
      <c r="L6220">
        <f ca="1"/>
        <v>-2.8851499999999999</v>
      </c>
      <c r="M6220">
        <f ca="1"/>
        <v>-2.5793599999999999</v>
      </c>
      <c r="N6220">
        <f ca="1"/>
        <v>0.01</v>
      </c>
      <c r="O6220" t="str">
        <f ca="1"/>
        <v>BIC</v>
      </c>
      <c r="P6220" t="str">
        <f ca="1"/>
        <v>c</v>
      </c>
      <c r="Q6220">
        <f ca="1"/>
        <v>9.7000000000000003E-3</v>
      </c>
      <c r="R6220" t="str">
        <f ca="1"/>
        <v>Series is Stationary. Null Hypothesis Rejecting</v>
      </c>
    </row>
    <row r="6221" spans="1:18" hidden="1">
      <c r="A6221" t="s">
        <v>244</v>
      </c>
      <c r="B6221">
        <v>126</v>
      </c>
      <c r="C6221">
        <f t="shared" si="32"/>
        <v>9218</v>
      </c>
      <c r="D6221" t="str">
        <f t="shared" si="37"/>
        <v>b9218:b9230</v>
      </c>
      <c r="F6221" cm="1">
        <f t="array" aca="1" ref="F6221:R6221" ca="1">TRANSPOSE(INDIRECT(D6221))</f>
        <v>-3.4791500000000002</v>
      </c>
      <c r="G6221">
        <f ca="1"/>
        <v>8.5391000000000009E-3</v>
      </c>
      <c r="H6221">
        <f ca="1"/>
        <v>2</v>
      </c>
      <c r="I6221">
        <f ca="1"/>
        <v>124</v>
      </c>
      <c r="J6221" t="str">
        <f ca="1"/>
        <v>TB-1YR-TY-diff</v>
      </c>
      <c r="K6221">
        <f ca="1"/>
        <v>-3.4842200000000001</v>
      </c>
      <c r="L6221">
        <f ca="1"/>
        <v>-2.8851499999999999</v>
      </c>
      <c r="M6221">
        <f ca="1"/>
        <v>-2.5793599999999999</v>
      </c>
      <c r="N6221">
        <f ca="1"/>
        <v>0.01</v>
      </c>
      <c r="O6221" t="str">
        <f ca="1"/>
        <v>BIC</v>
      </c>
      <c r="P6221" t="str">
        <f ca="1"/>
        <v>c</v>
      </c>
      <c r="Q6221">
        <f ca="1"/>
        <v>8.5000000000000006E-3</v>
      </c>
      <c r="R6221" t="str">
        <f ca="1"/>
        <v>Series is Stationary. Null Hypothesis Rejecting</v>
      </c>
    </row>
    <row r="6222" spans="1:18" hidden="1">
      <c r="A6222" t="s">
        <v>169</v>
      </c>
      <c r="B6222" t="s">
        <v>745</v>
      </c>
      <c r="C6222">
        <f t="shared" si="32"/>
        <v>9233</v>
      </c>
      <c r="D6222" t="str">
        <f t="shared" si="37"/>
        <v>b9233:b9245</v>
      </c>
      <c r="F6222" cm="1">
        <f t="array" aca="1" ref="F6222:R6222" ca="1">TRANSPOSE(INDIRECT(D6222))</f>
        <v>-11.4765</v>
      </c>
      <c r="G6222">
        <f ca="1"/>
        <v>5.1153699999999999E-21</v>
      </c>
      <c r="H6222">
        <f ca="1"/>
        <v>0</v>
      </c>
      <c r="I6222">
        <f ca="1"/>
        <v>126</v>
      </c>
      <c r="J6222" t="str">
        <f ca="1"/>
        <v>TB-5YR-TY-diff</v>
      </c>
      <c r="K6222">
        <f ca="1"/>
        <v>-3.4833500000000002</v>
      </c>
      <c r="L6222">
        <f ca="1"/>
        <v>-2.8847700000000001</v>
      </c>
      <c r="M6222">
        <f ca="1"/>
        <v>-2.5791599999999999</v>
      </c>
      <c r="N6222">
        <f ca="1"/>
        <v>0.01</v>
      </c>
      <c r="O6222" t="str">
        <f ca="1"/>
        <v>BIC</v>
      </c>
      <c r="P6222" t="str">
        <f ca="1"/>
        <v>c</v>
      </c>
      <c r="Q6222">
        <f ca="1"/>
        <v>0</v>
      </c>
      <c r="R6222" t="str">
        <f ca="1"/>
        <v>Series is Stationary. Null Hypothesis Rejecting</v>
      </c>
    </row>
    <row r="6223" spans="1:18">
      <c r="A6223" t="s">
        <v>246</v>
      </c>
      <c r="B6223">
        <v>-2.58371</v>
      </c>
      <c r="C6223">
        <f t="shared" si="32"/>
        <v>9248</v>
      </c>
      <c r="D6223" t="str">
        <f t="shared" si="37"/>
        <v>b9248:b9260</v>
      </c>
      <c r="F6223" cm="1">
        <f t="array" aca="1" ref="F6223:R6223" ca="1">TRANSPOSE(INDIRECT(D6223))</f>
        <v>-3.3712</v>
      </c>
      <c r="G6223">
        <f ca="1"/>
        <v>5.5356000000000002E-2</v>
      </c>
      <c r="H6223">
        <f ca="1"/>
        <v>0</v>
      </c>
      <c r="I6223">
        <f ca="1"/>
        <v>126</v>
      </c>
      <c r="J6223" t="str">
        <f ca="1"/>
        <v>CS-Aaa-3MO</v>
      </c>
      <c r="K6223">
        <f ca="1"/>
        <v>-4.0324799999999996</v>
      </c>
      <c r="L6223">
        <f ca="1"/>
        <v>-3.4459300000000002</v>
      </c>
      <c r="M6223">
        <f ca="1"/>
        <v>-3.1478299999999999</v>
      </c>
      <c r="N6223">
        <f ca="1"/>
        <v>0.05</v>
      </c>
      <c r="O6223" t="str">
        <f ca="1"/>
        <v>BIC</v>
      </c>
      <c r="P6223" t="str">
        <f ca="1"/>
        <v xml:space="preserve"> ct</v>
      </c>
      <c r="Q6223">
        <f ca="1"/>
        <v>5.5399999999999998E-2</v>
      </c>
      <c r="R6223" t="str">
        <f ca="1"/>
        <v>Series is Non-stationary. Null Hypothesis Weak...</v>
      </c>
    </row>
    <row r="6224" spans="1:18" hidden="1">
      <c r="A6224" t="s">
        <v>247</v>
      </c>
      <c r="B6224">
        <v>-1.94333</v>
      </c>
      <c r="C6224">
        <f t="shared" si="32"/>
        <v>9263</v>
      </c>
      <c r="D6224" t="str">
        <f t="shared" si="37"/>
        <v>b9263:b9275</v>
      </c>
      <c r="F6224" cm="1">
        <f t="array" aca="1" ref="F6224:R6224" ca="1">TRANSPOSE(INDIRECT(D6224))</f>
        <v>-3.1193399999999998</v>
      </c>
      <c r="G6224">
        <f ca="1"/>
        <v>0.101705</v>
      </c>
      <c r="H6224">
        <f ca="1"/>
        <v>0</v>
      </c>
      <c r="I6224">
        <f ca="1"/>
        <v>126</v>
      </c>
      <c r="J6224" t="str">
        <f ca="1"/>
        <v>CS-Aa-3MO</v>
      </c>
      <c r="K6224">
        <f ca="1"/>
        <v>-4.0324799999999996</v>
      </c>
      <c r="L6224">
        <f ca="1"/>
        <v>-3.4459300000000002</v>
      </c>
      <c r="M6224">
        <f ca="1"/>
        <v>-3.1478299999999999</v>
      </c>
      <c r="N6224">
        <f ca="1"/>
        <v>0.05</v>
      </c>
      <c r="O6224" t="str">
        <f ca="1"/>
        <v>BIC</v>
      </c>
      <c r="P6224" t="str">
        <f ca="1"/>
        <v xml:space="preserve"> ct</v>
      </c>
      <c r="Q6224">
        <f ca="1"/>
        <v>0.1017</v>
      </c>
      <c r="R6224" t="str">
        <f ca="1"/>
        <v>Series is Non-stationary. Null Hypothesis Weak...</v>
      </c>
    </row>
    <row r="6225" spans="1:18" hidden="1">
      <c r="A6225" t="s">
        <v>248</v>
      </c>
      <c r="B6225">
        <v>-1.61487</v>
      </c>
      <c r="C6225">
        <f t="shared" si="32"/>
        <v>9278</v>
      </c>
      <c r="D6225" t="str">
        <f t="shared" si="37"/>
        <v>b9278:b9290</v>
      </c>
      <c r="F6225" cm="1">
        <f t="array" aca="1" ref="F6225:R6225" ca="1">TRANSPOSE(INDIRECT(D6225))</f>
        <v>-3.2049799999999999</v>
      </c>
      <c r="G6225">
        <f ca="1"/>
        <v>8.3414000000000002E-2</v>
      </c>
      <c r="H6225">
        <f ca="1"/>
        <v>0</v>
      </c>
      <c r="I6225">
        <f ca="1"/>
        <v>126</v>
      </c>
      <c r="J6225" t="str">
        <f ca="1"/>
        <v>CS-A-3MO</v>
      </c>
      <c r="K6225">
        <f ca="1"/>
        <v>-4.0324799999999996</v>
      </c>
      <c r="L6225">
        <f ca="1"/>
        <v>-3.4459300000000002</v>
      </c>
      <c r="M6225">
        <f ca="1"/>
        <v>-3.1478299999999999</v>
      </c>
      <c r="N6225">
        <f ca="1"/>
        <v>0.05</v>
      </c>
      <c r="O6225" t="str">
        <f ca="1"/>
        <v>BIC</v>
      </c>
      <c r="P6225" t="str">
        <f ca="1"/>
        <v xml:space="preserve"> ct</v>
      </c>
      <c r="Q6225">
        <f ca="1"/>
        <v>8.3400000000000002E-2</v>
      </c>
      <c r="R6225" t="str">
        <f ca="1"/>
        <v>Series is Non-stationary. Null Hypothesis Weak...</v>
      </c>
    </row>
    <row r="6226" spans="1:18" hidden="1">
      <c r="A6226" t="s">
        <v>265</v>
      </c>
      <c r="B6226">
        <v>0.05</v>
      </c>
      <c r="C6226">
        <f t="shared" si="32"/>
        <v>9293</v>
      </c>
      <c r="D6226" t="str">
        <f t="shared" si="37"/>
        <v>b9293:b9305</v>
      </c>
      <c r="F6226" cm="1">
        <f t="array" aca="1" ref="F6226:R6226" ca="1">TRANSPOSE(INDIRECT(D6226))</f>
        <v>-4.4972500000000002</v>
      </c>
      <c r="G6226">
        <f ca="1"/>
        <v>1.5252E-3</v>
      </c>
      <c r="H6226">
        <f ca="1"/>
        <v>0</v>
      </c>
      <c r="I6226">
        <f ca="1"/>
        <v>126</v>
      </c>
      <c r="J6226" t="str">
        <f ca="1"/>
        <v>CS-Baa-3MO</v>
      </c>
      <c r="K6226">
        <f ca="1"/>
        <v>-4.0324799999999996</v>
      </c>
      <c r="L6226">
        <f ca="1"/>
        <v>-3.4459300000000002</v>
      </c>
      <c r="M6226">
        <f ca="1"/>
        <v>-3.1478299999999999</v>
      </c>
      <c r="N6226">
        <f ca="1"/>
        <v>0.05</v>
      </c>
      <c r="O6226" t="str">
        <f ca="1"/>
        <v>BIC</v>
      </c>
      <c r="P6226" t="str">
        <f ca="1"/>
        <v xml:space="preserve"> ct</v>
      </c>
      <c r="Q6226">
        <f ca="1"/>
        <v>1.5E-3</v>
      </c>
      <c r="R6226" t="str">
        <f ca="1"/>
        <v>Series is Stationary. Null Hypothesis Rejecting</v>
      </c>
    </row>
    <row r="6227" spans="1:18" hidden="1">
      <c r="A6227" t="s">
        <v>683</v>
      </c>
      <c r="B6227" t="s">
        <v>403</v>
      </c>
      <c r="C6227">
        <f t="shared" si="32"/>
        <v>9308</v>
      </c>
      <c r="D6227" t="str">
        <f t="shared" si="37"/>
        <v>b9308:b9320</v>
      </c>
      <c r="F6227" cm="1">
        <f t="array" aca="1" ref="F6227:R6227" ca="1">TRANSPOSE(INDIRECT(D6227))</f>
        <v>-2.0310800000000002</v>
      </c>
      <c r="G6227">
        <f ca="1"/>
        <v>0.58440800000000004</v>
      </c>
      <c r="H6227">
        <f ca="1"/>
        <v>2</v>
      </c>
      <c r="I6227">
        <f ca="1"/>
        <v>124</v>
      </c>
      <c r="J6227" t="str">
        <f ca="1"/>
        <v>CS-Aaa-1YR</v>
      </c>
      <c r="K6227">
        <f ca="1"/>
        <v>-4.0336999999999996</v>
      </c>
      <c r="L6227">
        <f ca="1"/>
        <v>-3.44651</v>
      </c>
      <c r="M6227">
        <f ca="1"/>
        <v>-3.1481699999999999</v>
      </c>
      <c r="N6227">
        <f ca="1"/>
        <v>0.05</v>
      </c>
      <c r="O6227" t="str">
        <f ca="1"/>
        <v>BIC</v>
      </c>
      <c r="P6227" t="str">
        <f ca="1"/>
        <v xml:space="preserve"> ct</v>
      </c>
      <c r="Q6227">
        <f ca="1"/>
        <v>0.58440000000000003</v>
      </c>
      <c r="R6227" t="str">
        <f ca="1"/>
        <v>Series is Non-stationary. Null Hypothesis Weak...</v>
      </c>
    </row>
    <row r="6228" spans="1:18" hidden="1">
      <c r="A6228" t="s">
        <v>684</v>
      </c>
      <c r="B6228" t="s">
        <v>686</v>
      </c>
      <c r="C6228">
        <f t="shared" si="32"/>
        <v>9323</v>
      </c>
      <c r="D6228" t="str">
        <f t="shared" si="37"/>
        <v>b9323:b9335</v>
      </c>
      <c r="F6228" cm="1">
        <f t="array" aca="1" ref="F6228:R6228" ca="1">TRANSPOSE(INDIRECT(D6228))</f>
        <v>-3.5124499999999999</v>
      </c>
      <c r="G6228">
        <f ca="1"/>
        <v>3.8077600000000003E-2</v>
      </c>
      <c r="H6228">
        <f ca="1"/>
        <v>0</v>
      </c>
      <c r="I6228">
        <f ca="1"/>
        <v>126</v>
      </c>
      <c r="J6228" t="str">
        <f ca="1"/>
        <v>CS-Aa-1YR</v>
      </c>
      <c r="K6228">
        <f ca="1"/>
        <v>-4.0324799999999996</v>
      </c>
      <c r="L6228">
        <f ca="1"/>
        <v>-3.4459300000000002</v>
      </c>
      <c r="M6228">
        <f ca="1"/>
        <v>-3.1478299999999999</v>
      </c>
      <c r="N6228">
        <f ca="1"/>
        <v>0.05</v>
      </c>
      <c r="O6228" t="str">
        <f ca="1"/>
        <v>BIC</v>
      </c>
      <c r="P6228" t="str">
        <f ca="1"/>
        <v xml:space="preserve"> ct</v>
      </c>
      <c r="Q6228">
        <f ca="1"/>
        <v>3.8100000000000002E-2</v>
      </c>
      <c r="R6228" t="str">
        <f ca="1"/>
        <v>Series is Stationary. Null Hypothesis Rejecting</v>
      </c>
    </row>
    <row r="6229" spans="1:18" hidden="1">
      <c r="A6229" t="s">
        <v>685</v>
      </c>
      <c r="B6229">
        <v>0.999</v>
      </c>
      <c r="C6229">
        <f t="shared" si="32"/>
        <v>9338</v>
      </c>
      <c r="D6229" t="str">
        <f t="shared" si="37"/>
        <v>b9338:b9350</v>
      </c>
      <c r="F6229" cm="1">
        <f t="array" aca="1" ref="F6229:R6229" ca="1">TRANSPOSE(INDIRECT(D6229))</f>
        <v>-3.5527700000000002</v>
      </c>
      <c r="G6229">
        <f ca="1"/>
        <v>3.4074599999999997E-2</v>
      </c>
      <c r="H6229">
        <f ca="1"/>
        <v>0</v>
      </c>
      <c r="I6229">
        <f ca="1"/>
        <v>126</v>
      </c>
      <c r="J6229" t="str">
        <f ca="1"/>
        <v>CS-A-1YR</v>
      </c>
      <c r="K6229">
        <f ca="1"/>
        <v>-4.0324799999999996</v>
      </c>
      <c r="L6229">
        <f ca="1"/>
        <v>-3.4459300000000002</v>
      </c>
      <c r="M6229">
        <f ca="1"/>
        <v>-3.1478299999999999</v>
      </c>
      <c r="N6229">
        <f ca="1"/>
        <v>0.05</v>
      </c>
      <c r="O6229" t="str">
        <f ca="1"/>
        <v>BIC</v>
      </c>
      <c r="P6229" t="str">
        <f ca="1"/>
        <v xml:space="preserve"> ct</v>
      </c>
      <c r="Q6229">
        <f ca="1"/>
        <v>3.4099999999999998E-2</v>
      </c>
      <c r="R6229" t="str">
        <f ca="1"/>
        <v>Series is Stationary. Null Hypothesis Rejecting</v>
      </c>
    </row>
    <row r="6230" spans="1:18" hidden="1">
      <c r="A6230" t="s">
        <v>250</v>
      </c>
      <c r="B6230" t="s">
        <v>687</v>
      </c>
      <c r="C6230">
        <f t="shared" si="32"/>
        <v>9353</v>
      </c>
      <c r="D6230" t="str">
        <f t="shared" ref="D6230:D6293" si="38">"b"&amp;C6230&amp;":b"&amp;C6230+12</f>
        <v>b9353:b9365</v>
      </c>
      <c r="F6230" cm="1">
        <f t="array" aca="1" ref="F6230:R6230" ca="1">TRANSPOSE(INDIRECT(D6230))</f>
        <v>-4.9534700000000003</v>
      </c>
      <c r="G6230">
        <f ca="1"/>
        <v>2.4986700000000003E-4</v>
      </c>
      <c r="H6230">
        <f ca="1"/>
        <v>0</v>
      </c>
      <c r="I6230">
        <f ca="1"/>
        <v>126</v>
      </c>
      <c r="J6230" t="str">
        <f ca="1"/>
        <v>CS-Baa-1YR</v>
      </c>
      <c r="K6230">
        <f ca="1"/>
        <v>-4.0324799999999996</v>
      </c>
      <c r="L6230">
        <f ca="1"/>
        <v>-3.4459300000000002</v>
      </c>
      <c r="M6230">
        <f ca="1"/>
        <v>-3.1478299999999999</v>
      </c>
      <c r="N6230">
        <f ca="1"/>
        <v>0.05</v>
      </c>
      <c r="O6230" t="str">
        <f ca="1"/>
        <v>BIC</v>
      </c>
      <c r="P6230" t="str">
        <f ca="1"/>
        <v xml:space="preserve"> ct</v>
      </c>
      <c r="Q6230">
        <f ca="1"/>
        <v>2.0000000000000001E-4</v>
      </c>
      <c r="R6230" t="str">
        <f ca="1"/>
        <v>Series is Stationary. Null Hypothesis Rejecting</v>
      </c>
    </row>
    <row r="6231" spans="1:18" hidden="1">
      <c r="A6231" t="s">
        <v>252</v>
      </c>
      <c r="B6231" t="s">
        <v>253</v>
      </c>
      <c r="C6231">
        <f t="shared" si="32"/>
        <v>9368</v>
      </c>
      <c r="D6231" t="str">
        <f t="shared" si="38"/>
        <v>b9368:b9380</v>
      </c>
      <c r="F6231" cm="1">
        <f t="array" aca="1" ref="F6231:R6231" ca="1">TRANSPOSE(INDIRECT(D6231))</f>
        <v>-5.8840700000000004</v>
      </c>
      <c r="G6231">
        <f ca="1"/>
        <v>3.8363400000000003E-6</v>
      </c>
      <c r="H6231">
        <f ca="1"/>
        <v>0</v>
      </c>
      <c r="I6231">
        <f ca="1"/>
        <v>126</v>
      </c>
      <c r="J6231" t="str">
        <f ca="1"/>
        <v>CS-Aaa-5YR</v>
      </c>
      <c r="K6231">
        <f ca="1"/>
        <v>-4.0324799999999996</v>
      </c>
      <c r="L6231">
        <f ca="1"/>
        <v>-3.4459300000000002</v>
      </c>
      <c r="M6231">
        <f ca="1"/>
        <v>-3.1478299999999999</v>
      </c>
      <c r="N6231">
        <f ca="1"/>
        <v>0.05</v>
      </c>
      <c r="O6231" t="str">
        <f ca="1"/>
        <v>BIC</v>
      </c>
      <c r="P6231" t="str">
        <f ca="1"/>
        <v xml:space="preserve"> ct</v>
      </c>
      <c r="Q6231">
        <f ca="1"/>
        <v>0</v>
      </c>
      <c r="R6231" t="str">
        <f ca="1"/>
        <v>Series is Stationary. Null Hypothesis Rejecting</v>
      </c>
    </row>
    <row r="6232" spans="1:18" hidden="1">
      <c r="A6232" t="s">
        <v>770</v>
      </c>
      <c r="C6232">
        <f t="shared" si="32"/>
        <v>9383</v>
      </c>
      <c r="D6232" t="str">
        <f t="shared" si="38"/>
        <v>b9383:b9395</v>
      </c>
      <c r="F6232" cm="1">
        <f t="array" aca="1" ref="F6232:R6232" ca="1">TRANSPOSE(INDIRECT(D6232))</f>
        <v>-4.1646999999999998</v>
      </c>
      <c r="G6232">
        <f ca="1"/>
        <v>5.0585200000000004E-3</v>
      </c>
      <c r="H6232">
        <f ca="1"/>
        <v>0</v>
      </c>
      <c r="I6232">
        <f ca="1"/>
        <v>126</v>
      </c>
      <c r="J6232" t="str">
        <f ca="1"/>
        <v>CS-Aa-5YR</v>
      </c>
      <c r="K6232">
        <f ca="1"/>
        <v>-4.0324799999999996</v>
      </c>
      <c r="L6232">
        <f ca="1"/>
        <v>-3.4459300000000002</v>
      </c>
      <c r="M6232">
        <f ca="1"/>
        <v>-3.1478299999999999</v>
      </c>
      <c r="N6232">
        <f ca="1"/>
        <v>0.05</v>
      </c>
      <c r="O6232" t="str">
        <f ca="1"/>
        <v>BIC</v>
      </c>
      <c r="P6232" t="str">
        <f ca="1"/>
        <v xml:space="preserve"> ct</v>
      </c>
      <c r="Q6232">
        <f ca="1"/>
        <v>5.1000000000000004E-3</v>
      </c>
      <c r="R6232" t="str">
        <f ca="1"/>
        <v>Series is Stationary. Null Hypothesis Rejecting</v>
      </c>
    </row>
    <row r="6233" spans="1:18" hidden="1">
      <c r="A6233" t="s">
        <v>241</v>
      </c>
      <c r="B6233">
        <v>3.0638800000000002</v>
      </c>
      <c r="C6233">
        <f t="shared" si="32"/>
        <v>9398</v>
      </c>
      <c r="D6233" t="str">
        <f t="shared" si="38"/>
        <v>b9398:b9410</v>
      </c>
      <c r="F6233" cm="1">
        <f t="array" aca="1" ref="F6233:R6233" ca="1">TRANSPOSE(INDIRECT(D6233))</f>
        <v>-4.0045500000000001</v>
      </c>
      <c r="G6233">
        <f ca="1"/>
        <v>8.6636100000000004E-3</v>
      </c>
      <c r="H6233">
        <f ca="1"/>
        <v>0</v>
      </c>
      <c r="I6233">
        <f ca="1"/>
        <v>126</v>
      </c>
      <c r="J6233" t="str">
        <f ca="1"/>
        <v>CS-A-5YR</v>
      </c>
      <c r="K6233">
        <f ca="1"/>
        <v>-4.0324799999999996</v>
      </c>
      <c r="L6233">
        <f ca="1"/>
        <v>-3.4459300000000002</v>
      </c>
      <c r="M6233">
        <f ca="1"/>
        <v>-3.1478299999999999</v>
      </c>
      <c r="N6233">
        <f ca="1"/>
        <v>0.05</v>
      </c>
      <c r="O6233" t="str">
        <f ca="1"/>
        <v>BIC</v>
      </c>
      <c r="P6233" t="str">
        <f ca="1"/>
        <v xml:space="preserve"> ct</v>
      </c>
      <c r="Q6233">
        <f ca="1"/>
        <v>8.6999999999999994E-3</v>
      </c>
      <c r="R6233" t="str">
        <f ca="1"/>
        <v>Series is Stationary. Null Hypothesis Rejecting</v>
      </c>
    </row>
    <row r="6234" spans="1:18" hidden="1">
      <c r="A6234" t="s">
        <v>242</v>
      </c>
      <c r="B6234">
        <v>0.99986399999999998</v>
      </c>
      <c r="C6234">
        <f t="shared" si="32"/>
        <v>9413</v>
      </c>
      <c r="D6234" t="str">
        <f t="shared" si="38"/>
        <v>b9413:b9425</v>
      </c>
      <c r="F6234" cm="1">
        <f t="array" aca="1" ref="F6234:R6234" ca="1">TRANSPOSE(INDIRECT(D6234))</f>
        <v>-4.9905499999999998</v>
      </c>
      <c r="G6234">
        <f ca="1"/>
        <v>2.1405799999999999E-4</v>
      </c>
      <c r="H6234">
        <f ca="1"/>
        <v>0</v>
      </c>
      <c r="I6234">
        <f ca="1"/>
        <v>126</v>
      </c>
      <c r="J6234" t="str">
        <f ca="1"/>
        <v>CS-Baa-5YR</v>
      </c>
      <c r="K6234">
        <f ca="1"/>
        <v>-4.0324799999999996</v>
      </c>
      <c r="L6234">
        <f ca="1"/>
        <v>-3.4459300000000002</v>
      </c>
      <c r="M6234">
        <f ca="1"/>
        <v>-3.1478299999999999</v>
      </c>
      <c r="N6234">
        <f ca="1"/>
        <v>0.05</v>
      </c>
      <c r="O6234" t="str">
        <f ca="1"/>
        <v>BIC</v>
      </c>
      <c r="P6234" t="str">
        <f ca="1"/>
        <v xml:space="preserve"> ct</v>
      </c>
      <c r="Q6234">
        <f ca="1"/>
        <v>2.0000000000000001E-4</v>
      </c>
      <c r="R6234" t="str">
        <f ca="1"/>
        <v>Series is Stationary. Null Hypothesis Rejecting</v>
      </c>
    </row>
    <row r="6235" spans="1:18" hidden="1">
      <c r="A6235" t="s">
        <v>243</v>
      </c>
      <c r="B6235">
        <v>0</v>
      </c>
      <c r="C6235">
        <f t="shared" si="32"/>
        <v>9428</v>
      </c>
      <c r="D6235" t="str">
        <f t="shared" si="38"/>
        <v>b9428:b9440</v>
      </c>
      <c r="F6235" cm="1">
        <f t="array" aca="1" ref="F6235:R6235" ca="1">TRANSPOSE(INDIRECT(D6235))</f>
        <v>-3.2971499999999998</v>
      </c>
      <c r="G6235">
        <f ca="1"/>
        <v>6.6721699999999995E-2</v>
      </c>
      <c r="H6235">
        <f ca="1"/>
        <v>0</v>
      </c>
      <c r="I6235">
        <f ca="1"/>
        <v>126</v>
      </c>
      <c r="J6235" t="str">
        <f ca="1"/>
        <v>CS-DCF-Aaa-3MO</v>
      </c>
      <c r="K6235">
        <f ca="1"/>
        <v>-4.0324799999999996</v>
      </c>
      <c r="L6235">
        <f ca="1"/>
        <v>-3.4459300000000002</v>
      </c>
      <c r="M6235">
        <f ca="1"/>
        <v>-3.1478299999999999</v>
      </c>
      <c r="N6235">
        <f ca="1"/>
        <v>0.05</v>
      </c>
      <c r="O6235" t="str">
        <f ca="1"/>
        <v>BIC</v>
      </c>
      <c r="P6235" t="str">
        <f ca="1"/>
        <v xml:space="preserve"> ct</v>
      </c>
      <c r="Q6235">
        <f ca="1"/>
        <v>6.6699999999999995E-2</v>
      </c>
      <c r="R6235" t="str">
        <f ca="1"/>
        <v>Series is Non-stationary. Null Hypothesis Weak...</v>
      </c>
    </row>
    <row r="6236" spans="1:18" hidden="1">
      <c r="A6236" t="s">
        <v>244</v>
      </c>
      <c r="B6236">
        <v>126</v>
      </c>
      <c r="C6236">
        <f t="shared" si="32"/>
        <v>9443</v>
      </c>
      <c r="D6236" t="str">
        <f t="shared" si="38"/>
        <v>b9443:b9455</v>
      </c>
      <c r="F6236" cm="1">
        <f t="array" aca="1" ref="F6236:R6236" ca="1">TRANSPOSE(INDIRECT(D6236))</f>
        <v>-3.0709200000000001</v>
      </c>
      <c r="G6236">
        <f ca="1"/>
        <v>0.113318</v>
      </c>
      <c r="H6236">
        <f ca="1"/>
        <v>0</v>
      </c>
      <c r="I6236">
        <f ca="1"/>
        <v>126</v>
      </c>
      <c r="J6236" t="str">
        <f ca="1"/>
        <v>CS-DCF-Aa-3MO</v>
      </c>
      <c r="K6236">
        <f ca="1"/>
        <v>-4.0324799999999996</v>
      </c>
      <c r="L6236">
        <f ca="1"/>
        <v>-3.4459300000000002</v>
      </c>
      <c r="M6236">
        <f ca="1"/>
        <v>-3.1478299999999999</v>
      </c>
      <c r="N6236">
        <f ca="1"/>
        <v>0.05</v>
      </c>
      <c r="O6236" t="str">
        <f ca="1"/>
        <v>BIC</v>
      </c>
      <c r="P6236" t="str">
        <f ca="1"/>
        <v xml:space="preserve"> ct</v>
      </c>
      <c r="Q6236">
        <f ca="1"/>
        <v>0.1133</v>
      </c>
      <c r="R6236" t="str">
        <f ca="1"/>
        <v>Series is Non-stationary. Null Hypothesis Weak...</v>
      </c>
    </row>
    <row r="6237" spans="1:18" hidden="1">
      <c r="A6237" t="s">
        <v>169</v>
      </c>
      <c r="B6237" t="s">
        <v>746</v>
      </c>
      <c r="C6237">
        <f t="shared" si="32"/>
        <v>9458</v>
      </c>
      <c r="D6237" t="str">
        <f t="shared" si="38"/>
        <v>b9458:b9470</v>
      </c>
      <c r="F6237" cm="1">
        <f t="array" aca="1" ref="F6237:R6237" ca="1">TRANSPOSE(INDIRECT(D6237))</f>
        <v>-3.1560199999999998</v>
      </c>
      <c r="G6237">
        <f ca="1"/>
        <v>9.3525999999999998E-2</v>
      </c>
      <c r="H6237">
        <f ca="1"/>
        <v>0</v>
      </c>
      <c r="I6237">
        <f ca="1"/>
        <v>126</v>
      </c>
      <c r="J6237" t="str">
        <f ca="1"/>
        <v>CS-DCF-A-3MO</v>
      </c>
      <c r="K6237">
        <f ca="1"/>
        <v>-4.0324799999999996</v>
      </c>
      <c r="L6237">
        <f ca="1"/>
        <v>-3.4459300000000002</v>
      </c>
      <c r="M6237">
        <f ca="1"/>
        <v>-3.1478299999999999</v>
      </c>
      <c r="N6237">
        <f ca="1"/>
        <v>0.05</v>
      </c>
      <c r="O6237" t="str">
        <f ca="1"/>
        <v>BIC</v>
      </c>
      <c r="P6237" t="str">
        <f ca="1"/>
        <v xml:space="preserve"> ct</v>
      </c>
      <c r="Q6237">
        <f ca="1"/>
        <v>9.35E-2</v>
      </c>
      <c r="R6237" t="str">
        <f ca="1"/>
        <v>Series is Non-stationary. Null Hypothesis Weak...</v>
      </c>
    </row>
    <row r="6238" spans="1:18" hidden="1">
      <c r="A6238" t="s">
        <v>246</v>
      </c>
      <c r="B6238">
        <v>-2.58371</v>
      </c>
      <c r="C6238">
        <f t="shared" si="32"/>
        <v>9473</v>
      </c>
      <c r="D6238" t="str">
        <f t="shared" si="38"/>
        <v>b9473:b9485</v>
      </c>
      <c r="F6238" cm="1">
        <f t="array" aca="1" ref="F6238:R6238" ca="1">TRANSPOSE(INDIRECT(D6238))</f>
        <v>-4.3769499999999999</v>
      </c>
      <c r="G6238">
        <f ca="1"/>
        <v>2.38258E-3</v>
      </c>
      <c r="H6238">
        <f ca="1"/>
        <v>0</v>
      </c>
      <c r="I6238">
        <f ca="1"/>
        <v>126</v>
      </c>
      <c r="J6238" t="str">
        <f ca="1"/>
        <v>CS-DCF-Baa-3MO</v>
      </c>
      <c r="K6238">
        <f ca="1"/>
        <v>-4.0324799999999996</v>
      </c>
      <c r="L6238">
        <f ca="1"/>
        <v>-3.4459300000000002</v>
      </c>
      <c r="M6238">
        <f ca="1"/>
        <v>-3.1478299999999999</v>
      </c>
      <c r="N6238">
        <f ca="1"/>
        <v>0.05</v>
      </c>
      <c r="O6238" t="str">
        <f ca="1"/>
        <v>BIC</v>
      </c>
      <c r="P6238" t="str">
        <f ca="1"/>
        <v xml:space="preserve"> ct</v>
      </c>
      <c r="Q6238">
        <f ca="1"/>
        <v>2.3999999999999998E-3</v>
      </c>
      <c r="R6238" t="str">
        <f ca="1"/>
        <v>Series is Stationary. Null Hypothesis Rejecting</v>
      </c>
    </row>
    <row r="6239" spans="1:18" hidden="1">
      <c r="A6239" t="s">
        <v>247</v>
      </c>
      <c r="B6239">
        <v>-1.94333</v>
      </c>
      <c r="C6239">
        <f t="shared" si="32"/>
        <v>9488</v>
      </c>
      <c r="D6239" t="str">
        <f t="shared" si="38"/>
        <v>b9488:b9500</v>
      </c>
      <c r="F6239" cm="1">
        <f t="array" aca="1" ref="F6239:R6239" ca="1">TRANSPOSE(INDIRECT(D6239))</f>
        <v>-2.01952</v>
      </c>
      <c r="G6239">
        <f ca="1"/>
        <v>0.59076099999999998</v>
      </c>
      <c r="H6239">
        <f ca="1"/>
        <v>2</v>
      </c>
      <c r="I6239">
        <f ca="1"/>
        <v>124</v>
      </c>
      <c r="J6239" t="str">
        <f ca="1"/>
        <v>CS-DCF-Aaa-1YR</v>
      </c>
      <c r="K6239">
        <f ca="1"/>
        <v>-4.0336999999999996</v>
      </c>
      <c r="L6239">
        <f ca="1"/>
        <v>-3.44651</v>
      </c>
      <c r="M6239">
        <f ca="1"/>
        <v>-3.1481699999999999</v>
      </c>
      <c r="N6239">
        <f ca="1"/>
        <v>0.05</v>
      </c>
      <c r="O6239" t="str">
        <f ca="1"/>
        <v>BIC</v>
      </c>
      <c r="P6239" t="str">
        <f ca="1"/>
        <v xml:space="preserve"> ct</v>
      </c>
      <c r="Q6239">
        <f ca="1"/>
        <v>0.59079999999999999</v>
      </c>
      <c r="R6239" t="str">
        <f ca="1"/>
        <v>Series is Non-stationary. Null Hypothesis Weak...</v>
      </c>
    </row>
    <row r="6240" spans="1:18" hidden="1">
      <c r="A6240" t="s">
        <v>248</v>
      </c>
      <c r="B6240">
        <v>-1.61487</v>
      </c>
      <c r="C6240">
        <f t="shared" si="32"/>
        <v>9503</v>
      </c>
      <c r="D6240" t="str">
        <f t="shared" si="38"/>
        <v>b9503:b9515</v>
      </c>
      <c r="F6240" cm="1">
        <f t="array" aca="1" ref="F6240:R6240" ca="1">TRANSPOSE(INDIRECT(D6240))</f>
        <v>-3.4341300000000001</v>
      </c>
      <c r="G6240">
        <f ca="1"/>
        <v>4.6992699999999998E-2</v>
      </c>
      <c r="H6240">
        <f ca="1"/>
        <v>0</v>
      </c>
      <c r="I6240">
        <f ca="1"/>
        <v>126</v>
      </c>
      <c r="J6240" t="str">
        <f ca="1"/>
        <v>CS-DCF-Aa-1YR</v>
      </c>
      <c r="K6240">
        <f ca="1"/>
        <v>-4.0324799999999996</v>
      </c>
      <c r="L6240">
        <f ca="1"/>
        <v>-3.4459300000000002</v>
      </c>
      <c r="M6240">
        <f ca="1"/>
        <v>-3.1478299999999999</v>
      </c>
      <c r="N6240">
        <f ca="1"/>
        <v>0.05</v>
      </c>
      <c r="O6240" t="str">
        <f ca="1"/>
        <v>BIC</v>
      </c>
      <c r="P6240" t="str">
        <f ca="1"/>
        <v xml:space="preserve"> ct</v>
      </c>
      <c r="Q6240">
        <f ca="1"/>
        <v>4.7E-2</v>
      </c>
      <c r="R6240" t="str">
        <f ca="1"/>
        <v>Series is Stationary. Null Hypothesis Rejecting</v>
      </c>
    </row>
    <row r="6241" spans="1:18" hidden="1">
      <c r="A6241" t="s">
        <v>265</v>
      </c>
      <c r="B6241">
        <v>0.05</v>
      </c>
      <c r="C6241">
        <f t="shared" si="32"/>
        <v>9518</v>
      </c>
      <c r="D6241" t="str">
        <f t="shared" si="38"/>
        <v>b9518:b9530</v>
      </c>
      <c r="F6241" cm="1">
        <f t="array" aca="1" ref="F6241:R6241" ca="1">TRANSPOSE(INDIRECT(D6241))</f>
        <v>-3.4783200000000001</v>
      </c>
      <c r="G6241">
        <f ca="1"/>
        <v>4.1770000000000002E-2</v>
      </c>
      <c r="H6241">
        <f ca="1"/>
        <v>0</v>
      </c>
      <c r="I6241">
        <f ca="1"/>
        <v>126</v>
      </c>
      <c r="J6241" t="str">
        <f ca="1"/>
        <v>CS-DCF-A-1YR</v>
      </c>
      <c r="K6241">
        <f ca="1"/>
        <v>-4.0324799999999996</v>
      </c>
      <c r="L6241">
        <f ca="1"/>
        <v>-3.4459300000000002</v>
      </c>
      <c r="M6241">
        <f ca="1"/>
        <v>-3.1478299999999999</v>
      </c>
      <c r="N6241">
        <f ca="1"/>
        <v>0.05</v>
      </c>
      <c r="O6241" t="str">
        <f ca="1"/>
        <v>BIC</v>
      </c>
      <c r="P6241" t="str">
        <f ca="1"/>
        <v xml:space="preserve"> ct</v>
      </c>
      <c r="Q6241">
        <f ca="1"/>
        <v>4.1799999999999997E-2</v>
      </c>
      <c r="R6241" t="str">
        <f ca="1"/>
        <v>Series is Stationary. Null Hypothesis Rejecting</v>
      </c>
    </row>
    <row r="6242" spans="1:18" hidden="1">
      <c r="A6242" t="s">
        <v>683</v>
      </c>
      <c r="B6242" t="s">
        <v>403</v>
      </c>
      <c r="C6242">
        <f t="shared" si="32"/>
        <v>9533</v>
      </c>
      <c r="D6242" t="str">
        <f t="shared" si="38"/>
        <v>b9533:b9545</v>
      </c>
      <c r="F6242" cm="1">
        <f t="array" aca="1" ref="F6242:R6242" ca="1">TRANSPOSE(INDIRECT(D6242))</f>
        <v>-4.7430099999999999</v>
      </c>
      <c r="G6242">
        <f ca="1"/>
        <v>5.8854600000000001E-4</v>
      </c>
      <c r="H6242">
        <f ca="1"/>
        <v>0</v>
      </c>
      <c r="I6242">
        <f ca="1"/>
        <v>126</v>
      </c>
      <c r="J6242" t="str">
        <f ca="1"/>
        <v>CS-DCF-Baa-1YR</v>
      </c>
      <c r="K6242">
        <f ca="1"/>
        <v>-4.0324799999999996</v>
      </c>
      <c r="L6242">
        <f ca="1"/>
        <v>-3.4459300000000002</v>
      </c>
      <c r="M6242">
        <f ca="1"/>
        <v>-3.1478299999999999</v>
      </c>
      <c r="N6242">
        <f ca="1"/>
        <v>0.05</v>
      </c>
      <c r="O6242" t="str">
        <f ca="1"/>
        <v>BIC</v>
      </c>
      <c r="P6242" t="str">
        <f ca="1"/>
        <v xml:space="preserve"> ct</v>
      </c>
      <c r="Q6242">
        <f ca="1"/>
        <v>5.9999999999999995E-4</v>
      </c>
      <c r="R6242" t="str">
        <f ca="1"/>
        <v>Series is Stationary. Null Hypothesis Rejecting</v>
      </c>
    </row>
    <row r="6243" spans="1:18" hidden="1">
      <c r="A6243" t="s">
        <v>684</v>
      </c>
      <c r="B6243" t="s">
        <v>686</v>
      </c>
      <c r="C6243">
        <f t="shared" si="32"/>
        <v>9548</v>
      </c>
      <c r="D6243" t="str">
        <f t="shared" si="38"/>
        <v>b9548:b9560</v>
      </c>
      <c r="F6243" cm="1">
        <f t="array" aca="1" ref="F6243:R6243" ca="1">TRANSPOSE(INDIRECT(D6243))</f>
        <v>-5.7350700000000003</v>
      </c>
      <c r="G6243">
        <f ca="1"/>
        <v>7.7708800000000007E-6</v>
      </c>
      <c r="H6243">
        <f ca="1"/>
        <v>0</v>
      </c>
      <c r="I6243">
        <f ca="1"/>
        <v>126</v>
      </c>
      <c r="J6243" t="str">
        <f ca="1"/>
        <v>CS-DCF-Aaa-5YR</v>
      </c>
      <c r="K6243">
        <f ca="1"/>
        <v>-4.0324799999999996</v>
      </c>
      <c r="L6243">
        <f ca="1"/>
        <v>-3.4459300000000002</v>
      </c>
      <c r="M6243">
        <f ca="1"/>
        <v>-3.1478299999999999</v>
      </c>
      <c r="N6243">
        <f ca="1"/>
        <v>0.05</v>
      </c>
      <c r="O6243" t="str">
        <f ca="1"/>
        <v>BIC</v>
      </c>
      <c r="P6243" t="str">
        <f ca="1"/>
        <v xml:space="preserve"> ct</v>
      </c>
      <c r="Q6243">
        <f ca="1"/>
        <v>0</v>
      </c>
      <c r="R6243" t="str">
        <f ca="1"/>
        <v>Series is Stationary. Null Hypothesis Rejecting</v>
      </c>
    </row>
    <row r="6244" spans="1:18" hidden="1">
      <c r="A6244" t="s">
        <v>685</v>
      </c>
      <c r="B6244">
        <v>0.99990000000000001</v>
      </c>
      <c r="C6244">
        <f t="shared" si="32"/>
        <v>9563</v>
      </c>
      <c r="D6244" t="str">
        <f t="shared" si="38"/>
        <v>b9563:b9575</v>
      </c>
      <c r="F6244" cm="1">
        <f t="array" aca="1" ref="F6244:R6244" ca="1">TRANSPOSE(INDIRECT(D6244))</f>
        <v>-4.0441700000000003</v>
      </c>
      <c r="G6244">
        <f ca="1"/>
        <v>7.6027300000000003E-3</v>
      </c>
      <c r="H6244">
        <f ca="1"/>
        <v>0</v>
      </c>
      <c r="I6244">
        <f ca="1"/>
        <v>126</v>
      </c>
      <c r="J6244" t="str">
        <f ca="1"/>
        <v>CS-DCF-Aa-5YR</v>
      </c>
      <c r="K6244">
        <f ca="1"/>
        <v>-4.0324799999999996</v>
      </c>
      <c r="L6244">
        <f ca="1"/>
        <v>-3.4459300000000002</v>
      </c>
      <c r="M6244">
        <f ca="1"/>
        <v>-3.1478299999999999</v>
      </c>
      <c r="N6244">
        <f ca="1"/>
        <v>0.05</v>
      </c>
      <c r="O6244" t="str">
        <f ca="1"/>
        <v>BIC</v>
      </c>
      <c r="P6244" t="str">
        <f ca="1"/>
        <v xml:space="preserve"> ct</v>
      </c>
      <c r="Q6244">
        <f ca="1"/>
        <v>7.6E-3</v>
      </c>
      <c r="R6244" t="str">
        <f ca="1"/>
        <v>Series is Stationary. Null Hypothesis Rejecting</v>
      </c>
    </row>
    <row r="6245" spans="1:18" hidden="1">
      <c r="A6245" t="s">
        <v>250</v>
      </c>
      <c r="B6245" t="s">
        <v>687</v>
      </c>
      <c r="C6245">
        <f t="shared" si="32"/>
        <v>9578</v>
      </c>
      <c r="D6245" t="str">
        <f t="shared" si="38"/>
        <v>b9578:b9590</v>
      </c>
      <c r="F6245" cm="1">
        <f t="array" aca="1" ref="F6245:R6245" ca="1">TRANSPOSE(INDIRECT(D6245))</f>
        <v>-3.8845499999999999</v>
      </c>
      <c r="G6245">
        <f ca="1"/>
        <v>1.27394E-2</v>
      </c>
      <c r="H6245">
        <f ca="1"/>
        <v>0</v>
      </c>
      <c r="I6245">
        <f ca="1"/>
        <v>126</v>
      </c>
      <c r="J6245" t="str">
        <f ca="1"/>
        <v>CS-DCF-A-5YR</v>
      </c>
      <c r="K6245">
        <f ca="1"/>
        <v>-4.0324799999999996</v>
      </c>
      <c r="L6245">
        <f ca="1"/>
        <v>-3.4459300000000002</v>
      </c>
      <c r="M6245">
        <f ca="1"/>
        <v>-3.1478299999999999</v>
      </c>
      <c r="N6245">
        <f ca="1"/>
        <v>0.05</v>
      </c>
      <c r="O6245" t="str">
        <f ca="1"/>
        <v>BIC</v>
      </c>
      <c r="P6245" t="str">
        <f ca="1"/>
        <v xml:space="preserve"> ct</v>
      </c>
      <c r="Q6245">
        <f ca="1"/>
        <v>1.2699999999999999E-2</v>
      </c>
      <c r="R6245" t="str">
        <f ca="1"/>
        <v>Series is Stationary. Null Hypothesis Rejecting</v>
      </c>
    </row>
    <row r="6246" spans="1:18" hidden="1">
      <c r="A6246" t="s">
        <v>252</v>
      </c>
      <c r="B6246" t="s">
        <v>253</v>
      </c>
      <c r="C6246">
        <f t="shared" si="32"/>
        <v>9593</v>
      </c>
      <c r="D6246" t="str">
        <f t="shared" si="38"/>
        <v>b9593:b9605</v>
      </c>
      <c r="F6246" cm="1">
        <f t="array" aca="1" ref="F6246:R6246" ca="1">TRANSPOSE(INDIRECT(D6246))</f>
        <v>-4.6054899999999996</v>
      </c>
      <c r="G6246">
        <f ca="1"/>
        <v>1.0094399999999999E-3</v>
      </c>
      <c r="H6246">
        <f ca="1"/>
        <v>0</v>
      </c>
      <c r="I6246">
        <f ca="1"/>
        <v>126</v>
      </c>
      <c r="J6246" t="str">
        <f ca="1"/>
        <v>CS-DCF-Baa-5YR</v>
      </c>
      <c r="K6246">
        <f ca="1"/>
        <v>-4.0324799999999996</v>
      </c>
      <c r="L6246">
        <f ca="1"/>
        <v>-3.4459300000000002</v>
      </c>
      <c r="M6246">
        <f ca="1"/>
        <v>-3.1478299999999999</v>
      </c>
      <c r="N6246">
        <f ca="1"/>
        <v>0.05</v>
      </c>
      <c r="O6246" t="str">
        <f ca="1"/>
        <v>BIC</v>
      </c>
      <c r="P6246" t="str">
        <f ca="1"/>
        <v xml:space="preserve"> ct</v>
      </c>
      <c r="Q6246">
        <f ca="1"/>
        <v>1E-3</v>
      </c>
      <c r="R6246" t="str">
        <f ca="1"/>
        <v>Series is Stationary. Null Hypothesis Rejecting</v>
      </c>
    </row>
    <row r="6247" spans="1:18" hidden="1">
      <c r="A6247" t="s">
        <v>771</v>
      </c>
      <c r="C6247">
        <f t="shared" si="32"/>
        <v>9608</v>
      </c>
      <c r="D6247" t="str">
        <f t="shared" si="38"/>
        <v>b9608:b9620</v>
      </c>
      <c r="F6247" cm="1">
        <f t="array" aca="1" ref="F6247:R6247" ca="1">TRANSPOSE(INDIRECT(D6247))</f>
        <v>-10.8851</v>
      </c>
      <c r="G6247">
        <f ca="1"/>
        <v>3.69307E-17</v>
      </c>
      <c r="H6247">
        <f ca="1"/>
        <v>0</v>
      </c>
      <c r="I6247">
        <f ca="1"/>
        <v>126</v>
      </c>
      <c r="J6247" t="str">
        <f ca="1"/>
        <v>CS-Aaa-3MO-diff</v>
      </c>
      <c r="K6247">
        <f ca="1"/>
        <v>-4.0324799999999996</v>
      </c>
      <c r="L6247">
        <f ca="1"/>
        <v>-3.4459300000000002</v>
      </c>
      <c r="M6247">
        <f ca="1"/>
        <v>-3.1478299999999999</v>
      </c>
      <c r="N6247">
        <f ca="1"/>
        <v>0.05</v>
      </c>
      <c r="O6247" t="str">
        <f ca="1"/>
        <v>BIC</v>
      </c>
      <c r="P6247" t="str">
        <f ca="1"/>
        <v xml:space="preserve"> ct</v>
      </c>
      <c r="Q6247">
        <f ca="1"/>
        <v>0</v>
      </c>
      <c r="R6247" t="str">
        <f ca="1"/>
        <v>Series is Stationary. Null Hypothesis Rejecting</v>
      </c>
    </row>
    <row r="6248" spans="1:18" hidden="1">
      <c r="A6248" t="s">
        <v>241</v>
      </c>
      <c r="B6248">
        <v>1.7474400000000001</v>
      </c>
      <c r="C6248">
        <f t="shared" si="32"/>
        <v>9623</v>
      </c>
      <c r="D6248" t="str">
        <f t="shared" si="38"/>
        <v>b9623:b9635</v>
      </c>
      <c r="F6248" cm="1">
        <f t="array" aca="1" ref="F6248:R6248" ca="1">TRANSPOSE(INDIRECT(D6248))</f>
        <v>-10.8851</v>
      </c>
      <c r="G6248">
        <f ca="1"/>
        <v>3.69307E-17</v>
      </c>
      <c r="H6248">
        <f ca="1"/>
        <v>0</v>
      </c>
      <c r="I6248">
        <f ca="1"/>
        <v>126</v>
      </c>
      <c r="J6248" t="str">
        <f ca="1"/>
        <v>CS-Aa-3MO-diff</v>
      </c>
      <c r="K6248">
        <f ca="1"/>
        <v>-4.0324799999999996</v>
      </c>
      <c r="L6248">
        <f ca="1"/>
        <v>-3.4459300000000002</v>
      </c>
      <c r="M6248">
        <f ca="1"/>
        <v>-3.1478299999999999</v>
      </c>
      <c r="N6248">
        <f ca="1"/>
        <v>0.05</v>
      </c>
      <c r="O6248" t="str">
        <f ca="1"/>
        <v>BIC</v>
      </c>
      <c r="P6248" t="str">
        <f ca="1"/>
        <v xml:space="preserve"> ct</v>
      </c>
      <c r="Q6248">
        <f ca="1"/>
        <v>0</v>
      </c>
      <c r="R6248" t="str">
        <f ca="1"/>
        <v>Series is Stationary. Null Hypothesis Rejecting</v>
      </c>
    </row>
    <row r="6249" spans="1:18" hidden="1">
      <c r="A6249" t="s">
        <v>242</v>
      </c>
      <c r="B6249">
        <v>0.98111199999999998</v>
      </c>
      <c r="C6249">
        <f t="shared" si="32"/>
        <v>9638</v>
      </c>
      <c r="D6249" t="str">
        <f t="shared" si="38"/>
        <v>b9638:b9650</v>
      </c>
      <c r="F6249" cm="1">
        <f t="array" aca="1" ref="F6249:R6249" ca="1">TRANSPOSE(INDIRECT(D6249))</f>
        <v>-10.723000000000001</v>
      </c>
      <c r="G6249">
        <f ca="1"/>
        <v>7.6446900000000006E-17</v>
      </c>
      <c r="H6249">
        <f ca="1"/>
        <v>0</v>
      </c>
      <c r="I6249">
        <f ca="1"/>
        <v>126</v>
      </c>
      <c r="J6249" t="str">
        <f ca="1"/>
        <v>CS-A-3MO-diff</v>
      </c>
      <c r="K6249">
        <f ca="1"/>
        <v>-4.0324799999999996</v>
      </c>
      <c r="L6249">
        <f ca="1"/>
        <v>-3.4459300000000002</v>
      </c>
      <c r="M6249">
        <f ca="1"/>
        <v>-3.1478299999999999</v>
      </c>
      <c r="N6249">
        <f ca="1"/>
        <v>0.05</v>
      </c>
      <c r="O6249" t="str">
        <f ca="1"/>
        <v>BIC</v>
      </c>
      <c r="P6249" t="str">
        <f ca="1"/>
        <v xml:space="preserve"> ct</v>
      </c>
      <c r="Q6249">
        <f ca="1"/>
        <v>0</v>
      </c>
      <c r="R6249" t="str">
        <f ca="1"/>
        <v>Series is Stationary. Null Hypothesis Rejecting</v>
      </c>
    </row>
    <row r="6250" spans="1:18" hidden="1">
      <c r="A6250" t="s">
        <v>243</v>
      </c>
      <c r="B6250">
        <v>0</v>
      </c>
      <c r="C6250">
        <f t="shared" si="32"/>
        <v>9653</v>
      </c>
      <c r="D6250" t="str">
        <f t="shared" si="38"/>
        <v>b9653:b9665</v>
      </c>
      <c r="F6250" cm="1">
        <f t="array" aca="1" ref="F6250:R6250" ca="1">TRANSPOSE(INDIRECT(D6250))</f>
        <v>-4.8946500000000004</v>
      </c>
      <c r="G6250">
        <f ca="1"/>
        <v>3.1863399999999999E-4</v>
      </c>
      <c r="H6250">
        <f ca="1"/>
        <v>3</v>
      </c>
      <c r="I6250">
        <f ca="1"/>
        <v>123</v>
      </c>
      <c r="J6250" t="str">
        <f ca="1"/>
        <v>CS-Baa-3MO-diff</v>
      </c>
      <c r="K6250">
        <f ca="1"/>
        <v>-4.0343200000000001</v>
      </c>
      <c r="L6250">
        <f ca="1"/>
        <v>-3.4468100000000002</v>
      </c>
      <c r="M6250">
        <f ca="1"/>
        <v>-3.1483400000000001</v>
      </c>
      <c r="N6250">
        <f ca="1"/>
        <v>0.05</v>
      </c>
      <c r="O6250" t="str">
        <f ca="1"/>
        <v>BIC</v>
      </c>
      <c r="P6250" t="str">
        <f ca="1"/>
        <v xml:space="preserve"> ct</v>
      </c>
      <c r="Q6250">
        <f ca="1"/>
        <v>2.9999999999999997E-4</v>
      </c>
      <c r="R6250" t="str">
        <f ca="1"/>
        <v>Series is Stationary. Null Hypothesis Rejecting</v>
      </c>
    </row>
    <row r="6251" spans="1:18" hidden="1">
      <c r="A6251" t="s">
        <v>244</v>
      </c>
      <c r="B6251">
        <v>126</v>
      </c>
      <c r="C6251">
        <f t="shared" si="32"/>
        <v>9668</v>
      </c>
      <c r="D6251" t="str">
        <f t="shared" si="38"/>
        <v>b9668:b9680</v>
      </c>
      <c r="F6251" cm="1">
        <f t="array" aca="1" ref="F6251:R6251" ca="1">TRANSPOSE(INDIRECT(D6251))</f>
        <v>-10.1348</v>
      </c>
      <c r="G6251">
        <f ca="1"/>
        <v>1.19968E-15</v>
      </c>
      <c r="H6251">
        <f ca="1"/>
        <v>0</v>
      </c>
      <c r="I6251">
        <f ca="1"/>
        <v>126</v>
      </c>
      <c r="J6251" t="str">
        <f ca="1"/>
        <v>CS-Aaa-1YR-diff</v>
      </c>
      <c r="K6251">
        <f ca="1"/>
        <v>-4.0324799999999996</v>
      </c>
      <c r="L6251">
        <f ca="1"/>
        <v>-3.4459300000000002</v>
      </c>
      <c r="M6251">
        <f ca="1"/>
        <v>-3.1478299999999999</v>
      </c>
      <c r="N6251">
        <f ca="1"/>
        <v>0.05</v>
      </c>
      <c r="O6251" t="str">
        <f ca="1"/>
        <v>BIC</v>
      </c>
      <c r="P6251" t="str">
        <f ca="1"/>
        <v xml:space="preserve"> ct</v>
      </c>
      <c r="Q6251">
        <f ca="1"/>
        <v>0</v>
      </c>
      <c r="R6251" t="str">
        <f ca="1"/>
        <v>Series is Stationary. Null Hypothesis Rejecting</v>
      </c>
    </row>
    <row r="6252" spans="1:18" hidden="1">
      <c r="A6252" t="s">
        <v>169</v>
      </c>
      <c r="B6252" t="s">
        <v>747</v>
      </c>
      <c r="C6252">
        <f t="shared" si="32"/>
        <v>9683</v>
      </c>
      <c r="D6252" t="str">
        <f t="shared" si="38"/>
        <v>b9683:b9695</v>
      </c>
      <c r="F6252" cm="1">
        <f t="array" aca="1" ref="F6252:R6252" ca="1">TRANSPOSE(INDIRECT(D6252))</f>
        <v>-10.1348</v>
      </c>
      <c r="G6252">
        <f ca="1"/>
        <v>1.19968E-15</v>
      </c>
      <c r="H6252">
        <f ca="1"/>
        <v>0</v>
      </c>
      <c r="I6252">
        <f ca="1"/>
        <v>126</v>
      </c>
      <c r="J6252" t="str">
        <f ca="1"/>
        <v>CS-Aa-1YR-diff</v>
      </c>
      <c r="K6252">
        <f ca="1"/>
        <v>-4.0324799999999996</v>
      </c>
      <c r="L6252">
        <f ca="1"/>
        <v>-3.4459300000000002</v>
      </c>
      <c r="M6252">
        <f ca="1"/>
        <v>-3.1478299999999999</v>
      </c>
      <c r="N6252">
        <f ca="1"/>
        <v>0.05</v>
      </c>
      <c r="O6252" t="str">
        <f ca="1"/>
        <v>BIC</v>
      </c>
      <c r="P6252" t="str">
        <f ca="1"/>
        <v xml:space="preserve"> ct</v>
      </c>
      <c r="Q6252">
        <f ca="1"/>
        <v>0</v>
      </c>
      <c r="R6252" t="str">
        <f ca="1"/>
        <v>Series is Stationary. Null Hypothesis Rejecting</v>
      </c>
    </row>
    <row r="6253" spans="1:18" hidden="1">
      <c r="A6253" t="s">
        <v>246</v>
      </c>
      <c r="B6253">
        <v>-2.58371</v>
      </c>
      <c r="C6253">
        <f t="shared" si="32"/>
        <v>9698</v>
      </c>
      <c r="D6253" t="str">
        <f t="shared" si="38"/>
        <v>b9698:b9710</v>
      </c>
      <c r="F6253" cm="1">
        <f t="array" aca="1" ref="F6253:R6253" ca="1">TRANSPOSE(INDIRECT(D6253))</f>
        <v>-9.8541799999999995</v>
      </c>
      <c r="G6253">
        <f ca="1"/>
        <v>4.7204900000000003E-15</v>
      </c>
      <c r="H6253">
        <f ca="1"/>
        <v>0</v>
      </c>
      <c r="I6253">
        <f ca="1"/>
        <v>126</v>
      </c>
      <c r="J6253" t="str">
        <f ca="1"/>
        <v>CS-A-1YR-diff</v>
      </c>
      <c r="K6253">
        <f ca="1"/>
        <v>-4.0324799999999996</v>
      </c>
      <c r="L6253">
        <f ca="1"/>
        <v>-3.4459300000000002</v>
      </c>
      <c r="M6253">
        <f ca="1"/>
        <v>-3.1478299999999999</v>
      </c>
      <c r="N6253">
        <f ca="1"/>
        <v>0.05</v>
      </c>
      <c r="O6253" t="str">
        <f ca="1"/>
        <v>BIC</v>
      </c>
      <c r="P6253" t="str">
        <f ca="1"/>
        <v xml:space="preserve"> ct</v>
      </c>
      <c r="Q6253">
        <f ca="1"/>
        <v>0</v>
      </c>
      <c r="R6253" t="str">
        <f ca="1"/>
        <v>Series is Stationary. Null Hypothesis Rejecting</v>
      </c>
    </row>
    <row r="6254" spans="1:18" hidden="1">
      <c r="A6254" t="s">
        <v>247</v>
      </c>
      <c r="B6254">
        <v>-1.94333</v>
      </c>
      <c r="C6254">
        <f t="shared" si="32"/>
        <v>9713</v>
      </c>
      <c r="D6254" t="str">
        <f t="shared" si="38"/>
        <v>b9713:b9725</v>
      </c>
      <c r="F6254" cm="1">
        <f t="array" aca="1" ref="F6254:R6254" ca="1">TRANSPOSE(INDIRECT(D6254))</f>
        <v>-8.82043</v>
      </c>
      <c r="G6254">
        <f ca="1"/>
        <v>9.2733899999999999E-13</v>
      </c>
      <c r="H6254">
        <f ca="1"/>
        <v>0</v>
      </c>
      <c r="I6254">
        <f ca="1"/>
        <v>126</v>
      </c>
      <c r="J6254" t="str">
        <f ca="1"/>
        <v>CS-Baa-1YR-diff</v>
      </c>
      <c r="K6254">
        <f ca="1"/>
        <v>-4.0324799999999996</v>
      </c>
      <c r="L6254">
        <f ca="1"/>
        <v>-3.4459300000000002</v>
      </c>
      <c r="M6254">
        <f ca="1"/>
        <v>-3.1478299999999999</v>
      </c>
      <c r="N6254">
        <f ca="1"/>
        <v>0.05</v>
      </c>
      <c r="O6254" t="str">
        <f ca="1"/>
        <v>BIC</v>
      </c>
      <c r="P6254" t="str">
        <f ca="1"/>
        <v xml:space="preserve"> ct</v>
      </c>
      <c r="Q6254">
        <f ca="1"/>
        <v>0</v>
      </c>
      <c r="R6254" t="str">
        <f ca="1"/>
        <v>Series is Stationary. Null Hypothesis Rejecting</v>
      </c>
    </row>
    <row r="6255" spans="1:18" hidden="1">
      <c r="A6255" t="s">
        <v>248</v>
      </c>
      <c r="B6255">
        <v>-1.61487</v>
      </c>
      <c r="C6255">
        <f t="shared" si="32"/>
        <v>9728</v>
      </c>
      <c r="D6255" t="str">
        <f t="shared" si="38"/>
        <v>b9728:b9740</v>
      </c>
      <c r="F6255" cm="1">
        <f t="array" aca="1" ref="F6255:R6255" ca="1">TRANSPOSE(INDIRECT(D6255))</f>
        <v>-9.2236100000000008</v>
      </c>
      <c r="G6255">
        <f ca="1"/>
        <v>1.1402600000000001E-13</v>
      </c>
      <c r="H6255">
        <f ca="1"/>
        <v>0</v>
      </c>
      <c r="I6255">
        <f ca="1"/>
        <v>126</v>
      </c>
      <c r="J6255" t="str">
        <f ca="1"/>
        <v>CS-Aaa-5YR-diff</v>
      </c>
      <c r="K6255">
        <f ca="1"/>
        <v>-4.0324799999999996</v>
      </c>
      <c r="L6255">
        <f ca="1"/>
        <v>-3.4459300000000002</v>
      </c>
      <c r="M6255">
        <f ca="1"/>
        <v>-3.1478299999999999</v>
      </c>
      <c r="N6255">
        <f ca="1"/>
        <v>0.05</v>
      </c>
      <c r="O6255" t="str">
        <f ca="1"/>
        <v>BIC</v>
      </c>
      <c r="P6255" t="str">
        <f ca="1"/>
        <v xml:space="preserve"> ct</v>
      </c>
      <c r="Q6255">
        <f ca="1"/>
        <v>0</v>
      </c>
      <c r="R6255" t="str">
        <f ca="1"/>
        <v>Series is Stationary. Null Hypothesis Rejecting</v>
      </c>
    </row>
    <row r="6256" spans="1:18" hidden="1">
      <c r="A6256" t="s">
        <v>265</v>
      </c>
      <c r="B6256">
        <v>0.05</v>
      </c>
      <c r="C6256">
        <f t="shared" si="32"/>
        <v>9743</v>
      </c>
      <c r="D6256" t="str">
        <f t="shared" si="38"/>
        <v>b9743:b9755</v>
      </c>
      <c r="F6256" cm="1">
        <f t="array" aca="1" ref="F6256:R6256" ca="1">TRANSPOSE(INDIRECT(D6256))</f>
        <v>-9.2236100000000008</v>
      </c>
      <c r="G6256">
        <f ca="1"/>
        <v>1.1402600000000001E-13</v>
      </c>
      <c r="H6256">
        <f ca="1"/>
        <v>0</v>
      </c>
      <c r="I6256">
        <f ca="1"/>
        <v>126</v>
      </c>
      <c r="J6256" t="str">
        <f ca="1"/>
        <v>CS-Aa-5YR-diff</v>
      </c>
      <c r="K6256">
        <f ca="1"/>
        <v>-4.0324799999999996</v>
      </c>
      <c r="L6256">
        <f ca="1"/>
        <v>-3.4459300000000002</v>
      </c>
      <c r="M6256">
        <f ca="1"/>
        <v>-3.1478299999999999</v>
      </c>
      <c r="N6256">
        <f ca="1"/>
        <v>0.05</v>
      </c>
      <c r="O6256" t="str">
        <f ca="1"/>
        <v>BIC</v>
      </c>
      <c r="P6256" t="str">
        <f ca="1"/>
        <v xml:space="preserve"> ct</v>
      </c>
      <c r="Q6256">
        <f ca="1"/>
        <v>0</v>
      </c>
      <c r="R6256" t="str">
        <f ca="1"/>
        <v>Series is Stationary. Null Hypothesis Rejecting</v>
      </c>
    </row>
    <row r="6257" spans="1:18" hidden="1">
      <c r="A6257" t="s">
        <v>683</v>
      </c>
      <c r="B6257" t="s">
        <v>403</v>
      </c>
      <c r="C6257">
        <f t="shared" si="32"/>
        <v>9758</v>
      </c>
      <c r="D6257" t="str">
        <f t="shared" si="38"/>
        <v>b9758:b9770</v>
      </c>
      <c r="F6257" cm="1">
        <f t="array" aca="1" ref="F6257:R6257" ca="1">TRANSPOSE(INDIRECT(D6257))</f>
        <v>-9.5085499999999996</v>
      </c>
      <c r="G6257">
        <f ca="1"/>
        <v>2.6604199999999999E-14</v>
      </c>
      <c r="H6257">
        <f ca="1"/>
        <v>0</v>
      </c>
      <c r="I6257">
        <f ca="1"/>
        <v>126</v>
      </c>
      <c r="J6257" t="str">
        <f ca="1"/>
        <v>CS-A-5YR-diff</v>
      </c>
      <c r="K6257">
        <f ca="1"/>
        <v>-4.0324799999999996</v>
      </c>
      <c r="L6257">
        <f ca="1"/>
        <v>-3.4459300000000002</v>
      </c>
      <c r="M6257">
        <f ca="1"/>
        <v>-3.1478299999999999</v>
      </c>
      <c r="N6257">
        <f ca="1"/>
        <v>0.05</v>
      </c>
      <c r="O6257" t="str">
        <f ca="1"/>
        <v>BIC</v>
      </c>
      <c r="P6257" t="str">
        <f ca="1"/>
        <v xml:space="preserve"> ct</v>
      </c>
      <c r="Q6257">
        <f ca="1"/>
        <v>0</v>
      </c>
      <c r="R6257" t="str">
        <f ca="1"/>
        <v>Series is Stationary. Null Hypothesis Rejecting</v>
      </c>
    </row>
    <row r="6258" spans="1:18" hidden="1">
      <c r="A6258" t="s">
        <v>684</v>
      </c>
      <c r="B6258" t="s">
        <v>686</v>
      </c>
      <c r="C6258">
        <f t="shared" si="32"/>
        <v>9773</v>
      </c>
      <c r="D6258" t="str">
        <f t="shared" si="38"/>
        <v>b9773:b9785</v>
      </c>
      <c r="F6258" cm="1">
        <f t="array" aca="1" ref="F6258:R6258" ca="1">TRANSPOSE(INDIRECT(D6258))</f>
        <v>-8.3620699999999992</v>
      </c>
      <c r="G6258">
        <f ca="1"/>
        <v>1.04202E-11</v>
      </c>
      <c r="H6258">
        <f ca="1"/>
        <v>0</v>
      </c>
      <c r="I6258">
        <f ca="1"/>
        <v>126</v>
      </c>
      <c r="J6258" t="str">
        <f ca="1"/>
        <v>CS-Baa-5YR-diff</v>
      </c>
      <c r="K6258">
        <f ca="1"/>
        <v>-4.0324799999999996</v>
      </c>
      <c r="L6258">
        <f ca="1"/>
        <v>-3.4459300000000002</v>
      </c>
      <c r="M6258">
        <f ca="1"/>
        <v>-3.1478299999999999</v>
      </c>
      <c r="N6258">
        <f ca="1"/>
        <v>0.05</v>
      </c>
      <c r="O6258" t="str">
        <f ca="1"/>
        <v>BIC</v>
      </c>
      <c r="P6258" t="str">
        <f ca="1"/>
        <v xml:space="preserve"> ct</v>
      </c>
      <c r="Q6258">
        <f ca="1"/>
        <v>0</v>
      </c>
      <c r="R6258" t="str">
        <f ca="1"/>
        <v>Series is Stationary. Null Hypothesis Rejecting</v>
      </c>
    </row>
    <row r="6259" spans="1:18" hidden="1">
      <c r="A6259" t="s">
        <v>685</v>
      </c>
      <c r="B6259">
        <v>0.98109999999999997</v>
      </c>
      <c r="C6259">
        <f t="shared" si="32"/>
        <v>9788</v>
      </c>
      <c r="D6259" t="str">
        <f t="shared" si="38"/>
        <v>b9788:b9800</v>
      </c>
      <c r="F6259" cm="1">
        <f t="array" aca="1" ref="F6259:R6259" ca="1">TRANSPOSE(INDIRECT(D6259))</f>
        <v>-14.0219</v>
      </c>
      <c r="G6259">
        <f ca="1"/>
        <v>1.04887E-21</v>
      </c>
      <c r="H6259">
        <f ca="1"/>
        <v>0</v>
      </c>
      <c r="I6259">
        <f ca="1"/>
        <v>126</v>
      </c>
      <c r="J6259" t="str">
        <f ca="1"/>
        <v>CS-DCF-Aaa-3MO-diff</v>
      </c>
      <c r="K6259">
        <f ca="1"/>
        <v>-4.0324799999999996</v>
      </c>
      <c r="L6259">
        <f ca="1"/>
        <v>-3.4459300000000002</v>
      </c>
      <c r="M6259">
        <f ca="1"/>
        <v>-3.1478299999999999</v>
      </c>
      <c r="N6259">
        <f ca="1"/>
        <v>0.05</v>
      </c>
      <c r="O6259" t="str">
        <f ca="1"/>
        <v>BIC</v>
      </c>
      <c r="P6259" t="str">
        <f ca="1"/>
        <v xml:space="preserve"> ct</v>
      </c>
      <c r="Q6259">
        <f ca="1"/>
        <v>0</v>
      </c>
      <c r="R6259" t="str">
        <f ca="1"/>
        <v>Series is Stationary. Null Hypothesis Rejecting</v>
      </c>
    </row>
    <row r="6260" spans="1:18" hidden="1">
      <c r="A6260" t="s">
        <v>250</v>
      </c>
      <c r="B6260" t="s">
        <v>687</v>
      </c>
      <c r="C6260">
        <f t="shared" si="32"/>
        <v>9803</v>
      </c>
      <c r="D6260" t="str">
        <f t="shared" si="38"/>
        <v>b9803:b9815</v>
      </c>
      <c r="F6260" cm="1">
        <f t="array" aca="1" ref="F6260:R6260" ca="1">TRANSPOSE(INDIRECT(D6260))</f>
        <v>-10.9344</v>
      </c>
      <c r="G6260">
        <f ca="1"/>
        <v>2.9696400000000002E-17</v>
      </c>
      <c r="H6260">
        <f ca="1"/>
        <v>0</v>
      </c>
      <c r="I6260">
        <f ca="1"/>
        <v>126</v>
      </c>
      <c r="J6260" t="str">
        <f ca="1"/>
        <v>CS-DCF-Aa-3MO-diff</v>
      </c>
      <c r="K6260">
        <f ca="1"/>
        <v>-4.0324799999999996</v>
      </c>
      <c r="L6260">
        <f ca="1"/>
        <v>-3.4459300000000002</v>
      </c>
      <c r="M6260">
        <f ca="1"/>
        <v>-3.1478299999999999</v>
      </c>
      <c r="N6260">
        <f ca="1"/>
        <v>0.05</v>
      </c>
      <c r="O6260" t="str">
        <f ca="1"/>
        <v>BIC</v>
      </c>
      <c r="P6260" t="str">
        <f ca="1"/>
        <v xml:space="preserve"> ct</v>
      </c>
      <c r="Q6260">
        <f ca="1"/>
        <v>0</v>
      </c>
      <c r="R6260" t="str">
        <f ca="1"/>
        <v>Series is Stationary. Null Hypothesis Rejecting</v>
      </c>
    </row>
    <row r="6261" spans="1:18" hidden="1">
      <c r="A6261" t="s">
        <v>252</v>
      </c>
      <c r="B6261" t="s">
        <v>253</v>
      </c>
      <c r="C6261">
        <f t="shared" si="32"/>
        <v>9818</v>
      </c>
      <c r="D6261" t="str">
        <f t="shared" si="38"/>
        <v>b9818:b9830</v>
      </c>
      <c r="F6261" cm="1">
        <f t="array" aca="1" ref="F6261:R6261" ca="1">TRANSPOSE(INDIRECT(D6261))</f>
        <v>-10.742900000000001</v>
      </c>
      <c r="G6261">
        <f ca="1"/>
        <v>6.9850299999999999E-17</v>
      </c>
      <c r="H6261">
        <f ca="1"/>
        <v>0</v>
      </c>
      <c r="I6261">
        <f ca="1"/>
        <v>126</v>
      </c>
      <c r="J6261" t="str">
        <f ca="1"/>
        <v>CS-DCF-A-3MO-diff</v>
      </c>
      <c r="K6261">
        <f ca="1"/>
        <v>-4.0324799999999996</v>
      </c>
      <c r="L6261">
        <f ca="1"/>
        <v>-3.4459300000000002</v>
      </c>
      <c r="M6261">
        <f ca="1"/>
        <v>-3.1478299999999999</v>
      </c>
      <c r="N6261">
        <f ca="1"/>
        <v>0.05</v>
      </c>
      <c r="O6261" t="str">
        <f ca="1"/>
        <v>BIC</v>
      </c>
      <c r="P6261" t="str">
        <f ca="1"/>
        <v xml:space="preserve"> ct</v>
      </c>
      <c r="Q6261">
        <f ca="1"/>
        <v>0</v>
      </c>
      <c r="R6261" t="str">
        <f ca="1"/>
        <v>Series is Stationary. Null Hypothesis Rejecting</v>
      </c>
    </row>
    <row r="6262" spans="1:18" hidden="1">
      <c r="A6262" t="s">
        <v>772</v>
      </c>
      <c r="C6262">
        <f t="shared" si="32"/>
        <v>9833</v>
      </c>
      <c r="D6262" t="str">
        <f t="shared" si="38"/>
        <v>b9833:b9845</v>
      </c>
      <c r="F6262" cm="1">
        <f t="array" aca="1" ref="F6262:R6262" ca="1">TRANSPOSE(INDIRECT(D6262))</f>
        <v>-4.9158299999999997</v>
      </c>
      <c r="G6262">
        <f ca="1"/>
        <v>2.9201800000000001E-4</v>
      </c>
      <c r="H6262">
        <f ca="1"/>
        <v>3</v>
      </c>
      <c r="I6262">
        <f ca="1"/>
        <v>123</v>
      </c>
      <c r="J6262" t="str">
        <f ca="1"/>
        <v>CS-DCF-Baa-3MO-diff</v>
      </c>
      <c r="K6262">
        <f ca="1"/>
        <v>-4.0343200000000001</v>
      </c>
      <c r="L6262">
        <f ca="1"/>
        <v>-3.4468100000000002</v>
      </c>
      <c r="M6262">
        <f ca="1"/>
        <v>-3.1483400000000001</v>
      </c>
      <c r="N6262">
        <f ca="1"/>
        <v>0.05</v>
      </c>
      <c r="O6262" t="str">
        <f ca="1"/>
        <v>BIC</v>
      </c>
      <c r="P6262" t="str">
        <f ca="1"/>
        <v xml:space="preserve"> ct</v>
      </c>
      <c r="Q6262">
        <f ca="1"/>
        <v>2.9999999999999997E-4</v>
      </c>
      <c r="R6262" t="str">
        <f ca="1"/>
        <v>Series is Stationary. Null Hypothesis Rejecting</v>
      </c>
    </row>
    <row r="6263" spans="1:18" hidden="1">
      <c r="A6263" t="s">
        <v>241</v>
      </c>
      <c r="B6263">
        <v>2.5669900000000001</v>
      </c>
      <c r="C6263">
        <f t="shared" ref="C6263:C6326" si="39">C6262+15</f>
        <v>9848</v>
      </c>
      <c r="D6263" t="str">
        <f t="shared" si="38"/>
        <v>b9848:b9860</v>
      </c>
      <c r="F6263" cm="1">
        <f t="array" aca="1" ref="F6263:R6263" ca="1">TRANSPOSE(INDIRECT(D6263))</f>
        <v>-9.7297399999999996</v>
      </c>
      <c r="G6263">
        <f ca="1"/>
        <v>8.7537500000000007E-15</v>
      </c>
      <c r="H6263">
        <f ca="1"/>
        <v>1</v>
      </c>
      <c r="I6263">
        <f ca="1"/>
        <v>125</v>
      </c>
      <c r="J6263" t="str">
        <f ca="1"/>
        <v>CS-DCF-Aaa-1YR-diff</v>
      </c>
      <c r="K6263">
        <f ca="1"/>
        <v>-4.03308</v>
      </c>
      <c r="L6263">
        <f ca="1"/>
        <v>-3.4462100000000002</v>
      </c>
      <c r="M6263">
        <f ca="1"/>
        <v>-3.1480000000000001</v>
      </c>
      <c r="N6263">
        <f ca="1"/>
        <v>0.05</v>
      </c>
      <c r="O6263" t="str">
        <f ca="1"/>
        <v>BIC</v>
      </c>
      <c r="P6263" t="str">
        <f ca="1"/>
        <v xml:space="preserve"> ct</v>
      </c>
      <c r="Q6263">
        <f ca="1"/>
        <v>0</v>
      </c>
      <c r="R6263" t="str">
        <f ca="1"/>
        <v>Series is Stationary. Null Hypothesis Rejecting</v>
      </c>
    </row>
    <row r="6264" spans="1:18" hidden="1">
      <c r="A6264" t="s">
        <v>242</v>
      </c>
      <c r="B6264">
        <v>0.998556</v>
      </c>
      <c r="C6264">
        <f t="shared" si="39"/>
        <v>9863</v>
      </c>
      <c r="D6264" t="str">
        <f t="shared" si="38"/>
        <v>b9863:b9875</v>
      </c>
      <c r="F6264" cm="1">
        <f t="array" aca="1" ref="F6264:R6264" ca="1">TRANSPOSE(INDIRECT(D6264))</f>
        <v>-10.196</v>
      </c>
      <c r="G6264">
        <f ca="1"/>
        <v>8.9405100000000002E-16</v>
      </c>
      <c r="H6264">
        <f ca="1"/>
        <v>0</v>
      </c>
      <c r="I6264">
        <f ca="1"/>
        <v>126</v>
      </c>
      <c r="J6264" t="str">
        <f ca="1"/>
        <v>CS-DCF-Aa-1YR-diff</v>
      </c>
      <c r="K6264">
        <f ca="1"/>
        <v>-4.0324799999999996</v>
      </c>
      <c r="L6264">
        <f ca="1"/>
        <v>-3.4459300000000002</v>
      </c>
      <c r="M6264">
        <f ca="1"/>
        <v>-3.1478299999999999</v>
      </c>
      <c r="N6264">
        <f ca="1"/>
        <v>0.05</v>
      </c>
      <c r="O6264" t="str">
        <f ca="1"/>
        <v>BIC</v>
      </c>
      <c r="P6264" t="str">
        <f ca="1"/>
        <v xml:space="preserve"> ct</v>
      </c>
      <c r="Q6264">
        <f ca="1"/>
        <v>0</v>
      </c>
      <c r="R6264" t="str">
        <f ca="1"/>
        <v>Series is Stationary. Null Hypothesis Rejecting</v>
      </c>
    </row>
    <row r="6265" spans="1:18" hidden="1">
      <c r="A6265" t="s">
        <v>243</v>
      </c>
      <c r="B6265">
        <v>0</v>
      </c>
      <c r="C6265">
        <f t="shared" si="39"/>
        <v>9878</v>
      </c>
      <c r="D6265" t="str">
        <f t="shared" si="38"/>
        <v>b9878:b9890</v>
      </c>
      <c r="F6265" cm="1">
        <f t="array" aca="1" ref="F6265:R6265" ca="1">TRANSPOSE(INDIRECT(D6265))</f>
        <v>-9.8731100000000005</v>
      </c>
      <c r="G6265">
        <f ca="1"/>
        <v>4.2995900000000001E-15</v>
      </c>
      <c r="H6265">
        <f ca="1"/>
        <v>0</v>
      </c>
      <c r="I6265">
        <f ca="1"/>
        <v>126</v>
      </c>
      <c r="J6265" t="str">
        <f ca="1"/>
        <v>CS-DCF-A-1YR-diff</v>
      </c>
      <c r="K6265">
        <f ca="1"/>
        <v>-4.0324799999999996</v>
      </c>
      <c r="L6265">
        <f ca="1"/>
        <v>-3.4459300000000002</v>
      </c>
      <c r="M6265">
        <f ca="1"/>
        <v>-3.1478299999999999</v>
      </c>
      <c r="N6265">
        <f ca="1"/>
        <v>0.05</v>
      </c>
      <c r="O6265" t="str">
        <f ca="1"/>
        <v>BIC</v>
      </c>
      <c r="P6265" t="str">
        <f ca="1"/>
        <v xml:space="preserve"> ct</v>
      </c>
      <c r="Q6265">
        <f ca="1"/>
        <v>0</v>
      </c>
      <c r="R6265" t="str">
        <f ca="1"/>
        <v>Series is Stationary. Null Hypothesis Rejecting</v>
      </c>
    </row>
    <row r="6266" spans="1:18" hidden="1">
      <c r="A6266" t="s">
        <v>244</v>
      </c>
      <c r="B6266">
        <v>126</v>
      </c>
      <c r="C6266">
        <f t="shared" si="39"/>
        <v>9893</v>
      </c>
      <c r="D6266" t="str">
        <f t="shared" si="38"/>
        <v>b9893:b9905</v>
      </c>
      <c r="F6266" cm="1">
        <f t="array" aca="1" ref="F6266:R6266" ca="1">TRANSPOSE(INDIRECT(D6266))</f>
        <v>-8.9172600000000006</v>
      </c>
      <c r="G6266">
        <f ca="1"/>
        <v>5.5869499999999997E-13</v>
      </c>
      <c r="H6266">
        <f ca="1"/>
        <v>0</v>
      </c>
      <c r="I6266">
        <f ca="1"/>
        <v>126</v>
      </c>
      <c r="J6266" t="str">
        <f ca="1"/>
        <v>CS-DCF-Baa-1YR-diff</v>
      </c>
      <c r="K6266">
        <f ca="1"/>
        <v>-4.0324799999999996</v>
      </c>
      <c r="L6266">
        <f ca="1"/>
        <v>-3.4459300000000002</v>
      </c>
      <c r="M6266">
        <f ca="1"/>
        <v>-3.1478299999999999</v>
      </c>
      <c r="N6266">
        <f ca="1"/>
        <v>0.05</v>
      </c>
      <c r="O6266" t="str">
        <f ca="1"/>
        <v>BIC</v>
      </c>
      <c r="P6266" t="str">
        <f ca="1"/>
        <v xml:space="preserve"> ct</v>
      </c>
      <c r="Q6266">
        <f ca="1"/>
        <v>0</v>
      </c>
      <c r="R6266" t="str">
        <f ca="1"/>
        <v>Series is Stationary. Null Hypothesis Rejecting</v>
      </c>
    </row>
    <row r="6267" spans="1:18" hidden="1">
      <c r="A6267" t="s">
        <v>169</v>
      </c>
      <c r="B6267" t="s">
        <v>748</v>
      </c>
      <c r="C6267">
        <f t="shared" si="39"/>
        <v>9908</v>
      </c>
      <c r="D6267" t="str">
        <f t="shared" si="38"/>
        <v>b9908:b9920</v>
      </c>
      <c r="F6267" cm="1">
        <f t="array" aca="1" ref="F6267:R6267" ca="1">TRANSPOSE(INDIRECT(D6267))</f>
        <v>-9.5581300000000002</v>
      </c>
      <c r="G6267">
        <f ca="1"/>
        <v>2.07069E-14</v>
      </c>
      <c r="H6267">
        <f ca="1"/>
        <v>1</v>
      </c>
      <c r="I6267">
        <f ca="1"/>
        <v>125</v>
      </c>
      <c r="J6267" t="str">
        <f ca="1"/>
        <v>CS-DCF-Aaa-5YR-diff</v>
      </c>
      <c r="K6267">
        <f ca="1"/>
        <v>-4.03308</v>
      </c>
      <c r="L6267">
        <f ca="1"/>
        <v>-3.4462100000000002</v>
      </c>
      <c r="M6267">
        <f ca="1"/>
        <v>-3.1480000000000001</v>
      </c>
      <c r="N6267">
        <f ca="1"/>
        <v>0.05</v>
      </c>
      <c r="O6267" t="str">
        <f ca="1"/>
        <v>BIC</v>
      </c>
      <c r="P6267" t="str">
        <f ca="1"/>
        <v xml:space="preserve"> ct</v>
      </c>
      <c r="Q6267">
        <f ca="1"/>
        <v>0</v>
      </c>
      <c r="R6267" t="str">
        <f ca="1"/>
        <v>Series is Stationary. Null Hypothesis Rejecting</v>
      </c>
    </row>
    <row r="6268" spans="1:18" hidden="1">
      <c r="A6268" t="s">
        <v>246</v>
      </c>
      <c r="B6268">
        <v>-2.58371</v>
      </c>
      <c r="C6268">
        <f t="shared" si="39"/>
        <v>9923</v>
      </c>
      <c r="D6268" t="str">
        <f t="shared" si="38"/>
        <v>b9923:b9935</v>
      </c>
      <c r="F6268" cm="1">
        <f t="array" aca="1" ref="F6268:R6268" ca="1">TRANSPOSE(INDIRECT(D6268))</f>
        <v>-9.3420000000000005</v>
      </c>
      <c r="G6268">
        <f ca="1"/>
        <v>6.2102700000000002E-14</v>
      </c>
      <c r="H6268">
        <f ca="1"/>
        <v>0</v>
      </c>
      <c r="I6268">
        <f ca="1"/>
        <v>126</v>
      </c>
      <c r="J6268" t="str">
        <f ca="1"/>
        <v>CS-DCF-Aa-5YR-diff</v>
      </c>
      <c r="K6268">
        <f ca="1"/>
        <v>-4.0324799999999996</v>
      </c>
      <c r="L6268">
        <f ca="1"/>
        <v>-3.4459300000000002</v>
      </c>
      <c r="M6268">
        <f ca="1"/>
        <v>-3.1478299999999999</v>
      </c>
      <c r="N6268">
        <f ca="1"/>
        <v>0.05</v>
      </c>
      <c r="O6268" t="str">
        <f ca="1"/>
        <v>BIC</v>
      </c>
      <c r="P6268" t="str">
        <f ca="1"/>
        <v xml:space="preserve"> ct</v>
      </c>
      <c r="Q6268">
        <f ca="1"/>
        <v>0</v>
      </c>
      <c r="R6268" t="str">
        <f ca="1"/>
        <v>Series is Stationary. Null Hypothesis Rejecting</v>
      </c>
    </row>
    <row r="6269" spans="1:18" hidden="1">
      <c r="A6269" t="s">
        <v>247</v>
      </c>
      <c r="B6269">
        <v>-1.94333</v>
      </c>
      <c r="C6269">
        <f t="shared" si="39"/>
        <v>9938</v>
      </c>
      <c r="D6269" t="str">
        <f t="shared" si="38"/>
        <v>b9938:b9950</v>
      </c>
      <c r="F6269" cm="1">
        <f t="array" aca="1" ref="F6269:R6269" ca="1">TRANSPOSE(INDIRECT(D6269))</f>
        <v>-9.5350199999999994</v>
      </c>
      <c r="G6269">
        <f ca="1"/>
        <v>2.3269699999999999E-14</v>
      </c>
      <c r="H6269">
        <f ca="1"/>
        <v>0</v>
      </c>
      <c r="I6269">
        <f ca="1"/>
        <v>126</v>
      </c>
      <c r="J6269" t="str">
        <f ca="1"/>
        <v>CS-DCF-A-5YR-diff</v>
      </c>
      <c r="K6269">
        <f ca="1"/>
        <v>-4.0324799999999996</v>
      </c>
      <c r="L6269">
        <f ca="1"/>
        <v>-3.4459300000000002</v>
      </c>
      <c r="M6269">
        <f ca="1"/>
        <v>-3.1478299999999999</v>
      </c>
      <c r="N6269">
        <f ca="1"/>
        <v>0.05</v>
      </c>
      <c r="O6269" t="str">
        <f ca="1"/>
        <v>BIC</v>
      </c>
      <c r="P6269" t="str">
        <f ca="1"/>
        <v xml:space="preserve"> ct</v>
      </c>
      <c r="Q6269">
        <f ca="1"/>
        <v>0</v>
      </c>
      <c r="R6269" t="str">
        <f ca="1"/>
        <v>Series is Stationary. Null Hypothesis Rejecting</v>
      </c>
    </row>
    <row r="6270" spans="1:18" hidden="1">
      <c r="A6270" t="s">
        <v>248</v>
      </c>
      <c r="B6270">
        <v>-1.61487</v>
      </c>
      <c r="C6270">
        <f t="shared" si="39"/>
        <v>9953</v>
      </c>
      <c r="D6270" t="str">
        <f t="shared" si="38"/>
        <v>b9953:b9965</v>
      </c>
      <c r="F6270" cm="1">
        <f t="array" aca="1" ref="F6270:R6270" ca="1">TRANSPOSE(INDIRECT(D6270))</f>
        <v>-8.4449699999999996</v>
      </c>
      <c r="G6270">
        <f ca="1"/>
        <v>6.7139999999999999E-12</v>
      </c>
      <c r="H6270">
        <f ca="1"/>
        <v>0</v>
      </c>
      <c r="I6270">
        <f ca="1"/>
        <v>126</v>
      </c>
      <c r="J6270" t="str">
        <f ca="1"/>
        <v>CS-DCF-Baa-5YR-diff</v>
      </c>
      <c r="K6270">
        <f ca="1"/>
        <v>-4.0324799999999996</v>
      </c>
      <c r="L6270">
        <f ca="1"/>
        <v>-3.4459300000000002</v>
      </c>
      <c r="M6270">
        <f ca="1"/>
        <v>-3.1478299999999999</v>
      </c>
      <c r="N6270">
        <f ca="1"/>
        <v>0.05</v>
      </c>
      <c r="O6270" t="str">
        <f ca="1"/>
        <v>BIC</v>
      </c>
      <c r="P6270" t="str">
        <f ca="1"/>
        <v xml:space="preserve"> ct</v>
      </c>
      <c r="Q6270">
        <f ca="1"/>
        <v>0</v>
      </c>
      <c r="R6270" t="str">
        <f ca="1"/>
        <v>Series is Stationary. Null Hypothesis Rejecting</v>
      </c>
    </row>
    <row r="6271" spans="1:18" hidden="1">
      <c r="A6271" t="s">
        <v>265</v>
      </c>
      <c r="B6271">
        <v>0.05</v>
      </c>
      <c r="C6271">
        <f t="shared" si="39"/>
        <v>9968</v>
      </c>
      <c r="D6271" t="str">
        <f t="shared" si="38"/>
        <v>b9968:b9980</v>
      </c>
      <c r="F6271" cm="1">
        <f t="array" aca="1" ref="F6271:R6271" ca="1">TRANSPOSE(INDIRECT(D6271))</f>
        <v>-0.72629699999999997</v>
      </c>
      <c r="G6271">
        <f ca="1"/>
        <v>0.97136100000000003</v>
      </c>
      <c r="H6271">
        <f ca="1"/>
        <v>0</v>
      </c>
      <c r="I6271">
        <f ca="1"/>
        <v>126</v>
      </c>
      <c r="J6271" t="str">
        <f ca="1"/>
        <v>TB-3MO-TY</v>
      </c>
      <c r="K6271">
        <f ca="1"/>
        <v>-4.0324799999999996</v>
      </c>
      <c r="L6271">
        <f ca="1"/>
        <v>-3.4459300000000002</v>
      </c>
      <c r="M6271">
        <f ca="1"/>
        <v>-3.1478299999999999</v>
      </c>
      <c r="N6271">
        <f ca="1"/>
        <v>0.05</v>
      </c>
      <c r="O6271" t="str">
        <f ca="1"/>
        <v>BIC</v>
      </c>
      <c r="P6271" t="str">
        <f ca="1"/>
        <v xml:space="preserve"> ct</v>
      </c>
      <c r="Q6271">
        <f ca="1"/>
        <v>0.97140000000000004</v>
      </c>
      <c r="R6271" t="str">
        <f ca="1"/>
        <v>Series is Non-stationary. Null Hypothesis Weak...</v>
      </c>
    </row>
    <row r="6272" spans="1:18" hidden="1">
      <c r="A6272" t="s">
        <v>683</v>
      </c>
      <c r="B6272" t="s">
        <v>403</v>
      </c>
      <c r="C6272">
        <f t="shared" si="39"/>
        <v>9983</v>
      </c>
      <c r="D6272" t="str">
        <f t="shared" si="38"/>
        <v>b9983:b9995</v>
      </c>
      <c r="F6272" cm="1">
        <f t="array" aca="1" ref="F6272:R6272" ca="1">TRANSPOSE(INDIRECT(D6272))</f>
        <v>-1.9501500000000001</v>
      </c>
      <c r="G6272">
        <f ca="1"/>
        <v>0.62830399999999997</v>
      </c>
      <c r="H6272">
        <f ca="1"/>
        <v>3</v>
      </c>
      <c r="I6272">
        <f ca="1"/>
        <v>123</v>
      </c>
      <c r="J6272" t="str">
        <f ca="1"/>
        <v>TB-1YR-TY</v>
      </c>
      <c r="K6272">
        <f ca="1"/>
        <v>-4.0343200000000001</v>
      </c>
      <c r="L6272">
        <f ca="1"/>
        <v>-3.4468100000000002</v>
      </c>
      <c r="M6272">
        <f ca="1"/>
        <v>-3.1483400000000001</v>
      </c>
      <c r="N6272">
        <f ca="1"/>
        <v>0.05</v>
      </c>
      <c r="O6272" t="str">
        <f ca="1"/>
        <v>BIC</v>
      </c>
      <c r="P6272" t="str">
        <f ca="1"/>
        <v xml:space="preserve"> ct</v>
      </c>
      <c r="Q6272">
        <f ca="1"/>
        <v>0.62829999999999997</v>
      </c>
      <c r="R6272" t="str">
        <f ca="1"/>
        <v>Series is Non-stationary. Null Hypothesis Weak...</v>
      </c>
    </row>
    <row r="6273" spans="1:18" hidden="1">
      <c r="A6273" t="s">
        <v>684</v>
      </c>
      <c r="B6273" t="s">
        <v>686</v>
      </c>
      <c r="C6273">
        <f t="shared" si="39"/>
        <v>9998</v>
      </c>
      <c r="D6273" t="str">
        <f t="shared" si="38"/>
        <v>b9998:b10010</v>
      </c>
      <c r="F6273" cm="1">
        <f t="array" aca="1" ref="F6273:R6273" ca="1">TRANSPOSE(INDIRECT(D6273))</f>
        <v>-2.0535100000000002</v>
      </c>
      <c r="G6273">
        <f ca="1"/>
        <v>0.57201299999999999</v>
      </c>
      <c r="H6273">
        <f ca="1"/>
        <v>0</v>
      </c>
      <c r="I6273">
        <f ca="1"/>
        <v>126</v>
      </c>
      <c r="J6273" t="str">
        <f ca="1"/>
        <v>TB-5YR-TY</v>
      </c>
      <c r="K6273">
        <f ca="1"/>
        <v>-4.0324799999999996</v>
      </c>
      <c r="L6273">
        <f ca="1"/>
        <v>-3.4459300000000002</v>
      </c>
      <c r="M6273">
        <f ca="1"/>
        <v>-3.1478299999999999</v>
      </c>
      <c r="N6273">
        <f ca="1"/>
        <v>0.05</v>
      </c>
      <c r="O6273" t="str">
        <f ca="1"/>
        <v>BIC</v>
      </c>
      <c r="P6273" t="str">
        <f ca="1"/>
        <v xml:space="preserve"> ct</v>
      </c>
      <c r="Q6273">
        <f ca="1"/>
        <v>0.57199999999999995</v>
      </c>
      <c r="R6273" t="str">
        <f ca="1"/>
        <v>Series is Non-stationary. Null Hypothesis Weak...</v>
      </c>
    </row>
    <row r="6274" spans="1:18" hidden="1">
      <c r="A6274" t="s">
        <v>685</v>
      </c>
      <c r="B6274">
        <v>0.99860000000000004</v>
      </c>
      <c r="C6274">
        <f t="shared" si="39"/>
        <v>10013</v>
      </c>
      <c r="D6274" t="str">
        <f t="shared" si="38"/>
        <v>b10013:b10025</v>
      </c>
      <c r="F6274" cm="1">
        <f t="array" aca="1" ref="F6274:R6274" ca="1">TRANSPOSE(INDIRECT(D6274))</f>
        <v>-9.7106300000000001</v>
      </c>
      <c r="G6274">
        <f ca="1"/>
        <v>9.62925E-15</v>
      </c>
      <c r="H6274">
        <f ca="1"/>
        <v>0</v>
      </c>
      <c r="I6274">
        <f ca="1"/>
        <v>126</v>
      </c>
      <c r="J6274" t="str">
        <f ca="1"/>
        <v>TB-3MO-TY-diff</v>
      </c>
      <c r="K6274">
        <f ca="1"/>
        <v>-4.0324799999999996</v>
      </c>
      <c r="L6274">
        <f ca="1"/>
        <v>-3.4459300000000002</v>
      </c>
      <c r="M6274">
        <f ca="1"/>
        <v>-3.1478299999999999</v>
      </c>
      <c r="N6274">
        <f ca="1"/>
        <v>0.05</v>
      </c>
      <c r="O6274" t="str">
        <f ca="1"/>
        <v>BIC</v>
      </c>
      <c r="P6274" t="str">
        <f ca="1"/>
        <v xml:space="preserve"> ct</v>
      </c>
      <c r="Q6274">
        <f ca="1"/>
        <v>0</v>
      </c>
      <c r="R6274" t="str">
        <f ca="1"/>
        <v>Series is Stationary. Null Hypothesis Rejecting</v>
      </c>
    </row>
    <row r="6275" spans="1:18" hidden="1">
      <c r="A6275" t="s">
        <v>250</v>
      </c>
      <c r="B6275" t="s">
        <v>687</v>
      </c>
      <c r="C6275">
        <f t="shared" si="39"/>
        <v>10028</v>
      </c>
      <c r="D6275" t="str">
        <f t="shared" si="38"/>
        <v>b10028:b10040</v>
      </c>
      <c r="F6275" cm="1">
        <f t="array" aca="1" ref="F6275:R6275" ca="1">TRANSPOSE(INDIRECT(D6275))</f>
        <v>-3.60175</v>
      </c>
      <c r="G6275">
        <f ca="1"/>
        <v>2.9698599999999999E-2</v>
      </c>
      <c r="H6275">
        <f ca="1"/>
        <v>2</v>
      </c>
      <c r="I6275">
        <f ca="1"/>
        <v>124</v>
      </c>
      <c r="J6275" t="str">
        <f ca="1"/>
        <v>TB-1YR-TY-diff</v>
      </c>
      <c r="K6275">
        <f ca="1"/>
        <v>-4.0336999999999996</v>
      </c>
      <c r="L6275">
        <f ca="1"/>
        <v>-3.44651</v>
      </c>
      <c r="M6275">
        <f ca="1"/>
        <v>-3.1481699999999999</v>
      </c>
      <c r="N6275">
        <f ca="1"/>
        <v>0.05</v>
      </c>
      <c r="O6275" t="str">
        <f ca="1"/>
        <v>BIC</v>
      </c>
      <c r="P6275" t="str">
        <f ca="1"/>
        <v xml:space="preserve"> ct</v>
      </c>
      <c r="Q6275">
        <f ca="1"/>
        <v>2.9700000000000001E-2</v>
      </c>
      <c r="R6275" t="str">
        <f ca="1"/>
        <v>Series is Stationary. Null Hypothesis Rejecting</v>
      </c>
    </row>
    <row r="6276" spans="1:18" hidden="1">
      <c r="A6276" t="s">
        <v>252</v>
      </c>
      <c r="B6276" t="s">
        <v>253</v>
      </c>
      <c r="C6276">
        <f t="shared" si="39"/>
        <v>10043</v>
      </c>
      <c r="D6276" t="str">
        <f t="shared" si="38"/>
        <v>b10043:b10055</v>
      </c>
      <c r="F6276" cm="1">
        <f t="array" aca="1" ref="F6276:R6276" ca="1">TRANSPOSE(INDIRECT(D6276))</f>
        <v>-11.431800000000001</v>
      </c>
      <c r="G6276">
        <f ca="1"/>
        <v>3.5598399999999998E-18</v>
      </c>
      <c r="H6276">
        <f ca="1"/>
        <v>0</v>
      </c>
      <c r="I6276">
        <f ca="1"/>
        <v>126</v>
      </c>
      <c r="J6276" t="str">
        <f ca="1"/>
        <v>TB-5YR-TY-diff</v>
      </c>
      <c r="K6276">
        <f ca="1"/>
        <v>-4.0324799999999996</v>
      </c>
      <c r="L6276">
        <f ca="1"/>
        <v>-3.4459300000000002</v>
      </c>
      <c r="M6276">
        <f ca="1"/>
        <v>-3.1478299999999999</v>
      </c>
      <c r="N6276">
        <f ca="1"/>
        <v>0.05</v>
      </c>
      <c r="O6276" t="str">
        <f ca="1"/>
        <v>BIC</v>
      </c>
      <c r="P6276" t="str">
        <f ca="1"/>
        <v xml:space="preserve"> ct</v>
      </c>
      <c r="Q6276">
        <f ca="1"/>
        <v>0</v>
      </c>
      <c r="R6276" t="str">
        <f ca="1"/>
        <v>Series is Stationary. Null Hypothesis Rejecting</v>
      </c>
    </row>
    <row r="6277" spans="1:18">
      <c r="A6277" t="s">
        <v>773</v>
      </c>
      <c r="C6277">
        <f t="shared" si="39"/>
        <v>10058</v>
      </c>
      <c r="D6277" t="str">
        <f t="shared" si="38"/>
        <v>b10058:b10070</v>
      </c>
      <c r="F6277" cm="1">
        <f t="array" aca="1" ref="F6277:R6277" ca="1">TRANSPOSE(INDIRECT(D6277))</f>
        <v>-3.3712</v>
      </c>
      <c r="G6277">
        <f ca="1"/>
        <v>5.5356000000000002E-2</v>
      </c>
      <c r="H6277">
        <f ca="1"/>
        <v>0</v>
      </c>
      <c r="I6277">
        <f ca="1"/>
        <v>126</v>
      </c>
      <c r="J6277" t="str">
        <f ca="1"/>
        <v>CS-Aaa-3MO</v>
      </c>
      <c r="K6277">
        <f ca="1"/>
        <v>-4.0324799999999996</v>
      </c>
      <c r="L6277">
        <f ca="1"/>
        <v>-3.4459300000000002</v>
      </c>
      <c r="M6277">
        <f ca="1"/>
        <v>-3.1478299999999999</v>
      </c>
      <c r="N6277">
        <f ca="1"/>
        <v>0.01</v>
      </c>
      <c r="O6277" t="str">
        <f ca="1"/>
        <v>BIC</v>
      </c>
      <c r="P6277" t="str">
        <f ca="1"/>
        <v xml:space="preserve"> ct</v>
      </c>
      <c r="Q6277">
        <f ca="1"/>
        <v>5.5399999999999998E-2</v>
      </c>
      <c r="R6277" t="str">
        <f ca="1"/>
        <v>Series is Non-stationary. Null Hypothesis Weak...</v>
      </c>
    </row>
    <row r="6278" spans="1:18" hidden="1">
      <c r="A6278" t="s">
        <v>241</v>
      </c>
      <c r="B6278">
        <v>2.8226399999999998</v>
      </c>
      <c r="C6278">
        <f t="shared" si="39"/>
        <v>10073</v>
      </c>
      <c r="D6278" t="str">
        <f t="shared" si="38"/>
        <v>b10073:b10085</v>
      </c>
      <c r="F6278" cm="1">
        <f t="array" aca="1" ref="F6278:R6278" ca="1">TRANSPOSE(INDIRECT(D6278))</f>
        <v>-3.1193399999999998</v>
      </c>
      <c r="G6278">
        <f ca="1"/>
        <v>0.101705</v>
      </c>
      <c r="H6278">
        <f ca="1"/>
        <v>0</v>
      </c>
      <c r="I6278">
        <f ca="1"/>
        <v>126</v>
      </c>
      <c r="J6278" t="str">
        <f ca="1"/>
        <v>CS-Aa-3MO</v>
      </c>
      <c r="K6278">
        <f ca="1"/>
        <v>-4.0324799999999996</v>
      </c>
      <c r="L6278">
        <f ca="1"/>
        <v>-3.4459300000000002</v>
      </c>
      <c r="M6278">
        <f ca="1"/>
        <v>-3.1478299999999999</v>
      </c>
      <c r="N6278">
        <f ca="1"/>
        <v>0.01</v>
      </c>
      <c r="O6278" t="str">
        <f ca="1"/>
        <v>BIC</v>
      </c>
      <c r="P6278" t="str">
        <f ca="1"/>
        <v xml:space="preserve"> ct</v>
      </c>
      <c r="Q6278">
        <f ca="1"/>
        <v>0.1017</v>
      </c>
      <c r="R6278" t="str">
        <f ca="1"/>
        <v>Series is Non-stationary. Null Hypothesis Weak...</v>
      </c>
    </row>
    <row r="6279" spans="1:18" hidden="1">
      <c r="A6279" t="s">
        <v>242</v>
      </c>
      <c r="B6279">
        <v>0.99952799999999997</v>
      </c>
      <c r="C6279">
        <f t="shared" si="39"/>
        <v>10088</v>
      </c>
      <c r="D6279" t="str">
        <f t="shared" si="38"/>
        <v>b10088:b10100</v>
      </c>
      <c r="F6279" cm="1">
        <f t="array" aca="1" ref="F6279:R6279" ca="1">TRANSPOSE(INDIRECT(D6279))</f>
        <v>-3.2049799999999999</v>
      </c>
      <c r="G6279">
        <f ca="1"/>
        <v>8.3414000000000002E-2</v>
      </c>
      <c r="H6279">
        <f ca="1"/>
        <v>0</v>
      </c>
      <c r="I6279">
        <f ca="1"/>
        <v>126</v>
      </c>
      <c r="J6279" t="str">
        <f ca="1"/>
        <v>CS-A-3MO</v>
      </c>
      <c r="K6279">
        <f ca="1"/>
        <v>-4.0324799999999996</v>
      </c>
      <c r="L6279">
        <f ca="1"/>
        <v>-3.4459300000000002</v>
      </c>
      <c r="M6279">
        <f ca="1"/>
        <v>-3.1478299999999999</v>
      </c>
      <c r="N6279">
        <f ca="1"/>
        <v>0.01</v>
      </c>
      <c r="O6279" t="str">
        <f ca="1"/>
        <v>BIC</v>
      </c>
      <c r="P6279" t="str">
        <f ca="1"/>
        <v xml:space="preserve"> ct</v>
      </c>
      <c r="Q6279">
        <f ca="1"/>
        <v>8.3400000000000002E-2</v>
      </c>
      <c r="R6279" t="str">
        <f ca="1"/>
        <v>Series is Non-stationary. Null Hypothesis Weak...</v>
      </c>
    </row>
    <row r="6280" spans="1:18" hidden="1">
      <c r="A6280" t="s">
        <v>243</v>
      </c>
      <c r="B6280">
        <v>0</v>
      </c>
      <c r="C6280">
        <f t="shared" si="39"/>
        <v>10103</v>
      </c>
      <c r="D6280" t="str">
        <f t="shared" si="38"/>
        <v>b10103:b10115</v>
      </c>
      <c r="F6280" cm="1">
        <f t="array" aca="1" ref="F6280:R6280" ca="1">TRANSPOSE(INDIRECT(D6280))</f>
        <v>-4.4972500000000002</v>
      </c>
      <c r="G6280">
        <f ca="1"/>
        <v>1.5252E-3</v>
      </c>
      <c r="H6280">
        <f ca="1"/>
        <v>0</v>
      </c>
      <c r="I6280">
        <f ca="1"/>
        <v>126</v>
      </c>
      <c r="J6280" t="str">
        <f ca="1"/>
        <v>CS-Baa-3MO</v>
      </c>
      <c r="K6280">
        <f ca="1"/>
        <v>-4.0324799999999996</v>
      </c>
      <c r="L6280">
        <f ca="1"/>
        <v>-3.4459300000000002</v>
      </c>
      <c r="M6280">
        <f ca="1"/>
        <v>-3.1478299999999999</v>
      </c>
      <c r="N6280">
        <f ca="1"/>
        <v>0.01</v>
      </c>
      <c r="O6280" t="str">
        <f ca="1"/>
        <v>BIC</v>
      </c>
      <c r="P6280" t="str">
        <f ca="1"/>
        <v xml:space="preserve"> ct</v>
      </c>
      <c r="Q6280">
        <f ca="1"/>
        <v>1.5E-3</v>
      </c>
      <c r="R6280" t="str">
        <f ca="1"/>
        <v>Series is Stationary. Null Hypothesis Rejecting</v>
      </c>
    </row>
    <row r="6281" spans="1:18" hidden="1">
      <c r="A6281" t="s">
        <v>244</v>
      </c>
      <c r="B6281">
        <v>126</v>
      </c>
      <c r="C6281">
        <f t="shared" si="39"/>
        <v>10118</v>
      </c>
      <c r="D6281" t="str">
        <f t="shared" si="38"/>
        <v>b10118:b10130</v>
      </c>
      <c r="F6281" cm="1">
        <f t="array" aca="1" ref="F6281:R6281" ca="1">TRANSPOSE(INDIRECT(D6281))</f>
        <v>-2.0310800000000002</v>
      </c>
      <c r="G6281">
        <f ca="1"/>
        <v>0.58440800000000004</v>
      </c>
      <c r="H6281">
        <f ca="1"/>
        <v>2</v>
      </c>
      <c r="I6281">
        <f ca="1"/>
        <v>124</v>
      </c>
      <c r="J6281" t="str">
        <f ca="1"/>
        <v>CS-Aaa-1YR</v>
      </c>
      <c r="K6281">
        <f ca="1"/>
        <v>-4.0336999999999996</v>
      </c>
      <c r="L6281">
        <f ca="1"/>
        <v>-3.44651</v>
      </c>
      <c r="M6281">
        <f ca="1"/>
        <v>-3.1481699999999999</v>
      </c>
      <c r="N6281">
        <f ca="1"/>
        <v>0.01</v>
      </c>
      <c r="O6281" t="str">
        <f ca="1"/>
        <v>BIC</v>
      </c>
      <c r="P6281" t="str">
        <f ca="1"/>
        <v xml:space="preserve"> ct</v>
      </c>
      <c r="Q6281">
        <f ca="1"/>
        <v>0.58440000000000003</v>
      </c>
      <c r="R6281" t="str">
        <f ca="1"/>
        <v>Series is Non-stationary. Null Hypothesis Weak...</v>
      </c>
    </row>
    <row r="6282" spans="1:18" hidden="1">
      <c r="A6282" t="s">
        <v>169</v>
      </c>
      <c r="B6282" t="s">
        <v>749</v>
      </c>
      <c r="C6282">
        <f t="shared" si="39"/>
        <v>10133</v>
      </c>
      <c r="D6282" t="str">
        <f t="shared" si="38"/>
        <v>b10133:b10145</v>
      </c>
      <c r="F6282" cm="1">
        <f t="array" aca="1" ref="F6282:R6282" ca="1">TRANSPOSE(INDIRECT(D6282))</f>
        <v>-3.5124499999999999</v>
      </c>
      <c r="G6282">
        <f ca="1"/>
        <v>3.8077600000000003E-2</v>
      </c>
      <c r="H6282">
        <f ca="1"/>
        <v>0</v>
      </c>
      <c r="I6282">
        <f ca="1"/>
        <v>126</v>
      </c>
      <c r="J6282" t="str">
        <f ca="1"/>
        <v>CS-Aa-1YR</v>
      </c>
      <c r="K6282">
        <f ca="1"/>
        <v>-4.0324799999999996</v>
      </c>
      <c r="L6282">
        <f ca="1"/>
        <v>-3.4459300000000002</v>
      </c>
      <c r="M6282">
        <f ca="1"/>
        <v>-3.1478299999999999</v>
      </c>
      <c r="N6282">
        <f ca="1"/>
        <v>0.01</v>
      </c>
      <c r="O6282" t="str">
        <f ca="1"/>
        <v>BIC</v>
      </c>
      <c r="P6282" t="str">
        <f ca="1"/>
        <v xml:space="preserve"> ct</v>
      </c>
      <c r="Q6282">
        <f ca="1"/>
        <v>3.8100000000000002E-2</v>
      </c>
      <c r="R6282" t="str">
        <f ca="1"/>
        <v>Series is Non-stationary. Null Hypothesis Weak...</v>
      </c>
    </row>
    <row r="6283" spans="1:18" hidden="1">
      <c r="A6283" t="s">
        <v>246</v>
      </c>
      <c r="B6283">
        <v>-2.58371</v>
      </c>
      <c r="C6283">
        <f t="shared" si="39"/>
        <v>10148</v>
      </c>
      <c r="D6283" t="str">
        <f t="shared" si="38"/>
        <v>b10148:b10160</v>
      </c>
      <c r="F6283" cm="1">
        <f t="array" aca="1" ref="F6283:R6283" ca="1">TRANSPOSE(INDIRECT(D6283))</f>
        <v>-3.5527700000000002</v>
      </c>
      <c r="G6283">
        <f ca="1"/>
        <v>3.4074599999999997E-2</v>
      </c>
      <c r="H6283">
        <f ca="1"/>
        <v>0</v>
      </c>
      <c r="I6283">
        <f ca="1"/>
        <v>126</v>
      </c>
      <c r="J6283" t="str">
        <f ca="1"/>
        <v>CS-A-1YR</v>
      </c>
      <c r="K6283">
        <f ca="1"/>
        <v>-4.0324799999999996</v>
      </c>
      <c r="L6283">
        <f ca="1"/>
        <v>-3.4459300000000002</v>
      </c>
      <c r="M6283">
        <f ca="1"/>
        <v>-3.1478299999999999</v>
      </c>
      <c r="N6283">
        <f ca="1"/>
        <v>0.01</v>
      </c>
      <c r="O6283" t="str">
        <f ca="1"/>
        <v>BIC</v>
      </c>
      <c r="P6283" t="str">
        <f ca="1"/>
        <v xml:space="preserve"> ct</v>
      </c>
      <c r="Q6283">
        <f ca="1"/>
        <v>3.4099999999999998E-2</v>
      </c>
      <c r="R6283" t="str">
        <f ca="1"/>
        <v>Series is Non-stationary. Null Hypothesis Weak...</v>
      </c>
    </row>
    <row r="6284" spans="1:18" hidden="1">
      <c r="A6284" t="s">
        <v>247</v>
      </c>
      <c r="B6284">
        <v>-1.94333</v>
      </c>
      <c r="C6284">
        <f t="shared" si="39"/>
        <v>10163</v>
      </c>
      <c r="D6284" t="str">
        <f t="shared" si="38"/>
        <v>b10163:b10175</v>
      </c>
      <c r="F6284" cm="1">
        <f t="array" aca="1" ref="F6284:R6284" ca="1">TRANSPOSE(INDIRECT(D6284))</f>
        <v>-4.9534700000000003</v>
      </c>
      <c r="G6284">
        <f ca="1"/>
        <v>2.4986700000000003E-4</v>
      </c>
      <c r="H6284">
        <f ca="1"/>
        <v>0</v>
      </c>
      <c r="I6284">
        <f ca="1"/>
        <v>126</v>
      </c>
      <c r="J6284" t="str">
        <f ca="1"/>
        <v>CS-Baa-1YR</v>
      </c>
      <c r="K6284">
        <f ca="1"/>
        <v>-4.0324799999999996</v>
      </c>
      <c r="L6284">
        <f ca="1"/>
        <v>-3.4459300000000002</v>
      </c>
      <c r="M6284">
        <f ca="1"/>
        <v>-3.1478299999999999</v>
      </c>
      <c r="N6284">
        <f ca="1"/>
        <v>0.01</v>
      </c>
      <c r="O6284" t="str">
        <f ca="1"/>
        <v>BIC</v>
      </c>
      <c r="P6284" t="str">
        <f ca="1"/>
        <v xml:space="preserve"> ct</v>
      </c>
      <c r="Q6284">
        <f ca="1"/>
        <v>2.0000000000000001E-4</v>
      </c>
      <c r="R6284" t="str">
        <f ca="1"/>
        <v>Series is Stationary. Null Hypothesis Rejecting</v>
      </c>
    </row>
    <row r="6285" spans="1:18" hidden="1">
      <c r="A6285" t="s">
        <v>248</v>
      </c>
      <c r="B6285">
        <v>-1.61487</v>
      </c>
      <c r="C6285">
        <f t="shared" si="39"/>
        <v>10178</v>
      </c>
      <c r="D6285" t="str">
        <f t="shared" si="38"/>
        <v>b10178:b10190</v>
      </c>
      <c r="F6285" cm="1">
        <f t="array" aca="1" ref="F6285:R6285" ca="1">TRANSPOSE(INDIRECT(D6285))</f>
        <v>-5.8840700000000004</v>
      </c>
      <c r="G6285">
        <f ca="1"/>
        <v>3.8363400000000003E-6</v>
      </c>
      <c r="H6285">
        <f ca="1"/>
        <v>0</v>
      </c>
      <c r="I6285">
        <f ca="1"/>
        <v>126</v>
      </c>
      <c r="J6285" t="str">
        <f ca="1"/>
        <v>CS-Aaa-5YR</v>
      </c>
      <c r="K6285">
        <f ca="1"/>
        <v>-4.0324799999999996</v>
      </c>
      <c r="L6285">
        <f ca="1"/>
        <v>-3.4459300000000002</v>
      </c>
      <c r="M6285">
        <f ca="1"/>
        <v>-3.1478299999999999</v>
      </c>
      <c r="N6285">
        <f ca="1"/>
        <v>0.01</v>
      </c>
      <c r="O6285" t="str">
        <f ca="1"/>
        <v>BIC</v>
      </c>
      <c r="P6285" t="str">
        <f ca="1"/>
        <v xml:space="preserve"> ct</v>
      </c>
      <c r="Q6285">
        <f ca="1"/>
        <v>0</v>
      </c>
      <c r="R6285" t="str">
        <f ca="1"/>
        <v>Series is Stationary. Null Hypothesis Rejecting</v>
      </c>
    </row>
    <row r="6286" spans="1:18" hidden="1">
      <c r="A6286" t="s">
        <v>265</v>
      </c>
      <c r="B6286">
        <v>0.05</v>
      </c>
      <c r="C6286">
        <f t="shared" si="39"/>
        <v>10193</v>
      </c>
      <c r="D6286" t="str">
        <f t="shared" si="38"/>
        <v>b10193:b10205</v>
      </c>
      <c r="F6286" cm="1">
        <f t="array" aca="1" ref="F6286:R6286" ca="1">TRANSPOSE(INDIRECT(D6286))</f>
        <v>-4.1646999999999998</v>
      </c>
      <c r="G6286">
        <f ca="1"/>
        <v>5.0585200000000004E-3</v>
      </c>
      <c r="H6286">
        <f ca="1"/>
        <v>0</v>
      </c>
      <c r="I6286">
        <f ca="1"/>
        <v>126</v>
      </c>
      <c r="J6286" t="str">
        <f ca="1"/>
        <v>CS-Aa-5YR</v>
      </c>
      <c r="K6286">
        <f ca="1"/>
        <v>-4.0324799999999996</v>
      </c>
      <c r="L6286">
        <f ca="1"/>
        <v>-3.4459300000000002</v>
      </c>
      <c r="M6286">
        <f ca="1"/>
        <v>-3.1478299999999999</v>
      </c>
      <c r="N6286">
        <f ca="1"/>
        <v>0.01</v>
      </c>
      <c r="O6286" t="str">
        <f ca="1"/>
        <v>BIC</v>
      </c>
      <c r="P6286" t="str">
        <f ca="1"/>
        <v xml:space="preserve"> ct</v>
      </c>
      <c r="Q6286">
        <f ca="1"/>
        <v>5.1000000000000004E-3</v>
      </c>
      <c r="R6286" t="str">
        <f ca="1"/>
        <v>Series is Stationary. Null Hypothesis Rejecting</v>
      </c>
    </row>
    <row r="6287" spans="1:18" hidden="1">
      <c r="A6287" t="s">
        <v>683</v>
      </c>
      <c r="B6287" t="s">
        <v>403</v>
      </c>
      <c r="C6287">
        <f t="shared" si="39"/>
        <v>10208</v>
      </c>
      <c r="D6287" t="str">
        <f t="shared" si="38"/>
        <v>b10208:b10220</v>
      </c>
      <c r="F6287" cm="1">
        <f t="array" aca="1" ref="F6287:R6287" ca="1">TRANSPOSE(INDIRECT(D6287))</f>
        <v>-4.0045500000000001</v>
      </c>
      <c r="G6287">
        <f ca="1"/>
        <v>8.6636100000000004E-3</v>
      </c>
      <c r="H6287">
        <f ca="1"/>
        <v>0</v>
      </c>
      <c r="I6287">
        <f ca="1"/>
        <v>126</v>
      </c>
      <c r="J6287" t="str">
        <f ca="1"/>
        <v>CS-A-5YR</v>
      </c>
      <c r="K6287">
        <f ca="1"/>
        <v>-4.0324799999999996</v>
      </c>
      <c r="L6287">
        <f ca="1"/>
        <v>-3.4459300000000002</v>
      </c>
      <c r="M6287">
        <f ca="1"/>
        <v>-3.1478299999999999</v>
      </c>
      <c r="N6287">
        <f ca="1"/>
        <v>0.01</v>
      </c>
      <c r="O6287" t="str">
        <f ca="1"/>
        <v>BIC</v>
      </c>
      <c r="P6287" t="str">
        <f ca="1"/>
        <v xml:space="preserve"> ct</v>
      </c>
      <c r="Q6287">
        <f ca="1"/>
        <v>8.6999999999999994E-3</v>
      </c>
      <c r="R6287" t="str">
        <f ca="1"/>
        <v>Series is Stationary. Null Hypothesis Rejecting</v>
      </c>
    </row>
    <row r="6288" spans="1:18" hidden="1">
      <c r="A6288" t="s">
        <v>684</v>
      </c>
      <c r="B6288" t="s">
        <v>686</v>
      </c>
      <c r="C6288">
        <f t="shared" si="39"/>
        <v>10223</v>
      </c>
      <c r="D6288" t="str">
        <f t="shared" si="38"/>
        <v>b10223:b10235</v>
      </c>
      <c r="F6288" cm="1">
        <f t="array" aca="1" ref="F6288:R6288" ca="1">TRANSPOSE(INDIRECT(D6288))</f>
        <v>-4.9905499999999998</v>
      </c>
      <c r="G6288">
        <f ca="1"/>
        <v>2.1405799999999999E-4</v>
      </c>
      <c r="H6288">
        <f ca="1"/>
        <v>0</v>
      </c>
      <c r="I6288">
        <f ca="1"/>
        <v>126</v>
      </c>
      <c r="J6288" t="str">
        <f ca="1"/>
        <v>CS-Baa-5YR</v>
      </c>
      <c r="K6288">
        <f ca="1"/>
        <v>-4.0324799999999996</v>
      </c>
      <c r="L6288">
        <f ca="1"/>
        <v>-3.4459300000000002</v>
      </c>
      <c r="M6288">
        <f ca="1"/>
        <v>-3.1478299999999999</v>
      </c>
      <c r="N6288">
        <f ca="1"/>
        <v>0.01</v>
      </c>
      <c r="O6288" t="str">
        <f ca="1"/>
        <v>BIC</v>
      </c>
      <c r="P6288" t="str">
        <f ca="1"/>
        <v xml:space="preserve"> ct</v>
      </c>
      <c r="Q6288">
        <f ca="1"/>
        <v>2.0000000000000001E-4</v>
      </c>
      <c r="R6288" t="str">
        <f ca="1"/>
        <v>Series is Stationary. Null Hypothesis Rejecting</v>
      </c>
    </row>
    <row r="6289" spans="1:18" hidden="1">
      <c r="A6289" t="s">
        <v>685</v>
      </c>
      <c r="B6289">
        <v>0.99950000000000006</v>
      </c>
      <c r="C6289">
        <f t="shared" si="39"/>
        <v>10238</v>
      </c>
      <c r="D6289" t="str">
        <f t="shared" si="38"/>
        <v>b10238:b10250</v>
      </c>
      <c r="F6289" cm="1">
        <f t="array" aca="1" ref="F6289:R6289" ca="1">TRANSPOSE(INDIRECT(D6289))</f>
        <v>-3.2971499999999998</v>
      </c>
      <c r="G6289">
        <f ca="1"/>
        <v>6.6721699999999995E-2</v>
      </c>
      <c r="H6289">
        <f ca="1"/>
        <v>0</v>
      </c>
      <c r="I6289">
        <f ca="1"/>
        <v>126</v>
      </c>
      <c r="J6289" t="str">
        <f ca="1"/>
        <v>CS-DCF-Aaa-3MO</v>
      </c>
      <c r="K6289">
        <f ca="1"/>
        <v>-4.0324799999999996</v>
      </c>
      <c r="L6289">
        <f ca="1"/>
        <v>-3.4459300000000002</v>
      </c>
      <c r="M6289">
        <f ca="1"/>
        <v>-3.1478299999999999</v>
      </c>
      <c r="N6289">
        <f ca="1"/>
        <v>0.01</v>
      </c>
      <c r="O6289" t="str">
        <f ca="1"/>
        <v>BIC</v>
      </c>
      <c r="P6289" t="str">
        <f ca="1"/>
        <v xml:space="preserve"> ct</v>
      </c>
      <c r="Q6289">
        <f ca="1"/>
        <v>6.6699999999999995E-2</v>
      </c>
      <c r="R6289" t="str">
        <f ca="1"/>
        <v>Series is Non-stationary. Null Hypothesis Weak...</v>
      </c>
    </row>
    <row r="6290" spans="1:18" hidden="1">
      <c r="A6290" t="s">
        <v>250</v>
      </c>
      <c r="B6290" t="s">
        <v>687</v>
      </c>
      <c r="C6290">
        <f t="shared" si="39"/>
        <v>10253</v>
      </c>
      <c r="D6290" t="str">
        <f t="shared" si="38"/>
        <v>b10253:b10265</v>
      </c>
      <c r="F6290" cm="1">
        <f t="array" aca="1" ref="F6290:R6290" ca="1">TRANSPOSE(INDIRECT(D6290))</f>
        <v>-3.0709200000000001</v>
      </c>
      <c r="G6290">
        <f ca="1"/>
        <v>0.113318</v>
      </c>
      <c r="H6290">
        <f ca="1"/>
        <v>0</v>
      </c>
      <c r="I6290">
        <f ca="1"/>
        <v>126</v>
      </c>
      <c r="J6290" t="str">
        <f ca="1"/>
        <v>CS-DCF-Aa-3MO</v>
      </c>
      <c r="K6290">
        <f ca="1"/>
        <v>-4.0324799999999996</v>
      </c>
      <c r="L6290">
        <f ca="1"/>
        <v>-3.4459300000000002</v>
      </c>
      <c r="M6290">
        <f ca="1"/>
        <v>-3.1478299999999999</v>
      </c>
      <c r="N6290">
        <f ca="1"/>
        <v>0.01</v>
      </c>
      <c r="O6290" t="str">
        <f ca="1"/>
        <v>BIC</v>
      </c>
      <c r="P6290" t="str">
        <f ca="1"/>
        <v xml:space="preserve"> ct</v>
      </c>
      <c r="Q6290">
        <f ca="1"/>
        <v>0.1133</v>
      </c>
      <c r="R6290" t="str">
        <f ca="1"/>
        <v>Series is Non-stationary. Null Hypothesis Weak...</v>
      </c>
    </row>
    <row r="6291" spans="1:18" hidden="1">
      <c r="A6291" t="s">
        <v>252</v>
      </c>
      <c r="B6291" t="s">
        <v>253</v>
      </c>
      <c r="C6291">
        <f t="shared" si="39"/>
        <v>10268</v>
      </c>
      <c r="D6291" t="str">
        <f t="shared" si="38"/>
        <v>b10268:b10280</v>
      </c>
      <c r="F6291" cm="1">
        <f t="array" aca="1" ref="F6291:R6291" ca="1">TRANSPOSE(INDIRECT(D6291))</f>
        <v>-3.1560199999999998</v>
      </c>
      <c r="G6291">
        <f ca="1"/>
        <v>9.3525999999999998E-2</v>
      </c>
      <c r="H6291">
        <f ca="1"/>
        <v>0</v>
      </c>
      <c r="I6291">
        <f ca="1"/>
        <v>126</v>
      </c>
      <c r="J6291" t="str">
        <f ca="1"/>
        <v>CS-DCF-A-3MO</v>
      </c>
      <c r="K6291">
        <f ca="1"/>
        <v>-4.0324799999999996</v>
      </c>
      <c r="L6291">
        <f ca="1"/>
        <v>-3.4459300000000002</v>
      </c>
      <c r="M6291">
        <f ca="1"/>
        <v>-3.1478299999999999</v>
      </c>
      <c r="N6291">
        <f ca="1"/>
        <v>0.01</v>
      </c>
      <c r="O6291" t="str">
        <f ca="1"/>
        <v>BIC</v>
      </c>
      <c r="P6291" t="str">
        <f ca="1"/>
        <v xml:space="preserve"> ct</v>
      </c>
      <c r="Q6291">
        <f ca="1"/>
        <v>9.35E-2</v>
      </c>
      <c r="R6291" t="str">
        <f ca="1"/>
        <v>Series is Non-stationary. Null Hypothesis Weak...</v>
      </c>
    </row>
    <row r="6292" spans="1:18" hidden="1">
      <c r="A6292" t="s">
        <v>774</v>
      </c>
      <c r="C6292">
        <f t="shared" si="39"/>
        <v>10283</v>
      </c>
      <c r="D6292" t="str">
        <f t="shared" si="38"/>
        <v>b10283:b10295</v>
      </c>
      <c r="F6292" cm="1">
        <f t="array" aca="1" ref="F6292:R6292" ca="1">TRANSPOSE(INDIRECT(D6292))</f>
        <v>-4.3769499999999999</v>
      </c>
      <c r="G6292">
        <f ca="1"/>
        <v>2.38258E-3</v>
      </c>
      <c r="H6292">
        <f ca="1"/>
        <v>0</v>
      </c>
      <c r="I6292">
        <f ca="1"/>
        <v>126</v>
      </c>
      <c r="J6292" t="str">
        <f ca="1"/>
        <v>CS-DCF-Baa-3MO</v>
      </c>
      <c r="K6292">
        <f ca="1"/>
        <v>-4.0324799999999996</v>
      </c>
      <c r="L6292">
        <f ca="1"/>
        <v>-3.4459300000000002</v>
      </c>
      <c r="M6292">
        <f ca="1"/>
        <v>-3.1478299999999999</v>
      </c>
      <c r="N6292">
        <f ca="1"/>
        <v>0.01</v>
      </c>
      <c r="O6292" t="str">
        <f ca="1"/>
        <v>BIC</v>
      </c>
      <c r="P6292" t="str">
        <f ca="1"/>
        <v xml:space="preserve"> ct</v>
      </c>
      <c r="Q6292">
        <f ca="1"/>
        <v>2.3999999999999998E-3</v>
      </c>
      <c r="R6292" t="str">
        <f ca="1"/>
        <v>Series is Stationary. Null Hypothesis Rejecting</v>
      </c>
    </row>
    <row r="6293" spans="1:18" hidden="1">
      <c r="A6293" t="s">
        <v>241</v>
      </c>
      <c r="B6293">
        <v>3.1013299999999999</v>
      </c>
      <c r="C6293">
        <f t="shared" si="39"/>
        <v>10298</v>
      </c>
      <c r="D6293" t="str">
        <f t="shared" si="38"/>
        <v>b10298:b10310</v>
      </c>
      <c r="F6293" cm="1">
        <f t="array" aca="1" ref="F6293:R6293" ca="1">TRANSPOSE(INDIRECT(D6293))</f>
        <v>-2.01952</v>
      </c>
      <c r="G6293">
        <f ca="1"/>
        <v>0.59076099999999998</v>
      </c>
      <c r="H6293">
        <f ca="1"/>
        <v>2</v>
      </c>
      <c r="I6293">
        <f ca="1"/>
        <v>124</v>
      </c>
      <c r="J6293" t="str">
        <f ca="1"/>
        <v>CS-DCF-Aaa-1YR</v>
      </c>
      <c r="K6293">
        <f ca="1"/>
        <v>-4.0336999999999996</v>
      </c>
      <c r="L6293">
        <f ca="1"/>
        <v>-3.44651</v>
      </c>
      <c r="M6293">
        <f ca="1"/>
        <v>-3.1481699999999999</v>
      </c>
      <c r="N6293">
        <f ca="1"/>
        <v>0.01</v>
      </c>
      <c r="O6293" t="str">
        <f ca="1"/>
        <v>BIC</v>
      </c>
      <c r="P6293" t="str">
        <f ca="1"/>
        <v xml:space="preserve"> ct</v>
      </c>
      <c r="Q6293">
        <f ca="1"/>
        <v>0.59079999999999999</v>
      </c>
      <c r="R6293" t="str">
        <f ca="1"/>
        <v>Series is Non-stationary. Null Hypothesis Weak...</v>
      </c>
    </row>
    <row r="6294" spans="1:18" hidden="1">
      <c r="A6294" t="s">
        <v>242</v>
      </c>
      <c r="B6294">
        <v>0.99988999999999995</v>
      </c>
      <c r="C6294">
        <f t="shared" si="39"/>
        <v>10313</v>
      </c>
      <c r="D6294" t="str">
        <f t="shared" ref="D6294:D6357" si="40">"b"&amp;C6294&amp;":b"&amp;C6294+12</f>
        <v>b10313:b10325</v>
      </c>
      <c r="F6294" cm="1">
        <f t="array" aca="1" ref="F6294:R6294" ca="1">TRANSPOSE(INDIRECT(D6294))</f>
        <v>-3.4341300000000001</v>
      </c>
      <c r="G6294">
        <f ca="1"/>
        <v>4.6992699999999998E-2</v>
      </c>
      <c r="H6294">
        <f ca="1"/>
        <v>0</v>
      </c>
      <c r="I6294">
        <f ca="1"/>
        <v>126</v>
      </c>
      <c r="J6294" t="str">
        <f ca="1"/>
        <v>CS-DCF-Aa-1YR</v>
      </c>
      <c r="K6294">
        <f ca="1"/>
        <v>-4.0324799999999996</v>
      </c>
      <c r="L6294">
        <f ca="1"/>
        <v>-3.4459300000000002</v>
      </c>
      <c r="M6294">
        <f ca="1"/>
        <v>-3.1478299999999999</v>
      </c>
      <c r="N6294">
        <f ca="1"/>
        <v>0.01</v>
      </c>
      <c r="O6294" t="str">
        <f ca="1"/>
        <v>BIC</v>
      </c>
      <c r="P6294" t="str">
        <f ca="1"/>
        <v xml:space="preserve"> ct</v>
      </c>
      <c r="Q6294">
        <f ca="1"/>
        <v>4.7E-2</v>
      </c>
      <c r="R6294" t="str">
        <f ca="1"/>
        <v>Series is Non-stationary. Null Hypothesis Weak...</v>
      </c>
    </row>
    <row r="6295" spans="1:18" hidden="1">
      <c r="A6295" t="s">
        <v>243</v>
      </c>
      <c r="B6295">
        <v>0</v>
      </c>
      <c r="C6295">
        <f t="shared" si="39"/>
        <v>10328</v>
      </c>
      <c r="D6295" t="str">
        <f t="shared" si="40"/>
        <v>b10328:b10340</v>
      </c>
      <c r="F6295" cm="1">
        <f t="array" aca="1" ref="F6295:R6295" ca="1">TRANSPOSE(INDIRECT(D6295))</f>
        <v>-3.4783200000000001</v>
      </c>
      <c r="G6295">
        <f ca="1"/>
        <v>4.1770000000000002E-2</v>
      </c>
      <c r="H6295">
        <f ca="1"/>
        <v>0</v>
      </c>
      <c r="I6295">
        <f ca="1"/>
        <v>126</v>
      </c>
      <c r="J6295" t="str">
        <f ca="1"/>
        <v>CS-DCF-A-1YR</v>
      </c>
      <c r="K6295">
        <f ca="1"/>
        <v>-4.0324799999999996</v>
      </c>
      <c r="L6295">
        <f ca="1"/>
        <v>-3.4459300000000002</v>
      </c>
      <c r="M6295">
        <f ca="1"/>
        <v>-3.1478299999999999</v>
      </c>
      <c r="N6295">
        <f ca="1"/>
        <v>0.01</v>
      </c>
      <c r="O6295" t="str">
        <f ca="1"/>
        <v>BIC</v>
      </c>
      <c r="P6295" t="str">
        <f ca="1"/>
        <v xml:space="preserve"> ct</v>
      </c>
      <c r="Q6295">
        <f ca="1"/>
        <v>4.1799999999999997E-2</v>
      </c>
      <c r="R6295" t="str">
        <f ca="1"/>
        <v>Series is Non-stationary. Null Hypothesis Weak...</v>
      </c>
    </row>
    <row r="6296" spans="1:18" hidden="1">
      <c r="A6296" t="s">
        <v>244</v>
      </c>
      <c r="B6296">
        <v>126</v>
      </c>
      <c r="C6296">
        <f t="shared" si="39"/>
        <v>10343</v>
      </c>
      <c r="D6296" t="str">
        <f t="shared" si="40"/>
        <v>b10343:b10355</v>
      </c>
      <c r="F6296" cm="1">
        <f t="array" aca="1" ref="F6296:R6296" ca="1">TRANSPOSE(INDIRECT(D6296))</f>
        <v>-4.7430099999999999</v>
      </c>
      <c r="G6296">
        <f ca="1"/>
        <v>5.8854600000000001E-4</v>
      </c>
      <c r="H6296">
        <f ca="1"/>
        <v>0</v>
      </c>
      <c r="I6296">
        <f ca="1"/>
        <v>126</v>
      </c>
      <c r="J6296" t="str">
        <f ca="1"/>
        <v>CS-DCF-Baa-1YR</v>
      </c>
      <c r="K6296">
        <f ca="1"/>
        <v>-4.0324799999999996</v>
      </c>
      <c r="L6296">
        <f ca="1"/>
        <v>-3.4459300000000002</v>
      </c>
      <c r="M6296">
        <f ca="1"/>
        <v>-3.1478299999999999</v>
      </c>
      <c r="N6296">
        <f ca="1"/>
        <v>0.01</v>
      </c>
      <c r="O6296" t="str">
        <f ca="1"/>
        <v>BIC</v>
      </c>
      <c r="P6296" t="str">
        <f ca="1"/>
        <v xml:space="preserve"> ct</v>
      </c>
      <c r="Q6296">
        <f ca="1"/>
        <v>5.9999999999999995E-4</v>
      </c>
      <c r="R6296" t="str">
        <f ca="1"/>
        <v>Series is Stationary. Null Hypothesis Rejecting</v>
      </c>
    </row>
    <row r="6297" spans="1:18" hidden="1">
      <c r="A6297" t="s">
        <v>169</v>
      </c>
      <c r="B6297" t="s">
        <v>750</v>
      </c>
      <c r="C6297">
        <f t="shared" si="39"/>
        <v>10358</v>
      </c>
      <c r="D6297" t="str">
        <f t="shared" si="40"/>
        <v>b10358:b10370</v>
      </c>
      <c r="F6297" cm="1">
        <f t="array" aca="1" ref="F6297:R6297" ca="1">TRANSPOSE(INDIRECT(D6297))</f>
        <v>-5.7350700000000003</v>
      </c>
      <c r="G6297">
        <f ca="1"/>
        <v>7.7708800000000007E-6</v>
      </c>
      <c r="H6297">
        <f ca="1"/>
        <v>0</v>
      </c>
      <c r="I6297">
        <f ca="1"/>
        <v>126</v>
      </c>
      <c r="J6297" t="str">
        <f ca="1"/>
        <v>CS-DCF-Aaa-5YR</v>
      </c>
      <c r="K6297">
        <f ca="1"/>
        <v>-4.0324799999999996</v>
      </c>
      <c r="L6297">
        <f ca="1"/>
        <v>-3.4459300000000002</v>
      </c>
      <c r="M6297">
        <f ca="1"/>
        <v>-3.1478299999999999</v>
      </c>
      <c r="N6297">
        <f ca="1"/>
        <v>0.01</v>
      </c>
      <c r="O6297" t="str">
        <f ca="1"/>
        <v>BIC</v>
      </c>
      <c r="P6297" t="str">
        <f ca="1"/>
        <v xml:space="preserve"> ct</v>
      </c>
      <c r="Q6297">
        <f ca="1"/>
        <v>0</v>
      </c>
      <c r="R6297" t="str">
        <f ca="1"/>
        <v>Series is Stationary. Null Hypothesis Rejecting</v>
      </c>
    </row>
    <row r="6298" spans="1:18" hidden="1">
      <c r="A6298" t="s">
        <v>246</v>
      </c>
      <c r="B6298">
        <v>-2.58371</v>
      </c>
      <c r="C6298">
        <f t="shared" si="39"/>
        <v>10373</v>
      </c>
      <c r="D6298" t="str">
        <f t="shared" si="40"/>
        <v>b10373:b10385</v>
      </c>
      <c r="F6298" cm="1">
        <f t="array" aca="1" ref="F6298:R6298" ca="1">TRANSPOSE(INDIRECT(D6298))</f>
        <v>-4.0441700000000003</v>
      </c>
      <c r="G6298">
        <f ca="1"/>
        <v>7.6027300000000003E-3</v>
      </c>
      <c r="H6298">
        <f ca="1"/>
        <v>0</v>
      </c>
      <c r="I6298">
        <f ca="1"/>
        <v>126</v>
      </c>
      <c r="J6298" t="str">
        <f ca="1"/>
        <v>CS-DCF-Aa-5YR</v>
      </c>
      <c r="K6298">
        <f ca="1"/>
        <v>-4.0324799999999996</v>
      </c>
      <c r="L6298">
        <f ca="1"/>
        <v>-3.4459300000000002</v>
      </c>
      <c r="M6298">
        <f ca="1"/>
        <v>-3.1478299999999999</v>
      </c>
      <c r="N6298">
        <f ca="1"/>
        <v>0.01</v>
      </c>
      <c r="O6298" t="str">
        <f ca="1"/>
        <v>BIC</v>
      </c>
      <c r="P6298" t="str">
        <f ca="1"/>
        <v xml:space="preserve"> ct</v>
      </c>
      <c r="Q6298">
        <f ca="1"/>
        <v>7.6E-3</v>
      </c>
      <c r="R6298" t="str">
        <f ca="1"/>
        <v>Series is Stationary. Null Hypothesis Rejecting</v>
      </c>
    </row>
    <row r="6299" spans="1:18" hidden="1">
      <c r="A6299" t="s">
        <v>247</v>
      </c>
      <c r="B6299">
        <v>-1.94333</v>
      </c>
      <c r="C6299">
        <f t="shared" si="39"/>
        <v>10388</v>
      </c>
      <c r="D6299" t="str">
        <f t="shared" si="40"/>
        <v>b10388:b10400</v>
      </c>
      <c r="F6299" cm="1">
        <f t="array" aca="1" ref="F6299:R6299" ca="1">TRANSPOSE(INDIRECT(D6299))</f>
        <v>-3.8845499999999999</v>
      </c>
      <c r="G6299">
        <f ca="1"/>
        <v>1.27394E-2</v>
      </c>
      <c r="H6299">
        <f ca="1"/>
        <v>0</v>
      </c>
      <c r="I6299">
        <f ca="1"/>
        <v>126</v>
      </c>
      <c r="J6299" t="str">
        <f ca="1"/>
        <v>CS-DCF-A-5YR</v>
      </c>
      <c r="K6299">
        <f ca="1"/>
        <v>-4.0324799999999996</v>
      </c>
      <c r="L6299">
        <f ca="1"/>
        <v>-3.4459300000000002</v>
      </c>
      <c r="M6299">
        <f ca="1"/>
        <v>-3.1478299999999999</v>
      </c>
      <c r="N6299">
        <f ca="1"/>
        <v>0.01</v>
      </c>
      <c r="O6299" t="str">
        <f ca="1"/>
        <v>BIC</v>
      </c>
      <c r="P6299" t="str">
        <f ca="1"/>
        <v xml:space="preserve"> ct</v>
      </c>
      <c r="Q6299">
        <f ca="1"/>
        <v>1.2699999999999999E-2</v>
      </c>
      <c r="R6299" t="str">
        <f ca="1"/>
        <v>Series is Non-stationary. Null Hypothesis Weak...</v>
      </c>
    </row>
    <row r="6300" spans="1:18" hidden="1">
      <c r="A6300" t="s">
        <v>248</v>
      </c>
      <c r="B6300">
        <v>-1.61487</v>
      </c>
      <c r="C6300">
        <f t="shared" si="39"/>
        <v>10403</v>
      </c>
      <c r="D6300" t="str">
        <f t="shared" si="40"/>
        <v>b10403:b10415</v>
      </c>
      <c r="F6300" cm="1">
        <f t="array" aca="1" ref="F6300:R6300" ca="1">TRANSPOSE(INDIRECT(D6300))</f>
        <v>-4.6054899999999996</v>
      </c>
      <c r="G6300">
        <f ca="1"/>
        <v>1.0094399999999999E-3</v>
      </c>
      <c r="H6300">
        <f ca="1"/>
        <v>0</v>
      </c>
      <c r="I6300">
        <f ca="1"/>
        <v>126</v>
      </c>
      <c r="J6300" t="str">
        <f ca="1"/>
        <v>CS-DCF-Baa-5YR</v>
      </c>
      <c r="K6300">
        <f ca="1"/>
        <v>-4.0324799999999996</v>
      </c>
      <c r="L6300">
        <f ca="1"/>
        <v>-3.4459300000000002</v>
      </c>
      <c r="M6300">
        <f ca="1"/>
        <v>-3.1478299999999999</v>
      </c>
      <c r="N6300">
        <f ca="1"/>
        <v>0.01</v>
      </c>
      <c r="O6300" t="str">
        <f ca="1"/>
        <v>BIC</v>
      </c>
      <c r="P6300" t="str">
        <f ca="1"/>
        <v xml:space="preserve"> ct</v>
      </c>
      <c r="Q6300">
        <f ca="1"/>
        <v>1E-3</v>
      </c>
      <c r="R6300" t="str">
        <f ca="1"/>
        <v>Series is Stationary. Null Hypothesis Rejecting</v>
      </c>
    </row>
    <row r="6301" spans="1:18" hidden="1">
      <c r="A6301" t="s">
        <v>265</v>
      </c>
      <c r="B6301">
        <v>0.05</v>
      </c>
      <c r="C6301">
        <f t="shared" si="39"/>
        <v>10418</v>
      </c>
      <c r="D6301" t="str">
        <f t="shared" si="40"/>
        <v>b10418:b10430</v>
      </c>
      <c r="F6301" cm="1">
        <f t="array" aca="1" ref="F6301:R6301" ca="1">TRANSPOSE(INDIRECT(D6301))</f>
        <v>-10.8851</v>
      </c>
      <c r="G6301">
        <f ca="1"/>
        <v>3.69307E-17</v>
      </c>
      <c r="H6301">
        <f ca="1"/>
        <v>0</v>
      </c>
      <c r="I6301">
        <f ca="1"/>
        <v>126</v>
      </c>
      <c r="J6301" t="str">
        <f ca="1"/>
        <v>CS-Aaa-3MO-diff</v>
      </c>
      <c r="K6301">
        <f ca="1"/>
        <v>-4.0324799999999996</v>
      </c>
      <c r="L6301">
        <f ca="1"/>
        <v>-3.4459300000000002</v>
      </c>
      <c r="M6301">
        <f ca="1"/>
        <v>-3.1478299999999999</v>
      </c>
      <c r="N6301">
        <f ca="1"/>
        <v>0.01</v>
      </c>
      <c r="O6301" t="str">
        <f ca="1"/>
        <v>BIC</v>
      </c>
      <c r="P6301" t="str">
        <f ca="1"/>
        <v xml:space="preserve"> ct</v>
      </c>
      <c r="Q6301">
        <f ca="1"/>
        <v>0</v>
      </c>
      <c r="R6301" t="str">
        <f ca="1"/>
        <v>Series is Stationary. Null Hypothesis Rejecting</v>
      </c>
    </row>
    <row r="6302" spans="1:18" hidden="1">
      <c r="A6302" t="s">
        <v>683</v>
      </c>
      <c r="B6302" t="s">
        <v>403</v>
      </c>
      <c r="C6302">
        <f t="shared" si="39"/>
        <v>10433</v>
      </c>
      <c r="D6302" t="str">
        <f t="shared" si="40"/>
        <v>b10433:b10445</v>
      </c>
      <c r="F6302" cm="1">
        <f t="array" aca="1" ref="F6302:R6302" ca="1">TRANSPOSE(INDIRECT(D6302))</f>
        <v>-10.8851</v>
      </c>
      <c r="G6302">
        <f ca="1"/>
        <v>3.69307E-17</v>
      </c>
      <c r="H6302">
        <f ca="1"/>
        <v>0</v>
      </c>
      <c r="I6302">
        <f ca="1"/>
        <v>126</v>
      </c>
      <c r="J6302" t="str">
        <f ca="1"/>
        <v>CS-Aa-3MO-diff</v>
      </c>
      <c r="K6302">
        <f ca="1"/>
        <v>-4.0324799999999996</v>
      </c>
      <c r="L6302">
        <f ca="1"/>
        <v>-3.4459300000000002</v>
      </c>
      <c r="M6302">
        <f ca="1"/>
        <v>-3.1478299999999999</v>
      </c>
      <c r="N6302">
        <f ca="1"/>
        <v>0.01</v>
      </c>
      <c r="O6302" t="str">
        <f ca="1"/>
        <v>BIC</v>
      </c>
      <c r="P6302" t="str">
        <f ca="1"/>
        <v xml:space="preserve"> ct</v>
      </c>
      <c r="Q6302">
        <f ca="1"/>
        <v>0</v>
      </c>
      <c r="R6302" t="str">
        <f ca="1"/>
        <v>Series is Stationary. Null Hypothesis Rejecting</v>
      </c>
    </row>
    <row r="6303" spans="1:18" hidden="1">
      <c r="A6303" t="s">
        <v>684</v>
      </c>
      <c r="B6303" t="s">
        <v>686</v>
      </c>
      <c r="C6303">
        <f t="shared" si="39"/>
        <v>10448</v>
      </c>
      <c r="D6303" t="str">
        <f t="shared" si="40"/>
        <v>b10448:b10460</v>
      </c>
      <c r="F6303" cm="1">
        <f t="array" aca="1" ref="F6303:R6303" ca="1">TRANSPOSE(INDIRECT(D6303))</f>
        <v>-10.723000000000001</v>
      </c>
      <c r="G6303">
        <f ca="1"/>
        <v>7.6446900000000006E-17</v>
      </c>
      <c r="H6303">
        <f ca="1"/>
        <v>0</v>
      </c>
      <c r="I6303">
        <f ca="1"/>
        <v>126</v>
      </c>
      <c r="J6303" t="str">
        <f ca="1"/>
        <v>CS-A-3MO-diff</v>
      </c>
      <c r="K6303">
        <f ca="1"/>
        <v>-4.0324799999999996</v>
      </c>
      <c r="L6303">
        <f ca="1"/>
        <v>-3.4459300000000002</v>
      </c>
      <c r="M6303">
        <f ca="1"/>
        <v>-3.1478299999999999</v>
      </c>
      <c r="N6303">
        <f ca="1"/>
        <v>0.01</v>
      </c>
      <c r="O6303" t="str">
        <f ca="1"/>
        <v>BIC</v>
      </c>
      <c r="P6303" t="str">
        <f ca="1"/>
        <v xml:space="preserve"> ct</v>
      </c>
      <c r="Q6303">
        <f ca="1"/>
        <v>0</v>
      </c>
      <c r="R6303" t="str">
        <f ca="1"/>
        <v>Series is Stationary. Null Hypothesis Rejecting</v>
      </c>
    </row>
    <row r="6304" spans="1:18" hidden="1">
      <c r="A6304" t="s">
        <v>685</v>
      </c>
      <c r="B6304">
        <v>0.99990000000000001</v>
      </c>
      <c r="C6304">
        <f t="shared" si="39"/>
        <v>10463</v>
      </c>
      <c r="D6304" t="str">
        <f t="shared" si="40"/>
        <v>b10463:b10475</v>
      </c>
      <c r="F6304" cm="1">
        <f t="array" aca="1" ref="F6304:R6304" ca="1">TRANSPOSE(INDIRECT(D6304))</f>
        <v>-4.8946500000000004</v>
      </c>
      <c r="G6304">
        <f ca="1"/>
        <v>3.1863399999999999E-4</v>
      </c>
      <c r="H6304">
        <f ca="1"/>
        <v>3</v>
      </c>
      <c r="I6304">
        <f ca="1"/>
        <v>123</v>
      </c>
      <c r="J6304" t="str">
        <f ca="1"/>
        <v>CS-Baa-3MO-diff</v>
      </c>
      <c r="K6304">
        <f ca="1"/>
        <v>-4.0343200000000001</v>
      </c>
      <c r="L6304">
        <f ca="1"/>
        <v>-3.4468100000000002</v>
      </c>
      <c r="M6304">
        <f ca="1"/>
        <v>-3.1483400000000001</v>
      </c>
      <c r="N6304">
        <f ca="1"/>
        <v>0.01</v>
      </c>
      <c r="O6304" t="str">
        <f ca="1"/>
        <v>BIC</v>
      </c>
      <c r="P6304" t="str">
        <f ca="1"/>
        <v xml:space="preserve"> ct</v>
      </c>
      <c r="Q6304">
        <f ca="1"/>
        <v>2.9999999999999997E-4</v>
      </c>
      <c r="R6304" t="str">
        <f ca="1"/>
        <v>Series is Stationary. Null Hypothesis Rejecting</v>
      </c>
    </row>
    <row r="6305" spans="1:18" hidden="1">
      <c r="A6305" t="s">
        <v>250</v>
      </c>
      <c r="B6305" t="s">
        <v>687</v>
      </c>
      <c r="C6305">
        <f t="shared" si="39"/>
        <v>10478</v>
      </c>
      <c r="D6305" t="str">
        <f t="shared" si="40"/>
        <v>b10478:b10490</v>
      </c>
      <c r="F6305" cm="1">
        <f t="array" aca="1" ref="F6305:R6305" ca="1">TRANSPOSE(INDIRECT(D6305))</f>
        <v>-10.1348</v>
      </c>
      <c r="G6305">
        <f ca="1"/>
        <v>1.19968E-15</v>
      </c>
      <c r="H6305">
        <f ca="1"/>
        <v>0</v>
      </c>
      <c r="I6305">
        <f ca="1"/>
        <v>126</v>
      </c>
      <c r="J6305" t="str">
        <f ca="1"/>
        <v>CS-Aaa-1YR-diff</v>
      </c>
      <c r="K6305">
        <f ca="1"/>
        <v>-4.0324799999999996</v>
      </c>
      <c r="L6305">
        <f ca="1"/>
        <v>-3.4459300000000002</v>
      </c>
      <c r="M6305">
        <f ca="1"/>
        <v>-3.1478299999999999</v>
      </c>
      <c r="N6305">
        <f ca="1"/>
        <v>0.01</v>
      </c>
      <c r="O6305" t="str">
        <f ca="1"/>
        <v>BIC</v>
      </c>
      <c r="P6305" t="str">
        <f ca="1"/>
        <v xml:space="preserve"> ct</v>
      </c>
      <c r="Q6305">
        <f ca="1"/>
        <v>0</v>
      </c>
      <c r="R6305" t="str">
        <f ca="1"/>
        <v>Series is Stationary. Null Hypothesis Rejecting</v>
      </c>
    </row>
    <row r="6306" spans="1:18" hidden="1">
      <c r="A6306" t="s">
        <v>252</v>
      </c>
      <c r="B6306" t="s">
        <v>253</v>
      </c>
      <c r="C6306">
        <f t="shared" si="39"/>
        <v>10493</v>
      </c>
      <c r="D6306" t="str">
        <f t="shared" si="40"/>
        <v>b10493:b10505</v>
      </c>
      <c r="F6306" cm="1">
        <f t="array" aca="1" ref="F6306:R6306" ca="1">TRANSPOSE(INDIRECT(D6306))</f>
        <v>-10.1348</v>
      </c>
      <c r="G6306">
        <f ca="1"/>
        <v>1.19968E-15</v>
      </c>
      <c r="H6306">
        <f ca="1"/>
        <v>0</v>
      </c>
      <c r="I6306">
        <f ca="1"/>
        <v>126</v>
      </c>
      <c r="J6306" t="str">
        <f ca="1"/>
        <v>CS-Aa-1YR-diff</v>
      </c>
      <c r="K6306">
        <f ca="1"/>
        <v>-4.0324799999999996</v>
      </c>
      <c r="L6306">
        <f ca="1"/>
        <v>-3.4459300000000002</v>
      </c>
      <c r="M6306">
        <f ca="1"/>
        <v>-3.1478299999999999</v>
      </c>
      <c r="N6306">
        <f ca="1"/>
        <v>0.01</v>
      </c>
      <c r="O6306" t="str">
        <f ca="1"/>
        <v>BIC</v>
      </c>
      <c r="P6306" t="str">
        <f ca="1"/>
        <v xml:space="preserve"> ct</v>
      </c>
      <c r="Q6306">
        <f ca="1"/>
        <v>0</v>
      </c>
      <c r="R6306" t="str">
        <f ca="1"/>
        <v>Series is Stationary. Null Hypothesis Rejecting</v>
      </c>
    </row>
    <row r="6307" spans="1:18" hidden="1">
      <c r="A6307" t="s">
        <v>775</v>
      </c>
      <c r="C6307">
        <f t="shared" si="39"/>
        <v>10508</v>
      </c>
      <c r="D6307" t="str">
        <f t="shared" si="40"/>
        <v>b10508:b10520</v>
      </c>
      <c r="F6307" cm="1">
        <f t="array" aca="1" ref="F6307:R6307" ca="1">TRANSPOSE(INDIRECT(D6307))</f>
        <v>-9.8541799999999995</v>
      </c>
      <c r="G6307">
        <f ca="1"/>
        <v>4.7204900000000003E-15</v>
      </c>
      <c r="H6307">
        <f ca="1"/>
        <v>0</v>
      </c>
      <c r="I6307">
        <f ca="1"/>
        <v>126</v>
      </c>
      <c r="J6307" t="str">
        <f ca="1"/>
        <v>CS-A-1YR-diff</v>
      </c>
      <c r="K6307">
        <f ca="1"/>
        <v>-4.0324799999999996</v>
      </c>
      <c r="L6307">
        <f ca="1"/>
        <v>-3.4459300000000002</v>
      </c>
      <c r="M6307">
        <f ca="1"/>
        <v>-3.1478299999999999</v>
      </c>
      <c r="N6307">
        <f ca="1"/>
        <v>0.01</v>
      </c>
      <c r="O6307" t="str">
        <f ca="1"/>
        <v>BIC</v>
      </c>
      <c r="P6307" t="str">
        <f ca="1"/>
        <v xml:space="preserve"> ct</v>
      </c>
      <c r="Q6307">
        <f ca="1"/>
        <v>0</v>
      </c>
      <c r="R6307" t="str">
        <f ca="1"/>
        <v>Series is Stationary. Null Hypothesis Rejecting</v>
      </c>
    </row>
    <row r="6308" spans="1:18" hidden="1">
      <c r="A6308" t="s">
        <v>241</v>
      </c>
      <c r="B6308">
        <v>1.19876</v>
      </c>
      <c r="C6308">
        <f t="shared" si="39"/>
        <v>10523</v>
      </c>
      <c r="D6308" t="str">
        <f t="shared" si="40"/>
        <v>b10523:b10535</v>
      </c>
      <c r="F6308" cm="1">
        <f t="array" aca="1" ref="F6308:R6308" ca="1">TRANSPOSE(INDIRECT(D6308))</f>
        <v>-8.82043</v>
      </c>
      <c r="G6308">
        <f ca="1"/>
        <v>9.2733899999999999E-13</v>
      </c>
      <c r="H6308">
        <f ca="1"/>
        <v>0</v>
      </c>
      <c r="I6308">
        <f ca="1"/>
        <v>126</v>
      </c>
      <c r="J6308" t="str">
        <f ca="1"/>
        <v>CS-Baa-1YR-diff</v>
      </c>
      <c r="K6308">
        <f ca="1"/>
        <v>-4.0324799999999996</v>
      </c>
      <c r="L6308">
        <f ca="1"/>
        <v>-3.4459300000000002</v>
      </c>
      <c r="M6308">
        <f ca="1"/>
        <v>-3.1478299999999999</v>
      </c>
      <c r="N6308">
        <f ca="1"/>
        <v>0.01</v>
      </c>
      <c r="O6308" t="str">
        <f ca="1"/>
        <v>BIC</v>
      </c>
      <c r="P6308" t="str">
        <f ca="1"/>
        <v xml:space="preserve"> ct</v>
      </c>
      <c r="Q6308">
        <f ca="1"/>
        <v>0</v>
      </c>
      <c r="R6308" t="str">
        <f ca="1"/>
        <v>Series is Stationary. Null Hypothesis Rejecting</v>
      </c>
    </row>
    <row r="6309" spans="1:18" hidden="1">
      <c r="A6309" t="s">
        <v>242</v>
      </c>
      <c r="B6309">
        <v>0.94033699999999998</v>
      </c>
      <c r="C6309">
        <f t="shared" si="39"/>
        <v>10538</v>
      </c>
      <c r="D6309" t="str">
        <f t="shared" si="40"/>
        <v>b10538:b10550</v>
      </c>
      <c r="F6309" cm="1">
        <f t="array" aca="1" ref="F6309:R6309" ca="1">TRANSPOSE(INDIRECT(D6309))</f>
        <v>-9.2236100000000008</v>
      </c>
      <c r="G6309">
        <f ca="1"/>
        <v>1.1402600000000001E-13</v>
      </c>
      <c r="H6309">
        <f ca="1"/>
        <v>0</v>
      </c>
      <c r="I6309">
        <f ca="1"/>
        <v>126</v>
      </c>
      <c r="J6309" t="str">
        <f ca="1"/>
        <v>CS-Aaa-5YR-diff</v>
      </c>
      <c r="K6309">
        <f ca="1"/>
        <v>-4.0324799999999996</v>
      </c>
      <c r="L6309">
        <f ca="1"/>
        <v>-3.4459300000000002</v>
      </c>
      <c r="M6309">
        <f ca="1"/>
        <v>-3.1478299999999999</v>
      </c>
      <c r="N6309">
        <f ca="1"/>
        <v>0.01</v>
      </c>
      <c r="O6309" t="str">
        <f ca="1"/>
        <v>BIC</v>
      </c>
      <c r="P6309" t="str">
        <f ca="1"/>
        <v xml:space="preserve"> ct</v>
      </c>
      <c r="Q6309">
        <f ca="1"/>
        <v>0</v>
      </c>
      <c r="R6309" t="str">
        <f ca="1"/>
        <v>Series is Stationary. Null Hypothesis Rejecting</v>
      </c>
    </row>
    <row r="6310" spans="1:18" hidden="1">
      <c r="A6310" t="s">
        <v>243</v>
      </c>
      <c r="B6310">
        <v>0</v>
      </c>
      <c r="C6310">
        <f t="shared" si="39"/>
        <v>10553</v>
      </c>
      <c r="D6310" t="str">
        <f t="shared" si="40"/>
        <v>b10553:b10565</v>
      </c>
      <c r="F6310" cm="1">
        <f t="array" aca="1" ref="F6310:R6310" ca="1">TRANSPOSE(INDIRECT(D6310))</f>
        <v>-9.2236100000000008</v>
      </c>
      <c r="G6310">
        <f ca="1"/>
        <v>1.1402600000000001E-13</v>
      </c>
      <c r="H6310">
        <f ca="1"/>
        <v>0</v>
      </c>
      <c r="I6310">
        <f ca="1"/>
        <v>126</v>
      </c>
      <c r="J6310" t="str">
        <f ca="1"/>
        <v>CS-Aa-5YR-diff</v>
      </c>
      <c r="K6310">
        <f ca="1"/>
        <v>-4.0324799999999996</v>
      </c>
      <c r="L6310">
        <f ca="1"/>
        <v>-3.4459300000000002</v>
      </c>
      <c r="M6310">
        <f ca="1"/>
        <v>-3.1478299999999999</v>
      </c>
      <c r="N6310">
        <f ca="1"/>
        <v>0.01</v>
      </c>
      <c r="O6310" t="str">
        <f ca="1"/>
        <v>BIC</v>
      </c>
      <c r="P6310" t="str">
        <f ca="1"/>
        <v xml:space="preserve"> ct</v>
      </c>
      <c r="Q6310">
        <f ca="1"/>
        <v>0</v>
      </c>
      <c r="R6310" t="str">
        <f ca="1"/>
        <v>Series is Stationary. Null Hypothesis Rejecting</v>
      </c>
    </row>
    <row r="6311" spans="1:18" hidden="1">
      <c r="A6311" t="s">
        <v>244</v>
      </c>
      <c r="B6311">
        <v>126</v>
      </c>
      <c r="C6311">
        <f t="shared" si="39"/>
        <v>10568</v>
      </c>
      <c r="D6311" t="str">
        <f t="shared" si="40"/>
        <v>b10568:b10580</v>
      </c>
      <c r="F6311" cm="1">
        <f t="array" aca="1" ref="F6311:R6311" ca="1">TRANSPOSE(INDIRECT(D6311))</f>
        <v>-9.5085499999999996</v>
      </c>
      <c r="G6311">
        <f ca="1"/>
        <v>2.6604199999999999E-14</v>
      </c>
      <c r="H6311">
        <f ca="1"/>
        <v>0</v>
      </c>
      <c r="I6311">
        <f ca="1"/>
        <v>126</v>
      </c>
      <c r="J6311" t="str">
        <f ca="1"/>
        <v>CS-A-5YR-diff</v>
      </c>
      <c r="K6311">
        <f ca="1"/>
        <v>-4.0324799999999996</v>
      </c>
      <c r="L6311">
        <f ca="1"/>
        <v>-3.4459300000000002</v>
      </c>
      <c r="M6311">
        <f ca="1"/>
        <v>-3.1478299999999999</v>
      </c>
      <c r="N6311">
        <f ca="1"/>
        <v>0.01</v>
      </c>
      <c r="O6311" t="str">
        <f ca="1"/>
        <v>BIC</v>
      </c>
      <c r="P6311" t="str">
        <f ca="1"/>
        <v xml:space="preserve"> ct</v>
      </c>
      <c r="Q6311">
        <f ca="1"/>
        <v>0</v>
      </c>
      <c r="R6311" t="str">
        <f ca="1"/>
        <v>Series is Stationary. Null Hypothesis Rejecting</v>
      </c>
    </row>
    <row r="6312" spans="1:18" hidden="1">
      <c r="A6312" t="s">
        <v>169</v>
      </c>
      <c r="B6312" t="s">
        <v>751</v>
      </c>
      <c r="C6312">
        <f t="shared" si="39"/>
        <v>10583</v>
      </c>
      <c r="D6312" t="str">
        <f t="shared" si="40"/>
        <v>b10583:b10595</v>
      </c>
      <c r="F6312" cm="1">
        <f t="array" aca="1" ref="F6312:R6312" ca="1">TRANSPOSE(INDIRECT(D6312))</f>
        <v>-8.3620699999999992</v>
      </c>
      <c r="G6312">
        <f ca="1"/>
        <v>1.04202E-11</v>
      </c>
      <c r="H6312">
        <f ca="1"/>
        <v>0</v>
      </c>
      <c r="I6312">
        <f ca="1"/>
        <v>126</v>
      </c>
      <c r="J6312" t="str">
        <f ca="1"/>
        <v>CS-Baa-5YR-diff</v>
      </c>
      <c r="K6312">
        <f ca="1"/>
        <v>-4.0324799999999996</v>
      </c>
      <c r="L6312">
        <f ca="1"/>
        <v>-3.4459300000000002</v>
      </c>
      <c r="M6312">
        <f ca="1"/>
        <v>-3.1478299999999999</v>
      </c>
      <c r="N6312">
        <f ca="1"/>
        <v>0.01</v>
      </c>
      <c r="O6312" t="str">
        <f ca="1"/>
        <v>BIC</v>
      </c>
      <c r="P6312" t="str">
        <f ca="1"/>
        <v xml:space="preserve"> ct</v>
      </c>
      <c r="Q6312">
        <f ca="1"/>
        <v>0</v>
      </c>
      <c r="R6312" t="str">
        <f ca="1"/>
        <v>Series is Stationary. Null Hypothesis Rejecting</v>
      </c>
    </row>
    <row r="6313" spans="1:18" hidden="1">
      <c r="A6313" t="s">
        <v>246</v>
      </c>
      <c r="B6313">
        <v>-2.58371</v>
      </c>
      <c r="C6313">
        <f t="shared" si="39"/>
        <v>10598</v>
      </c>
      <c r="D6313" t="str">
        <f t="shared" si="40"/>
        <v>b10598:b10610</v>
      </c>
      <c r="F6313" cm="1">
        <f t="array" aca="1" ref="F6313:R6313" ca="1">TRANSPOSE(INDIRECT(D6313))</f>
        <v>-14.0219</v>
      </c>
      <c r="G6313">
        <f ca="1"/>
        <v>1.04887E-21</v>
      </c>
      <c r="H6313">
        <f ca="1"/>
        <v>0</v>
      </c>
      <c r="I6313">
        <f ca="1"/>
        <v>126</v>
      </c>
      <c r="J6313" t="str">
        <f ca="1"/>
        <v>CS-DCF-Aaa-3MO-diff</v>
      </c>
      <c r="K6313">
        <f ca="1"/>
        <v>-4.0324799999999996</v>
      </c>
      <c r="L6313">
        <f ca="1"/>
        <v>-3.4459300000000002</v>
      </c>
      <c r="M6313">
        <f ca="1"/>
        <v>-3.1478299999999999</v>
      </c>
      <c r="N6313">
        <f ca="1"/>
        <v>0.01</v>
      </c>
      <c r="O6313" t="str">
        <f ca="1"/>
        <v>BIC</v>
      </c>
      <c r="P6313" t="str">
        <f ca="1"/>
        <v xml:space="preserve"> ct</v>
      </c>
      <c r="Q6313">
        <f ca="1"/>
        <v>0</v>
      </c>
      <c r="R6313" t="str">
        <f ca="1"/>
        <v>Series is Stationary. Null Hypothesis Rejecting</v>
      </c>
    </row>
    <row r="6314" spans="1:18" hidden="1">
      <c r="A6314" t="s">
        <v>247</v>
      </c>
      <c r="B6314">
        <v>-1.94333</v>
      </c>
      <c r="C6314">
        <f t="shared" si="39"/>
        <v>10613</v>
      </c>
      <c r="D6314" t="str">
        <f t="shared" si="40"/>
        <v>b10613:b10625</v>
      </c>
      <c r="F6314" cm="1">
        <f t="array" aca="1" ref="F6314:R6314" ca="1">TRANSPOSE(INDIRECT(D6314))</f>
        <v>-10.9344</v>
      </c>
      <c r="G6314">
        <f ca="1"/>
        <v>2.9696400000000002E-17</v>
      </c>
      <c r="H6314">
        <f ca="1"/>
        <v>0</v>
      </c>
      <c r="I6314">
        <f ca="1"/>
        <v>126</v>
      </c>
      <c r="J6314" t="str">
        <f ca="1"/>
        <v>CS-DCF-Aa-3MO-diff</v>
      </c>
      <c r="K6314">
        <f ca="1"/>
        <v>-4.0324799999999996</v>
      </c>
      <c r="L6314">
        <f ca="1"/>
        <v>-3.4459300000000002</v>
      </c>
      <c r="M6314">
        <f ca="1"/>
        <v>-3.1478299999999999</v>
      </c>
      <c r="N6314">
        <f ca="1"/>
        <v>0.01</v>
      </c>
      <c r="O6314" t="str">
        <f ca="1"/>
        <v>BIC</v>
      </c>
      <c r="P6314" t="str">
        <f ca="1"/>
        <v xml:space="preserve"> ct</v>
      </c>
      <c r="Q6314">
        <f ca="1"/>
        <v>0</v>
      </c>
      <c r="R6314" t="str">
        <f ca="1"/>
        <v>Series is Stationary. Null Hypothesis Rejecting</v>
      </c>
    </row>
    <row r="6315" spans="1:18" hidden="1">
      <c r="A6315" t="s">
        <v>248</v>
      </c>
      <c r="B6315">
        <v>-1.61487</v>
      </c>
      <c r="C6315">
        <f t="shared" si="39"/>
        <v>10628</v>
      </c>
      <c r="D6315" t="str">
        <f t="shared" si="40"/>
        <v>b10628:b10640</v>
      </c>
      <c r="F6315" cm="1">
        <f t="array" aca="1" ref="F6315:R6315" ca="1">TRANSPOSE(INDIRECT(D6315))</f>
        <v>-10.742900000000001</v>
      </c>
      <c r="G6315">
        <f ca="1"/>
        <v>6.9850299999999999E-17</v>
      </c>
      <c r="H6315">
        <f ca="1"/>
        <v>0</v>
      </c>
      <c r="I6315">
        <f ca="1"/>
        <v>126</v>
      </c>
      <c r="J6315" t="str">
        <f ca="1"/>
        <v>CS-DCF-A-3MO-diff</v>
      </c>
      <c r="K6315">
        <f ca="1"/>
        <v>-4.0324799999999996</v>
      </c>
      <c r="L6315">
        <f ca="1"/>
        <v>-3.4459300000000002</v>
      </c>
      <c r="M6315">
        <f ca="1"/>
        <v>-3.1478299999999999</v>
      </c>
      <c r="N6315">
        <f ca="1"/>
        <v>0.01</v>
      </c>
      <c r="O6315" t="str">
        <f ca="1"/>
        <v>BIC</v>
      </c>
      <c r="P6315" t="str">
        <f ca="1"/>
        <v xml:space="preserve"> ct</v>
      </c>
      <c r="Q6315">
        <f ca="1"/>
        <v>0</v>
      </c>
      <c r="R6315" t="str">
        <f ca="1"/>
        <v>Series is Stationary. Null Hypothesis Rejecting</v>
      </c>
    </row>
    <row r="6316" spans="1:18" hidden="1">
      <c r="A6316" t="s">
        <v>265</v>
      </c>
      <c r="B6316">
        <v>0.05</v>
      </c>
      <c r="C6316">
        <f t="shared" si="39"/>
        <v>10643</v>
      </c>
      <c r="D6316" t="str">
        <f t="shared" si="40"/>
        <v>b10643:b10655</v>
      </c>
      <c r="F6316" cm="1">
        <f t="array" aca="1" ref="F6316:R6316" ca="1">TRANSPOSE(INDIRECT(D6316))</f>
        <v>-4.9158299999999997</v>
      </c>
      <c r="G6316">
        <f ca="1"/>
        <v>2.9201800000000001E-4</v>
      </c>
      <c r="H6316">
        <f ca="1"/>
        <v>3</v>
      </c>
      <c r="I6316">
        <f ca="1"/>
        <v>123</v>
      </c>
      <c r="J6316" t="str">
        <f ca="1"/>
        <v>CS-DCF-Baa-3MO-diff</v>
      </c>
      <c r="K6316">
        <f ca="1"/>
        <v>-4.0343200000000001</v>
      </c>
      <c r="L6316">
        <f ca="1"/>
        <v>-3.4468100000000002</v>
      </c>
      <c r="M6316">
        <f ca="1"/>
        <v>-3.1483400000000001</v>
      </c>
      <c r="N6316">
        <f ca="1"/>
        <v>0.01</v>
      </c>
      <c r="O6316" t="str">
        <f ca="1"/>
        <v>BIC</v>
      </c>
      <c r="P6316" t="str">
        <f ca="1"/>
        <v xml:space="preserve"> ct</v>
      </c>
      <c r="Q6316">
        <f ca="1"/>
        <v>2.9999999999999997E-4</v>
      </c>
      <c r="R6316" t="str">
        <f ca="1"/>
        <v>Series is Stationary. Null Hypothesis Rejecting</v>
      </c>
    </row>
    <row r="6317" spans="1:18" hidden="1">
      <c r="A6317" t="s">
        <v>683</v>
      </c>
      <c r="B6317" t="s">
        <v>403</v>
      </c>
      <c r="C6317">
        <f t="shared" si="39"/>
        <v>10658</v>
      </c>
      <c r="D6317" t="str">
        <f t="shared" si="40"/>
        <v>b10658:b10670</v>
      </c>
      <c r="F6317" cm="1">
        <f t="array" aca="1" ref="F6317:R6317" ca="1">TRANSPOSE(INDIRECT(D6317))</f>
        <v>-9.7297399999999996</v>
      </c>
      <c r="G6317">
        <f ca="1"/>
        <v>8.7537500000000007E-15</v>
      </c>
      <c r="H6317">
        <f ca="1"/>
        <v>1</v>
      </c>
      <c r="I6317">
        <f ca="1"/>
        <v>125</v>
      </c>
      <c r="J6317" t="str">
        <f ca="1"/>
        <v>CS-DCF-Aaa-1YR-diff</v>
      </c>
      <c r="K6317">
        <f ca="1"/>
        <v>-4.03308</v>
      </c>
      <c r="L6317">
        <f ca="1"/>
        <v>-3.4462100000000002</v>
      </c>
      <c r="M6317">
        <f ca="1"/>
        <v>-3.1480000000000001</v>
      </c>
      <c r="N6317">
        <f ca="1"/>
        <v>0.01</v>
      </c>
      <c r="O6317" t="str">
        <f ca="1"/>
        <v>BIC</v>
      </c>
      <c r="P6317" t="str">
        <f ca="1"/>
        <v xml:space="preserve"> ct</v>
      </c>
      <c r="Q6317">
        <f ca="1"/>
        <v>0</v>
      </c>
      <c r="R6317" t="str">
        <f ca="1"/>
        <v>Series is Stationary. Null Hypothesis Rejecting</v>
      </c>
    </row>
    <row r="6318" spans="1:18" hidden="1">
      <c r="A6318" t="s">
        <v>684</v>
      </c>
      <c r="B6318" t="s">
        <v>686</v>
      </c>
      <c r="C6318">
        <f t="shared" si="39"/>
        <v>10673</v>
      </c>
      <c r="D6318" t="str">
        <f t="shared" si="40"/>
        <v>b10673:b10685</v>
      </c>
      <c r="F6318" cm="1">
        <f t="array" aca="1" ref="F6318:R6318" ca="1">TRANSPOSE(INDIRECT(D6318))</f>
        <v>-10.196</v>
      </c>
      <c r="G6318">
        <f ca="1"/>
        <v>8.9405100000000002E-16</v>
      </c>
      <c r="H6318">
        <f ca="1"/>
        <v>0</v>
      </c>
      <c r="I6318">
        <f ca="1"/>
        <v>126</v>
      </c>
      <c r="J6318" t="str">
        <f ca="1"/>
        <v>CS-DCF-Aa-1YR-diff</v>
      </c>
      <c r="K6318">
        <f ca="1"/>
        <v>-4.0324799999999996</v>
      </c>
      <c r="L6318">
        <f ca="1"/>
        <v>-3.4459300000000002</v>
      </c>
      <c r="M6318">
        <f ca="1"/>
        <v>-3.1478299999999999</v>
      </c>
      <c r="N6318">
        <f ca="1"/>
        <v>0.01</v>
      </c>
      <c r="O6318" t="str">
        <f ca="1"/>
        <v>BIC</v>
      </c>
      <c r="P6318" t="str">
        <f ca="1"/>
        <v xml:space="preserve"> ct</v>
      </c>
      <c r="Q6318">
        <f ca="1"/>
        <v>0</v>
      </c>
      <c r="R6318" t="str">
        <f ca="1"/>
        <v>Series is Stationary. Null Hypothesis Rejecting</v>
      </c>
    </row>
    <row r="6319" spans="1:18" hidden="1">
      <c r="A6319" t="s">
        <v>685</v>
      </c>
      <c r="B6319">
        <v>0.94030000000000002</v>
      </c>
      <c r="C6319">
        <f t="shared" si="39"/>
        <v>10688</v>
      </c>
      <c r="D6319" t="str">
        <f t="shared" si="40"/>
        <v>b10688:b10700</v>
      </c>
      <c r="F6319" cm="1">
        <f t="array" aca="1" ref="F6319:R6319" ca="1">TRANSPOSE(INDIRECT(D6319))</f>
        <v>-9.8731100000000005</v>
      </c>
      <c r="G6319">
        <f ca="1"/>
        <v>4.2995900000000001E-15</v>
      </c>
      <c r="H6319">
        <f ca="1"/>
        <v>0</v>
      </c>
      <c r="I6319">
        <f ca="1"/>
        <v>126</v>
      </c>
      <c r="J6319" t="str">
        <f ca="1"/>
        <v>CS-DCF-A-1YR-diff</v>
      </c>
      <c r="K6319">
        <f ca="1"/>
        <v>-4.0324799999999996</v>
      </c>
      <c r="L6319">
        <f ca="1"/>
        <v>-3.4459300000000002</v>
      </c>
      <c r="M6319">
        <f ca="1"/>
        <v>-3.1478299999999999</v>
      </c>
      <c r="N6319">
        <f ca="1"/>
        <v>0.01</v>
      </c>
      <c r="O6319" t="str">
        <f ca="1"/>
        <v>BIC</v>
      </c>
      <c r="P6319" t="str">
        <f ca="1"/>
        <v xml:space="preserve"> ct</v>
      </c>
      <c r="Q6319">
        <f ca="1"/>
        <v>0</v>
      </c>
      <c r="R6319" t="str">
        <f ca="1"/>
        <v>Series is Stationary. Null Hypothesis Rejecting</v>
      </c>
    </row>
    <row r="6320" spans="1:18" hidden="1">
      <c r="A6320" t="s">
        <v>250</v>
      </c>
      <c r="B6320" t="s">
        <v>687</v>
      </c>
      <c r="C6320">
        <f t="shared" si="39"/>
        <v>10703</v>
      </c>
      <c r="D6320" t="str">
        <f t="shared" si="40"/>
        <v>b10703:b10715</v>
      </c>
      <c r="F6320" cm="1">
        <f t="array" aca="1" ref="F6320:R6320" ca="1">TRANSPOSE(INDIRECT(D6320))</f>
        <v>-8.9172600000000006</v>
      </c>
      <c r="G6320">
        <f ca="1"/>
        <v>5.5869499999999997E-13</v>
      </c>
      <c r="H6320">
        <f ca="1"/>
        <v>0</v>
      </c>
      <c r="I6320">
        <f ca="1"/>
        <v>126</v>
      </c>
      <c r="J6320" t="str">
        <f ca="1"/>
        <v>CS-DCF-Baa-1YR-diff</v>
      </c>
      <c r="K6320">
        <f ca="1"/>
        <v>-4.0324799999999996</v>
      </c>
      <c r="L6320">
        <f ca="1"/>
        <v>-3.4459300000000002</v>
      </c>
      <c r="M6320">
        <f ca="1"/>
        <v>-3.1478299999999999</v>
      </c>
      <c r="N6320">
        <f ca="1"/>
        <v>0.01</v>
      </c>
      <c r="O6320" t="str">
        <f ca="1"/>
        <v>BIC</v>
      </c>
      <c r="P6320" t="str">
        <f ca="1"/>
        <v xml:space="preserve"> ct</v>
      </c>
      <c r="Q6320">
        <f ca="1"/>
        <v>0</v>
      </c>
      <c r="R6320" t="str">
        <f ca="1"/>
        <v>Series is Stationary. Null Hypothesis Rejecting</v>
      </c>
    </row>
    <row r="6321" spans="1:18" hidden="1">
      <c r="A6321" t="s">
        <v>252</v>
      </c>
      <c r="B6321" t="s">
        <v>253</v>
      </c>
      <c r="C6321">
        <f t="shared" si="39"/>
        <v>10718</v>
      </c>
      <c r="D6321" t="str">
        <f t="shared" si="40"/>
        <v>b10718:b10730</v>
      </c>
      <c r="F6321" cm="1">
        <f t="array" aca="1" ref="F6321:R6321" ca="1">TRANSPOSE(INDIRECT(D6321))</f>
        <v>-9.5581300000000002</v>
      </c>
      <c r="G6321">
        <f ca="1"/>
        <v>2.07069E-14</v>
      </c>
      <c r="H6321">
        <f ca="1"/>
        <v>1</v>
      </c>
      <c r="I6321">
        <f ca="1"/>
        <v>125</v>
      </c>
      <c r="J6321" t="str">
        <f ca="1"/>
        <v>CS-DCF-Aaa-5YR-diff</v>
      </c>
      <c r="K6321">
        <f ca="1"/>
        <v>-4.03308</v>
      </c>
      <c r="L6321">
        <f ca="1"/>
        <v>-3.4462100000000002</v>
      </c>
      <c r="M6321">
        <f ca="1"/>
        <v>-3.1480000000000001</v>
      </c>
      <c r="N6321">
        <f ca="1"/>
        <v>0.01</v>
      </c>
      <c r="O6321" t="str">
        <f ca="1"/>
        <v>BIC</v>
      </c>
      <c r="P6321" t="str">
        <f ca="1"/>
        <v xml:space="preserve"> ct</v>
      </c>
      <c r="Q6321">
        <f ca="1"/>
        <v>0</v>
      </c>
      <c r="R6321" t="str">
        <f ca="1"/>
        <v>Series is Stationary. Null Hypothesis Rejecting</v>
      </c>
    </row>
    <row r="6322" spans="1:18" hidden="1">
      <c r="A6322" t="s">
        <v>776</v>
      </c>
      <c r="C6322">
        <f t="shared" si="39"/>
        <v>10733</v>
      </c>
      <c r="D6322" t="str">
        <f t="shared" si="40"/>
        <v>b10733:b10745</v>
      </c>
      <c r="F6322" cm="1">
        <f t="array" aca="1" ref="F6322:R6322" ca="1">TRANSPOSE(INDIRECT(D6322))</f>
        <v>-9.3420000000000005</v>
      </c>
      <c r="G6322">
        <f ca="1"/>
        <v>6.2102700000000002E-14</v>
      </c>
      <c r="H6322">
        <f ca="1"/>
        <v>0</v>
      </c>
      <c r="I6322">
        <f ca="1"/>
        <v>126</v>
      </c>
      <c r="J6322" t="str">
        <f ca="1"/>
        <v>CS-DCF-Aa-5YR-diff</v>
      </c>
      <c r="K6322">
        <f ca="1"/>
        <v>-4.0324799999999996</v>
      </c>
      <c r="L6322">
        <f ca="1"/>
        <v>-3.4459300000000002</v>
      </c>
      <c r="M6322">
        <f ca="1"/>
        <v>-3.1478299999999999</v>
      </c>
      <c r="N6322">
        <f ca="1"/>
        <v>0.01</v>
      </c>
      <c r="O6322" t="str">
        <f ca="1"/>
        <v>BIC</v>
      </c>
      <c r="P6322" t="str">
        <f ca="1"/>
        <v xml:space="preserve"> ct</v>
      </c>
      <c r="Q6322">
        <f ca="1"/>
        <v>0</v>
      </c>
      <c r="R6322" t="str">
        <f ca="1"/>
        <v>Series is Stationary. Null Hypothesis Rejecting</v>
      </c>
    </row>
    <row r="6323" spans="1:18" hidden="1">
      <c r="A6323" t="s">
        <v>241</v>
      </c>
      <c r="B6323">
        <v>1.27217</v>
      </c>
      <c r="C6323">
        <f t="shared" si="39"/>
        <v>10748</v>
      </c>
      <c r="D6323" t="str">
        <f t="shared" si="40"/>
        <v>b10748:b10760</v>
      </c>
      <c r="F6323" cm="1">
        <f t="array" aca="1" ref="F6323:R6323" ca="1">TRANSPOSE(INDIRECT(D6323))</f>
        <v>-9.5350199999999994</v>
      </c>
      <c r="G6323">
        <f ca="1"/>
        <v>2.3269699999999999E-14</v>
      </c>
      <c r="H6323">
        <f ca="1"/>
        <v>0</v>
      </c>
      <c r="I6323">
        <f ca="1"/>
        <v>126</v>
      </c>
      <c r="J6323" t="str">
        <f ca="1"/>
        <v>CS-DCF-A-5YR-diff</v>
      </c>
      <c r="K6323">
        <f ca="1"/>
        <v>-4.0324799999999996</v>
      </c>
      <c r="L6323">
        <f ca="1"/>
        <v>-3.4459300000000002</v>
      </c>
      <c r="M6323">
        <f ca="1"/>
        <v>-3.1478299999999999</v>
      </c>
      <c r="N6323">
        <f ca="1"/>
        <v>0.01</v>
      </c>
      <c r="O6323" t="str">
        <f ca="1"/>
        <v>BIC</v>
      </c>
      <c r="P6323" t="str">
        <f ca="1"/>
        <v xml:space="preserve"> ct</v>
      </c>
      <c r="Q6323">
        <f ca="1"/>
        <v>0</v>
      </c>
      <c r="R6323" t="str">
        <f ca="1"/>
        <v>Series is Stationary. Null Hypothesis Rejecting</v>
      </c>
    </row>
    <row r="6324" spans="1:18" hidden="1">
      <c r="A6324" t="s">
        <v>242</v>
      </c>
      <c r="B6324">
        <v>0.94788799999999995</v>
      </c>
      <c r="C6324">
        <f t="shared" si="39"/>
        <v>10763</v>
      </c>
      <c r="D6324" t="str">
        <f t="shared" si="40"/>
        <v>b10763:b10775</v>
      </c>
      <c r="F6324" cm="1">
        <f t="array" aca="1" ref="F6324:R6324" ca="1">TRANSPOSE(INDIRECT(D6324))</f>
        <v>-8.4449699999999996</v>
      </c>
      <c r="G6324">
        <f ca="1"/>
        <v>6.7139999999999999E-12</v>
      </c>
      <c r="H6324">
        <f ca="1"/>
        <v>0</v>
      </c>
      <c r="I6324">
        <f ca="1"/>
        <v>126</v>
      </c>
      <c r="J6324" t="str">
        <f ca="1"/>
        <v>CS-DCF-Baa-5YR-diff</v>
      </c>
      <c r="K6324">
        <f ca="1"/>
        <v>-4.0324799999999996</v>
      </c>
      <c r="L6324">
        <f ca="1"/>
        <v>-3.4459300000000002</v>
      </c>
      <c r="M6324">
        <f ca="1"/>
        <v>-3.1478299999999999</v>
      </c>
      <c r="N6324">
        <f ca="1"/>
        <v>0.01</v>
      </c>
      <c r="O6324" t="str">
        <f ca="1"/>
        <v>BIC</v>
      </c>
      <c r="P6324" t="str">
        <f ca="1"/>
        <v xml:space="preserve"> ct</v>
      </c>
      <c r="Q6324">
        <f ca="1"/>
        <v>0</v>
      </c>
      <c r="R6324" t="str">
        <f ca="1"/>
        <v>Series is Stationary. Null Hypothesis Rejecting</v>
      </c>
    </row>
    <row r="6325" spans="1:18" hidden="1">
      <c r="A6325" t="s">
        <v>243</v>
      </c>
      <c r="B6325">
        <v>0</v>
      </c>
      <c r="C6325">
        <f t="shared" si="39"/>
        <v>10778</v>
      </c>
      <c r="D6325" t="str">
        <f t="shared" si="40"/>
        <v>b10778:b10790</v>
      </c>
      <c r="F6325" cm="1">
        <f t="array" aca="1" ref="F6325:R6325" ca="1">TRANSPOSE(INDIRECT(D6325))</f>
        <v>-0.72629699999999997</v>
      </c>
      <c r="G6325">
        <f ca="1"/>
        <v>0.97136100000000003</v>
      </c>
      <c r="H6325">
        <f ca="1"/>
        <v>0</v>
      </c>
      <c r="I6325">
        <f ca="1"/>
        <v>126</v>
      </c>
      <c r="J6325" t="str">
        <f ca="1"/>
        <v>TB-3MO-TY</v>
      </c>
      <c r="K6325">
        <f ca="1"/>
        <v>-4.0324799999999996</v>
      </c>
      <c r="L6325">
        <f ca="1"/>
        <v>-3.4459300000000002</v>
      </c>
      <c r="M6325">
        <f ca="1"/>
        <v>-3.1478299999999999</v>
      </c>
      <c r="N6325">
        <f ca="1"/>
        <v>0.01</v>
      </c>
      <c r="O6325" t="str">
        <f ca="1"/>
        <v>BIC</v>
      </c>
      <c r="P6325" t="str">
        <f ca="1"/>
        <v xml:space="preserve"> ct</v>
      </c>
      <c r="Q6325">
        <f ca="1"/>
        <v>0.97140000000000004</v>
      </c>
      <c r="R6325" t="str">
        <f ca="1"/>
        <v>Series is Non-stationary. Null Hypothesis Weak...</v>
      </c>
    </row>
    <row r="6326" spans="1:18" hidden="1">
      <c r="A6326" t="s">
        <v>244</v>
      </c>
      <c r="B6326">
        <v>126</v>
      </c>
      <c r="C6326">
        <f t="shared" si="39"/>
        <v>10793</v>
      </c>
      <c r="D6326" t="str">
        <f t="shared" si="40"/>
        <v>b10793:b10805</v>
      </c>
      <c r="F6326" cm="1">
        <f t="array" aca="1" ref="F6326:R6326" ca="1">TRANSPOSE(INDIRECT(D6326))</f>
        <v>-1.9501500000000001</v>
      </c>
      <c r="G6326">
        <f ca="1"/>
        <v>0.62830399999999997</v>
      </c>
      <c r="H6326">
        <f ca="1"/>
        <v>3</v>
      </c>
      <c r="I6326">
        <f ca="1"/>
        <v>123</v>
      </c>
      <c r="J6326" t="str">
        <f ca="1"/>
        <v>TB-1YR-TY</v>
      </c>
      <c r="K6326">
        <f ca="1"/>
        <v>-4.0343200000000001</v>
      </c>
      <c r="L6326">
        <f ca="1"/>
        <v>-3.4468100000000002</v>
      </c>
      <c r="M6326">
        <f ca="1"/>
        <v>-3.1483400000000001</v>
      </c>
      <c r="N6326">
        <f ca="1"/>
        <v>0.01</v>
      </c>
      <c r="O6326" t="str">
        <f ca="1"/>
        <v>BIC</v>
      </c>
      <c r="P6326" t="str">
        <f ca="1"/>
        <v xml:space="preserve"> ct</v>
      </c>
      <c r="Q6326">
        <f ca="1"/>
        <v>0.62829999999999997</v>
      </c>
      <c r="R6326" t="str">
        <f ca="1"/>
        <v>Series is Non-stationary. Null Hypothesis Weak...</v>
      </c>
    </row>
    <row r="6327" spans="1:18" hidden="1">
      <c r="A6327" t="s">
        <v>169</v>
      </c>
      <c r="B6327" t="s">
        <v>752</v>
      </c>
      <c r="C6327">
        <f t="shared" ref="C6327:C6390" si="41">C6326+15</f>
        <v>10808</v>
      </c>
      <c r="D6327" t="str">
        <f t="shared" si="40"/>
        <v>b10808:b10820</v>
      </c>
      <c r="F6327" cm="1">
        <f t="array" aca="1" ref="F6327:R6327" ca="1">TRANSPOSE(INDIRECT(D6327))</f>
        <v>-2.0535100000000002</v>
      </c>
      <c r="G6327">
        <f ca="1"/>
        <v>0.57201299999999999</v>
      </c>
      <c r="H6327">
        <f ca="1"/>
        <v>0</v>
      </c>
      <c r="I6327">
        <f ca="1"/>
        <v>126</v>
      </c>
      <c r="J6327" t="str">
        <f ca="1"/>
        <v>TB-5YR-TY</v>
      </c>
      <c r="K6327">
        <f ca="1"/>
        <v>-4.0324799999999996</v>
      </c>
      <c r="L6327">
        <f ca="1"/>
        <v>-3.4459300000000002</v>
      </c>
      <c r="M6327">
        <f ca="1"/>
        <v>-3.1478299999999999</v>
      </c>
      <c r="N6327">
        <f ca="1"/>
        <v>0.01</v>
      </c>
      <c r="O6327" t="str">
        <f ca="1"/>
        <v>BIC</v>
      </c>
      <c r="P6327" t="str">
        <f ca="1"/>
        <v xml:space="preserve"> ct</v>
      </c>
      <c r="Q6327">
        <f ca="1"/>
        <v>0.57199999999999995</v>
      </c>
      <c r="R6327" t="str">
        <f ca="1"/>
        <v>Series is Non-stationary. Null Hypothesis Weak...</v>
      </c>
    </row>
    <row r="6328" spans="1:18" hidden="1">
      <c r="A6328" t="s">
        <v>246</v>
      </c>
      <c r="B6328">
        <v>-2.58371</v>
      </c>
      <c r="C6328">
        <f t="shared" si="41"/>
        <v>10823</v>
      </c>
      <c r="D6328" t="str">
        <f t="shared" si="40"/>
        <v>b10823:b10835</v>
      </c>
      <c r="F6328" cm="1">
        <f t="array" aca="1" ref="F6328:R6328" ca="1">TRANSPOSE(INDIRECT(D6328))</f>
        <v>-9.7106300000000001</v>
      </c>
      <c r="G6328">
        <f ca="1"/>
        <v>9.62925E-15</v>
      </c>
      <c r="H6328">
        <f ca="1"/>
        <v>0</v>
      </c>
      <c r="I6328">
        <f ca="1"/>
        <v>126</v>
      </c>
      <c r="J6328" t="str">
        <f ca="1"/>
        <v>TB-3MO-TY-diff</v>
      </c>
      <c r="K6328">
        <f ca="1"/>
        <v>-4.0324799999999996</v>
      </c>
      <c r="L6328">
        <f ca="1"/>
        <v>-3.4459300000000002</v>
      </c>
      <c r="M6328">
        <f ca="1"/>
        <v>-3.1478299999999999</v>
      </c>
      <c r="N6328">
        <f ca="1"/>
        <v>0.01</v>
      </c>
      <c r="O6328" t="str">
        <f ca="1"/>
        <v>BIC</v>
      </c>
      <c r="P6328" t="str">
        <f ca="1"/>
        <v xml:space="preserve"> ct</v>
      </c>
      <c r="Q6328">
        <f ca="1"/>
        <v>0</v>
      </c>
      <c r="R6328" t="str">
        <f ca="1"/>
        <v>Series is Stationary. Null Hypothesis Rejecting</v>
      </c>
    </row>
    <row r="6329" spans="1:18" hidden="1">
      <c r="A6329" t="s">
        <v>247</v>
      </c>
      <c r="B6329">
        <v>-1.94333</v>
      </c>
      <c r="C6329">
        <f t="shared" si="41"/>
        <v>10838</v>
      </c>
      <c r="D6329" t="str">
        <f t="shared" si="40"/>
        <v>b10838:b10850</v>
      </c>
      <c r="F6329" cm="1">
        <f t="array" aca="1" ref="F6329:R6329" ca="1">TRANSPOSE(INDIRECT(D6329))</f>
        <v>-3.60175</v>
      </c>
      <c r="G6329">
        <f ca="1"/>
        <v>2.9698599999999999E-2</v>
      </c>
      <c r="H6329">
        <f ca="1"/>
        <v>2</v>
      </c>
      <c r="I6329">
        <f ca="1"/>
        <v>124</v>
      </c>
      <c r="J6329" t="str">
        <f ca="1"/>
        <v>TB-1YR-TY-diff</v>
      </c>
      <c r="K6329">
        <f ca="1"/>
        <v>-4.0336999999999996</v>
      </c>
      <c r="L6329">
        <f ca="1"/>
        <v>-3.44651</v>
      </c>
      <c r="M6329">
        <f ca="1"/>
        <v>-3.1481699999999999</v>
      </c>
      <c r="N6329">
        <f ca="1"/>
        <v>0.01</v>
      </c>
      <c r="O6329" t="str">
        <f ca="1"/>
        <v>BIC</v>
      </c>
      <c r="P6329" t="str">
        <f ca="1"/>
        <v xml:space="preserve"> ct</v>
      </c>
      <c r="Q6329">
        <f ca="1"/>
        <v>2.9700000000000001E-2</v>
      </c>
      <c r="R6329" t="str">
        <f ca="1"/>
        <v>Series is Non-stationary. Null Hypothesis Weak...</v>
      </c>
    </row>
    <row r="6330" spans="1:18" hidden="1">
      <c r="A6330" t="s">
        <v>248</v>
      </c>
      <c r="B6330">
        <v>-1.61487</v>
      </c>
      <c r="C6330">
        <f t="shared" si="41"/>
        <v>10853</v>
      </c>
      <c r="D6330" t="str">
        <f t="shared" si="40"/>
        <v>b10853:b10865</v>
      </c>
      <c r="F6330" cm="1">
        <f t="array" aca="1" ref="F6330:R6330" ca="1">TRANSPOSE(INDIRECT(D6330))</f>
        <v>-11.431800000000001</v>
      </c>
      <c r="G6330">
        <f ca="1"/>
        <v>3.5598399999999998E-18</v>
      </c>
      <c r="H6330">
        <f ca="1"/>
        <v>0</v>
      </c>
      <c r="I6330">
        <f ca="1"/>
        <v>126</v>
      </c>
      <c r="J6330" t="str">
        <f ca="1"/>
        <v>TB-5YR-TY-diff</v>
      </c>
      <c r="K6330">
        <f ca="1"/>
        <v>-4.0324799999999996</v>
      </c>
      <c r="L6330">
        <f ca="1"/>
        <v>-3.4459300000000002</v>
      </c>
      <c r="M6330">
        <f ca="1"/>
        <v>-3.1478299999999999</v>
      </c>
      <c r="N6330">
        <f ca="1"/>
        <v>0.01</v>
      </c>
      <c r="O6330" t="str">
        <f ca="1"/>
        <v>BIC</v>
      </c>
      <c r="P6330" t="str">
        <f ca="1"/>
        <v xml:space="preserve"> ct</v>
      </c>
      <c r="Q6330">
        <f ca="1"/>
        <v>0</v>
      </c>
      <c r="R6330" t="str">
        <f ca="1"/>
        <v>Series is Stationary. Null Hypothesis Rejecting</v>
      </c>
    </row>
    <row r="6331" spans="1:18">
      <c r="A6331" t="s">
        <v>265</v>
      </c>
      <c r="B6331">
        <v>0.05</v>
      </c>
      <c r="C6331">
        <f t="shared" si="41"/>
        <v>10868</v>
      </c>
      <c r="D6331" t="str">
        <f t="shared" si="40"/>
        <v>b10868:b10880</v>
      </c>
      <c r="F6331" cm="1">
        <f t="array" aca="1" ref="F6331:R6331" ca="1">TRANSPOSE(INDIRECT(D6331))</f>
        <v>-3.1503899999999998</v>
      </c>
      <c r="G6331">
        <f ca="1"/>
        <v>0.22870199999999999</v>
      </c>
      <c r="H6331">
        <f ca="1"/>
        <v>0</v>
      </c>
      <c r="I6331">
        <f ca="1"/>
        <v>126</v>
      </c>
      <c r="J6331" t="str">
        <f ca="1"/>
        <v>CS-Aaa-3MO</v>
      </c>
      <c r="K6331">
        <f ca="1"/>
        <v>-4.4655199999999997</v>
      </c>
      <c r="L6331">
        <f ca="1"/>
        <v>-3.8801100000000002</v>
      </c>
      <c r="M6331">
        <f ca="1"/>
        <v>-3.5826699999999998</v>
      </c>
      <c r="N6331">
        <f ca="1"/>
        <v>0.05</v>
      </c>
      <c r="O6331" t="str">
        <f ca="1"/>
        <v>BIC</v>
      </c>
      <c r="P6331" t="str">
        <f ca="1"/>
        <v>ctt</v>
      </c>
      <c r="Q6331">
        <f ca="1"/>
        <v>0.22869999999999999</v>
      </c>
      <c r="R6331" t="str">
        <f ca="1"/>
        <v>Series is Non-stationary. Null Hypothesis Weak...</v>
      </c>
    </row>
    <row r="6332" spans="1:18" hidden="1">
      <c r="A6332" t="s">
        <v>683</v>
      </c>
      <c r="B6332" t="s">
        <v>403</v>
      </c>
      <c r="C6332">
        <f t="shared" si="41"/>
        <v>10883</v>
      </c>
      <c r="D6332" t="str">
        <f t="shared" si="40"/>
        <v>b10883:b10895</v>
      </c>
      <c r="F6332" cm="1">
        <f t="array" aca="1" ref="F6332:R6332" ca="1">TRANSPOSE(INDIRECT(D6332))</f>
        <v>-2.4537800000000001</v>
      </c>
      <c r="G6332">
        <f ca="1"/>
        <v>0.59565400000000002</v>
      </c>
      <c r="H6332">
        <f ca="1"/>
        <v>0</v>
      </c>
      <c r="I6332">
        <f ca="1"/>
        <v>126</v>
      </c>
      <c r="J6332" t="str">
        <f ca="1"/>
        <v>CS-Aa-3MO</v>
      </c>
      <c r="K6332">
        <f ca="1"/>
        <v>-4.4655199999999997</v>
      </c>
      <c r="L6332">
        <f ca="1"/>
        <v>-3.8801100000000002</v>
      </c>
      <c r="M6332">
        <f ca="1"/>
        <v>-3.5826699999999998</v>
      </c>
      <c r="N6332">
        <f ca="1"/>
        <v>0.05</v>
      </c>
      <c r="O6332" t="str">
        <f ca="1"/>
        <v>BIC</v>
      </c>
      <c r="P6332" t="str">
        <f ca="1"/>
        <v>ctt</v>
      </c>
      <c r="Q6332">
        <f ca="1"/>
        <v>0.59570000000000001</v>
      </c>
      <c r="R6332" t="str">
        <f ca="1"/>
        <v>Series is Non-stationary. Null Hypothesis Weak...</v>
      </c>
    </row>
    <row r="6333" spans="1:18" hidden="1">
      <c r="A6333" t="s">
        <v>684</v>
      </c>
      <c r="B6333" t="s">
        <v>686</v>
      </c>
      <c r="C6333">
        <f t="shared" si="41"/>
        <v>10898</v>
      </c>
      <c r="D6333" t="str">
        <f t="shared" si="40"/>
        <v>b10898:b10910</v>
      </c>
      <c r="F6333" cm="1">
        <f t="array" aca="1" ref="F6333:R6333" ca="1">TRANSPOSE(INDIRECT(D6333))</f>
        <v>-2.4134699999999998</v>
      </c>
      <c r="G6333">
        <f ca="1"/>
        <v>0.61826800000000004</v>
      </c>
      <c r="H6333">
        <f ca="1"/>
        <v>0</v>
      </c>
      <c r="I6333">
        <f ca="1"/>
        <v>126</v>
      </c>
      <c r="J6333" t="str">
        <f ca="1"/>
        <v>CS-A-3MO</v>
      </c>
      <c r="K6333">
        <f ca="1"/>
        <v>-4.4655199999999997</v>
      </c>
      <c r="L6333">
        <f ca="1"/>
        <v>-3.8801100000000002</v>
      </c>
      <c r="M6333">
        <f ca="1"/>
        <v>-3.5826699999999998</v>
      </c>
      <c r="N6333">
        <f ca="1"/>
        <v>0.05</v>
      </c>
      <c r="O6333" t="str">
        <f ca="1"/>
        <v>BIC</v>
      </c>
      <c r="P6333" t="str">
        <f ca="1"/>
        <v>ctt</v>
      </c>
      <c r="Q6333">
        <f ca="1"/>
        <v>0.61829999999999996</v>
      </c>
      <c r="R6333" t="str">
        <f ca="1"/>
        <v>Series is Non-stationary. Null Hypothesis Weak...</v>
      </c>
    </row>
    <row r="6334" spans="1:18" hidden="1">
      <c r="A6334" t="s">
        <v>685</v>
      </c>
      <c r="B6334">
        <v>0.94789999999999996</v>
      </c>
      <c r="C6334">
        <f t="shared" si="41"/>
        <v>10913</v>
      </c>
      <c r="D6334" t="str">
        <f t="shared" si="40"/>
        <v>b10913:b10925</v>
      </c>
      <c r="F6334" cm="1">
        <f t="array" aca="1" ref="F6334:R6334" ca="1">TRANSPOSE(INDIRECT(D6334))</f>
        <v>-3.4853000000000001</v>
      </c>
      <c r="G6334">
        <f ca="1"/>
        <v>0.116679</v>
      </c>
      <c r="H6334">
        <f ca="1"/>
        <v>0</v>
      </c>
      <c r="I6334">
        <f ca="1"/>
        <v>126</v>
      </c>
      <c r="J6334" t="str">
        <f ca="1"/>
        <v>CS-Baa-3MO</v>
      </c>
      <c r="K6334">
        <f ca="1"/>
        <v>-4.4655199999999997</v>
      </c>
      <c r="L6334">
        <f ca="1"/>
        <v>-3.8801100000000002</v>
      </c>
      <c r="M6334">
        <f ca="1"/>
        <v>-3.5826699999999998</v>
      </c>
      <c r="N6334">
        <f ca="1"/>
        <v>0.05</v>
      </c>
      <c r="O6334" t="str">
        <f ca="1"/>
        <v>BIC</v>
      </c>
      <c r="P6334" t="str">
        <f ca="1"/>
        <v>ctt</v>
      </c>
      <c r="Q6334">
        <f ca="1"/>
        <v>0.1167</v>
      </c>
      <c r="R6334" t="str">
        <f ca="1"/>
        <v>Series is Non-stationary. Null Hypothesis Weak...</v>
      </c>
    </row>
    <row r="6335" spans="1:18" hidden="1">
      <c r="A6335" t="s">
        <v>250</v>
      </c>
      <c r="B6335" t="s">
        <v>687</v>
      </c>
      <c r="C6335">
        <f t="shared" si="41"/>
        <v>10928</v>
      </c>
      <c r="D6335" t="str">
        <f t="shared" si="40"/>
        <v>b10928:b10940</v>
      </c>
      <c r="F6335" cm="1">
        <f t="array" aca="1" ref="F6335:R6335" ca="1">TRANSPOSE(INDIRECT(D6335))</f>
        <v>-2.1372399999999998</v>
      </c>
      <c r="G6335">
        <f ca="1"/>
        <v>0.75933099999999998</v>
      </c>
      <c r="H6335">
        <f ca="1"/>
        <v>2</v>
      </c>
      <c r="I6335">
        <f ca="1"/>
        <v>124</v>
      </c>
      <c r="J6335" t="str">
        <f ca="1"/>
        <v>CS-Aaa-1YR</v>
      </c>
      <c r="K6335">
        <f ca="1"/>
        <v>-4.4670899999999998</v>
      </c>
      <c r="L6335">
        <f ca="1"/>
        <v>-3.88089</v>
      </c>
      <c r="M6335">
        <f ca="1"/>
        <v>-3.5831499999999998</v>
      </c>
      <c r="N6335">
        <f ca="1"/>
        <v>0.05</v>
      </c>
      <c r="O6335" t="str">
        <f ca="1"/>
        <v>BIC</v>
      </c>
      <c r="P6335" t="str">
        <f ca="1"/>
        <v>ctt</v>
      </c>
      <c r="Q6335">
        <f ca="1"/>
        <v>0.75929999999999997</v>
      </c>
      <c r="R6335" t="str">
        <f ca="1"/>
        <v>Series is Non-stationary. Null Hypothesis Weak...</v>
      </c>
    </row>
    <row r="6336" spans="1:18" hidden="1">
      <c r="A6336" t="s">
        <v>252</v>
      </c>
      <c r="B6336" t="s">
        <v>253</v>
      </c>
      <c r="C6336">
        <f t="shared" si="41"/>
        <v>10943</v>
      </c>
      <c r="D6336" t="str">
        <f t="shared" si="40"/>
        <v>b10943:b10955</v>
      </c>
      <c r="F6336" cm="1">
        <f t="array" aca="1" ref="F6336:R6336" ca="1">TRANSPOSE(INDIRECT(D6336))</f>
        <v>-2.9624700000000002</v>
      </c>
      <c r="G6336">
        <f ca="1"/>
        <v>0.31337700000000002</v>
      </c>
      <c r="H6336">
        <f ca="1"/>
        <v>0</v>
      </c>
      <c r="I6336">
        <f ca="1"/>
        <v>126</v>
      </c>
      <c r="J6336" t="str">
        <f ca="1"/>
        <v>CS-Aa-1YR</v>
      </c>
      <c r="K6336">
        <f ca="1"/>
        <v>-4.4655199999999997</v>
      </c>
      <c r="L6336">
        <f ca="1"/>
        <v>-3.8801100000000002</v>
      </c>
      <c r="M6336">
        <f ca="1"/>
        <v>-3.5826699999999998</v>
      </c>
      <c r="N6336">
        <f ca="1"/>
        <v>0.05</v>
      </c>
      <c r="O6336" t="str">
        <f ca="1"/>
        <v>BIC</v>
      </c>
      <c r="P6336" t="str">
        <f ca="1"/>
        <v>ctt</v>
      </c>
      <c r="Q6336">
        <f ca="1"/>
        <v>0.31340000000000001</v>
      </c>
      <c r="R6336" t="str">
        <f ca="1"/>
        <v>Series is Non-stationary. Null Hypothesis Weak...</v>
      </c>
    </row>
    <row r="6337" spans="1:18" hidden="1">
      <c r="A6337" t="s">
        <v>777</v>
      </c>
      <c r="C6337">
        <f t="shared" si="41"/>
        <v>10958</v>
      </c>
      <c r="D6337" t="str">
        <f t="shared" si="40"/>
        <v>b10958:b10970</v>
      </c>
      <c r="F6337" cm="1">
        <f t="array" aca="1" ref="F6337:R6337" ca="1">TRANSPOSE(INDIRECT(D6337))</f>
        <v>-2.8685299999999998</v>
      </c>
      <c r="G6337">
        <f ca="1"/>
        <v>0.36137599999999998</v>
      </c>
      <c r="H6337">
        <f ca="1"/>
        <v>0</v>
      </c>
      <c r="I6337">
        <f ca="1"/>
        <v>126</v>
      </c>
      <c r="J6337" t="str">
        <f ca="1"/>
        <v>CS-A-1YR</v>
      </c>
      <c r="K6337">
        <f ca="1"/>
        <v>-4.4655199999999997</v>
      </c>
      <c r="L6337">
        <f ca="1"/>
        <v>-3.8801100000000002</v>
      </c>
      <c r="M6337">
        <f ca="1"/>
        <v>-3.5826699999999998</v>
      </c>
      <c r="N6337">
        <f ca="1"/>
        <v>0.05</v>
      </c>
      <c r="O6337" t="str">
        <f ca="1"/>
        <v>BIC</v>
      </c>
      <c r="P6337" t="str">
        <f ca="1"/>
        <v>ctt</v>
      </c>
      <c r="Q6337">
        <f ca="1"/>
        <v>0.3614</v>
      </c>
      <c r="R6337" t="str">
        <f ca="1"/>
        <v>Series is Non-stationary. Null Hypothesis Weak...</v>
      </c>
    </row>
    <row r="6338" spans="1:18" hidden="1">
      <c r="A6338" t="s">
        <v>241</v>
      </c>
      <c r="B6338">
        <v>1.4853099999999999</v>
      </c>
      <c r="C6338">
        <f t="shared" si="41"/>
        <v>10973</v>
      </c>
      <c r="D6338" t="str">
        <f t="shared" si="40"/>
        <v>b10973:b10985</v>
      </c>
      <c r="F6338" cm="1">
        <f t="array" aca="1" ref="F6338:R6338" ca="1">TRANSPOSE(INDIRECT(D6338))</f>
        <v>-4.0463300000000002</v>
      </c>
      <c r="G6338">
        <f ca="1"/>
        <v>2.7561499999999999E-2</v>
      </c>
      <c r="H6338">
        <f ca="1"/>
        <v>0</v>
      </c>
      <c r="I6338">
        <f ca="1"/>
        <v>126</v>
      </c>
      <c r="J6338" t="str">
        <f ca="1"/>
        <v>CS-Baa-1YR</v>
      </c>
      <c r="K6338">
        <f ca="1"/>
        <v>-4.4655199999999997</v>
      </c>
      <c r="L6338">
        <f ca="1"/>
        <v>-3.8801100000000002</v>
      </c>
      <c r="M6338">
        <f ca="1"/>
        <v>-3.5826699999999998</v>
      </c>
      <c r="N6338">
        <f ca="1"/>
        <v>0.05</v>
      </c>
      <c r="O6338" t="str">
        <f ca="1"/>
        <v>BIC</v>
      </c>
      <c r="P6338" t="str">
        <f ca="1"/>
        <v>ctt</v>
      </c>
      <c r="Q6338">
        <f ca="1"/>
        <v>2.76E-2</v>
      </c>
      <c r="R6338" t="str">
        <f ca="1"/>
        <v>Series is Stationary. Null Hypothesis Rejecting</v>
      </c>
    </row>
    <row r="6339" spans="1:18" hidden="1">
      <c r="A6339" t="s">
        <v>242</v>
      </c>
      <c r="B6339">
        <v>0.96586700000000003</v>
      </c>
      <c r="C6339">
        <f t="shared" si="41"/>
        <v>10988</v>
      </c>
      <c r="D6339" t="str">
        <f t="shared" si="40"/>
        <v>b10988:b11000</v>
      </c>
      <c r="F6339" cm="1">
        <f t="array" aca="1" ref="F6339:R6339" ca="1">TRANSPOSE(INDIRECT(D6339))</f>
        <v>-5.4691400000000003</v>
      </c>
      <c r="G6339">
        <f ca="1"/>
        <v>1.4550899999999999E-4</v>
      </c>
      <c r="H6339">
        <f ca="1"/>
        <v>0</v>
      </c>
      <c r="I6339">
        <f ca="1"/>
        <v>126</v>
      </c>
      <c r="J6339" t="str">
        <f ca="1"/>
        <v>CS-Aaa-5YR</v>
      </c>
      <c r="K6339">
        <f ca="1"/>
        <v>-4.4655199999999997</v>
      </c>
      <c r="L6339">
        <f ca="1"/>
        <v>-3.8801100000000002</v>
      </c>
      <c r="M6339">
        <f ca="1"/>
        <v>-3.5826699999999998</v>
      </c>
      <c r="N6339">
        <f ca="1"/>
        <v>0.05</v>
      </c>
      <c r="O6339" t="str">
        <f ca="1"/>
        <v>BIC</v>
      </c>
      <c r="P6339" t="str">
        <f ca="1"/>
        <v>ctt</v>
      </c>
      <c r="Q6339">
        <f ca="1"/>
        <v>1E-4</v>
      </c>
      <c r="R6339" t="str">
        <f ca="1"/>
        <v>Series is Stationary. Null Hypothesis Rejecting</v>
      </c>
    </row>
    <row r="6340" spans="1:18" hidden="1">
      <c r="A6340" t="s">
        <v>243</v>
      </c>
      <c r="B6340">
        <v>0</v>
      </c>
      <c r="C6340">
        <f t="shared" si="41"/>
        <v>11003</v>
      </c>
      <c r="D6340" t="str">
        <f t="shared" si="40"/>
        <v>b11003:b11015</v>
      </c>
      <c r="F6340" cm="1">
        <f t="array" aca="1" ref="F6340:R6340" ca="1">TRANSPOSE(INDIRECT(D6340))</f>
        <v>-3.7524999999999999</v>
      </c>
      <c r="G6340">
        <f ca="1"/>
        <v>6.16103E-2</v>
      </c>
      <c r="H6340">
        <f ca="1"/>
        <v>0</v>
      </c>
      <c r="I6340">
        <f ca="1"/>
        <v>126</v>
      </c>
      <c r="J6340" t="str">
        <f ca="1"/>
        <v>CS-Aa-5YR</v>
      </c>
      <c r="K6340">
        <f ca="1"/>
        <v>-4.4655199999999997</v>
      </c>
      <c r="L6340">
        <f ca="1"/>
        <v>-3.8801100000000002</v>
      </c>
      <c r="M6340">
        <f ca="1"/>
        <v>-3.5826699999999998</v>
      </c>
      <c r="N6340">
        <f ca="1"/>
        <v>0.05</v>
      </c>
      <c r="O6340" t="str">
        <f ca="1"/>
        <v>BIC</v>
      </c>
      <c r="P6340" t="str">
        <f ca="1"/>
        <v>ctt</v>
      </c>
      <c r="Q6340">
        <f ca="1"/>
        <v>6.1600000000000002E-2</v>
      </c>
      <c r="R6340" t="str">
        <f ca="1"/>
        <v>Series is Non-stationary. Null Hypothesis Weak...</v>
      </c>
    </row>
    <row r="6341" spans="1:18" hidden="1">
      <c r="A6341" t="s">
        <v>244</v>
      </c>
      <c r="B6341">
        <v>126</v>
      </c>
      <c r="C6341">
        <f t="shared" si="41"/>
        <v>11018</v>
      </c>
      <c r="D6341" t="str">
        <f t="shared" si="40"/>
        <v>b11018:b11030</v>
      </c>
      <c r="F6341" cm="1">
        <f t="array" aca="1" ref="F6341:R6341" ca="1">TRANSPOSE(INDIRECT(D6341))</f>
        <v>-3.5759599999999998</v>
      </c>
      <c r="G6341">
        <f ca="1"/>
        <v>9.4902700000000006E-2</v>
      </c>
      <c r="H6341">
        <f ca="1"/>
        <v>0</v>
      </c>
      <c r="I6341">
        <f ca="1"/>
        <v>126</v>
      </c>
      <c r="J6341" t="str">
        <f ca="1"/>
        <v>CS-A-5YR</v>
      </c>
      <c r="K6341">
        <f ca="1"/>
        <v>-4.4655199999999997</v>
      </c>
      <c r="L6341">
        <f ca="1"/>
        <v>-3.8801100000000002</v>
      </c>
      <c r="M6341">
        <f ca="1"/>
        <v>-3.5826699999999998</v>
      </c>
      <c r="N6341">
        <f ca="1"/>
        <v>0.05</v>
      </c>
      <c r="O6341" t="str">
        <f ca="1"/>
        <v>BIC</v>
      </c>
      <c r="P6341" t="str">
        <f ca="1"/>
        <v>ctt</v>
      </c>
      <c r="Q6341">
        <f ca="1"/>
        <v>9.4899999999999998E-2</v>
      </c>
      <c r="R6341" t="str">
        <f ca="1"/>
        <v>Series is Non-stationary. Null Hypothesis Weak...</v>
      </c>
    </row>
    <row r="6342" spans="1:18" hidden="1">
      <c r="A6342" t="s">
        <v>169</v>
      </c>
      <c r="B6342" t="s">
        <v>753</v>
      </c>
      <c r="C6342">
        <f t="shared" si="41"/>
        <v>11033</v>
      </c>
      <c r="D6342" t="str">
        <f t="shared" si="40"/>
        <v>b11033:b11045</v>
      </c>
      <c r="F6342" cm="1">
        <f t="array" aca="1" ref="F6342:R6342" ca="1">TRANSPOSE(INDIRECT(D6342))</f>
        <v>-4.2427700000000002</v>
      </c>
      <c r="G6342">
        <f ca="1"/>
        <v>1.5195E-2</v>
      </c>
      <c r="H6342">
        <f ca="1"/>
        <v>0</v>
      </c>
      <c r="I6342">
        <f ca="1"/>
        <v>126</v>
      </c>
      <c r="J6342" t="str">
        <f ca="1"/>
        <v>CS-Baa-5YR</v>
      </c>
      <c r="K6342">
        <f ca="1"/>
        <v>-4.4655199999999997</v>
      </c>
      <c r="L6342">
        <f ca="1"/>
        <v>-3.8801100000000002</v>
      </c>
      <c r="M6342">
        <f ca="1"/>
        <v>-3.5826699999999998</v>
      </c>
      <c r="N6342">
        <f ca="1"/>
        <v>0.05</v>
      </c>
      <c r="O6342" t="str">
        <f ca="1"/>
        <v>BIC</v>
      </c>
      <c r="P6342" t="str">
        <f ca="1"/>
        <v>ctt</v>
      </c>
      <c r="Q6342">
        <f ca="1"/>
        <v>1.52E-2</v>
      </c>
      <c r="R6342" t="str">
        <f ca="1"/>
        <v>Series is Stationary. Null Hypothesis Rejecting</v>
      </c>
    </row>
    <row r="6343" spans="1:18" hidden="1">
      <c r="A6343" t="s">
        <v>246</v>
      </c>
      <c r="B6343">
        <v>-2.58371</v>
      </c>
      <c r="C6343">
        <f t="shared" si="41"/>
        <v>11048</v>
      </c>
      <c r="D6343" t="str">
        <f t="shared" si="40"/>
        <v>b11048:b11060</v>
      </c>
      <c r="F6343" cm="1">
        <f t="array" aca="1" ref="F6343:R6343" ca="1">TRANSPOSE(INDIRECT(D6343))</f>
        <v>-3.0936599999999999</v>
      </c>
      <c r="G6343">
        <f ca="1"/>
        <v>0.25252400000000003</v>
      </c>
      <c r="H6343">
        <f ca="1"/>
        <v>0</v>
      </c>
      <c r="I6343">
        <f ca="1"/>
        <v>126</v>
      </c>
      <c r="J6343" t="str">
        <f ca="1"/>
        <v>CS-DCF-Aaa-3MO</v>
      </c>
      <c r="K6343">
        <f ca="1"/>
        <v>-4.4655199999999997</v>
      </c>
      <c r="L6343">
        <f ca="1"/>
        <v>-3.8801100000000002</v>
      </c>
      <c r="M6343">
        <f ca="1"/>
        <v>-3.5826699999999998</v>
      </c>
      <c r="N6343">
        <f ca="1"/>
        <v>0.05</v>
      </c>
      <c r="O6343" t="str">
        <f ca="1"/>
        <v>BIC</v>
      </c>
      <c r="P6343" t="str">
        <f ca="1"/>
        <v>ctt</v>
      </c>
      <c r="Q6343">
        <f ca="1"/>
        <v>0.2525</v>
      </c>
      <c r="R6343" t="str">
        <f ca="1"/>
        <v>Series is Non-stationary. Null Hypothesis Weak...</v>
      </c>
    </row>
    <row r="6344" spans="1:18" hidden="1">
      <c r="A6344" t="s">
        <v>247</v>
      </c>
      <c r="B6344">
        <v>-1.94333</v>
      </c>
      <c r="C6344">
        <f t="shared" si="41"/>
        <v>11063</v>
      </c>
      <c r="D6344" t="str">
        <f t="shared" si="40"/>
        <v>b11063:b11075</v>
      </c>
      <c r="F6344" cm="1">
        <f t="array" aca="1" ref="F6344:R6344" ca="1">TRANSPOSE(INDIRECT(D6344))</f>
        <v>-2.42537</v>
      </c>
      <c r="G6344">
        <f ca="1"/>
        <v>0.61163100000000004</v>
      </c>
      <c r="H6344">
        <f ca="1"/>
        <v>0</v>
      </c>
      <c r="I6344">
        <f ca="1"/>
        <v>126</v>
      </c>
      <c r="J6344" t="str">
        <f ca="1"/>
        <v>CS-DCF-Aa-3MO</v>
      </c>
      <c r="K6344">
        <f ca="1"/>
        <v>-4.4655199999999997</v>
      </c>
      <c r="L6344">
        <f ca="1"/>
        <v>-3.8801100000000002</v>
      </c>
      <c r="M6344">
        <f ca="1"/>
        <v>-3.5826699999999998</v>
      </c>
      <c r="N6344">
        <f ca="1"/>
        <v>0.05</v>
      </c>
      <c r="O6344" t="str">
        <f ca="1"/>
        <v>BIC</v>
      </c>
      <c r="P6344" t="str">
        <f ca="1"/>
        <v>ctt</v>
      </c>
      <c r="Q6344">
        <f ca="1"/>
        <v>0.61160000000000003</v>
      </c>
      <c r="R6344" t="str">
        <f ca="1"/>
        <v>Series is Non-stationary. Null Hypothesis Weak...</v>
      </c>
    </row>
    <row r="6345" spans="1:18" hidden="1">
      <c r="A6345" t="s">
        <v>248</v>
      </c>
      <c r="B6345">
        <v>-1.61487</v>
      </c>
      <c r="C6345">
        <f t="shared" si="41"/>
        <v>11078</v>
      </c>
      <c r="D6345" t="str">
        <f t="shared" si="40"/>
        <v>b11078:b11090</v>
      </c>
      <c r="F6345" cm="1">
        <f t="array" aca="1" ref="F6345:R6345" ca="1">TRANSPOSE(INDIRECT(D6345))</f>
        <v>-2.38313</v>
      </c>
      <c r="G6345">
        <f ca="1"/>
        <v>0.63504700000000003</v>
      </c>
      <c r="H6345">
        <f ca="1"/>
        <v>0</v>
      </c>
      <c r="I6345">
        <f ca="1"/>
        <v>126</v>
      </c>
      <c r="J6345" t="str">
        <f ca="1"/>
        <v>CS-DCF-A-3MO</v>
      </c>
      <c r="K6345">
        <f ca="1"/>
        <v>-4.4655199999999997</v>
      </c>
      <c r="L6345">
        <f ca="1"/>
        <v>-3.8801100000000002</v>
      </c>
      <c r="M6345">
        <f ca="1"/>
        <v>-3.5826699999999998</v>
      </c>
      <c r="N6345">
        <f ca="1"/>
        <v>0.05</v>
      </c>
      <c r="O6345" t="str">
        <f ca="1"/>
        <v>BIC</v>
      </c>
      <c r="P6345" t="str">
        <f ca="1"/>
        <v>ctt</v>
      </c>
      <c r="Q6345">
        <f ca="1"/>
        <v>0.63500000000000001</v>
      </c>
      <c r="R6345" t="str">
        <f ca="1"/>
        <v>Series is Non-stationary. Null Hypothesis Weak...</v>
      </c>
    </row>
    <row r="6346" spans="1:18" hidden="1">
      <c r="A6346" t="s">
        <v>265</v>
      </c>
      <c r="B6346">
        <v>0.05</v>
      </c>
      <c r="C6346">
        <f t="shared" si="41"/>
        <v>11093</v>
      </c>
      <c r="D6346" t="str">
        <f t="shared" si="40"/>
        <v>b11093:b11105</v>
      </c>
      <c r="F6346" cm="1">
        <f t="array" aca="1" ref="F6346:R6346" ca="1">TRANSPOSE(INDIRECT(D6346))</f>
        <v>-3.4074499999999999</v>
      </c>
      <c r="G6346">
        <f ca="1"/>
        <v>0.13816800000000001</v>
      </c>
      <c r="H6346">
        <f ca="1"/>
        <v>0</v>
      </c>
      <c r="I6346">
        <f ca="1"/>
        <v>126</v>
      </c>
      <c r="J6346" t="str">
        <f ca="1"/>
        <v>CS-DCF-Baa-3MO</v>
      </c>
      <c r="K6346">
        <f ca="1"/>
        <v>-4.4655199999999997</v>
      </c>
      <c r="L6346">
        <f ca="1"/>
        <v>-3.8801100000000002</v>
      </c>
      <c r="M6346">
        <f ca="1"/>
        <v>-3.5826699999999998</v>
      </c>
      <c r="N6346">
        <f ca="1"/>
        <v>0.05</v>
      </c>
      <c r="O6346" t="str">
        <f ca="1"/>
        <v>BIC</v>
      </c>
      <c r="P6346" t="str">
        <f ca="1"/>
        <v>ctt</v>
      </c>
      <c r="Q6346">
        <f ca="1"/>
        <v>0.13819999999999999</v>
      </c>
      <c r="R6346" t="str">
        <f ca="1"/>
        <v>Series is Non-stationary. Null Hypothesis Weak...</v>
      </c>
    </row>
    <row r="6347" spans="1:18" hidden="1">
      <c r="A6347" t="s">
        <v>683</v>
      </c>
      <c r="B6347" t="s">
        <v>403</v>
      </c>
      <c r="C6347">
        <f t="shared" si="41"/>
        <v>11108</v>
      </c>
      <c r="D6347" t="str">
        <f t="shared" si="40"/>
        <v>b11108:b11120</v>
      </c>
      <c r="F6347" cm="1">
        <f t="array" aca="1" ref="F6347:R6347" ca="1">TRANSPOSE(INDIRECT(D6347))</f>
        <v>-3.4337</v>
      </c>
      <c r="G6347">
        <f ca="1"/>
        <v>0.13062499999999999</v>
      </c>
      <c r="H6347">
        <f ca="1"/>
        <v>0</v>
      </c>
      <c r="I6347">
        <f ca="1"/>
        <v>126</v>
      </c>
      <c r="J6347" t="str">
        <f ca="1"/>
        <v>CS-DCF-Aaa-1YR</v>
      </c>
      <c r="K6347">
        <f ca="1"/>
        <v>-4.4655199999999997</v>
      </c>
      <c r="L6347">
        <f ca="1"/>
        <v>-3.8801100000000002</v>
      </c>
      <c r="M6347">
        <f ca="1"/>
        <v>-3.5826699999999998</v>
      </c>
      <c r="N6347">
        <f ca="1"/>
        <v>0.05</v>
      </c>
      <c r="O6347" t="str">
        <f ca="1"/>
        <v>BIC</v>
      </c>
      <c r="P6347" t="str">
        <f ca="1"/>
        <v>ctt</v>
      </c>
      <c r="Q6347">
        <f ca="1"/>
        <v>0.13059999999999999</v>
      </c>
      <c r="R6347" t="str">
        <f ca="1"/>
        <v>Series is Non-stationary. Null Hypothesis Weak...</v>
      </c>
    </row>
    <row r="6348" spans="1:18" hidden="1">
      <c r="A6348" t="s">
        <v>684</v>
      </c>
      <c r="B6348" t="s">
        <v>686</v>
      </c>
      <c r="C6348">
        <f t="shared" si="41"/>
        <v>11123</v>
      </c>
      <c r="D6348" t="str">
        <f t="shared" si="40"/>
        <v>b11123:b11135</v>
      </c>
      <c r="F6348" cm="1">
        <f t="array" aca="1" ref="F6348:R6348" ca="1">TRANSPOSE(INDIRECT(D6348))</f>
        <v>-2.9199199999999998</v>
      </c>
      <c r="G6348">
        <f ca="1"/>
        <v>0.3347</v>
      </c>
      <c r="H6348">
        <f ca="1"/>
        <v>0</v>
      </c>
      <c r="I6348">
        <f ca="1"/>
        <v>126</v>
      </c>
      <c r="J6348" t="str">
        <f ca="1"/>
        <v>CS-DCF-Aa-1YR</v>
      </c>
      <c r="K6348">
        <f ca="1"/>
        <v>-4.4655199999999997</v>
      </c>
      <c r="L6348">
        <f ca="1"/>
        <v>-3.8801100000000002</v>
      </c>
      <c r="M6348">
        <f ca="1"/>
        <v>-3.5826699999999998</v>
      </c>
      <c r="N6348">
        <f ca="1"/>
        <v>0.05</v>
      </c>
      <c r="O6348" t="str">
        <f ca="1"/>
        <v>BIC</v>
      </c>
      <c r="P6348" t="str">
        <f ca="1"/>
        <v>ctt</v>
      </c>
      <c r="Q6348">
        <f ca="1"/>
        <v>0.3347</v>
      </c>
      <c r="R6348" t="str">
        <f ca="1"/>
        <v>Series is Non-stationary. Null Hypothesis Weak...</v>
      </c>
    </row>
    <row r="6349" spans="1:18" hidden="1">
      <c r="A6349" t="s">
        <v>685</v>
      </c>
      <c r="B6349">
        <v>0.96589999999999998</v>
      </c>
      <c r="C6349">
        <f t="shared" si="41"/>
        <v>11138</v>
      </c>
      <c r="D6349" t="str">
        <f t="shared" si="40"/>
        <v>b11138:b11150</v>
      </c>
      <c r="F6349" cm="1">
        <f t="array" aca="1" ref="F6349:R6349" ca="1">TRANSPOSE(INDIRECT(D6349))</f>
        <v>-2.8297500000000002</v>
      </c>
      <c r="G6349">
        <f ca="1"/>
        <v>0.38209399999999999</v>
      </c>
      <c r="H6349">
        <f ca="1"/>
        <v>0</v>
      </c>
      <c r="I6349">
        <f ca="1"/>
        <v>126</v>
      </c>
      <c r="J6349" t="str">
        <f ca="1"/>
        <v>CS-DCF-A-1YR</v>
      </c>
      <c r="K6349">
        <f ca="1"/>
        <v>-4.4655199999999997</v>
      </c>
      <c r="L6349">
        <f ca="1"/>
        <v>-3.8801100000000002</v>
      </c>
      <c r="M6349">
        <f ca="1"/>
        <v>-3.5826699999999998</v>
      </c>
      <c r="N6349">
        <f ca="1"/>
        <v>0.05</v>
      </c>
      <c r="O6349" t="str">
        <f ca="1"/>
        <v>BIC</v>
      </c>
      <c r="P6349" t="str">
        <f ca="1"/>
        <v>ctt</v>
      </c>
      <c r="Q6349">
        <f ca="1"/>
        <v>0.3821</v>
      </c>
      <c r="R6349" t="str">
        <f ca="1"/>
        <v>Series is Non-stationary. Null Hypothesis Weak...</v>
      </c>
    </row>
    <row r="6350" spans="1:18" hidden="1">
      <c r="A6350" t="s">
        <v>250</v>
      </c>
      <c r="B6350" t="s">
        <v>687</v>
      </c>
      <c r="C6350">
        <f t="shared" si="41"/>
        <v>11153</v>
      </c>
      <c r="D6350" t="str">
        <f t="shared" si="40"/>
        <v>b11153:b11165</v>
      </c>
      <c r="F6350" cm="1">
        <f t="array" aca="1" ref="F6350:R6350" ca="1">TRANSPOSE(INDIRECT(D6350))</f>
        <v>-3.9139499999999998</v>
      </c>
      <c r="G6350">
        <f ca="1"/>
        <v>4.0119599999999998E-2</v>
      </c>
      <c r="H6350">
        <f ca="1"/>
        <v>0</v>
      </c>
      <c r="I6350">
        <f ca="1"/>
        <v>126</v>
      </c>
      <c r="J6350" t="str">
        <f ca="1"/>
        <v>CS-DCF-Baa-1YR</v>
      </c>
      <c r="K6350">
        <f ca="1"/>
        <v>-4.4655199999999997</v>
      </c>
      <c r="L6350">
        <f ca="1"/>
        <v>-3.8801100000000002</v>
      </c>
      <c r="M6350">
        <f ca="1"/>
        <v>-3.5826699999999998</v>
      </c>
      <c r="N6350">
        <f ca="1"/>
        <v>0.05</v>
      </c>
      <c r="O6350" t="str">
        <f ca="1"/>
        <v>BIC</v>
      </c>
      <c r="P6350" t="str">
        <f ca="1"/>
        <v>ctt</v>
      </c>
      <c r="Q6350">
        <f ca="1"/>
        <v>4.0099999999999997E-2</v>
      </c>
      <c r="R6350" t="str">
        <f ca="1"/>
        <v>Series is Stationary. Null Hypothesis Rejecting</v>
      </c>
    </row>
    <row r="6351" spans="1:18" hidden="1">
      <c r="A6351" t="s">
        <v>252</v>
      </c>
      <c r="B6351" t="s">
        <v>253</v>
      </c>
      <c r="C6351">
        <f t="shared" si="41"/>
        <v>11168</v>
      </c>
      <c r="D6351" t="str">
        <f t="shared" si="40"/>
        <v>b11168:b11180</v>
      </c>
      <c r="F6351" cm="1">
        <f t="array" aca="1" ref="F6351:R6351" ca="1">TRANSPOSE(INDIRECT(D6351))</f>
        <v>-5.3278299999999996</v>
      </c>
      <c r="G6351">
        <f ca="1"/>
        <v>2.6754699999999998E-4</v>
      </c>
      <c r="H6351">
        <f ca="1"/>
        <v>0</v>
      </c>
      <c r="I6351">
        <f ca="1"/>
        <v>126</v>
      </c>
      <c r="J6351" t="str">
        <f ca="1"/>
        <v>CS-DCF-Aaa-5YR</v>
      </c>
      <c r="K6351">
        <f ca="1"/>
        <v>-4.4655199999999997</v>
      </c>
      <c r="L6351">
        <f ca="1"/>
        <v>-3.8801100000000002</v>
      </c>
      <c r="M6351">
        <f ca="1"/>
        <v>-3.5826699999999998</v>
      </c>
      <c r="N6351">
        <f ca="1"/>
        <v>0.05</v>
      </c>
      <c r="O6351" t="str">
        <f ca="1"/>
        <v>BIC</v>
      </c>
      <c r="P6351" t="str">
        <f ca="1"/>
        <v>ctt</v>
      </c>
      <c r="Q6351">
        <f ca="1"/>
        <v>2.9999999999999997E-4</v>
      </c>
      <c r="R6351" t="str">
        <f ca="1"/>
        <v>Series is Stationary. Null Hypothesis Rejecting</v>
      </c>
    </row>
    <row r="6352" spans="1:18" hidden="1">
      <c r="A6352" t="s">
        <v>778</v>
      </c>
      <c r="C6352">
        <f t="shared" si="41"/>
        <v>11183</v>
      </c>
      <c r="D6352" t="str">
        <f t="shared" si="40"/>
        <v>b11183:b11195</v>
      </c>
      <c r="F6352" cm="1">
        <f t="array" aca="1" ref="F6352:R6352" ca="1">TRANSPOSE(INDIRECT(D6352))</f>
        <v>-3.6599599999999999</v>
      </c>
      <c r="G6352">
        <f ca="1"/>
        <v>7.7645900000000004E-2</v>
      </c>
      <c r="H6352">
        <f ca="1"/>
        <v>0</v>
      </c>
      <c r="I6352">
        <f ca="1"/>
        <v>126</v>
      </c>
      <c r="J6352" t="str">
        <f ca="1"/>
        <v>CS-DCF-Aa-5YR</v>
      </c>
      <c r="K6352">
        <f ca="1"/>
        <v>-4.4655199999999997</v>
      </c>
      <c r="L6352">
        <f ca="1"/>
        <v>-3.8801100000000002</v>
      </c>
      <c r="M6352">
        <f ca="1"/>
        <v>-3.5826699999999998</v>
      </c>
      <c r="N6352">
        <f ca="1"/>
        <v>0.05</v>
      </c>
      <c r="O6352" t="str">
        <f ca="1"/>
        <v>BIC</v>
      </c>
      <c r="P6352" t="str">
        <f ca="1"/>
        <v>ctt</v>
      </c>
      <c r="Q6352">
        <f ca="1"/>
        <v>7.7600000000000002E-2</v>
      </c>
      <c r="R6352" t="str">
        <f ca="1"/>
        <v>Series is Non-stationary. Null Hypothesis Weak...</v>
      </c>
    </row>
    <row r="6353" spans="1:18" hidden="1">
      <c r="A6353" t="s">
        <v>241</v>
      </c>
      <c r="B6353">
        <v>1.72027</v>
      </c>
      <c r="C6353">
        <f t="shared" si="41"/>
        <v>11198</v>
      </c>
      <c r="D6353" t="str">
        <f t="shared" si="40"/>
        <v>b11198:b11210</v>
      </c>
      <c r="F6353" cm="1">
        <f t="array" aca="1" ref="F6353:R6353" ca="1">TRANSPOSE(INDIRECT(D6353))</f>
        <v>-3.4904000000000002</v>
      </c>
      <c r="G6353">
        <f ca="1"/>
        <v>0.11536299999999999</v>
      </c>
      <c r="H6353">
        <f ca="1"/>
        <v>0</v>
      </c>
      <c r="I6353">
        <f ca="1"/>
        <v>126</v>
      </c>
      <c r="J6353" t="str">
        <f ca="1"/>
        <v>CS-DCF-A-5YR</v>
      </c>
      <c r="K6353">
        <f ca="1"/>
        <v>-4.4655199999999997</v>
      </c>
      <c r="L6353">
        <f ca="1"/>
        <v>-3.8801100000000002</v>
      </c>
      <c r="M6353">
        <f ca="1"/>
        <v>-3.5826699999999998</v>
      </c>
      <c r="N6353">
        <f ca="1"/>
        <v>0.05</v>
      </c>
      <c r="O6353" t="str">
        <f ca="1"/>
        <v>BIC</v>
      </c>
      <c r="P6353" t="str">
        <f ca="1"/>
        <v>ctt</v>
      </c>
      <c r="Q6353">
        <f ca="1"/>
        <v>0.1154</v>
      </c>
      <c r="R6353" t="str">
        <f ca="1"/>
        <v>Series is Non-stationary. Null Hypothesis Weak...</v>
      </c>
    </row>
    <row r="6354" spans="1:18" hidden="1">
      <c r="A6354" t="s">
        <v>242</v>
      </c>
      <c r="B6354">
        <v>0.97983500000000001</v>
      </c>
      <c r="C6354">
        <f t="shared" si="41"/>
        <v>11213</v>
      </c>
      <c r="D6354" t="str">
        <f t="shared" si="40"/>
        <v>b11213:b11225</v>
      </c>
      <c r="F6354" cm="1">
        <f t="array" aca="1" ref="F6354:R6354" ca="1">TRANSPOSE(INDIRECT(D6354))</f>
        <v>-3.9457300000000002</v>
      </c>
      <c r="G6354">
        <f ca="1"/>
        <v>3.67327E-2</v>
      </c>
      <c r="H6354">
        <f ca="1"/>
        <v>0</v>
      </c>
      <c r="I6354">
        <f ca="1"/>
        <v>126</v>
      </c>
      <c r="J6354" t="str">
        <f ca="1"/>
        <v>CS-DCF-Baa-5YR</v>
      </c>
      <c r="K6354">
        <f ca="1"/>
        <v>-4.4655199999999997</v>
      </c>
      <c r="L6354">
        <f ca="1"/>
        <v>-3.8801100000000002</v>
      </c>
      <c r="M6354">
        <f ca="1"/>
        <v>-3.5826699999999998</v>
      </c>
      <c r="N6354">
        <f ca="1"/>
        <v>0.05</v>
      </c>
      <c r="O6354" t="str">
        <f ca="1"/>
        <v>BIC</v>
      </c>
      <c r="P6354" t="str">
        <f ca="1"/>
        <v>ctt</v>
      </c>
      <c r="Q6354">
        <f ca="1"/>
        <v>3.6700000000000003E-2</v>
      </c>
      <c r="R6354" t="str">
        <f ca="1"/>
        <v>Series is Stationary. Null Hypothesis Rejecting</v>
      </c>
    </row>
    <row r="6355" spans="1:18" hidden="1">
      <c r="A6355" t="s">
        <v>243</v>
      </c>
      <c r="B6355">
        <v>0</v>
      </c>
      <c r="C6355">
        <f t="shared" si="41"/>
        <v>11228</v>
      </c>
      <c r="D6355" t="str">
        <f t="shared" si="40"/>
        <v>b11228:b11240</v>
      </c>
      <c r="F6355" cm="1">
        <f t="array" aca="1" ref="F6355:R6355" ca="1">TRANSPOSE(INDIRECT(D6355))</f>
        <v>-11.329700000000001</v>
      </c>
      <c r="G6355">
        <f ca="1"/>
        <v>4.5037099999999999E-18</v>
      </c>
      <c r="H6355">
        <f ca="1"/>
        <v>0</v>
      </c>
      <c r="I6355">
        <f ca="1"/>
        <v>126</v>
      </c>
      <c r="J6355" t="str">
        <f ca="1"/>
        <v>CS-Aaa-3MO-diff</v>
      </c>
      <c r="K6355">
        <f ca="1"/>
        <v>-4.4655199999999997</v>
      </c>
      <c r="L6355">
        <f ca="1"/>
        <v>-3.8801100000000002</v>
      </c>
      <c r="M6355">
        <f ca="1"/>
        <v>-3.5826699999999998</v>
      </c>
      <c r="N6355">
        <f ca="1"/>
        <v>0.05</v>
      </c>
      <c r="O6355" t="str">
        <f ca="1"/>
        <v>BIC</v>
      </c>
      <c r="P6355" t="str">
        <f ca="1"/>
        <v>ctt</v>
      </c>
      <c r="Q6355">
        <f ca="1"/>
        <v>0</v>
      </c>
      <c r="R6355" t="str">
        <f ca="1"/>
        <v>Series is Stationary. Null Hypothesis Rejecting</v>
      </c>
    </row>
    <row r="6356" spans="1:18" hidden="1">
      <c r="A6356" t="s">
        <v>244</v>
      </c>
      <c r="B6356">
        <v>126</v>
      </c>
      <c r="C6356">
        <f t="shared" si="41"/>
        <v>11243</v>
      </c>
      <c r="D6356" t="str">
        <f t="shared" si="40"/>
        <v>b11243:b11255</v>
      </c>
      <c r="F6356" cm="1">
        <f t="array" aca="1" ref="F6356:R6356" ca="1">TRANSPOSE(INDIRECT(D6356))</f>
        <v>-11.329700000000001</v>
      </c>
      <c r="G6356">
        <f ca="1"/>
        <v>4.5037099999999999E-18</v>
      </c>
      <c r="H6356">
        <f ca="1"/>
        <v>0</v>
      </c>
      <c r="I6356">
        <f ca="1"/>
        <v>126</v>
      </c>
      <c r="J6356" t="str">
        <f ca="1"/>
        <v>CS-Aa-3MO-diff</v>
      </c>
      <c r="K6356">
        <f ca="1"/>
        <v>-4.4655199999999997</v>
      </c>
      <c r="L6356">
        <f ca="1"/>
        <v>-3.8801100000000002</v>
      </c>
      <c r="M6356">
        <f ca="1"/>
        <v>-3.5826699999999998</v>
      </c>
      <c r="N6356">
        <f ca="1"/>
        <v>0.05</v>
      </c>
      <c r="O6356" t="str">
        <f ca="1"/>
        <v>BIC</v>
      </c>
      <c r="P6356" t="str">
        <f ca="1"/>
        <v>ctt</v>
      </c>
      <c r="Q6356">
        <f ca="1"/>
        <v>0</v>
      </c>
      <c r="R6356" t="str">
        <f ca="1"/>
        <v>Series is Stationary. Null Hypothesis Rejecting</v>
      </c>
    </row>
    <row r="6357" spans="1:18" hidden="1">
      <c r="A6357" t="s">
        <v>169</v>
      </c>
      <c r="B6357" t="s">
        <v>754</v>
      </c>
      <c r="C6357">
        <f t="shared" si="41"/>
        <v>11258</v>
      </c>
      <c r="D6357" t="str">
        <f t="shared" si="40"/>
        <v>b11258:b11270</v>
      </c>
      <c r="F6357" cm="1">
        <f t="array" aca="1" ref="F6357:R6357" ca="1">TRANSPOSE(INDIRECT(D6357))</f>
        <v>-6.4183399999999997</v>
      </c>
      <c r="G6357">
        <f ca="1"/>
        <v>1.6430199999999999E-6</v>
      </c>
      <c r="H6357">
        <f ca="1"/>
        <v>3</v>
      </c>
      <c r="I6357">
        <f ca="1"/>
        <v>123</v>
      </c>
      <c r="J6357" t="str">
        <f ca="1"/>
        <v>CS-A-3MO-diff</v>
      </c>
      <c r="K6357">
        <f ca="1"/>
        <v>-4.4678899999999997</v>
      </c>
      <c r="L6357">
        <f ca="1"/>
        <v>-3.8812899999999999</v>
      </c>
      <c r="M6357">
        <f ca="1"/>
        <v>-3.5834000000000001</v>
      </c>
      <c r="N6357">
        <f ca="1"/>
        <v>0.05</v>
      </c>
      <c r="O6357" t="str">
        <f ca="1"/>
        <v>BIC</v>
      </c>
      <c r="P6357" t="str">
        <f ca="1"/>
        <v>ctt</v>
      </c>
      <c r="Q6357">
        <f ca="1"/>
        <v>0</v>
      </c>
      <c r="R6357" t="str">
        <f ca="1"/>
        <v>Series is Stationary. Null Hypothesis Rejecting</v>
      </c>
    </row>
    <row r="6358" spans="1:18" hidden="1">
      <c r="A6358" t="s">
        <v>246</v>
      </c>
      <c r="B6358">
        <v>-2.58371</v>
      </c>
      <c r="C6358">
        <f t="shared" si="41"/>
        <v>11273</v>
      </c>
      <c r="D6358" t="str">
        <f t="shared" ref="D6358:D6421" si="42">"b"&amp;C6358&amp;":b"&amp;C6358+12</f>
        <v>b11273:b11285</v>
      </c>
      <c r="F6358" cm="1">
        <f t="array" aca="1" ref="F6358:R6358" ca="1">TRANSPOSE(INDIRECT(D6358))</f>
        <v>-5.6238999999999999</v>
      </c>
      <c r="G6358">
        <f ca="1"/>
        <v>7.32695E-5</v>
      </c>
      <c r="H6358">
        <f ca="1"/>
        <v>3</v>
      </c>
      <c r="I6358">
        <f ca="1"/>
        <v>123</v>
      </c>
      <c r="J6358" t="str">
        <f ca="1"/>
        <v>CS-Baa-3MO-diff</v>
      </c>
      <c r="K6358">
        <f ca="1"/>
        <v>-4.4678899999999997</v>
      </c>
      <c r="L6358">
        <f ca="1"/>
        <v>-3.8812899999999999</v>
      </c>
      <c r="M6358">
        <f ca="1"/>
        <v>-3.5834000000000001</v>
      </c>
      <c r="N6358">
        <f ca="1"/>
        <v>0.05</v>
      </c>
      <c r="O6358" t="str">
        <f ca="1"/>
        <v>BIC</v>
      </c>
      <c r="P6358" t="str">
        <f ca="1"/>
        <v>ctt</v>
      </c>
      <c r="Q6358">
        <f ca="1"/>
        <v>1E-4</v>
      </c>
      <c r="R6358" t="str">
        <f ca="1"/>
        <v>Series is Stationary. Null Hypothesis Rejecting</v>
      </c>
    </row>
    <row r="6359" spans="1:18" hidden="1">
      <c r="A6359" t="s">
        <v>247</v>
      </c>
      <c r="B6359">
        <v>-1.94333</v>
      </c>
      <c r="C6359">
        <f t="shared" si="41"/>
        <v>11288</v>
      </c>
      <c r="D6359" t="str">
        <f t="shared" si="42"/>
        <v>b11288:b11300</v>
      </c>
      <c r="F6359" cm="1">
        <f t="array" aca="1" ref="F6359:R6359" ca="1">TRANSPOSE(INDIRECT(D6359))</f>
        <v>-10.446999999999999</v>
      </c>
      <c r="G6359">
        <f ca="1"/>
        <v>4.11768E-16</v>
      </c>
      <c r="H6359">
        <f ca="1"/>
        <v>0</v>
      </c>
      <c r="I6359">
        <f ca="1"/>
        <v>126</v>
      </c>
      <c r="J6359" t="str">
        <f ca="1"/>
        <v>CS-Aaa-1YR-diff</v>
      </c>
      <c r="K6359">
        <f ca="1"/>
        <v>-4.4655199999999997</v>
      </c>
      <c r="L6359">
        <f ca="1"/>
        <v>-3.8801100000000002</v>
      </c>
      <c r="M6359">
        <f ca="1"/>
        <v>-3.5826699999999998</v>
      </c>
      <c r="N6359">
        <f ca="1"/>
        <v>0.05</v>
      </c>
      <c r="O6359" t="str">
        <f ca="1"/>
        <v>BIC</v>
      </c>
      <c r="P6359" t="str">
        <f ca="1"/>
        <v>ctt</v>
      </c>
      <c r="Q6359">
        <f ca="1"/>
        <v>0</v>
      </c>
      <c r="R6359" t="str">
        <f ca="1"/>
        <v>Series is Stationary. Null Hypothesis Rejecting</v>
      </c>
    </row>
    <row r="6360" spans="1:18" hidden="1">
      <c r="A6360" t="s">
        <v>248</v>
      </c>
      <c r="B6360">
        <v>-1.61487</v>
      </c>
      <c r="C6360">
        <f t="shared" si="41"/>
        <v>11303</v>
      </c>
      <c r="D6360" t="str">
        <f t="shared" si="42"/>
        <v>b11303:b11315</v>
      </c>
      <c r="F6360" cm="1">
        <f t="array" aca="1" ref="F6360:R6360" ca="1">TRANSPOSE(INDIRECT(D6360))</f>
        <v>-10.446999999999999</v>
      </c>
      <c r="G6360">
        <f ca="1"/>
        <v>4.11768E-16</v>
      </c>
      <c r="H6360">
        <f ca="1"/>
        <v>0</v>
      </c>
      <c r="I6360">
        <f ca="1"/>
        <v>126</v>
      </c>
      <c r="J6360" t="str">
        <f ca="1"/>
        <v>CS-Aa-1YR-diff</v>
      </c>
      <c r="K6360">
        <f ca="1"/>
        <v>-4.4655199999999997</v>
      </c>
      <c r="L6360">
        <f ca="1"/>
        <v>-3.8801100000000002</v>
      </c>
      <c r="M6360">
        <f ca="1"/>
        <v>-3.5826699999999998</v>
      </c>
      <c r="N6360">
        <f ca="1"/>
        <v>0.05</v>
      </c>
      <c r="O6360" t="str">
        <f ca="1"/>
        <v>BIC</v>
      </c>
      <c r="P6360" t="str">
        <f ca="1"/>
        <v>ctt</v>
      </c>
      <c r="Q6360">
        <f ca="1"/>
        <v>0</v>
      </c>
      <c r="R6360" t="str">
        <f ca="1"/>
        <v>Series is Stationary. Null Hypothesis Rejecting</v>
      </c>
    </row>
    <row r="6361" spans="1:18" hidden="1">
      <c r="A6361" t="s">
        <v>265</v>
      </c>
      <c r="B6361">
        <v>0.05</v>
      </c>
      <c r="C6361">
        <f t="shared" si="41"/>
        <v>11318</v>
      </c>
      <c r="D6361" t="str">
        <f t="shared" si="42"/>
        <v>b11318:b11330</v>
      </c>
      <c r="F6361" cm="1">
        <f t="array" aca="1" ref="F6361:R6361" ca="1">TRANSPOSE(INDIRECT(D6361))</f>
        <v>-10.130000000000001</v>
      </c>
      <c r="G6361">
        <f ca="1"/>
        <v>2.2511899999999998E-15</v>
      </c>
      <c r="H6361">
        <f ca="1"/>
        <v>0</v>
      </c>
      <c r="I6361">
        <f ca="1"/>
        <v>126</v>
      </c>
      <c r="J6361" t="str">
        <f ca="1"/>
        <v>CS-A-1YR-diff</v>
      </c>
      <c r="K6361">
        <f ca="1"/>
        <v>-4.4655199999999997</v>
      </c>
      <c r="L6361">
        <f ca="1"/>
        <v>-3.8801100000000002</v>
      </c>
      <c r="M6361">
        <f ca="1"/>
        <v>-3.5826699999999998</v>
      </c>
      <c r="N6361">
        <f ca="1"/>
        <v>0.05</v>
      </c>
      <c r="O6361" t="str">
        <f ca="1"/>
        <v>BIC</v>
      </c>
      <c r="P6361" t="str">
        <f ca="1"/>
        <v>ctt</v>
      </c>
      <c r="Q6361">
        <f ca="1"/>
        <v>0</v>
      </c>
      <c r="R6361" t="str">
        <f ca="1"/>
        <v>Series is Stationary. Null Hypothesis Rejecting</v>
      </c>
    </row>
    <row r="6362" spans="1:18" hidden="1">
      <c r="A6362" t="s">
        <v>683</v>
      </c>
      <c r="B6362" t="s">
        <v>403</v>
      </c>
      <c r="C6362">
        <f t="shared" si="41"/>
        <v>11333</v>
      </c>
      <c r="D6362" t="str">
        <f t="shared" si="42"/>
        <v>b11333:b11345</v>
      </c>
      <c r="F6362" cm="1">
        <f t="array" aca="1" ref="F6362:R6362" ca="1">TRANSPOSE(INDIRECT(D6362))</f>
        <v>-9.3774099999999994</v>
      </c>
      <c r="G6362">
        <f ca="1"/>
        <v>1.42605E-13</v>
      </c>
      <c r="H6362">
        <f ca="1"/>
        <v>0</v>
      </c>
      <c r="I6362">
        <f ca="1"/>
        <v>126</v>
      </c>
      <c r="J6362" t="str">
        <f ca="1"/>
        <v>CS-Baa-1YR-diff</v>
      </c>
      <c r="K6362">
        <f ca="1"/>
        <v>-4.4655199999999997</v>
      </c>
      <c r="L6362">
        <f ca="1"/>
        <v>-3.8801100000000002</v>
      </c>
      <c r="M6362">
        <f ca="1"/>
        <v>-3.5826699999999998</v>
      </c>
      <c r="N6362">
        <f ca="1"/>
        <v>0.05</v>
      </c>
      <c r="O6362" t="str">
        <f ca="1"/>
        <v>BIC</v>
      </c>
      <c r="P6362" t="str">
        <f ca="1"/>
        <v>ctt</v>
      </c>
      <c r="Q6362">
        <f ca="1"/>
        <v>0</v>
      </c>
      <c r="R6362" t="str">
        <f ca="1"/>
        <v>Series is Stationary. Null Hypothesis Rejecting</v>
      </c>
    </row>
    <row r="6363" spans="1:18" hidden="1">
      <c r="A6363" t="s">
        <v>684</v>
      </c>
      <c r="B6363" t="s">
        <v>686</v>
      </c>
      <c r="C6363">
        <f t="shared" si="41"/>
        <v>11348</v>
      </c>
      <c r="D6363" t="str">
        <f t="shared" si="42"/>
        <v>b11348:b11360</v>
      </c>
      <c r="F6363" cm="1">
        <f t="array" aca="1" ref="F6363:R6363" ca="1">TRANSPOSE(INDIRECT(D6363))</f>
        <v>-9.3629800000000003</v>
      </c>
      <c r="G6363">
        <f ca="1"/>
        <v>1.5459600000000001E-13</v>
      </c>
      <c r="H6363">
        <f ca="1"/>
        <v>0</v>
      </c>
      <c r="I6363">
        <f ca="1"/>
        <v>126</v>
      </c>
      <c r="J6363" t="str">
        <f ca="1"/>
        <v>CS-Aaa-5YR-diff</v>
      </c>
      <c r="K6363">
        <f ca="1"/>
        <v>-4.4655199999999997</v>
      </c>
      <c r="L6363">
        <f ca="1"/>
        <v>-3.8801100000000002</v>
      </c>
      <c r="M6363">
        <f ca="1"/>
        <v>-3.5826699999999998</v>
      </c>
      <c r="N6363">
        <f ca="1"/>
        <v>0.05</v>
      </c>
      <c r="O6363" t="str">
        <f ca="1"/>
        <v>BIC</v>
      </c>
      <c r="P6363" t="str">
        <f ca="1"/>
        <v>ctt</v>
      </c>
      <c r="Q6363">
        <f ca="1"/>
        <v>0</v>
      </c>
      <c r="R6363" t="str">
        <f ca="1"/>
        <v>Series is Stationary. Null Hypothesis Rejecting</v>
      </c>
    </row>
    <row r="6364" spans="1:18" hidden="1">
      <c r="A6364" t="s">
        <v>685</v>
      </c>
      <c r="B6364">
        <v>0.9798</v>
      </c>
      <c r="C6364">
        <f t="shared" si="41"/>
        <v>11363</v>
      </c>
      <c r="D6364" t="str">
        <f t="shared" si="42"/>
        <v>b11363:b11375</v>
      </c>
      <c r="F6364" cm="1">
        <f t="array" aca="1" ref="F6364:R6364" ca="1">TRANSPOSE(INDIRECT(D6364))</f>
        <v>-9.3629800000000003</v>
      </c>
      <c r="G6364">
        <f ca="1"/>
        <v>1.5459600000000001E-13</v>
      </c>
      <c r="H6364">
        <f ca="1"/>
        <v>0</v>
      </c>
      <c r="I6364">
        <f ca="1"/>
        <v>126</v>
      </c>
      <c r="J6364" t="str">
        <f ca="1"/>
        <v>CS-Aa-5YR-diff</v>
      </c>
      <c r="K6364">
        <f ca="1"/>
        <v>-4.4655199999999997</v>
      </c>
      <c r="L6364">
        <f ca="1"/>
        <v>-3.8801100000000002</v>
      </c>
      <c r="M6364">
        <f ca="1"/>
        <v>-3.5826699999999998</v>
      </c>
      <c r="N6364">
        <f ca="1"/>
        <v>0.05</v>
      </c>
      <c r="O6364" t="str">
        <f ca="1"/>
        <v>BIC</v>
      </c>
      <c r="P6364" t="str">
        <f ca="1"/>
        <v>ctt</v>
      </c>
      <c r="Q6364">
        <f ca="1"/>
        <v>0</v>
      </c>
      <c r="R6364" t="str">
        <f ca="1"/>
        <v>Series is Stationary. Null Hypothesis Rejecting</v>
      </c>
    </row>
    <row r="6365" spans="1:18" hidden="1">
      <c r="A6365" t="s">
        <v>250</v>
      </c>
      <c r="B6365" t="s">
        <v>687</v>
      </c>
      <c r="C6365">
        <f t="shared" si="41"/>
        <v>11378</v>
      </c>
      <c r="D6365" t="str">
        <f t="shared" si="42"/>
        <v>b11378:b11390</v>
      </c>
      <c r="F6365" cm="1">
        <f t="array" aca="1" ref="F6365:R6365" ca="1">TRANSPOSE(INDIRECT(D6365))</f>
        <v>-8.7159800000000001</v>
      </c>
      <c r="G6365">
        <f ca="1"/>
        <v>5.90832E-12</v>
      </c>
      <c r="H6365">
        <f ca="1"/>
        <v>1</v>
      </c>
      <c r="I6365">
        <f ca="1"/>
        <v>125</v>
      </c>
      <c r="J6365" t="str">
        <f ca="1"/>
        <v>CS-A-5YR-diff</v>
      </c>
      <c r="K6365">
        <f ca="1"/>
        <v>-4.4663000000000004</v>
      </c>
      <c r="L6365">
        <f ca="1"/>
        <v>-3.8805000000000001</v>
      </c>
      <c r="M6365">
        <f ca="1"/>
        <v>-3.58291</v>
      </c>
      <c r="N6365">
        <f ca="1"/>
        <v>0.05</v>
      </c>
      <c r="O6365" t="str">
        <f ca="1"/>
        <v>BIC</v>
      </c>
      <c r="P6365" t="str">
        <f ca="1"/>
        <v>ctt</v>
      </c>
      <c r="Q6365">
        <f ca="1"/>
        <v>0</v>
      </c>
      <c r="R6365" t="str">
        <f ca="1"/>
        <v>Series is Stationary. Null Hypothesis Rejecting</v>
      </c>
    </row>
    <row r="6366" spans="1:18" hidden="1">
      <c r="A6366" t="s">
        <v>252</v>
      </c>
      <c r="B6366" t="s">
        <v>253</v>
      </c>
      <c r="C6366">
        <f t="shared" si="41"/>
        <v>11393</v>
      </c>
      <c r="D6366" t="str">
        <f t="shared" si="42"/>
        <v>b11393:b11405</v>
      </c>
      <c r="F6366" cm="1">
        <f t="array" aca="1" ref="F6366:R6366" ca="1">TRANSPOSE(INDIRECT(D6366))</f>
        <v>-8.6207600000000006</v>
      </c>
      <c r="G6366">
        <f ca="1"/>
        <v>1.0120500000000001E-11</v>
      </c>
      <c r="H6366">
        <f ca="1"/>
        <v>0</v>
      </c>
      <c r="I6366">
        <f ca="1"/>
        <v>126</v>
      </c>
      <c r="J6366" t="str">
        <f ca="1"/>
        <v>CS-Baa-5YR-diff</v>
      </c>
      <c r="K6366">
        <f ca="1"/>
        <v>-4.4655199999999997</v>
      </c>
      <c r="L6366">
        <f ca="1"/>
        <v>-3.8801100000000002</v>
      </c>
      <c r="M6366">
        <f ca="1"/>
        <v>-3.5826699999999998</v>
      </c>
      <c r="N6366">
        <f ca="1"/>
        <v>0.05</v>
      </c>
      <c r="O6366" t="str">
        <f ca="1"/>
        <v>BIC</v>
      </c>
      <c r="P6366" t="str">
        <f ca="1"/>
        <v>ctt</v>
      </c>
      <c r="Q6366">
        <f ca="1"/>
        <v>0</v>
      </c>
      <c r="R6366" t="str">
        <f ca="1"/>
        <v>Series is Stationary. Null Hypothesis Rejecting</v>
      </c>
    </row>
    <row r="6367" spans="1:18" hidden="1">
      <c r="A6367" t="s">
        <v>507</v>
      </c>
      <c r="C6367">
        <f t="shared" si="41"/>
        <v>11408</v>
      </c>
      <c r="D6367" t="str">
        <f t="shared" si="42"/>
        <v>b11408:b11420</v>
      </c>
      <c r="F6367" cm="1">
        <f t="array" aca="1" ref="F6367:R6367" ca="1">TRANSPOSE(INDIRECT(D6367))</f>
        <v>-14.5138</v>
      </c>
      <c r="G6367">
        <f ca="1"/>
        <v>2.2613899999999999E-23</v>
      </c>
      <c r="H6367">
        <f ca="1"/>
        <v>0</v>
      </c>
      <c r="I6367">
        <f ca="1"/>
        <v>126</v>
      </c>
      <c r="J6367" t="str">
        <f ca="1"/>
        <v>CS-DCF-Aaa-3MO-diff</v>
      </c>
      <c r="K6367">
        <f ca="1"/>
        <v>-4.4655199999999997</v>
      </c>
      <c r="L6367">
        <f ca="1"/>
        <v>-3.8801100000000002</v>
      </c>
      <c r="M6367">
        <f ca="1"/>
        <v>-3.5826699999999998</v>
      </c>
      <c r="N6367">
        <f ca="1"/>
        <v>0.05</v>
      </c>
      <c r="O6367" t="str">
        <f ca="1"/>
        <v>BIC</v>
      </c>
      <c r="P6367" t="str">
        <f ca="1"/>
        <v>ctt</v>
      </c>
      <c r="Q6367">
        <f ca="1"/>
        <v>0</v>
      </c>
      <c r="R6367" t="str">
        <f ca="1"/>
        <v>Series is Stationary. Null Hypothesis Rejecting</v>
      </c>
    </row>
    <row r="6368" spans="1:18" hidden="1">
      <c r="A6368" t="s">
        <v>241</v>
      </c>
      <c r="B6368">
        <v>-10.4154</v>
      </c>
      <c r="C6368">
        <f t="shared" si="41"/>
        <v>11423</v>
      </c>
      <c r="D6368" t="str">
        <f t="shared" si="42"/>
        <v>b11423:b11435</v>
      </c>
      <c r="F6368" cm="1">
        <f t="array" aca="1" ref="F6368:R6368" ca="1">TRANSPOSE(INDIRECT(D6368))</f>
        <v>-11.3795</v>
      </c>
      <c r="G6368">
        <f ca="1"/>
        <v>3.5296600000000001E-18</v>
      </c>
      <c r="H6368">
        <f ca="1"/>
        <v>0</v>
      </c>
      <c r="I6368">
        <f ca="1"/>
        <v>126</v>
      </c>
      <c r="J6368" t="str">
        <f ca="1"/>
        <v>CS-DCF-Aa-3MO-diff</v>
      </c>
      <c r="K6368">
        <f ca="1"/>
        <v>-4.4655199999999997</v>
      </c>
      <c r="L6368">
        <f ca="1"/>
        <v>-3.8801100000000002</v>
      </c>
      <c r="M6368">
        <f ca="1"/>
        <v>-3.5826699999999998</v>
      </c>
      <c r="N6368">
        <f ca="1"/>
        <v>0.05</v>
      </c>
      <c r="O6368" t="str">
        <f ca="1"/>
        <v>BIC</v>
      </c>
      <c r="P6368" t="str">
        <f ca="1"/>
        <v>ctt</v>
      </c>
      <c r="Q6368">
        <f ca="1"/>
        <v>0</v>
      </c>
      <c r="R6368" t="str">
        <f ca="1"/>
        <v>Series is Stationary. Null Hypothesis Rejecting</v>
      </c>
    </row>
    <row r="6369" spans="1:18" hidden="1">
      <c r="A6369" t="s">
        <v>242</v>
      </c>
      <c r="B6369" s="10">
        <v>1.24465E-18</v>
      </c>
      <c r="C6369">
        <f t="shared" si="41"/>
        <v>11438</v>
      </c>
      <c r="D6369" t="str">
        <f t="shared" si="42"/>
        <v>b11438:b11450</v>
      </c>
      <c r="F6369" cm="1">
        <f t="array" aca="1" ref="F6369:R6369" ca="1">TRANSPOSE(INDIRECT(D6369))</f>
        <v>-11.165100000000001</v>
      </c>
      <c r="G6369">
        <f ca="1"/>
        <v>1.0166200000000001E-17</v>
      </c>
      <c r="H6369">
        <f ca="1"/>
        <v>0</v>
      </c>
      <c r="I6369">
        <f ca="1"/>
        <v>126</v>
      </c>
      <c r="J6369" t="str">
        <f ca="1"/>
        <v>CS-DCF-A-3MO-diff</v>
      </c>
      <c r="K6369">
        <f ca="1"/>
        <v>-4.4655199999999997</v>
      </c>
      <c r="L6369">
        <f ca="1"/>
        <v>-3.8801100000000002</v>
      </c>
      <c r="M6369">
        <f ca="1"/>
        <v>-3.5826699999999998</v>
      </c>
      <c r="N6369">
        <f ca="1"/>
        <v>0.05</v>
      </c>
      <c r="O6369" t="str">
        <f ca="1"/>
        <v>BIC</v>
      </c>
      <c r="P6369" t="str">
        <f ca="1"/>
        <v>ctt</v>
      </c>
      <c r="Q6369">
        <f ca="1"/>
        <v>0</v>
      </c>
      <c r="R6369" t="str">
        <f ca="1"/>
        <v>Series is Stationary. Null Hypothesis Rejecting</v>
      </c>
    </row>
    <row r="6370" spans="1:18" hidden="1">
      <c r="A6370" t="s">
        <v>243</v>
      </c>
      <c r="B6370">
        <v>0</v>
      </c>
      <c r="C6370">
        <f t="shared" si="41"/>
        <v>11453</v>
      </c>
      <c r="D6370" t="str">
        <f t="shared" si="42"/>
        <v>b11453:b11465</v>
      </c>
      <c r="F6370" cm="1">
        <f t="array" aca="1" ref="F6370:R6370" ca="1">TRANSPOSE(INDIRECT(D6370))</f>
        <v>-5.6652699999999996</v>
      </c>
      <c r="G6370">
        <f ca="1"/>
        <v>6.0795099999999997E-5</v>
      </c>
      <c r="H6370">
        <f ca="1"/>
        <v>3</v>
      </c>
      <c r="I6370">
        <f ca="1"/>
        <v>123</v>
      </c>
      <c r="J6370" t="str">
        <f ca="1"/>
        <v>CS-DCF-Baa-3MO-diff</v>
      </c>
      <c r="K6370">
        <f ca="1"/>
        <v>-4.4678899999999997</v>
      </c>
      <c r="L6370">
        <f ca="1"/>
        <v>-3.8812899999999999</v>
      </c>
      <c r="M6370">
        <f ca="1"/>
        <v>-3.5834000000000001</v>
      </c>
      <c r="N6370">
        <f ca="1"/>
        <v>0.05</v>
      </c>
      <c r="O6370" t="str">
        <f ca="1"/>
        <v>BIC</v>
      </c>
      <c r="P6370" t="str">
        <f ca="1"/>
        <v>ctt</v>
      </c>
      <c r="Q6370">
        <f ca="1"/>
        <v>1E-4</v>
      </c>
      <c r="R6370" t="str">
        <f ca="1"/>
        <v>Series is Stationary. Null Hypothesis Rejecting</v>
      </c>
    </row>
    <row r="6371" spans="1:18" hidden="1">
      <c r="A6371" t="s">
        <v>244</v>
      </c>
      <c r="B6371">
        <v>126</v>
      </c>
      <c r="C6371">
        <f t="shared" si="41"/>
        <v>11468</v>
      </c>
      <c r="D6371" t="str">
        <f t="shared" si="42"/>
        <v>b11468:b11480</v>
      </c>
      <c r="F6371" cm="1">
        <f t="array" aca="1" ref="F6371:R6371" ca="1">TRANSPOSE(INDIRECT(D6371))</f>
        <v>-13.9039</v>
      </c>
      <c r="G6371">
        <f ca="1"/>
        <v>1.2710600000000001E-22</v>
      </c>
      <c r="H6371">
        <f ca="1"/>
        <v>0</v>
      </c>
      <c r="I6371">
        <f ca="1"/>
        <v>126</v>
      </c>
      <c r="J6371" t="str">
        <f ca="1"/>
        <v>CS-DCF-Aaa-1YR-diff</v>
      </c>
      <c r="K6371">
        <f ca="1"/>
        <v>-4.4655199999999997</v>
      </c>
      <c r="L6371">
        <f ca="1"/>
        <v>-3.8801100000000002</v>
      </c>
      <c r="M6371">
        <f ca="1"/>
        <v>-3.5826699999999998</v>
      </c>
      <c r="N6371">
        <f ca="1"/>
        <v>0.05</v>
      </c>
      <c r="O6371" t="str">
        <f ca="1"/>
        <v>BIC</v>
      </c>
      <c r="P6371" t="str">
        <f ca="1"/>
        <v>ctt</v>
      </c>
      <c r="Q6371">
        <f ca="1"/>
        <v>0</v>
      </c>
      <c r="R6371" t="str">
        <f ca="1"/>
        <v>Series is Stationary. Null Hypothesis Rejecting</v>
      </c>
    </row>
    <row r="6372" spans="1:18" hidden="1">
      <c r="A6372" t="s">
        <v>169</v>
      </c>
      <c r="B6372" t="s">
        <v>710</v>
      </c>
      <c r="C6372">
        <f t="shared" si="41"/>
        <v>11483</v>
      </c>
      <c r="D6372" t="str">
        <f t="shared" si="42"/>
        <v>b11483:b11495</v>
      </c>
      <c r="F6372" cm="1">
        <f t="array" aca="1" ref="F6372:R6372" ca="1">TRANSPOSE(INDIRECT(D6372))</f>
        <v>-10.501099999999999</v>
      </c>
      <c r="G6372">
        <f ca="1"/>
        <v>3.09227E-16</v>
      </c>
      <c r="H6372">
        <f ca="1"/>
        <v>0</v>
      </c>
      <c r="I6372">
        <f ca="1"/>
        <v>126</v>
      </c>
      <c r="J6372" t="str">
        <f ca="1"/>
        <v>CS-DCF-Aa-1YR-diff</v>
      </c>
      <c r="K6372">
        <f ca="1"/>
        <v>-4.4655199999999997</v>
      </c>
      <c r="L6372">
        <f ca="1"/>
        <v>-3.8801100000000002</v>
      </c>
      <c r="M6372">
        <f ca="1"/>
        <v>-3.5826699999999998</v>
      </c>
      <c r="N6372">
        <f ca="1"/>
        <v>0.05</v>
      </c>
      <c r="O6372" t="str">
        <f ca="1"/>
        <v>BIC</v>
      </c>
      <c r="P6372" t="str">
        <f ca="1"/>
        <v>ctt</v>
      </c>
      <c r="Q6372">
        <f ca="1"/>
        <v>0</v>
      </c>
      <c r="R6372" t="str">
        <f ca="1"/>
        <v>Series is Stationary. Null Hypothesis Rejecting</v>
      </c>
    </row>
    <row r="6373" spans="1:18" hidden="1">
      <c r="A6373" t="s">
        <v>246</v>
      </c>
      <c r="B6373">
        <v>-2.58371</v>
      </c>
      <c r="C6373">
        <f t="shared" si="41"/>
        <v>11498</v>
      </c>
      <c r="D6373" t="str">
        <f t="shared" si="42"/>
        <v>b11498:b11510</v>
      </c>
      <c r="F6373" cm="1">
        <f t="array" aca="1" ref="F6373:R6373" ca="1">TRANSPOSE(INDIRECT(D6373))</f>
        <v>-10.145300000000001</v>
      </c>
      <c r="G6373">
        <f ca="1"/>
        <v>2.0729600000000001E-15</v>
      </c>
      <c r="H6373">
        <f ca="1"/>
        <v>0</v>
      </c>
      <c r="I6373">
        <f ca="1"/>
        <v>126</v>
      </c>
      <c r="J6373" t="str">
        <f ca="1"/>
        <v>CS-DCF-A-1YR-diff</v>
      </c>
      <c r="K6373">
        <f ca="1"/>
        <v>-4.4655199999999997</v>
      </c>
      <c r="L6373">
        <f ca="1"/>
        <v>-3.8801100000000002</v>
      </c>
      <c r="M6373">
        <f ca="1"/>
        <v>-3.5826699999999998</v>
      </c>
      <c r="N6373">
        <f ca="1"/>
        <v>0.05</v>
      </c>
      <c r="O6373" t="str">
        <f ca="1"/>
        <v>BIC</v>
      </c>
      <c r="P6373" t="str">
        <f ca="1"/>
        <v>ctt</v>
      </c>
      <c r="Q6373">
        <f ca="1"/>
        <v>0</v>
      </c>
      <c r="R6373" t="str">
        <f ca="1"/>
        <v>Series is Stationary. Null Hypothesis Rejecting</v>
      </c>
    </row>
    <row r="6374" spans="1:18" hidden="1">
      <c r="A6374" t="s">
        <v>247</v>
      </c>
      <c r="B6374">
        <v>-1.94333</v>
      </c>
      <c r="C6374">
        <f t="shared" si="41"/>
        <v>11513</v>
      </c>
      <c r="D6374" t="str">
        <f t="shared" si="42"/>
        <v>b11513:b11525</v>
      </c>
      <c r="F6374" cm="1">
        <f t="array" aca="1" ref="F6374:R6374" ca="1">TRANSPOSE(INDIRECT(D6374))</f>
        <v>-9.4634300000000007</v>
      </c>
      <c r="G6374">
        <f ca="1"/>
        <v>8.8199100000000003E-14</v>
      </c>
      <c r="H6374">
        <f ca="1"/>
        <v>0</v>
      </c>
      <c r="I6374">
        <f ca="1"/>
        <v>126</v>
      </c>
      <c r="J6374" t="str">
        <f ca="1"/>
        <v>CS-DCF-Baa-1YR-diff</v>
      </c>
      <c r="K6374">
        <f ca="1"/>
        <v>-4.4655199999999997</v>
      </c>
      <c r="L6374">
        <f ca="1"/>
        <v>-3.8801100000000002</v>
      </c>
      <c r="M6374">
        <f ca="1"/>
        <v>-3.5826699999999998</v>
      </c>
      <c r="N6374">
        <f ca="1"/>
        <v>0.05</v>
      </c>
      <c r="O6374" t="str">
        <f ca="1"/>
        <v>BIC</v>
      </c>
      <c r="P6374" t="str">
        <f ca="1"/>
        <v>ctt</v>
      </c>
      <c r="Q6374">
        <f ca="1"/>
        <v>0</v>
      </c>
      <c r="R6374" t="str">
        <f ca="1"/>
        <v>Series is Stationary. Null Hypothesis Rejecting</v>
      </c>
    </row>
    <row r="6375" spans="1:18" hidden="1">
      <c r="A6375" t="s">
        <v>248</v>
      </c>
      <c r="B6375">
        <v>-1.61487</v>
      </c>
      <c r="C6375">
        <f t="shared" si="41"/>
        <v>11528</v>
      </c>
      <c r="D6375" t="str">
        <f t="shared" si="42"/>
        <v>b11528:b11540</v>
      </c>
      <c r="F6375" cm="1">
        <f t="array" aca="1" ref="F6375:R6375" ca="1">TRANSPOSE(INDIRECT(D6375))</f>
        <v>-10.635999999999999</v>
      </c>
      <c r="G6375">
        <f ca="1"/>
        <v>1.52123E-16</v>
      </c>
      <c r="H6375">
        <f ca="1"/>
        <v>1</v>
      </c>
      <c r="I6375">
        <f ca="1"/>
        <v>125</v>
      </c>
      <c r="J6375" t="str">
        <f ca="1"/>
        <v>CS-DCF-Aaa-5YR-diff</v>
      </c>
      <c r="K6375">
        <f ca="1"/>
        <v>-4.4663000000000004</v>
      </c>
      <c r="L6375">
        <f ca="1"/>
        <v>-3.8805000000000001</v>
      </c>
      <c r="M6375">
        <f ca="1"/>
        <v>-3.58291</v>
      </c>
      <c r="N6375">
        <f ca="1"/>
        <v>0.05</v>
      </c>
      <c r="O6375" t="str">
        <f ca="1"/>
        <v>BIC</v>
      </c>
      <c r="P6375" t="str">
        <f ca="1"/>
        <v>ctt</v>
      </c>
      <c r="Q6375">
        <f ca="1"/>
        <v>0</v>
      </c>
      <c r="R6375" t="str">
        <f ca="1"/>
        <v>Series is Stationary. Null Hypothesis Rejecting</v>
      </c>
    </row>
    <row r="6376" spans="1:18" hidden="1">
      <c r="A6376" t="s">
        <v>265</v>
      </c>
      <c r="B6376">
        <v>0.05</v>
      </c>
      <c r="C6376">
        <f t="shared" si="41"/>
        <v>11543</v>
      </c>
      <c r="D6376" t="str">
        <f t="shared" si="42"/>
        <v>b11543:b11555</v>
      </c>
      <c r="F6376" cm="1">
        <f t="array" aca="1" ref="F6376:R6376" ca="1">TRANSPOSE(INDIRECT(D6376))</f>
        <v>-9.4705300000000001</v>
      </c>
      <c r="G6376">
        <f ca="1"/>
        <v>8.4774799999999995E-14</v>
      </c>
      <c r="H6376">
        <f ca="1"/>
        <v>0</v>
      </c>
      <c r="I6376">
        <f ca="1"/>
        <v>126</v>
      </c>
      <c r="J6376" t="str">
        <f ca="1"/>
        <v>CS-DCF-Aa-5YR-diff</v>
      </c>
      <c r="K6376">
        <f ca="1"/>
        <v>-4.4655199999999997</v>
      </c>
      <c r="L6376">
        <f ca="1"/>
        <v>-3.8801100000000002</v>
      </c>
      <c r="M6376">
        <f ca="1"/>
        <v>-3.5826699999999998</v>
      </c>
      <c r="N6376">
        <f ca="1"/>
        <v>0.05</v>
      </c>
      <c r="O6376" t="str">
        <f ca="1"/>
        <v>BIC</v>
      </c>
      <c r="P6376" t="str">
        <f ca="1"/>
        <v>ctt</v>
      </c>
      <c r="Q6376">
        <f ca="1"/>
        <v>0</v>
      </c>
      <c r="R6376" t="str">
        <f ca="1"/>
        <v>Series is Stationary. Null Hypothesis Rejecting</v>
      </c>
    </row>
    <row r="6377" spans="1:18" hidden="1">
      <c r="A6377" t="s">
        <v>683</v>
      </c>
      <c r="B6377" t="s">
        <v>403</v>
      </c>
      <c r="C6377">
        <f t="shared" si="41"/>
        <v>11558</v>
      </c>
      <c r="D6377" t="str">
        <f t="shared" si="42"/>
        <v>b11558:b11570</v>
      </c>
      <c r="F6377" cm="1">
        <f t="array" aca="1" ref="F6377:R6377" ca="1">TRANSPOSE(INDIRECT(D6377))</f>
        <v>-8.5026799999999998</v>
      </c>
      <c r="G6377">
        <f ca="1"/>
        <v>1.9724199999999999E-11</v>
      </c>
      <c r="H6377">
        <f ca="1"/>
        <v>1</v>
      </c>
      <c r="I6377">
        <f ca="1"/>
        <v>125</v>
      </c>
      <c r="J6377" t="str">
        <f ca="1"/>
        <v>CS-DCF-A-5YR-diff</v>
      </c>
      <c r="K6377">
        <f ca="1"/>
        <v>-4.4663000000000004</v>
      </c>
      <c r="L6377">
        <f ca="1"/>
        <v>-3.8805000000000001</v>
      </c>
      <c r="M6377">
        <f ca="1"/>
        <v>-3.58291</v>
      </c>
      <c r="N6377">
        <f ca="1"/>
        <v>0.05</v>
      </c>
      <c r="O6377" t="str">
        <f ca="1"/>
        <v>BIC</v>
      </c>
      <c r="P6377" t="str">
        <f ca="1"/>
        <v>ctt</v>
      </c>
      <c r="Q6377">
        <f ca="1"/>
        <v>0</v>
      </c>
      <c r="R6377" t="str">
        <f ca="1"/>
        <v>Series is Stationary. Null Hypothesis Rejecting</v>
      </c>
    </row>
    <row r="6378" spans="1:18" hidden="1">
      <c r="A6378" t="s">
        <v>684</v>
      </c>
      <c r="B6378" t="s">
        <v>686</v>
      </c>
      <c r="C6378">
        <f t="shared" si="41"/>
        <v>11573</v>
      </c>
      <c r="D6378" t="str">
        <f t="shared" si="42"/>
        <v>b11573:b11585</v>
      </c>
      <c r="F6378" cm="1">
        <f t="array" aca="1" ref="F6378:R6378" ca="1">TRANSPOSE(INDIRECT(D6378))</f>
        <v>-8.6803899999999992</v>
      </c>
      <c r="G6378">
        <f ca="1"/>
        <v>7.2246799999999999E-12</v>
      </c>
      <c r="H6378">
        <f ca="1"/>
        <v>0</v>
      </c>
      <c r="I6378">
        <f ca="1"/>
        <v>126</v>
      </c>
      <c r="J6378" t="str">
        <f ca="1"/>
        <v>CS-DCF-Baa-5YR-diff</v>
      </c>
      <c r="K6378">
        <f ca="1"/>
        <v>-4.4655199999999997</v>
      </c>
      <c r="L6378">
        <f ca="1"/>
        <v>-3.8801100000000002</v>
      </c>
      <c r="M6378">
        <f ca="1"/>
        <v>-3.5826699999999998</v>
      </c>
      <c r="N6378">
        <f ca="1"/>
        <v>0.05</v>
      </c>
      <c r="O6378" t="str">
        <f ca="1"/>
        <v>BIC</v>
      </c>
      <c r="P6378" t="str">
        <f ca="1"/>
        <v>ctt</v>
      </c>
      <c r="Q6378">
        <f ca="1"/>
        <v>0</v>
      </c>
      <c r="R6378" t="str">
        <f ca="1"/>
        <v>Series is Stationary. Null Hypothesis Rejecting</v>
      </c>
    </row>
    <row r="6379" spans="1:18" hidden="1">
      <c r="A6379" t="s">
        <v>685</v>
      </c>
      <c r="B6379">
        <v>0</v>
      </c>
      <c r="C6379">
        <f t="shared" si="41"/>
        <v>11588</v>
      </c>
      <c r="D6379" t="str">
        <f t="shared" si="42"/>
        <v>b11588:b11600</v>
      </c>
      <c r="F6379" cm="1">
        <f t="array" aca="1" ref="F6379:R6379" ca="1">TRANSPOSE(INDIRECT(D6379))</f>
        <v>-1.4293400000000001</v>
      </c>
      <c r="G6379">
        <f ca="1"/>
        <v>0.95504</v>
      </c>
      <c r="H6379">
        <f ca="1"/>
        <v>0</v>
      </c>
      <c r="I6379">
        <f ca="1"/>
        <v>126</v>
      </c>
      <c r="J6379" t="str">
        <f ca="1"/>
        <v>TB-3MO-TY</v>
      </c>
      <c r="K6379">
        <f ca="1"/>
        <v>-4.4655199999999997</v>
      </c>
      <c r="L6379">
        <f ca="1"/>
        <v>-3.8801100000000002</v>
      </c>
      <c r="M6379">
        <f ca="1"/>
        <v>-3.5826699999999998</v>
      </c>
      <c r="N6379">
        <f ca="1"/>
        <v>0.05</v>
      </c>
      <c r="O6379" t="str">
        <f ca="1"/>
        <v>BIC</v>
      </c>
      <c r="P6379" t="str">
        <f ca="1"/>
        <v>ctt</v>
      </c>
      <c r="Q6379">
        <f ca="1"/>
        <v>0.95499999999999996</v>
      </c>
      <c r="R6379" t="str">
        <f ca="1"/>
        <v>Series is Non-stationary. Null Hypothesis Weak...</v>
      </c>
    </row>
    <row r="6380" spans="1:18" hidden="1">
      <c r="A6380" t="s">
        <v>250</v>
      </c>
      <c r="B6380" t="s">
        <v>697</v>
      </c>
      <c r="C6380">
        <f t="shared" si="41"/>
        <v>11603</v>
      </c>
      <c r="D6380" t="str">
        <f t="shared" si="42"/>
        <v>b11603:b11615</v>
      </c>
      <c r="F6380" cm="1">
        <f t="array" aca="1" ref="F6380:R6380" ca="1">TRANSPOSE(INDIRECT(D6380))</f>
        <v>-2.0344099999999998</v>
      </c>
      <c r="G6380">
        <f ca="1"/>
        <v>0.80325899999999995</v>
      </c>
      <c r="H6380">
        <f ca="1"/>
        <v>3</v>
      </c>
      <c r="I6380">
        <f ca="1"/>
        <v>123</v>
      </c>
      <c r="J6380" t="str">
        <f ca="1"/>
        <v>TB-1YR-TY</v>
      </c>
      <c r="K6380">
        <f ca="1"/>
        <v>-4.4678899999999997</v>
      </c>
      <c r="L6380">
        <f ca="1"/>
        <v>-3.8812899999999999</v>
      </c>
      <c r="M6380">
        <f ca="1"/>
        <v>-3.5834000000000001</v>
      </c>
      <c r="N6380">
        <f ca="1"/>
        <v>0.05</v>
      </c>
      <c r="O6380" t="str">
        <f ca="1"/>
        <v>BIC</v>
      </c>
      <c r="P6380" t="str">
        <f ca="1"/>
        <v>ctt</v>
      </c>
      <c r="Q6380">
        <f ca="1"/>
        <v>0.80330000000000001</v>
      </c>
      <c r="R6380" t="str">
        <f ca="1"/>
        <v>Series is Non-stationary. Null Hypothesis Weak...</v>
      </c>
    </row>
    <row r="6381" spans="1:18" hidden="1">
      <c r="A6381" t="s">
        <v>252</v>
      </c>
      <c r="B6381" t="s">
        <v>253</v>
      </c>
      <c r="C6381">
        <f t="shared" si="41"/>
        <v>11618</v>
      </c>
      <c r="D6381" t="str">
        <f t="shared" si="42"/>
        <v>b11618:b11630</v>
      </c>
      <c r="F6381" cm="1">
        <f t="array" aca="1" ref="F6381:R6381" ca="1">TRANSPOSE(INDIRECT(D6381))</f>
        <v>-2.4557899999999999</v>
      </c>
      <c r="G6381">
        <f ca="1"/>
        <v>0.59451600000000004</v>
      </c>
      <c r="H6381">
        <f ca="1"/>
        <v>0</v>
      </c>
      <c r="I6381">
        <f ca="1"/>
        <v>126</v>
      </c>
      <c r="J6381" t="str">
        <f ca="1"/>
        <v>TB-5YR-TY</v>
      </c>
      <c r="K6381">
        <f ca="1"/>
        <v>-4.4655199999999997</v>
      </c>
      <c r="L6381">
        <f ca="1"/>
        <v>-3.8801100000000002</v>
      </c>
      <c r="M6381">
        <f ca="1"/>
        <v>-3.5826699999999998</v>
      </c>
      <c r="N6381">
        <f ca="1"/>
        <v>0.05</v>
      </c>
      <c r="O6381" t="str">
        <f ca="1"/>
        <v>BIC</v>
      </c>
      <c r="P6381" t="str">
        <f ca="1"/>
        <v>ctt</v>
      </c>
      <c r="Q6381">
        <f ca="1"/>
        <v>0.59450000000000003</v>
      </c>
      <c r="R6381" t="str">
        <f ca="1"/>
        <v>Series is Non-stationary. Null Hypothesis Weak...</v>
      </c>
    </row>
    <row r="6382" spans="1:18" hidden="1">
      <c r="A6382" t="s">
        <v>508</v>
      </c>
      <c r="C6382">
        <f t="shared" si="41"/>
        <v>11633</v>
      </c>
      <c r="D6382" t="str">
        <f t="shared" si="42"/>
        <v>b11633:b11645</v>
      </c>
      <c r="F6382" cm="1">
        <f t="array" aca="1" ref="F6382:R6382" ca="1">TRANSPOSE(INDIRECT(D6382))</f>
        <v>-9.6445699999999999</v>
      </c>
      <c r="G6382">
        <f ca="1"/>
        <v>3.2213699999999999E-14</v>
      </c>
      <c r="H6382">
        <f ca="1"/>
        <v>0</v>
      </c>
      <c r="I6382">
        <f ca="1"/>
        <v>126</v>
      </c>
      <c r="J6382" t="str">
        <f ca="1"/>
        <v>TB-3MO-TY-diff</v>
      </c>
      <c r="K6382">
        <f ca="1"/>
        <v>-4.4655199999999997</v>
      </c>
      <c r="L6382">
        <f ca="1"/>
        <v>-3.8801100000000002</v>
      </c>
      <c r="M6382">
        <f ca="1"/>
        <v>-3.5826699999999998</v>
      </c>
      <c r="N6382">
        <f ca="1"/>
        <v>0.05</v>
      </c>
      <c r="O6382" t="str">
        <f ca="1"/>
        <v>BIC</v>
      </c>
      <c r="P6382" t="str">
        <f ca="1"/>
        <v>ctt</v>
      </c>
      <c r="Q6382">
        <f ca="1"/>
        <v>0</v>
      </c>
      <c r="R6382" t="str">
        <f ca="1"/>
        <v>Series is Stationary. Null Hypothesis Rejecting</v>
      </c>
    </row>
    <row r="6383" spans="1:18" hidden="1">
      <c r="A6383" t="s">
        <v>241</v>
      </c>
      <c r="B6383">
        <v>-10.4154</v>
      </c>
      <c r="C6383">
        <f t="shared" si="41"/>
        <v>11648</v>
      </c>
      <c r="D6383" t="str">
        <f t="shared" si="42"/>
        <v>b11648:b11660</v>
      </c>
      <c r="F6383" cm="1">
        <f t="array" aca="1" ref="F6383:R6383" ca="1">TRANSPOSE(INDIRECT(D6383))</f>
        <v>-3.7514799999999999</v>
      </c>
      <c r="G6383">
        <f ca="1"/>
        <v>6.1771899999999998E-2</v>
      </c>
      <c r="H6383">
        <f ca="1"/>
        <v>2</v>
      </c>
      <c r="I6383">
        <f ca="1"/>
        <v>124</v>
      </c>
      <c r="J6383" t="str">
        <f ca="1"/>
        <v>TB-1YR-TY-diff</v>
      </c>
      <c r="K6383">
        <f ca="1"/>
        <v>-4.4670899999999998</v>
      </c>
      <c r="L6383">
        <f ca="1"/>
        <v>-3.88089</v>
      </c>
      <c r="M6383">
        <f ca="1"/>
        <v>-3.5831499999999998</v>
      </c>
      <c r="N6383">
        <f ca="1"/>
        <v>0.05</v>
      </c>
      <c r="O6383" t="str">
        <f ca="1"/>
        <v>BIC</v>
      </c>
      <c r="P6383" t="str">
        <f ca="1"/>
        <v>ctt</v>
      </c>
      <c r="Q6383">
        <f ca="1"/>
        <v>6.1800000000000001E-2</v>
      </c>
      <c r="R6383" t="str">
        <f ca="1"/>
        <v>Series is Non-stationary. Null Hypothesis Weak...</v>
      </c>
    </row>
    <row r="6384" spans="1:18" hidden="1">
      <c r="A6384" t="s">
        <v>242</v>
      </c>
      <c r="B6384" s="10">
        <v>1.24465E-18</v>
      </c>
      <c r="C6384">
        <f t="shared" si="41"/>
        <v>11663</v>
      </c>
      <c r="D6384" t="str">
        <f t="shared" si="42"/>
        <v>b11663:b11675</v>
      </c>
      <c r="F6384" cm="1">
        <f t="array" aca="1" ref="F6384:R6384" ca="1">TRANSPOSE(INDIRECT(D6384))</f>
        <v>-11.407400000000001</v>
      </c>
      <c r="G6384">
        <f ca="1"/>
        <v>3.0814400000000001E-18</v>
      </c>
      <c r="H6384">
        <f ca="1"/>
        <v>0</v>
      </c>
      <c r="I6384">
        <f ca="1"/>
        <v>126</v>
      </c>
      <c r="J6384" t="str">
        <f ca="1"/>
        <v>TB-5YR-TY-diff</v>
      </c>
      <c r="K6384">
        <f ca="1"/>
        <v>-4.4655199999999997</v>
      </c>
      <c r="L6384">
        <f ca="1"/>
        <v>-3.8801100000000002</v>
      </c>
      <c r="M6384">
        <f ca="1"/>
        <v>-3.5826699999999998</v>
      </c>
      <c r="N6384">
        <f ca="1"/>
        <v>0.05</v>
      </c>
      <c r="O6384" t="str">
        <f ca="1"/>
        <v>BIC</v>
      </c>
      <c r="P6384" t="str">
        <f ca="1"/>
        <v>ctt</v>
      </c>
      <c r="Q6384">
        <f ca="1"/>
        <v>0</v>
      </c>
      <c r="R6384" t="str">
        <f ca="1"/>
        <v>Series is Stationary. Null Hypothesis Rejecting</v>
      </c>
    </row>
    <row r="6385" spans="1:18">
      <c r="A6385" t="s">
        <v>243</v>
      </c>
      <c r="B6385">
        <v>0</v>
      </c>
      <c r="C6385">
        <f t="shared" si="41"/>
        <v>11678</v>
      </c>
      <c r="D6385" t="str">
        <f t="shared" si="42"/>
        <v>b11678:b11690</v>
      </c>
      <c r="F6385" cm="1">
        <f t="array" aca="1" ref="F6385:R6385" ca="1">TRANSPOSE(INDIRECT(D6385))</f>
        <v>-3.1503899999999998</v>
      </c>
      <c r="G6385">
        <f ca="1"/>
        <v>0.22870199999999999</v>
      </c>
      <c r="H6385">
        <f ca="1"/>
        <v>0</v>
      </c>
      <c r="I6385">
        <f ca="1"/>
        <v>126</v>
      </c>
      <c r="J6385" t="str">
        <f ca="1"/>
        <v>CS-Aaa-3MO</v>
      </c>
      <c r="K6385">
        <f ca="1"/>
        <v>-4.4655199999999997</v>
      </c>
      <c r="L6385">
        <f ca="1"/>
        <v>-3.8801100000000002</v>
      </c>
      <c r="M6385">
        <f ca="1"/>
        <v>-3.5826699999999998</v>
      </c>
      <c r="N6385">
        <f ca="1"/>
        <v>0.01</v>
      </c>
      <c r="O6385" t="str">
        <f ca="1"/>
        <v>BIC</v>
      </c>
      <c r="P6385" t="str">
        <f ca="1"/>
        <v>ctt</v>
      </c>
      <c r="Q6385">
        <f ca="1"/>
        <v>0.22869999999999999</v>
      </c>
      <c r="R6385" t="str">
        <f ca="1"/>
        <v>Series is Non-stationary. Null Hypothesis Weak...</v>
      </c>
    </row>
    <row r="6386" spans="1:18" hidden="1">
      <c r="A6386" t="s">
        <v>244</v>
      </c>
      <c r="B6386">
        <v>126</v>
      </c>
      <c r="C6386">
        <f t="shared" si="41"/>
        <v>11693</v>
      </c>
      <c r="D6386" t="str">
        <f t="shared" si="42"/>
        <v>b11693:b11705</v>
      </c>
      <c r="F6386" cm="1">
        <f t="array" aca="1" ref="F6386:R6386" ca="1">TRANSPOSE(INDIRECT(D6386))</f>
        <v>-2.4537800000000001</v>
      </c>
      <c r="G6386">
        <f ca="1"/>
        <v>0.59565400000000002</v>
      </c>
      <c r="H6386">
        <f ca="1"/>
        <v>0</v>
      </c>
      <c r="I6386">
        <f ca="1"/>
        <v>126</v>
      </c>
      <c r="J6386" t="str">
        <f ca="1"/>
        <v>CS-Aa-3MO</v>
      </c>
      <c r="K6386">
        <f ca="1"/>
        <v>-4.4655199999999997</v>
      </c>
      <c r="L6386">
        <f ca="1"/>
        <v>-3.8801100000000002</v>
      </c>
      <c r="M6386">
        <f ca="1"/>
        <v>-3.5826699999999998</v>
      </c>
      <c r="N6386">
        <f ca="1"/>
        <v>0.01</v>
      </c>
      <c r="O6386" t="str">
        <f ca="1"/>
        <v>BIC</v>
      </c>
      <c r="P6386" t="str">
        <f ca="1"/>
        <v>ctt</v>
      </c>
      <c r="Q6386">
        <f ca="1"/>
        <v>0.59570000000000001</v>
      </c>
      <c r="R6386" t="str">
        <f ca="1"/>
        <v>Series is Non-stationary. Null Hypothesis Weak...</v>
      </c>
    </row>
    <row r="6387" spans="1:18" hidden="1">
      <c r="A6387" t="s">
        <v>169</v>
      </c>
      <c r="B6387" t="s">
        <v>698</v>
      </c>
      <c r="C6387">
        <f t="shared" si="41"/>
        <v>11708</v>
      </c>
      <c r="D6387" t="str">
        <f t="shared" si="42"/>
        <v>b11708:b11720</v>
      </c>
      <c r="F6387" cm="1">
        <f t="array" aca="1" ref="F6387:R6387" ca="1">TRANSPOSE(INDIRECT(D6387))</f>
        <v>-2.4134699999999998</v>
      </c>
      <c r="G6387">
        <f ca="1"/>
        <v>0.61826800000000004</v>
      </c>
      <c r="H6387">
        <f ca="1"/>
        <v>0</v>
      </c>
      <c r="I6387">
        <f ca="1"/>
        <v>126</v>
      </c>
      <c r="J6387" t="str">
        <f ca="1"/>
        <v>CS-A-3MO</v>
      </c>
      <c r="K6387">
        <f ca="1"/>
        <v>-4.4655199999999997</v>
      </c>
      <c r="L6387">
        <f ca="1"/>
        <v>-3.8801100000000002</v>
      </c>
      <c r="M6387">
        <f ca="1"/>
        <v>-3.5826699999999998</v>
      </c>
      <c r="N6387">
        <f ca="1"/>
        <v>0.01</v>
      </c>
      <c r="O6387" t="str">
        <f ca="1"/>
        <v>BIC</v>
      </c>
      <c r="P6387" t="str">
        <f ca="1"/>
        <v>ctt</v>
      </c>
      <c r="Q6387">
        <f ca="1"/>
        <v>0.61829999999999996</v>
      </c>
      <c r="R6387" t="str">
        <f ca="1"/>
        <v>Series is Non-stationary. Null Hypothesis Weak...</v>
      </c>
    </row>
    <row r="6388" spans="1:18" hidden="1">
      <c r="A6388" t="s">
        <v>246</v>
      </c>
      <c r="B6388">
        <v>-2.58371</v>
      </c>
      <c r="C6388">
        <f t="shared" si="41"/>
        <v>11723</v>
      </c>
      <c r="D6388" t="str">
        <f t="shared" si="42"/>
        <v>b11723:b11735</v>
      </c>
      <c r="F6388" cm="1">
        <f t="array" aca="1" ref="F6388:R6388" ca="1">TRANSPOSE(INDIRECT(D6388))</f>
        <v>-3.4853000000000001</v>
      </c>
      <c r="G6388">
        <f ca="1"/>
        <v>0.116679</v>
      </c>
      <c r="H6388">
        <f ca="1"/>
        <v>0</v>
      </c>
      <c r="I6388">
        <f ca="1"/>
        <v>126</v>
      </c>
      <c r="J6388" t="str">
        <f ca="1"/>
        <v>CS-Baa-3MO</v>
      </c>
      <c r="K6388">
        <f ca="1"/>
        <v>-4.4655199999999997</v>
      </c>
      <c r="L6388">
        <f ca="1"/>
        <v>-3.8801100000000002</v>
      </c>
      <c r="M6388">
        <f ca="1"/>
        <v>-3.5826699999999998</v>
      </c>
      <c r="N6388">
        <f ca="1"/>
        <v>0.01</v>
      </c>
      <c r="O6388" t="str">
        <f ca="1"/>
        <v>BIC</v>
      </c>
      <c r="P6388" t="str">
        <f ca="1"/>
        <v>ctt</v>
      </c>
      <c r="Q6388">
        <f ca="1"/>
        <v>0.1167</v>
      </c>
      <c r="R6388" t="str">
        <f ca="1"/>
        <v>Series is Non-stationary. Null Hypothesis Weak...</v>
      </c>
    </row>
    <row r="6389" spans="1:18" hidden="1">
      <c r="A6389" t="s">
        <v>247</v>
      </c>
      <c r="B6389">
        <v>-1.94333</v>
      </c>
      <c r="C6389">
        <f t="shared" si="41"/>
        <v>11738</v>
      </c>
      <c r="D6389" t="str">
        <f t="shared" si="42"/>
        <v>b11738:b11750</v>
      </c>
      <c r="F6389" cm="1">
        <f t="array" aca="1" ref="F6389:R6389" ca="1">TRANSPOSE(INDIRECT(D6389))</f>
        <v>-2.1372399999999998</v>
      </c>
      <c r="G6389">
        <f ca="1"/>
        <v>0.75933099999999998</v>
      </c>
      <c r="H6389">
        <f ca="1"/>
        <v>2</v>
      </c>
      <c r="I6389">
        <f ca="1"/>
        <v>124</v>
      </c>
      <c r="J6389" t="str">
        <f ca="1"/>
        <v>CS-Aaa-1YR</v>
      </c>
      <c r="K6389">
        <f ca="1"/>
        <v>-4.4670899999999998</v>
      </c>
      <c r="L6389">
        <f ca="1"/>
        <v>-3.88089</v>
      </c>
      <c r="M6389">
        <f ca="1"/>
        <v>-3.5831499999999998</v>
      </c>
      <c r="N6389">
        <f ca="1"/>
        <v>0.01</v>
      </c>
      <c r="O6389" t="str">
        <f ca="1"/>
        <v>BIC</v>
      </c>
      <c r="P6389" t="str">
        <f ca="1"/>
        <v>ctt</v>
      </c>
      <c r="Q6389">
        <f ca="1"/>
        <v>0.75929999999999997</v>
      </c>
      <c r="R6389" t="str">
        <f ca="1"/>
        <v>Series is Non-stationary. Null Hypothesis Weak...</v>
      </c>
    </row>
    <row r="6390" spans="1:18" hidden="1">
      <c r="A6390" t="s">
        <v>248</v>
      </c>
      <c r="B6390">
        <v>-1.61487</v>
      </c>
      <c r="C6390">
        <f t="shared" si="41"/>
        <v>11753</v>
      </c>
      <c r="D6390" t="str">
        <f t="shared" si="42"/>
        <v>b11753:b11765</v>
      </c>
      <c r="F6390" cm="1">
        <f t="array" aca="1" ref="F6390:R6390" ca="1">TRANSPOSE(INDIRECT(D6390))</f>
        <v>-2.9624700000000002</v>
      </c>
      <c r="G6390">
        <f ca="1"/>
        <v>0.31337700000000002</v>
      </c>
      <c r="H6390">
        <f ca="1"/>
        <v>0</v>
      </c>
      <c r="I6390">
        <f ca="1"/>
        <v>126</v>
      </c>
      <c r="J6390" t="str">
        <f ca="1"/>
        <v>CS-Aa-1YR</v>
      </c>
      <c r="K6390">
        <f ca="1"/>
        <v>-4.4655199999999997</v>
      </c>
      <c r="L6390">
        <f ca="1"/>
        <v>-3.8801100000000002</v>
      </c>
      <c r="M6390">
        <f ca="1"/>
        <v>-3.5826699999999998</v>
      </c>
      <c r="N6390">
        <f ca="1"/>
        <v>0.01</v>
      </c>
      <c r="O6390" t="str">
        <f ca="1"/>
        <v>BIC</v>
      </c>
      <c r="P6390" t="str">
        <f ca="1"/>
        <v>ctt</v>
      </c>
      <c r="Q6390">
        <f ca="1"/>
        <v>0.31340000000000001</v>
      </c>
      <c r="R6390" t="str">
        <f ca="1"/>
        <v>Series is Non-stationary. Null Hypothesis Weak...</v>
      </c>
    </row>
    <row r="6391" spans="1:18" hidden="1">
      <c r="A6391" t="s">
        <v>265</v>
      </c>
      <c r="B6391">
        <v>0.05</v>
      </c>
      <c r="C6391">
        <f t="shared" ref="C6391:C6438" si="43">C6390+15</f>
        <v>11768</v>
      </c>
      <c r="D6391" t="str">
        <f t="shared" si="42"/>
        <v>b11768:b11780</v>
      </c>
      <c r="F6391" cm="1">
        <f t="array" aca="1" ref="F6391:R6391" ca="1">TRANSPOSE(INDIRECT(D6391))</f>
        <v>-2.8685299999999998</v>
      </c>
      <c r="G6391">
        <f ca="1"/>
        <v>0.36137599999999998</v>
      </c>
      <c r="H6391">
        <f ca="1"/>
        <v>0</v>
      </c>
      <c r="I6391">
        <f ca="1"/>
        <v>126</v>
      </c>
      <c r="J6391" t="str">
        <f ca="1"/>
        <v>CS-A-1YR</v>
      </c>
      <c r="K6391">
        <f ca="1"/>
        <v>-4.4655199999999997</v>
      </c>
      <c r="L6391">
        <f ca="1"/>
        <v>-3.8801100000000002</v>
      </c>
      <c r="M6391">
        <f ca="1"/>
        <v>-3.5826699999999998</v>
      </c>
      <c r="N6391">
        <f ca="1"/>
        <v>0.01</v>
      </c>
      <c r="O6391" t="str">
        <f ca="1"/>
        <v>BIC</v>
      </c>
      <c r="P6391" t="str">
        <f ca="1"/>
        <v>ctt</v>
      </c>
      <c r="Q6391">
        <f ca="1"/>
        <v>0.3614</v>
      </c>
      <c r="R6391" t="str">
        <f ca="1"/>
        <v>Series is Non-stationary. Null Hypothesis Weak...</v>
      </c>
    </row>
    <row r="6392" spans="1:18" hidden="1">
      <c r="A6392" t="s">
        <v>683</v>
      </c>
      <c r="B6392" t="s">
        <v>403</v>
      </c>
      <c r="C6392">
        <f t="shared" si="43"/>
        <v>11783</v>
      </c>
      <c r="D6392" t="str">
        <f t="shared" si="42"/>
        <v>b11783:b11795</v>
      </c>
      <c r="F6392" cm="1">
        <f t="array" aca="1" ref="F6392:R6392" ca="1">TRANSPOSE(INDIRECT(D6392))</f>
        <v>-4.0463300000000002</v>
      </c>
      <c r="G6392">
        <f ca="1"/>
        <v>2.7561499999999999E-2</v>
      </c>
      <c r="H6392">
        <f ca="1"/>
        <v>0</v>
      </c>
      <c r="I6392">
        <f ca="1"/>
        <v>126</v>
      </c>
      <c r="J6392" t="str">
        <f ca="1"/>
        <v>CS-Baa-1YR</v>
      </c>
      <c r="K6392">
        <f ca="1"/>
        <v>-4.4655199999999997</v>
      </c>
      <c r="L6392">
        <f ca="1"/>
        <v>-3.8801100000000002</v>
      </c>
      <c r="M6392">
        <f ca="1"/>
        <v>-3.5826699999999998</v>
      </c>
      <c r="N6392">
        <f ca="1"/>
        <v>0.01</v>
      </c>
      <c r="O6392" t="str">
        <f ca="1"/>
        <v>BIC</v>
      </c>
      <c r="P6392" t="str">
        <f ca="1"/>
        <v>ctt</v>
      </c>
      <c r="Q6392">
        <f ca="1"/>
        <v>2.76E-2</v>
      </c>
      <c r="R6392" t="str">
        <f ca="1"/>
        <v>Series is Non-stationary. Null Hypothesis Weak...</v>
      </c>
    </row>
    <row r="6393" spans="1:18" hidden="1">
      <c r="A6393" t="s">
        <v>684</v>
      </c>
      <c r="B6393" t="s">
        <v>686</v>
      </c>
      <c r="C6393">
        <f t="shared" si="43"/>
        <v>11798</v>
      </c>
      <c r="D6393" t="str">
        <f t="shared" si="42"/>
        <v>b11798:b11810</v>
      </c>
      <c r="F6393" cm="1">
        <f t="array" aca="1" ref="F6393:R6393" ca="1">TRANSPOSE(INDIRECT(D6393))</f>
        <v>-5.4691400000000003</v>
      </c>
      <c r="G6393">
        <f ca="1"/>
        <v>1.4550899999999999E-4</v>
      </c>
      <c r="H6393">
        <f ca="1"/>
        <v>0</v>
      </c>
      <c r="I6393">
        <f ca="1"/>
        <v>126</v>
      </c>
      <c r="J6393" t="str">
        <f ca="1"/>
        <v>CS-Aaa-5YR</v>
      </c>
      <c r="K6393">
        <f ca="1"/>
        <v>-4.4655199999999997</v>
      </c>
      <c r="L6393">
        <f ca="1"/>
        <v>-3.8801100000000002</v>
      </c>
      <c r="M6393">
        <f ca="1"/>
        <v>-3.5826699999999998</v>
      </c>
      <c r="N6393">
        <f ca="1"/>
        <v>0.01</v>
      </c>
      <c r="O6393" t="str">
        <f ca="1"/>
        <v>BIC</v>
      </c>
      <c r="P6393" t="str">
        <f ca="1"/>
        <v>ctt</v>
      </c>
      <c r="Q6393">
        <f ca="1"/>
        <v>1E-4</v>
      </c>
      <c r="R6393" t="str">
        <f ca="1"/>
        <v>Series is Stationary. Null Hypothesis Rejecting</v>
      </c>
    </row>
    <row r="6394" spans="1:18" hidden="1">
      <c r="A6394" t="s">
        <v>685</v>
      </c>
      <c r="B6394">
        <v>0</v>
      </c>
      <c r="C6394">
        <f t="shared" si="43"/>
        <v>11813</v>
      </c>
      <c r="D6394" t="str">
        <f t="shared" si="42"/>
        <v>b11813:b11825</v>
      </c>
      <c r="F6394" cm="1">
        <f t="array" aca="1" ref="F6394:R6394" ca="1">TRANSPOSE(INDIRECT(D6394))</f>
        <v>-3.7524999999999999</v>
      </c>
      <c r="G6394">
        <f ca="1"/>
        <v>6.16103E-2</v>
      </c>
      <c r="H6394">
        <f ca="1"/>
        <v>0</v>
      </c>
      <c r="I6394">
        <f ca="1"/>
        <v>126</v>
      </c>
      <c r="J6394" t="str">
        <f ca="1"/>
        <v>CS-Aa-5YR</v>
      </c>
      <c r="K6394">
        <f ca="1"/>
        <v>-4.4655199999999997</v>
      </c>
      <c r="L6394">
        <f ca="1"/>
        <v>-3.8801100000000002</v>
      </c>
      <c r="M6394">
        <f ca="1"/>
        <v>-3.5826699999999998</v>
      </c>
      <c r="N6394">
        <f ca="1"/>
        <v>0.01</v>
      </c>
      <c r="O6394" t="str">
        <f ca="1"/>
        <v>BIC</v>
      </c>
      <c r="P6394" t="str">
        <f ca="1"/>
        <v>ctt</v>
      </c>
      <c r="Q6394">
        <f ca="1"/>
        <v>6.1600000000000002E-2</v>
      </c>
      <c r="R6394" t="str">
        <f ca="1"/>
        <v>Series is Non-stationary. Null Hypothesis Weak...</v>
      </c>
    </row>
    <row r="6395" spans="1:18" hidden="1">
      <c r="A6395" t="s">
        <v>250</v>
      </c>
      <c r="B6395" t="s">
        <v>697</v>
      </c>
      <c r="C6395">
        <f t="shared" si="43"/>
        <v>11828</v>
      </c>
      <c r="D6395" t="str">
        <f t="shared" si="42"/>
        <v>b11828:b11840</v>
      </c>
      <c r="F6395" cm="1">
        <f t="array" aca="1" ref="F6395:R6395" ca="1">TRANSPOSE(INDIRECT(D6395))</f>
        <v>-3.5759599999999998</v>
      </c>
      <c r="G6395">
        <f ca="1"/>
        <v>9.4902700000000006E-2</v>
      </c>
      <c r="H6395">
        <f ca="1"/>
        <v>0</v>
      </c>
      <c r="I6395">
        <f ca="1"/>
        <v>126</v>
      </c>
      <c r="J6395" t="str">
        <f ca="1"/>
        <v>CS-A-5YR</v>
      </c>
      <c r="K6395">
        <f ca="1"/>
        <v>-4.4655199999999997</v>
      </c>
      <c r="L6395">
        <f ca="1"/>
        <v>-3.8801100000000002</v>
      </c>
      <c r="M6395">
        <f ca="1"/>
        <v>-3.5826699999999998</v>
      </c>
      <c r="N6395">
        <f ca="1"/>
        <v>0.01</v>
      </c>
      <c r="O6395" t="str">
        <f ca="1"/>
        <v>BIC</v>
      </c>
      <c r="P6395" t="str">
        <f ca="1"/>
        <v>ctt</v>
      </c>
      <c r="Q6395">
        <f ca="1"/>
        <v>9.4899999999999998E-2</v>
      </c>
      <c r="R6395" t="str">
        <f ca="1"/>
        <v>Series is Non-stationary. Null Hypothesis Weak...</v>
      </c>
    </row>
    <row r="6396" spans="1:18" hidden="1">
      <c r="A6396" t="s">
        <v>252</v>
      </c>
      <c r="B6396" t="s">
        <v>253</v>
      </c>
      <c r="C6396">
        <f t="shared" si="43"/>
        <v>11843</v>
      </c>
      <c r="D6396" t="str">
        <f t="shared" si="42"/>
        <v>b11843:b11855</v>
      </c>
      <c r="F6396" cm="1">
        <f t="array" aca="1" ref="F6396:R6396" ca="1">TRANSPOSE(INDIRECT(D6396))</f>
        <v>-4.2427700000000002</v>
      </c>
      <c r="G6396">
        <f ca="1"/>
        <v>1.5195E-2</v>
      </c>
      <c r="H6396">
        <f ca="1"/>
        <v>0</v>
      </c>
      <c r="I6396">
        <f ca="1"/>
        <v>126</v>
      </c>
      <c r="J6396" t="str">
        <f ca="1"/>
        <v>CS-Baa-5YR</v>
      </c>
      <c r="K6396">
        <f ca="1"/>
        <v>-4.4655199999999997</v>
      </c>
      <c r="L6396">
        <f ca="1"/>
        <v>-3.8801100000000002</v>
      </c>
      <c r="M6396">
        <f ca="1"/>
        <v>-3.5826699999999998</v>
      </c>
      <c r="N6396">
        <f ca="1"/>
        <v>0.01</v>
      </c>
      <c r="O6396" t="str">
        <f ca="1"/>
        <v>BIC</v>
      </c>
      <c r="P6396" t="str">
        <f ca="1"/>
        <v>ctt</v>
      </c>
      <c r="Q6396">
        <f ca="1"/>
        <v>1.52E-2</v>
      </c>
      <c r="R6396" t="str">
        <f ca="1"/>
        <v>Series is Non-stationary. Null Hypothesis Weak...</v>
      </c>
    </row>
    <row r="6397" spans="1:18" hidden="1">
      <c r="A6397" t="s">
        <v>509</v>
      </c>
      <c r="C6397">
        <f t="shared" si="43"/>
        <v>11858</v>
      </c>
      <c r="D6397" t="str">
        <f t="shared" si="42"/>
        <v>b11858:b11870</v>
      </c>
      <c r="F6397" cm="1">
        <f t="array" aca="1" ref="F6397:R6397" ca="1">TRANSPOSE(INDIRECT(D6397))</f>
        <v>-3.0936599999999999</v>
      </c>
      <c r="G6397">
        <f ca="1"/>
        <v>0.25252400000000003</v>
      </c>
      <c r="H6397">
        <f ca="1"/>
        <v>0</v>
      </c>
      <c r="I6397">
        <f ca="1"/>
        <v>126</v>
      </c>
      <c r="J6397" t="str">
        <f ca="1"/>
        <v>CS-DCF-Aaa-3MO</v>
      </c>
      <c r="K6397">
        <f ca="1"/>
        <v>-4.4655199999999997</v>
      </c>
      <c r="L6397">
        <f ca="1"/>
        <v>-3.8801100000000002</v>
      </c>
      <c r="M6397">
        <f ca="1"/>
        <v>-3.5826699999999998</v>
      </c>
      <c r="N6397">
        <f ca="1"/>
        <v>0.01</v>
      </c>
      <c r="O6397" t="str">
        <f ca="1"/>
        <v>BIC</v>
      </c>
      <c r="P6397" t="str">
        <f ca="1"/>
        <v>ctt</v>
      </c>
      <c r="Q6397">
        <f ca="1"/>
        <v>0.2525</v>
      </c>
      <c r="R6397" t="str">
        <f ca="1"/>
        <v>Series is Non-stationary. Null Hypothesis Weak...</v>
      </c>
    </row>
    <row r="6398" spans="1:18" hidden="1">
      <c r="A6398" t="s">
        <v>241</v>
      </c>
      <c r="B6398">
        <v>-10.2004</v>
      </c>
      <c r="C6398">
        <f t="shared" si="43"/>
        <v>11873</v>
      </c>
      <c r="D6398" t="str">
        <f t="shared" si="42"/>
        <v>b11873:b11885</v>
      </c>
      <c r="F6398" cm="1">
        <f t="array" aca="1" ref="F6398:R6398" ca="1">TRANSPOSE(INDIRECT(D6398))</f>
        <v>-2.42537</v>
      </c>
      <c r="G6398">
        <f ca="1"/>
        <v>0.61163100000000004</v>
      </c>
      <c r="H6398">
        <f ca="1"/>
        <v>0</v>
      </c>
      <c r="I6398">
        <f ca="1"/>
        <v>126</v>
      </c>
      <c r="J6398" t="str">
        <f ca="1"/>
        <v>CS-DCF-Aa-3MO</v>
      </c>
      <c r="K6398">
        <f ca="1"/>
        <v>-4.4655199999999997</v>
      </c>
      <c r="L6398">
        <f ca="1"/>
        <v>-3.8801100000000002</v>
      </c>
      <c r="M6398">
        <f ca="1"/>
        <v>-3.5826699999999998</v>
      </c>
      <c r="N6398">
        <f ca="1"/>
        <v>0.01</v>
      </c>
      <c r="O6398" t="str">
        <f ca="1"/>
        <v>BIC</v>
      </c>
      <c r="P6398" t="str">
        <f ca="1"/>
        <v>ctt</v>
      </c>
      <c r="Q6398">
        <f ca="1"/>
        <v>0.61160000000000003</v>
      </c>
      <c r="R6398" t="str">
        <f ca="1"/>
        <v>Series is Non-stationary. Null Hypothesis Weak...</v>
      </c>
    </row>
    <row r="6399" spans="1:18" hidden="1">
      <c r="A6399" t="s">
        <v>242</v>
      </c>
      <c r="B6399" s="10">
        <v>3.6372900000000002E-18</v>
      </c>
      <c r="C6399">
        <f t="shared" si="43"/>
        <v>11888</v>
      </c>
      <c r="D6399" t="str">
        <f t="shared" si="42"/>
        <v>b11888:b11900</v>
      </c>
      <c r="F6399" cm="1">
        <f t="array" aca="1" ref="F6399:R6399" ca="1">TRANSPOSE(INDIRECT(D6399))</f>
        <v>-2.38313</v>
      </c>
      <c r="G6399">
        <f ca="1"/>
        <v>0.63504700000000003</v>
      </c>
      <c r="H6399">
        <f ca="1"/>
        <v>0</v>
      </c>
      <c r="I6399">
        <f ca="1"/>
        <v>126</v>
      </c>
      <c r="J6399" t="str">
        <f ca="1"/>
        <v>CS-DCF-A-3MO</v>
      </c>
      <c r="K6399">
        <f ca="1"/>
        <v>-4.4655199999999997</v>
      </c>
      <c r="L6399">
        <f ca="1"/>
        <v>-3.8801100000000002</v>
      </c>
      <c r="M6399">
        <f ca="1"/>
        <v>-3.5826699999999998</v>
      </c>
      <c r="N6399">
        <f ca="1"/>
        <v>0.01</v>
      </c>
      <c r="O6399" t="str">
        <f ca="1"/>
        <v>BIC</v>
      </c>
      <c r="P6399" t="str">
        <f ca="1"/>
        <v>ctt</v>
      </c>
      <c r="Q6399">
        <f ca="1"/>
        <v>0.63500000000000001</v>
      </c>
      <c r="R6399" t="str">
        <f ca="1"/>
        <v>Series is Non-stationary. Null Hypothesis Weak...</v>
      </c>
    </row>
    <row r="6400" spans="1:18" hidden="1">
      <c r="A6400" t="s">
        <v>243</v>
      </c>
      <c r="B6400">
        <v>0</v>
      </c>
      <c r="C6400">
        <f t="shared" si="43"/>
        <v>11903</v>
      </c>
      <c r="D6400" t="str">
        <f t="shared" si="42"/>
        <v>b11903:b11915</v>
      </c>
      <c r="F6400" cm="1">
        <f t="array" aca="1" ref="F6400:R6400" ca="1">TRANSPOSE(INDIRECT(D6400))</f>
        <v>-3.4074499999999999</v>
      </c>
      <c r="G6400">
        <f ca="1"/>
        <v>0.13816800000000001</v>
      </c>
      <c r="H6400">
        <f ca="1"/>
        <v>0</v>
      </c>
      <c r="I6400">
        <f ca="1"/>
        <v>126</v>
      </c>
      <c r="J6400" t="str">
        <f ca="1"/>
        <v>CS-DCF-Baa-3MO</v>
      </c>
      <c r="K6400">
        <f ca="1"/>
        <v>-4.4655199999999997</v>
      </c>
      <c r="L6400">
        <f ca="1"/>
        <v>-3.8801100000000002</v>
      </c>
      <c r="M6400">
        <f ca="1"/>
        <v>-3.5826699999999998</v>
      </c>
      <c r="N6400">
        <f ca="1"/>
        <v>0.01</v>
      </c>
      <c r="O6400" t="str">
        <f ca="1"/>
        <v>BIC</v>
      </c>
      <c r="P6400" t="str">
        <f ca="1"/>
        <v>ctt</v>
      </c>
      <c r="Q6400">
        <f ca="1"/>
        <v>0.13819999999999999</v>
      </c>
      <c r="R6400" t="str">
        <f ca="1"/>
        <v>Series is Non-stationary. Null Hypothesis Weak...</v>
      </c>
    </row>
    <row r="6401" spans="1:18" hidden="1">
      <c r="A6401" t="s">
        <v>244</v>
      </c>
      <c r="B6401">
        <v>126</v>
      </c>
      <c r="C6401">
        <f t="shared" si="43"/>
        <v>11918</v>
      </c>
      <c r="D6401" t="str">
        <f t="shared" si="42"/>
        <v>b11918:b11930</v>
      </c>
      <c r="F6401" cm="1">
        <f t="array" aca="1" ref="F6401:R6401" ca="1">TRANSPOSE(INDIRECT(D6401))</f>
        <v>-3.4337</v>
      </c>
      <c r="G6401">
        <f ca="1"/>
        <v>0.13062499999999999</v>
      </c>
      <c r="H6401">
        <f ca="1"/>
        <v>0</v>
      </c>
      <c r="I6401">
        <f ca="1"/>
        <v>126</v>
      </c>
      <c r="J6401" t="str">
        <f ca="1"/>
        <v>CS-DCF-Aaa-1YR</v>
      </c>
      <c r="K6401">
        <f ca="1"/>
        <v>-4.4655199999999997</v>
      </c>
      <c r="L6401">
        <f ca="1"/>
        <v>-3.8801100000000002</v>
      </c>
      <c r="M6401">
        <f ca="1"/>
        <v>-3.5826699999999998</v>
      </c>
      <c r="N6401">
        <f ca="1"/>
        <v>0.01</v>
      </c>
      <c r="O6401" t="str">
        <f ca="1"/>
        <v>BIC</v>
      </c>
      <c r="P6401" t="str">
        <f ca="1"/>
        <v>ctt</v>
      </c>
      <c r="Q6401">
        <f ca="1"/>
        <v>0.13059999999999999</v>
      </c>
      <c r="R6401" t="str">
        <f ca="1"/>
        <v>Series is Non-stationary. Null Hypothesis Weak...</v>
      </c>
    </row>
    <row r="6402" spans="1:18" hidden="1">
      <c r="A6402" t="s">
        <v>169</v>
      </c>
      <c r="B6402" t="s">
        <v>711</v>
      </c>
      <c r="C6402">
        <f t="shared" si="43"/>
        <v>11933</v>
      </c>
      <c r="D6402" t="str">
        <f t="shared" si="42"/>
        <v>b11933:b11945</v>
      </c>
      <c r="F6402" cm="1">
        <f t="array" aca="1" ref="F6402:R6402" ca="1">TRANSPOSE(INDIRECT(D6402))</f>
        <v>-2.9199199999999998</v>
      </c>
      <c r="G6402">
        <f ca="1"/>
        <v>0.3347</v>
      </c>
      <c r="H6402">
        <f ca="1"/>
        <v>0</v>
      </c>
      <c r="I6402">
        <f ca="1"/>
        <v>126</v>
      </c>
      <c r="J6402" t="str">
        <f ca="1"/>
        <v>CS-DCF-Aa-1YR</v>
      </c>
      <c r="K6402">
        <f ca="1"/>
        <v>-4.4655199999999997</v>
      </c>
      <c r="L6402">
        <f ca="1"/>
        <v>-3.8801100000000002</v>
      </c>
      <c r="M6402">
        <f ca="1"/>
        <v>-3.5826699999999998</v>
      </c>
      <c r="N6402">
        <f ca="1"/>
        <v>0.01</v>
      </c>
      <c r="O6402" t="str">
        <f ca="1"/>
        <v>BIC</v>
      </c>
      <c r="P6402" t="str">
        <f ca="1"/>
        <v>ctt</v>
      </c>
      <c r="Q6402">
        <f ca="1"/>
        <v>0.3347</v>
      </c>
      <c r="R6402" t="str">
        <f ca="1"/>
        <v>Series is Non-stationary. Null Hypothesis Weak...</v>
      </c>
    </row>
    <row r="6403" spans="1:18" hidden="1">
      <c r="A6403" t="s">
        <v>246</v>
      </c>
      <c r="B6403">
        <v>-2.58371</v>
      </c>
      <c r="C6403">
        <f t="shared" si="43"/>
        <v>11948</v>
      </c>
      <c r="D6403" t="str">
        <f t="shared" si="42"/>
        <v>b11948:b11960</v>
      </c>
      <c r="F6403" cm="1">
        <f t="array" aca="1" ref="F6403:R6403" ca="1">TRANSPOSE(INDIRECT(D6403))</f>
        <v>-2.8297500000000002</v>
      </c>
      <c r="G6403">
        <f ca="1"/>
        <v>0.38209399999999999</v>
      </c>
      <c r="H6403">
        <f ca="1"/>
        <v>0</v>
      </c>
      <c r="I6403">
        <f ca="1"/>
        <v>126</v>
      </c>
      <c r="J6403" t="str">
        <f ca="1"/>
        <v>CS-DCF-A-1YR</v>
      </c>
      <c r="K6403">
        <f ca="1"/>
        <v>-4.4655199999999997</v>
      </c>
      <c r="L6403">
        <f ca="1"/>
        <v>-3.8801100000000002</v>
      </c>
      <c r="M6403">
        <f ca="1"/>
        <v>-3.5826699999999998</v>
      </c>
      <c r="N6403">
        <f ca="1"/>
        <v>0.01</v>
      </c>
      <c r="O6403" t="str">
        <f ca="1"/>
        <v>BIC</v>
      </c>
      <c r="P6403" t="str">
        <f ca="1"/>
        <v>ctt</v>
      </c>
      <c r="Q6403">
        <f ca="1"/>
        <v>0.3821</v>
      </c>
      <c r="R6403" t="str">
        <f ca="1"/>
        <v>Series is Non-stationary. Null Hypothesis Weak...</v>
      </c>
    </row>
    <row r="6404" spans="1:18" hidden="1">
      <c r="A6404" t="s">
        <v>247</v>
      </c>
      <c r="B6404">
        <v>-1.94333</v>
      </c>
      <c r="C6404">
        <f t="shared" si="43"/>
        <v>11963</v>
      </c>
      <c r="D6404" t="str">
        <f t="shared" si="42"/>
        <v>b11963:b11975</v>
      </c>
      <c r="F6404" cm="1">
        <f t="array" aca="1" ref="F6404:R6404" ca="1">TRANSPOSE(INDIRECT(D6404))</f>
        <v>-3.9139499999999998</v>
      </c>
      <c r="G6404">
        <f ca="1"/>
        <v>4.0119599999999998E-2</v>
      </c>
      <c r="H6404">
        <f ca="1"/>
        <v>0</v>
      </c>
      <c r="I6404">
        <f ca="1"/>
        <v>126</v>
      </c>
      <c r="J6404" t="str">
        <f ca="1"/>
        <v>CS-DCF-Baa-1YR</v>
      </c>
      <c r="K6404">
        <f ca="1"/>
        <v>-4.4655199999999997</v>
      </c>
      <c r="L6404">
        <f ca="1"/>
        <v>-3.8801100000000002</v>
      </c>
      <c r="M6404">
        <f ca="1"/>
        <v>-3.5826699999999998</v>
      </c>
      <c r="N6404">
        <f ca="1"/>
        <v>0.01</v>
      </c>
      <c r="O6404" t="str">
        <f ca="1"/>
        <v>BIC</v>
      </c>
      <c r="P6404" t="str">
        <f ca="1"/>
        <v>ctt</v>
      </c>
      <c r="Q6404">
        <f ca="1"/>
        <v>4.0099999999999997E-2</v>
      </c>
      <c r="R6404" t="str">
        <f ca="1"/>
        <v>Series is Non-stationary. Null Hypothesis Weak...</v>
      </c>
    </row>
    <row r="6405" spans="1:18" hidden="1">
      <c r="A6405" t="s">
        <v>248</v>
      </c>
      <c r="B6405">
        <v>-1.61487</v>
      </c>
      <c r="C6405">
        <f t="shared" si="43"/>
        <v>11978</v>
      </c>
      <c r="D6405" t="str">
        <f t="shared" si="42"/>
        <v>b11978:b11990</v>
      </c>
      <c r="F6405" cm="1">
        <f t="array" aca="1" ref="F6405:R6405" ca="1">TRANSPOSE(INDIRECT(D6405))</f>
        <v>-5.3278299999999996</v>
      </c>
      <c r="G6405">
        <f ca="1"/>
        <v>2.6754699999999998E-4</v>
      </c>
      <c r="H6405">
        <f ca="1"/>
        <v>0</v>
      </c>
      <c r="I6405">
        <f ca="1"/>
        <v>126</v>
      </c>
      <c r="J6405" t="str">
        <f ca="1"/>
        <v>CS-DCF-Aaa-5YR</v>
      </c>
      <c r="K6405">
        <f ca="1"/>
        <v>-4.4655199999999997</v>
      </c>
      <c r="L6405">
        <f ca="1"/>
        <v>-3.8801100000000002</v>
      </c>
      <c r="M6405">
        <f ca="1"/>
        <v>-3.5826699999999998</v>
      </c>
      <c r="N6405">
        <f ca="1"/>
        <v>0.01</v>
      </c>
      <c r="O6405" t="str">
        <f ca="1"/>
        <v>BIC</v>
      </c>
      <c r="P6405" t="str">
        <f ca="1"/>
        <v>ctt</v>
      </c>
      <c r="Q6405">
        <f ca="1"/>
        <v>2.9999999999999997E-4</v>
      </c>
      <c r="R6405" t="str">
        <f ca="1"/>
        <v>Series is Stationary. Null Hypothesis Rejecting</v>
      </c>
    </row>
    <row r="6406" spans="1:18" hidden="1">
      <c r="A6406" t="s">
        <v>265</v>
      </c>
      <c r="B6406">
        <v>0.05</v>
      </c>
      <c r="C6406">
        <f t="shared" si="43"/>
        <v>11993</v>
      </c>
      <c r="D6406" t="str">
        <f t="shared" si="42"/>
        <v>b11993:b12005</v>
      </c>
      <c r="F6406" cm="1">
        <f t="array" aca="1" ref="F6406:R6406" ca="1">TRANSPOSE(INDIRECT(D6406))</f>
        <v>-3.6599599999999999</v>
      </c>
      <c r="G6406">
        <f ca="1"/>
        <v>7.7645900000000004E-2</v>
      </c>
      <c r="H6406">
        <f ca="1"/>
        <v>0</v>
      </c>
      <c r="I6406">
        <f ca="1"/>
        <v>126</v>
      </c>
      <c r="J6406" t="str">
        <f ca="1"/>
        <v>CS-DCF-Aa-5YR</v>
      </c>
      <c r="K6406">
        <f ca="1"/>
        <v>-4.4655199999999997</v>
      </c>
      <c r="L6406">
        <f ca="1"/>
        <v>-3.8801100000000002</v>
      </c>
      <c r="M6406">
        <f ca="1"/>
        <v>-3.5826699999999998</v>
      </c>
      <c r="N6406">
        <f ca="1"/>
        <v>0.01</v>
      </c>
      <c r="O6406" t="str">
        <f ca="1"/>
        <v>BIC</v>
      </c>
      <c r="P6406" t="str">
        <f ca="1"/>
        <v>ctt</v>
      </c>
      <c r="Q6406">
        <f ca="1"/>
        <v>7.7600000000000002E-2</v>
      </c>
      <c r="R6406" t="str">
        <f ca="1"/>
        <v>Series is Non-stationary. Null Hypothesis Weak...</v>
      </c>
    </row>
    <row r="6407" spans="1:18" hidden="1">
      <c r="A6407" t="s">
        <v>683</v>
      </c>
      <c r="B6407" t="s">
        <v>403</v>
      </c>
      <c r="C6407">
        <f t="shared" si="43"/>
        <v>12008</v>
      </c>
      <c r="D6407" t="str">
        <f t="shared" si="42"/>
        <v>b12008:b12020</v>
      </c>
      <c r="F6407" cm="1">
        <f t="array" aca="1" ref="F6407:R6407" ca="1">TRANSPOSE(INDIRECT(D6407))</f>
        <v>-3.4904000000000002</v>
      </c>
      <c r="G6407">
        <f ca="1"/>
        <v>0.11536299999999999</v>
      </c>
      <c r="H6407">
        <f ca="1"/>
        <v>0</v>
      </c>
      <c r="I6407">
        <f ca="1"/>
        <v>126</v>
      </c>
      <c r="J6407" t="str">
        <f ca="1"/>
        <v>CS-DCF-A-5YR</v>
      </c>
      <c r="K6407">
        <f ca="1"/>
        <v>-4.4655199999999997</v>
      </c>
      <c r="L6407">
        <f ca="1"/>
        <v>-3.8801100000000002</v>
      </c>
      <c r="M6407">
        <f ca="1"/>
        <v>-3.5826699999999998</v>
      </c>
      <c r="N6407">
        <f ca="1"/>
        <v>0.01</v>
      </c>
      <c r="O6407" t="str">
        <f ca="1"/>
        <v>BIC</v>
      </c>
      <c r="P6407" t="str">
        <f ca="1"/>
        <v>ctt</v>
      </c>
      <c r="Q6407">
        <f ca="1"/>
        <v>0.1154</v>
      </c>
      <c r="R6407" t="str">
        <f ca="1"/>
        <v>Series is Non-stationary. Null Hypothesis Weak...</v>
      </c>
    </row>
    <row r="6408" spans="1:18" hidden="1">
      <c r="A6408" t="s">
        <v>684</v>
      </c>
      <c r="B6408" t="s">
        <v>686</v>
      </c>
      <c r="C6408">
        <f t="shared" si="43"/>
        <v>12023</v>
      </c>
      <c r="D6408" t="str">
        <f t="shared" si="42"/>
        <v>b12023:b12035</v>
      </c>
      <c r="F6408" cm="1">
        <f t="array" aca="1" ref="F6408:R6408" ca="1">TRANSPOSE(INDIRECT(D6408))</f>
        <v>-3.9457300000000002</v>
      </c>
      <c r="G6408">
        <f ca="1"/>
        <v>3.67327E-2</v>
      </c>
      <c r="H6408">
        <f ca="1"/>
        <v>0</v>
      </c>
      <c r="I6408">
        <f ca="1"/>
        <v>126</v>
      </c>
      <c r="J6408" t="str">
        <f ca="1"/>
        <v>CS-DCF-Baa-5YR</v>
      </c>
      <c r="K6408">
        <f ca="1"/>
        <v>-4.4655199999999997</v>
      </c>
      <c r="L6408">
        <f ca="1"/>
        <v>-3.8801100000000002</v>
      </c>
      <c r="M6408">
        <f ca="1"/>
        <v>-3.5826699999999998</v>
      </c>
      <c r="N6408">
        <f ca="1"/>
        <v>0.01</v>
      </c>
      <c r="O6408" t="str">
        <f ca="1"/>
        <v>BIC</v>
      </c>
      <c r="P6408" t="str">
        <f ca="1"/>
        <v>ctt</v>
      </c>
      <c r="Q6408">
        <f ca="1"/>
        <v>3.6700000000000003E-2</v>
      </c>
      <c r="R6408" t="str">
        <f ca="1"/>
        <v>Series is Non-stationary. Null Hypothesis Weak...</v>
      </c>
    </row>
    <row r="6409" spans="1:18" hidden="1">
      <c r="A6409" t="s">
        <v>685</v>
      </c>
      <c r="B6409">
        <v>0</v>
      </c>
      <c r="C6409">
        <f t="shared" si="43"/>
        <v>12038</v>
      </c>
      <c r="D6409" t="str">
        <f t="shared" si="42"/>
        <v>b12038:b12050</v>
      </c>
      <c r="F6409" cm="1">
        <f t="array" aca="1" ref="F6409:R6409" ca="1">TRANSPOSE(INDIRECT(D6409))</f>
        <v>-11.329700000000001</v>
      </c>
      <c r="G6409">
        <f ca="1"/>
        <v>4.5037099999999999E-18</v>
      </c>
      <c r="H6409">
        <f ca="1"/>
        <v>0</v>
      </c>
      <c r="I6409">
        <f ca="1"/>
        <v>126</v>
      </c>
      <c r="J6409" t="str">
        <f ca="1"/>
        <v>CS-Aaa-3MO-diff</v>
      </c>
      <c r="K6409">
        <f ca="1"/>
        <v>-4.4655199999999997</v>
      </c>
      <c r="L6409">
        <f ca="1"/>
        <v>-3.8801100000000002</v>
      </c>
      <c r="M6409">
        <f ca="1"/>
        <v>-3.5826699999999998</v>
      </c>
      <c r="N6409">
        <f ca="1"/>
        <v>0.01</v>
      </c>
      <c r="O6409" t="str">
        <f ca="1"/>
        <v>BIC</v>
      </c>
      <c r="P6409" t="str">
        <f ca="1"/>
        <v>ctt</v>
      </c>
      <c r="Q6409">
        <f ca="1"/>
        <v>0</v>
      </c>
      <c r="R6409" t="str">
        <f ca="1"/>
        <v>Series is Stationary. Null Hypothesis Rejecting</v>
      </c>
    </row>
    <row r="6410" spans="1:18" hidden="1">
      <c r="A6410" t="s">
        <v>250</v>
      </c>
      <c r="B6410" t="s">
        <v>697</v>
      </c>
      <c r="C6410">
        <f t="shared" si="43"/>
        <v>12053</v>
      </c>
      <c r="D6410" t="str">
        <f t="shared" si="42"/>
        <v>b12053:b12065</v>
      </c>
      <c r="F6410" cm="1">
        <f t="array" aca="1" ref="F6410:R6410" ca="1">TRANSPOSE(INDIRECT(D6410))</f>
        <v>-11.329700000000001</v>
      </c>
      <c r="G6410">
        <f ca="1"/>
        <v>4.5037099999999999E-18</v>
      </c>
      <c r="H6410">
        <f ca="1"/>
        <v>0</v>
      </c>
      <c r="I6410">
        <f ca="1"/>
        <v>126</v>
      </c>
      <c r="J6410" t="str">
        <f ca="1"/>
        <v>CS-Aa-3MO-diff</v>
      </c>
      <c r="K6410">
        <f ca="1"/>
        <v>-4.4655199999999997</v>
      </c>
      <c r="L6410">
        <f ca="1"/>
        <v>-3.8801100000000002</v>
      </c>
      <c r="M6410">
        <f ca="1"/>
        <v>-3.5826699999999998</v>
      </c>
      <c r="N6410">
        <f ca="1"/>
        <v>0.01</v>
      </c>
      <c r="O6410" t="str">
        <f ca="1"/>
        <v>BIC</v>
      </c>
      <c r="P6410" t="str">
        <f ca="1"/>
        <v>ctt</v>
      </c>
      <c r="Q6410">
        <f ca="1"/>
        <v>0</v>
      </c>
      <c r="R6410" t="str">
        <f ca="1"/>
        <v>Series is Stationary. Null Hypothesis Rejecting</v>
      </c>
    </row>
    <row r="6411" spans="1:18" hidden="1">
      <c r="A6411" t="s">
        <v>252</v>
      </c>
      <c r="B6411" t="s">
        <v>253</v>
      </c>
      <c r="C6411">
        <f t="shared" si="43"/>
        <v>12068</v>
      </c>
      <c r="D6411" t="str">
        <f t="shared" si="42"/>
        <v>b12068:b12080</v>
      </c>
      <c r="F6411" cm="1">
        <f t="array" aca="1" ref="F6411:R6411" ca="1">TRANSPOSE(INDIRECT(D6411))</f>
        <v>-6.4183399999999997</v>
      </c>
      <c r="G6411">
        <f ca="1"/>
        <v>1.6430199999999999E-6</v>
      </c>
      <c r="H6411">
        <f ca="1"/>
        <v>3</v>
      </c>
      <c r="I6411">
        <f ca="1"/>
        <v>123</v>
      </c>
      <c r="J6411" t="str">
        <f ca="1"/>
        <v>CS-A-3MO-diff</v>
      </c>
      <c r="K6411">
        <f ca="1"/>
        <v>-4.4678899999999997</v>
      </c>
      <c r="L6411">
        <f ca="1"/>
        <v>-3.8812899999999999</v>
      </c>
      <c r="M6411">
        <f ca="1"/>
        <v>-3.5834000000000001</v>
      </c>
      <c r="N6411">
        <f ca="1"/>
        <v>0.01</v>
      </c>
      <c r="O6411" t="str">
        <f ca="1"/>
        <v>BIC</v>
      </c>
      <c r="P6411" t="str">
        <f ca="1"/>
        <v>ctt</v>
      </c>
      <c r="Q6411">
        <f ca="1"/>
        <v>0</v>
      </c>
      <c r="R6411" t="str">
        <f ca="1"/>
        <v>Series is Stationary. Null Hypothesis Rejecting</v>
      </c>
    </row>
    <row r="6412" spans="1:18" hidden="1">
      <c r="A6412" t="s">
        <v>510</v>
      </c>
      <c r="C6412">
        <f t="shared" si="43"/>
        <v>12083</v>
      </c>
      <c r="D6412" t="str">
        <f t="shared" si="42"/>
        <v>b12083:b12095</v>
      </c>
      <c r="F6412" cm="1">
        <f t="array" aca="1" ref="F6412:R6412" ca="1">TRANSPOSE(INDIRECT(D6412))</f>
        <v>-5.6238999999999999</v>
      </c>
      <c r="G6412">
        <f ca="1"/>
        <v>7.32695E-5</v>
      </c>
      <c r="H6412">
        <f ca="1"/>
        <v>3</v>
      </c>
      <c r="I6412">
        <f ca="1"/>
        <v>123</v>
      </c>
      <c r="J6412" t="str">
        <f ca="1"/>
        <v>CS-Baa-3MO-diff</v>
      </c>
      <c r="K6412">
        <f ca="1"/>
        <v>-4.4678899999999997</v>
      </c>
      <c r="L6412">
        <f ca="1"/>
        <v>-3.8812899999999999</v>
      </c>
      <c r="M6412">
        <f ca="1"/>
        <v>-3.5834000000000001</v>
      </c>
      <c r="N6412">
        <f ca="1"/>
        <v>0.01</v>
      </c>
      <c r="O6412" t="str">
        <f ca="1"/>
        <v>BIC</v>
      </c>
      <c r="P6412" t="str">
        <f ca="1"/>
        <v>ctt</v>
      </c>
      <c r="Q6412">
        <f ca="1"/>
        <v>1E-4</v>
      </c>
      <c r="R6412" t="str">
        <f ca="1"/>
        <v>Series is Stationary. Null Hypothesis Rejecting</v>
      </c>
    </row>
    <row r="6413" spans="1:18" hidden="1">
      <c r="A6413" t="s">
        <v>241</v>
      </c>
      <c r="B6413">
        <v>-4.5074399999999999</v>
      </c>
      <c r="C6413">
        <f t="shared" si="43"/>
        <v>12098</v>
      </c>
      <c r="D6413" t="str">
        <f t="shared" si="42"/>
        <v>b12098:b12110</v>
      </c>
      <c r="F6413" cm="1">
        <f t="array" aca="1" ref="F6413:R6413" ca="1">TRANSPOSE(INDIRECT(D6413))</f>
        <v>-10.446999999999999</v>
      </c>
      <c r="G6413">
        <f ca="1"/>
        <v>4.11768E-16</v>
      </c>
      <c r="H6413">
        <f ca="1"/>
        <v>0</v>
      </c>
      <c r="I6413">
        <f ca="1"/>
        <v>126</v>
      </c>
      <c r="J6413" t="str">
        <f ca="1"/>
        <v>CS-Aaa-1YR-diff</v>
      </c>
      <c r="K6413">
        <f ca="1"/>
        <v>-4.4655199999999997</v>
      </c>
      <c r="L6413">
        <f ca="1"/>
        <v>-3.8801100000000002</v>
      </c>
      <c r="M6413">
        <f ca="1"/>
        <v>-3.5826699999999998</v>
      </c>
      <c r="N6413">
        <f ca="1"/>
        <v>0.01</v>
      </c>
      <c r="O6413" t="str">
        <f ca="1"/>
        <v>BIC</v>
      </c>
      <c r="P6413" t="str">
        <f ca="1"/>
        <v>ctt</v>
      </c>
      <c r="Q6413">
        <f ca="1"/>
        <v>0</v>
      </c>
      <c r="R6413" t="str">
        <f ca="1"/>
        <v>Series is Stationary. Null Hypothesis Rejecting</v>
      </c>
    </row>
    <row r="6414" spans="1:18" hidden="1">
      <c r="A6414" t="s">
        <v>242</v>
      </c>
      <c r="B6414" s="10">
        <v>9.1499700000000001E-6</v>
      </c>
      <c r="C6414">
        <f t="shared" si="43"/>
        <v>12113</v>
      </c>
      <c r="D6414" t="str">
        <f t="shared" si="42"/>
        <v>b12113:b12125</v>
      </c>
      <c r="F6414" cm="1">
        <f t="array" aca="1" ref="F6414:R6414" ca="1">TRANSPOSE(INDIRECT(D6414))</f>
        <v>-10.446999999999999</v>
      </c>
      <c r="G6414">
        <f ca="1"/>
        <v>4.11768E-16</v>
      </c>
      <c r="H6414">
        <f ca="1"/>
        <v>0</v>
      </c>
      <c r="I6414">
        <f ca="1"/>
        <v>126</v>
      </c>
      <c r="J6414" t="str">
        <f ca="1"/>
        <v>CS-Aa-1YR-diff</v>
      </c>
      <c r="K6414">
        <f ca="1"/>
        <v>-4.4655199999999997</v>
      </c>
      <c r="L6414">
        <f ca="1"/>
        <v>-3.8801100000000002</v>
      </c>
      <c r="M6414">
        <f ca="1"/>
        <v>-3.5826699999999998</v>
      </c>
      <c r="N6414">
        <f ca="1"/>
        <v>0.01</v>
      </c>
      <c r="O6414" t="str">
        <f ca="1"/>
        <v>BIC</v>
      </c>
      <c r="P6414" t="str">
        <f ca="1"/>
        <v>ctt</v>
      </c>
      <c r="Q6414">
        <f ca="1"/>
        <v>0</v>
      </c>
      <c r="R6414" t="str">
        <f ca="1"/>
        <v>Series is Stationary. Null Hypothesis Rejecting</v>
      </c>
    </row>
    <row r="6415" spans="1:18" hidden="1">
      <c r="A6415" t="s">
        <v>243</v>
      </c>
      <c r="B6415">
        <v>3</v>
      </c>
      <c r="C6415">
        <f t="shared" si="43"/>
        <v>12128</v>
      </c>
      <c r="D6415" t="str">
        <f t="shared" si="42"/>
        <v>b12128:b12140</v>
      </c>
      <c r="F6415" cm="1">
        <f t="array" aca="1" ref="F6415:R6415" ca="1">TRANSPOSE(INDIRECT(D6415))</f>
        <v>-10.130000000000001</v>
      </c>
      <c r="G6415">
        <f ca="1"/>
        <v>2.2511899999999998E-15</v>
      </c>
      <c r="H6415">
        <f ca="1"/>
        <v>0</v>
      </c>
      <c r="I6415">
        <f ca="1"/>
        <v>126</v>
      </c>
      <c r="J6415" t="str">
        <f ca="1"/>
        <v>CS-A-1YR-diff</v>
      </c>
      <c r="K6415">
        <f ca="1"/>
        <v>-4.4655199999999997</v>
      </c>
      <c r="L6415">
        <f ca="1"/>
        <v>-3.8801100000000002</v>
      </c>
      <c r="M6415">
        <f ca="1"/>
        <v>-3.5826699999999998</v>
      </c>
      <c r="N6415">
        <f ca="1"/>
        <v>0.01</v>
      </c>
      <c r="O6415" t="str">
        <f ca="1"/>
        <v>BIC</v>
      </c>
      <c r="P6415" t="str">
        <f ca="1"/>
        <v>ctt</v>
      </c>
      <c r="Q6415">
        <f ca="1"/>
        <v>0</v>
      </c>
      <c r="R6415" t="str">
        <f ca="1"/>
        <v>Series is Stationary. Null Hypothesis Rejecting</v>
      </c>
    </row>
    <row r="6416" spans="1:18" hidden="1">
      <c r="A6416" t="s">
        <v>244</v>
      </c>
      <c r="B6416">
        <v>123</v>
      </c>
      <c r="C6416">
        <f t="shared" si="43"/>
        <v>12143</v>
      </c>
      <c r="D6416" t="str">
        <f t="shared" si="42"/>
        <v>b12143:b12155</v>
      </c>
      <c r="F6416" cm="1">
        <f t="array" aca="1" ref="F6416:R6416" ca="1">TRANSPOSE(INDIRECT(D6416))</f>
        <v>-9.3774099999999994</v>
      </c>
      <c r="G6416">
        <f ca="1"/>
        <v>1.42605E-13</v>
      </c>
      <c r="H6416">
        <f ca="1"/>
        <v>0</v>
      </c>
      <c r="I6416">
        <f ca="1"/>
        <v>126</v>
      </c>
      <c r="J6416" t="str">
        <f ca="1"/>
        <v>CS-Baa-1YR-diff</v>
      </c>
      <c r="K6416">
        <f ca="1"/>
        <v>-4.4655199999999997</v>
      </c>
      <c r="L6416">
        <f ca="1"/>
        <v>-3.8801100000000002</v>
      </c>
      <c r="M6416">
        <f ca="1"/>
        <v>-3.5826699999999998</v>
      </c>
      <c r="N6416">
        <f ca="1"/>
        <v>0.01</v>
      </c>
      <c r="O6416" t="str">
        <f ca="1"/>
        <v>BIC</v>
      </c>
      <c r="P6416" t="str">
        <f ca="1"/>
        <v>ctt</v>
      </c>
      <c r="Q6416">
        <f ca="1"/>
        <v>0</v>
      </c>
      <c r="R6416" t="str">
        <f ca="1"/>
        <v>Series is Stationary. Null Hypothesis Rejecting</v>
      </c>
    </row>
    <row r="6417" spans="1:18" hidden="1">
      <c r="A6417" t="s">
        <v>169</v>
      </c>
      <c r="B6417" t="s">
        <v>712</v>
      </c>
      <c r="C6417">
        <f t="shared" si="43"/>
        <v>12158</v>
      </c>
      <c r="D6417" t="str">
        <f t="shared" si="42"/>
        <v>b12158:b12170</v>
      </c>
      <c r="F6417" cm="1">
        <f t="array" aca="1" ref="F6417:R6417" ca="1">TRANSPOSE(INDIRECT(D6417))</f>
        <v>-9.3629800000000003</v>
      </c>
      <c r="G6417">
        <f ca="1"/>
        <v>1.5459600000000001E-13</v>
      </c>
      <c r="H6417">
        <f ca="1"/>
        <v>0</v>
      </c>
      <c r="I6417">
        <f ca="1"/>
        <v>126</v>
      </c>
      <c r="J6417" t="str">
        <f ca="1"/>
        <v>CS-Aaa-5YR-diff</v>
      </c>
      <c r="K6417">
        <f ca="1"/>
        <v>-4.4655199999999997</v>
      </c>
      <c r="L6417">
        <f ca="1"/>
        <v>-3.8801100000000002</v>
      </c>
      <c r="M6417">
        <f ca="1"/>
        <v>-3.5826699999999998</v>
      </c>
      <c r="N6417">
        <f ca="1"/>
        <v>0.01</v>
      </c>
      <c r="O6417" t="str">
        <f ca="1"/>
        <v>BIC</v>
      </c>
      <c r="P6417" t="str">
        <f ca="1"/>
        <v>ctt</v>
      </c>
      <c r="Q6417">
        <f ca="1"/>
        <v>0</v>
      </c>
      <c r="R6417" t="str">
        <f ca="1"/>
        <v>Series is Stationary. Null Hypothesis Rejecting</v>
      </c>
    </row>
    <row r="6418" spans="1:18" hidden="1">
      <c r="A6418" t="s">
        <v>246</v>
      </c>
      <c r="B6418">
        <v>-2.5841599999999998</v>
      </c>
      <c r="C6418">
        <f t="shared" si="43"/>
        <v>12173</v>
      </c>
      <c r="D6418" t="str">
        <f t="shared" si="42"/>
        <v>b12173:b12185</v>
      </c>
      <c r="F6418" cm="1">
        <f t="array" aca="1" ref="F6418:R6418" ca="1">TRANSPOSE(INDIRECT(D6418))</f>
        <v>-9.3629800000000003</v>
      </c>
      <c r="G6418">
        <f ca="1"/>
        <v>1.5459600000000001E-13</v>
      </c>
      <c r="H6418">
        <f ca="1"/>
        <v>0</v>
      </c>
      <c r="I6418">
        <f ca="1"/>
        <v>126</v>
      </c>
      <c r="J6418" t="str">
        <f ca="1"/>
        <v>CS-Aa-5YR-diff</v>
      </c>
      <c r="K6418">
        <f ca="1"/>
        <v>-4.4655199999999997</v>
      </c>
      <c r="L6418">
        <f ca="1"/>
        <v>-3.8801100000000002</v>
      </c>
      <c r="M6418">
        <f ca="1"/>
        <v>-3.5826699999999998</v>
      </c>
      <c r="N6418">
        <f ca="1"/>
        <v>0.01</v>
      </c>
      <c r="O6418" t="str">
        <f ca="1"/>
        <v>BIC</v>
      </c>
      <c r="P6418" t="str">
        <f ca="1"/>
        <v>ctt</v>
      </c>
      <c r="Q6418">
        <f ca="1"/>
        <v>0</v>
      </c>
      <c r="R6418" t="str">
        <f ca="1"/>
        <v>Series is Stationary. Null Hypothesis Rejecting</v>
      </c>
    </row>
    <row r="6419" spans="1:18" hidden="1">
      <c r="A6419" t="s">
        <v>247</v>
      </c>
      <c r="B6419">
        <v>-1.94339</v>
      </c>
      <c r="C6419">
        <f t="shared" si="43"/>
        <v>12188</v>
      </c>
      <c r="D6419" t="str">
        <f t="shared" si="42"/>
        <v>b12188:b12200</v>
      </c>
      <c r="F6419" cm="1">
        <f t="array" aca="1" ref="F6419:R6419" ca="1">TRANSPOSE(INDIRECT(D6419))</f>
        <v>-8.7159800000000001</v>
      </c>
      <c r="G6419">
        <f ca="1"/>
        <v>5.90832E-12</v>
      </c>
      <c r="H6419">
        <f ca="1"/>
        <v>1</v>
      </c>
      <c r="I6419">
        <f ca="1"/>
        <v>125</v>
      </c>
      <c r="J6419" t="str">
        <f ca="1"/>
        <v>CS-A-5YR-diff</v>
      </c>
      <c r="K6419">
        <f ca="1"/>
        <v>-4.4663000000000004</v>
      </c>
      <c r="L6419">
        <f ca="1"/>
        <v>-3.8805000000000001</v>
      </c>
      <c r="M6419">
        <f ca="1"/>
        <v>-3.58291</v>
      </c>
      <c r="N6419">
        <f ca="1"/>
        <v>0.01</v>
      </c>
      <c r="O6419" t="str">
        <f ca="1"/>
        <v>BIC</v>
      </c>
      <c r="P6419" t="str">
        <f ca="1"/>
        <v>ctt</v>
      </c>
      <c r="Q6419">
        <f ca="1"/>
        <v>0</v>
      </c>
      <c r="R6419" t="str">
        <f ca="1"/>
        <v>Series is Stationary. Null Hypothesis Rejecting</v>
      </c>
    </row>
    <row r="6420" spans="1:18" hidden="1">
      <c r="A6420" t="s">
        <v>248</v>
      </c>
      <c r="B6420">
        <v>-1.61483</v>
      </c>
      <c r="C6420">
        <f t="shared" si="43"/>
        <v>12203</v>
      </c>
      <c r="D6420" t="str">
        <f t="shared" si="42"/>
        <v>b12203:b12215</v>
      </c>
      <c r="F6420" cm="1">
        <f t="array" aca="1" ref="F6420:R6420" ca="1">TRANSPOSE(INDIRECT(D6420))</f>
        <v>-8.6207600000000006</v>
      </c>
      <c r="G6420">
        <f ca="1"/>
        <v>1.0120500000000001E-11</v>
      </c>
      <c r="H6420">
        <f ca="1"/>
        <v>0</v>
      </c>
      <c r="I6420">
        <f ca="1"/>
        <v>126</v>
      </c>
      <c r="J6420" t="str">
        <f ca="1"/>
        <v>CS-Baa-5YR-diff</v>
      </c>
      <c r="K6420">
        <f ca="1"/>
        <v>-4.4655199999999997</v>
      </c>
      <c r="L6420">
        <f ca="1"/>
        <v>-3.8801100000000002</v>
      </c>
      <c r="M6420">
        <f ca="1"/>
        <v>-3.5826699999999998</v>
      </c>
      <c r="N6420">
        <f ca="1"/>
        <v>0.01</v>
      </c>
      <c r="O6420" t="str">
        <f ca="1"/>
        <v>BIC</v>
      </c>
      <c r="P6420" t="str">
        <f ca="1"/>
        <v>ctt</v>
      </c>
      <c r="Q6420">
        <f ca="1"/>
        <v>0</v>
      </c>
      <c r="R6420" t="str">
        <f ca="1"/>
        <v>Series is Stationary. Null Hypothesis Rejecting</v>
      </c>
    </row>
    <row r="6421" spans="1:18" hidden="1">
      <c r="A6421" t="s">
        <v>265</v>
      </c>
      <c r="B6421">
        <v>0.05</v>
      </c>
      <c r="C6421">
        <f t="shared" si="43"/>
        <v>12218</v>
      </c>
      <c r="D6421" t="str">
        <f t="shared" si="42"/>
        <v>b12218:b12230</v>
      </c>
      <c r="F6421" cm="1">
        <f t="array" aca="1" ref="F6421:R6421" ca="1">TRANSPOSE(INDIRECT(D6421))</f>
        <v>-14.5138</v>
      </c>
      <c r="G6421">
        <f ca="1"/>
        <v>2.2613899999999999E-23</v>
      </c>
      <c r="H6421">
        <f ca="1"/>
        <v>0</v>
      </c>
      <c r="I6421">
        <f ca="1"/>
        <v>126</v>
      </c>
      <c r="J6421" t="str">
        <f ca="1"/>
        <v>CS-DCF-Aaa-3MO-diff</v>
      </c>
      <c r="K6421">
        <f ca="1"/>
        <v>-4.4655199999999997</v>
      </c>
      <c r="L6421">
        <f ca="1"/>
        <v>-3.8801100000000002</v>
      </c>
      <c r="M6421">
        <f ca="1"/>
        <v>-3.5826699999999998</v>
      </c>
      <c r="N6421">
        <f ca="1"/>
        <v>0.01</v>
      </c>
      <c r="O6421" t="str">
        <f ca="1"/>
        <v>BIC</v>
      </c>
      <c r="P6421" t="str">
        <f ca="1"/>
        <v>ctt</v>
      </c>
      <c r="Q6421">
        <f ca="1"/>
        <v>0</v>
      </c>
      <c r="R6421" t="str">
        <f ca="1"/>
        <v>Series is Stationary. Null Hypothesis Rejecting</v>
      </c>
    </row>
    <row r="6422" spans="1:18" hidden="1">
      <c r="A6422" t="s">
        <v>683</v>
      </c>
      <c r="B6422" t="s">
        <v>403</v>
      </c>
      <c r="C6422">
        <f t="shared" si="43"/>
        <v>12233</v>
      </c>
      <c r="D6422" t="str">
        <f t="shared" ref="D6422:D6438" si="44">"b"&amp;C6422&amp;":b"&amp;C6422+12</f>
        <v>b12233:b12245</v>
      </c>
      <c r="F6422" cm="1">
        <f t="array" aca="1" ref="F6422:R6422" ca="1">TRANSPOSE(INDIRECT(D6422))</f>
        <v>-11.3795</v>
      </c>
      <c r="G6422">
        <f ca="1"/>
        <v>3.5296600000000001E-18</v>
      </c>
      <c r="H6422">
        <f ca="1"/>
        <v>0</v>
      </c>
      <c r="I6422">
        <f ca="1"/>
        <v>126</v>
      </c>
      <c r="J6422" t="str">
        <f ca="1"/>
        <v>CS-DCF-Aa-3MO-diff</v>
      </c>
      <c r="K6422">
        <f ca="1"/>
        <v>-4.4655199999999997</v>
      </c>
      <c r="L6422">
        <f ca="1"/>
        <v>-3.8801100000000002</v>
      </c>
      <c r="M6422">
        <f ca="1"/>
        <v>-3.5826699999999998</v>
      </c>
      <c r="N6422">
        <f ca="1"/>
        <v>0.01</v>
      </c>
      <c r="O6422" t="str">
        <f ca="1"/>
        <v>BIC</v>
      </c>
      <c r="P6422" t="str">
        <f ca="1"/>
        <v>ctt</v>
      </c>
      <c r="Q6422">
        <f ca="1"/>
        <v>0</v>
      </c>
      <c r="R6422" t="str">
        <f ca="1"/>
        <v>Series is Stationary. Null Hypothesis Rejecting</v>
      </c>
    </row>
    <row r="6423" spans="1:18" hidden="1">
      <c r="A6423" t="s">
        <v>684</v>
      </c>
      <c r="B6423" t="s">
        <v>686</v>
      </c>
      <c r="C6423">
        <f t="shared" si="43"/>
        <v>12248</v>
      </c>
      <c r="D6423" t="str">
        <f t="shared" si="44"/>
        <v>b12248:b12260</v>
      </c>
      <c r="F6423" cm="1">
        <f t="array" aca="1" ref="F6423:R6423" ca="1">TRANSPOSE(INDIRECT(D6423))</f>
        <v>-11.165100000000001</v>
      </c>
      <c r="G6423">
        <f ca="1"/>
        <v>1.0166200000000001E-17</v>
      </c>
      <c r="H6423">
        <f ca="1"/>
        <v>0</v>
      </c>
      <c r="I6423">
        <f ca="1"/>
        <v>126</v>
      </c>
      <c r="J6423" t="str">
        <f ca="1"/>
        <v>CS-DCF-A-3MO-diff</v>
      </c>
      <c r="K6423">
        <f ca="1"/>
        <v>-4.4655199999999997</v>
      </c>
      <c r="L6423">
        <f ca="1"/>
        <v>-3.8801100000000002</v>
      </c>
      <c r="M6423">
        <f ca="1"/>
        <v>-3.5826699999999998</v>
      </c>
      <c r="N6423">
        <f ca="1"/>
        <v>0.01</v>
      </c>
      <c r="O6423" t="str">
        <f ca="1"/>
        <v>BIC</v>
      </c>
      <c r="P6423" t="str">
        <f ca="1"/>
        <v>ctt</v>
      </c>
      <c r="Q6423">
        <f ca="1"/>
        <v>0</v>
      </c>
      <c r="R6423" t="str">
        <f ca="1"/>
        <v>Series is Stationary. Null Hypothesis Rejecting</v>
      </c>
    </row>
    <row r="6424" spans="1:18" hidden="1">
      <c r="A6424" t="s">
        <v>685</v>
      </c>
      <c r="B6424">
        <v>0</v>
      </c>
      <c r="C6424">
        <f t="shared" si="43"/>
        <v>12263</v>
      </c>
      <c r="D6424" t="str">
        <f t="shared" si="44"/>
        <v>b12263:b12275</v>
      </c>
      <c r="F6424" cm="1">
        <f t="array" aca="1" ref="F6424:R6424" ca="1">TRANSPOSE(INDIRECT(D6424))</f>
        <v>-5.6652699999999996</v>
      </c>
      <c r="G6424">
        <f ca="1"/>
        <v>6.0795099999999997E-5</v>
      </c>
      <c r="H6424">
        <f ca="1"/>
        <v>3</v>
      </c>
      <c r="I6424">
        <f ca="1"/>
        <v>123</v>
      </c>
      <c r="J6424" t="str">
        <f ca="1"/>
        <v>CS-DCF-Baa-3MO-diff</v>
      </c>
      <c r="K6424">
        <f ca="1"/>
        <v>-4.4678899999999997</v>
      </c>
      <c r="L6424">
        <f ca="1"/>
        <v>-3.8812899999999999</v>
      </c>
      <c r="M6424">
        <f ca="1"/>
        <v>-3.5834000000000001</v>
      </c>
      <c r="N6424">
        <f ca="1"/>
        <v>0.01</v>
      </c>
      <c r="O6424" t="str">
        <f ca="1"/>
        <v>BIC</v>
      </c>
      <c r="P6424" t="str">
        <f ca="1"/>
        <v>ctt</v>
      </c>
      <c r="Q6424">
        <f ca="1"/>
        <v>1E-4</v>
      </c>
      <c r="R6424" t="str">
        <f ca="1"/>
        <v>Series is Stationary. Null Hypothesis Rejecting</v>
      </c>
    </row>
    <row r="6425" spans="1:18" hidden="1">
      <c r="A6425" t="s">
        <v>250</v>
      </c>
      <c r="B6425" t="s">
        <v>697</v>
      </c>
      <c r="C6425">
        <f t="shared" si="43"/>
        <v>12278</v>
      </c>
      <c r="D6425" t="str">
        <f t="shared" si="44"/>
        <v>b12278:b12290</v>
      </c>
      <c r="F6425" cm="1">
        <f t="array" aca="1" ref="F6425:R6425" ca="1">TRANSPOSE(INDIRECT(D6425))</f>
        <v>-13.9039</v>
      </c>
      <c r="G6425">
        <f ca="1"/>
        <v>1.2710600000000001E-22</v>
      </c>
      <c r="H6425">
        <f ca="1"/>
        <v>0</v>
      </c>
      <c r="I6425">
        <f ca="1"/>
        <v>126</v>
      </c>
      <c r="J6425" t="str">
        <f ca="1"/>
        <v>CS-DCF-Aaa-1YR-diff</v>
      </c>
      <c r="K6425">
        <f ca="1"/>
        <v>-4.4655199999999997</v>
      </c>
      <c r="L6425">
        <f ca="1"/>
        <v>-3.8801100000000002</v>
      </c>
      <c r="M6425">
        <f ca="1"/>
        <v>-3.5826699999999998</v>
      </c>
      <c r="N6425">
        <f ca="1"/>
        <v>0.01</v>
      </c>
      <c r="O6425" t="str">
        <f ca="1"/>
        <v>BIC</v>
      </c>
      <c r="P6425" t="str">
        <f ca="1"/>
        <v>ctt</v>
      </c>
      <c r="Q6425">
        <f ca="1"/>
        <v>0</v>
      </c>
      <c r="R6425" t="str">
        <f ca="1"/>
        <v>Series is Stationary. Null Hypothesis Rejecting</v>
      </c>
    </row>
    <row r="6426" spans="1:18" hidden="1">
      <c r="A6426" t="s">
        <v>252</v>
      </c>
      <c r="B6426" t="s">
        <v>253</v>
      </c>
      <c r="C6426">
        <f t="shared" si="43"/>
        <v>12293</v>
      </c>
      <c r="D6426" t="str">
        <f t="shared" si="44"/>
        <v>b12293:b12305</v>
      </c>
      <c r="F6426" cm="1">
        <f t="array" aca="1" ref="F6426:R6426" ca="1">TRANSPOSE(INDIRECT(D6426))</f>
        <v>-10.501099999999999</v>
      </c>
      <c r="G6426">
        <f ca="1"/>
        <v>3.09227E-16</v>
      </c>
      <c r="H6426">
        <f ca="1"/>
        <v>0</v>
      </c>
      <c r="I6426">
        <f ca="1"/>
        <v>126</v>
      </c>
      <c r="J6426" t="str">
        <f ca="1"/>
        <v>CS-DCF-Aa-1YR-diff</v>
      </c>
      <c r="K6426">
        <f ca="1"/>
        <v>-4.4655199999999997</v>
      </c>
      <c r="L6426">
        <f ca="1"/>
        <v>-3.8801100000000002</v>
      </c>
      <c r="M6426">
        <f ca="1"/>
        <v>-3.5826699999999998</v>
      </c>
      <c r="N6426">
        <f ca="1"/>
        <v>0.01</v>
      </c>
      <c r="O6426" t="str">
        <f ca="1"/>
        <v>BIC</v>
      </c>
      <c r="P6426" t="str">
        <f ca="1"/>
        <v>ctt</v>
      </c>
      <c r="Q6426">
        <f ca="1"/>
        <v>0</v>
      </c>
      <c r="R6426" t="str">
        <f ca="1"/>
        <v>Series is Stationary. Null Hypothesis Rejecting</v>
      </c>
    </row>
    <row r="6427" spans="1:18" hidden="1">
      <c r="A6427" t="s">
        <v>779</v>
      </c>
      <c r="C6427">
        <f t="shared" si="43"/>
        <v>12308</v>
      </c>
      <c r="D6427" t="str">
        <f t="shared" si="44"/>
        <v>b12308:b12320</v>
      </c>
      <c r="F6427" cm="1">
        <f t="array" aca="1" ref="F6427:R6427" ca="1">TRANSPOSE(INDIRECT(D6427))</f>
        <v>-10.145300000000001</v>
      </c>
      <c r="G6427">
        <f ca="1"/>
        <v>2.0729600000000001E-15</v>
      </c>
      <c r="H6427">
        <f ca="1"/>
        <v>0</v>
      </c>
      <c r="I6427">
        <f ca="1"/>
        <v>126</v>
      </c>
      <c r="J6427" t="str">
        <f ca="1"/>
        <v>CS-DCF-A-1YR-diff</v>
      </c>
      <c r="K6427">
        <f ca="1"/>
        <v>-4.4655199999999997</v>
      </c>
      <c r="L6427">
        <f ca="1"/>
        <v>-3.8801100000000002</v>
      </c>
      <c r="M6427">
        <f ca="1"/>
        <v>-3.5826699999999998</v>
      </c>
      <c r="N6427">
        <f ca="1"/>
        <v>0.01</v>
      </c>
      <c r="O6427" t="str">
        <f ca="1"/>
        <v>BIC</v>
      </c>
      <c r="P6427" t="str">
        <f ca="1"/>
        <v>ctt</v>
      </c>
      <c r="Q6427">
        <f ca="1"/>
        <v>0</v>
      </c>
      <c r="R6427" t="str">
        <f ca="1"/>
        <v>Series is Stationary. Null Hypothesis Rejecting</v>
      </c>
    </row>
    <row r="6428" spans="1:18" hidden="1">
      <c r="A6428" t="s">
        <v>241</v>
      </c>
      <c r="B6428">
        <v>-9.6205200000000008</v>
      </c>
      <c r="C6428">
        <f t="shared" si="43"/>
        <v>12323</v>
      </c>
      <c r="D6428" t="str">
        <f t="shared" si="44"/>
        <v>b12323:b12335</v>
      </c>
      <c r="F6428" cm="1">
        <f t="array" aca="1" ref="F6428:R6428" ca="1">TRANSPOSE(INDIRECT(D6428))</f>
        <v>-9.4634300000000007</v>
      </c>
      <c r="G6428">
        <f ca="1"/>
        <v>8.8199100000000003E-14</v>
      </c>
      <c r="H6428">
        <f ca="1"/>
        <v>0</v>
      </c>
      <c r="I6428">
        <f ca="1"/>
        <v>126</v>
      </c>
      <c r="J6428" t="str">
        <f ca="1"/>
        <v>CS-DCF-Baa-1YR-diff</v>
      </c>
      <c r="K6428">
        <f ca="1"/>
        <v>-4.4655199999999997</v>
      </c>
      <c r="L6428">
        <f ca="1"/>
        <v>-3.8801100000000002</v>
      </c>
      <c r="M6428">
        <f ca="1"/>
        <v>-3.5826699999999998</v>
      </c>
      <c r="N6428">
        <f ca="1"/>
        <v>0.01</v>
      </c>
      <c r="O6428" t="str">
        <f ca="1"/>
        <v>BIC</v>
      </c>
      <c r="P6428" t="str">
        <f ca="1"/>
        <v>ctt</v>
      </c>
      <c r="Q6428">
        <f ca="1"/>
        <v>0</v>
      </c>
      <c r="R6428" t="str">
        <f ca="1"/>
        <v>Series is Stationary. Null Hypothesis Rejecting</v>
      </c>
    </row>
    <row r="6429" spans="1:18" hidden="1">
      <c r="A6429" t="s">
        <v>242</v>
      </c>
      <c r="B6429" s="10">
        <v>6.9130899999999999E-17</v>
      </c>
      <c r="C6429">
        <f t="shared" si="43"/>
        <v>12338</v>
      </c>
      <c r="D6429" t="str">
        <f t="shared" si="44"/>
        <v>b12338:b12350</v>
      </c>
      <c r="F6429" cm="1">
        <f t="array" aca="1" ref="F6429:R6429" ca="1">TRANSPOSE(INDIRECT(D6429))</f>
        <v>-10.635999999999999</v>
      </c>
      <c r="G6429">
        <f ca="1"/>
        <v>1.52123E-16</v>
      </c>
      <c r="H6429">
        <f ca="1"/>
        <v>1</v>
      </c>
      <c r="I6429">
        <f ca="1"/>
        <v>125</v>
      </c>
      <c r="J6429" t="str">
        <f ca="1"/>
        <v>CS-DCF-Aaa-5YR-diff</v>
      </c>
      <c r="K6429">
        <f ca="1"/>
        <v>-4.4663000000000004</v>
      </c>
      <c r="L6429">
        <f ca="1"/>
        <v>-3.8805000000000001</v>
      </c>
      <c r="M6429">
        <f ca="1"/>
        <v>-3.58291</v>
      </c>
      <c r="N6429">
        <f ca="1"/>
        <v>0.01</v>
      </c>
      <c r="O6429" t="str">
        <f ca="1"/>
        <v>BIC</v>
      </c>
      <c r="P6429" t="str">
        <f ca="1"/>
        <v>ctt</v>
      </c>
      <c r="Q6429">
        <f ca="1"/>
        <v>0</v>
      </c>
      <c r="R6429" t="str">
        <f ca="1"/>
        <v>Series is Stationary. Null Hypothesis Rejecting</v>
      </c>
    </row>
    <row r="6430" spans="1:18" hidden="1">
      <c r="A6430" t="s">
        <v>243</v>
      </c>
      <c r="B6430">
        <v>0</v>
      </c>
      <c r="C6430">
        <f t="shared" si="43"/>
        <v>12353</v>
      </c>
      <c r="D6430" t="str">
        <f t="shared" si="44"/>
        <v>b12353:b12365</v>
      </c>
      <c r="F6430" cm="1">
        <f t="array" aca="1" ref="F6430:R6430" ca="1">TRANSPOSE(INDIRECT(D6430))</f>
        <v>-9.4705300000000001</v>
      </c>
      <c r="G6430">
        <f ca="1"/>
        <v>8.4774799999999995E-14</v>
      </c>
      <c r="H6430">
        <f ca="1"/>
        <v>0</v>
      </c>
      <c r="I6430">
        <f ca="1"/>
        <v>126</v>
      </c>
      <c r="J6430" t="str">
        <f ca="1"/>
        <v>CS-DCF-Aa-5YR-diff</v>
      </c>
      <c r="K6430">
        <f ca="1"/>
        <v>-4.4655199999999997</v>
      </c>
      <c r="L6430">
        <f ca="1"/>
        <v>-3.8801100000000002</v>
      </c>
      <c r="M6430">
        <f ca="1"/>
        <v>-3.5826699999999998</v>
      </c>
      <c r="N6430">
        <f ca="1"/>
        <v>0.01</v>
      </c>
      <c r="O6430" t="str">
        <f ca="1"/>
        <v>BIC</v>
      </c>
      <c r="P6430" t="str">
        <f ca="1"/>
        <v>ctt</v>
      </c>
      <c r="Q6430">
        <f ca="1"/>
        <v>0</v>
      </c>
      <c r="R6430" t="str">
        <f ca="1"/>
        <v>Series is Stationary. Null Hypothesis Rejecting</v>
      </c>
    </row>
    <row r="6431" spans="1:18" hidden="1">
      <c r="A6431" t="s">
        <v>244</v>
      </c>
      <c r="B6431">
        <v>126</v>
      </c>
      <c r="C6431">
        <f t="shared" si="43"/>
        <v>12368</v>
      </c>
      <c r="D6431" t="str">
        <f t="shared" si="44"/>
        <v>b12368:b12380</v>
      </c>
      <c r="F6431" cm="1">
        <f t="array" aca="1" ref="F6431:R6431" ca="1">TRANSPOSE(INDIRECT(D6431))</f>
        <v>-8.5026799999999998</v>
      </c>
      <c r="G6431">
        <f ca="1"/>
        <v>1.9724199999999999E-11</v>
      </c>
      <c r="H6431">
        <f ca="1"/>
        <v>1</v>
      </c>
      <c r="I6431">
        <f ca="1"/>
        <v>125</v>
      </c>
      <c r="J6431" t="str">
        <f ca="1"/>
        <v>CS-DCF-A-5YR-diff</v>
      </c>
      <c r="K6431">
        <f ca="1"/>
        <v>-4.4663000000000004</v>
      </c>
      <c r="L6431">
        <f ca="1"/>
        <v>-3.8805000000000001</v>
      </c>
      <c r="M6431">
        <f ca="1"/>
        <v>-3.58291</v>
      </c>
      <c r="N6431">
        <f ca="1"/>
        <v>0.01</v>
      </c>
      <c r="O6431" t="str">
        <f ca="1"/>
        <v>BIC</v>
      </c>
      <c r="P6431" t="str">
        <f ca="1"/>
        <v>ctt</v>
      </c>
      <c r="Q6431">
        <f ca="1"/>
        <v>0</v>
      </c>
      <c r="R6431" t="str">
        <f ca="1"/>
        <v>Series is Stationary. Null Hypothesis Rejecting</v>
      </c>
    </row>
    <row r="6432" spans="1:18" hidden="1">
      <c r="A6432" t="s">
        <v>169</v>
      </c>
      <c r="B6432" t="s">
        <v>735</v>
      </c>
      <c r="C6432">
        <f t="shared" si="43"/>
        <v>12383</v>
      </c>
      <c r="D6432" t="str">
        <f t="shared" si="44"/>
        <v>b12383:b12395</v>
      </c>
      <c r="F6432" cm="1">
        <f t="array" aca="1" ref="F6432:R6432" ca="1">TRANSPOSE(INDIRECT(D6432))</f>
        <v>-8.6803899999999992</v>
      </c>
      <c r="G6432">
        <f ca="1"/>
        <v>7.2246799999999999E-12</v>
      </c>
      <c r="H6432">
        <f ca="1"/>
        <v>0</v>
      </c>
      <c r="I6432">
        <f ca="1"/>
        <v>126</v>
      </c>
      <c r="J6432" t="str">
        <f ca="1"/>
        <v>CS-DCF-Baa-5YR-diff</v>
      </c>
      <c r="K6432">
        <f ca="1"/>
        <v>-4.4655199999999997</v>
      </c>
      <c r="L6432">
        <f ca="1"/>
        <v>-3.8801100000000002</v>
      </c>
      <c r="M6432">
        <f ca="1"/>
        <v>-3.5826699999999998</v>
      </c>
      <c r="N6432">
        <f ca="1"/>
        <v>0.01</v>
      </c>
      <c r="O6432" t="str">
        <f ca="1"/>
        <v>BIC</v>
      </c>
      <c r="P6432" t="str">
        <f ca="1"/>
        <v>ctt</v>
      </c>
      <c r="Q6432">
        <f ca="1"/>
        <v>0</v>
      </c>
      <c r="R6432" t="str">
        <f ca="1"/>
        <v>Series is Stationary. Null Hypothesis Rejecting</v>
      </c>
    </row>
    <row r="6433" spans="1:18" hidden="1">
      <c r="A6433" t="s">
        <v>246</v>
      </c>
      <c r="B6433">
        <v>-2.58371</v>
      </c>
      <c r="C6433">
        <f t="shared" si="43"/>
        <v>12398</v>
      </c>
      <c r="D6433" t="str">
        <f t="shared" si="44"/>
        <v>b12398:b12410</v>
      </c>
      <c r="F6433" cm="1">
        <f t="array" aca="1" ref="F6433:R6433" ca="1">TRANSPOSE(INDIRECT(D6433))</f>
        <v>-1.4293400000000001</v>
      </c>
      <c r="G6433">
        <f ca="1"/>
        <v>0.95504</v>
      </c>
      <c r="H6433">
        <f ca="1"/>
        <v>0</v>
      </c>
      <c r="I6433">
        <f ca="1"/>
        <v>126</v>
      </c>
      <c r="J6433" t="str">
        <f ca="1"/>
        <v>TB-3MO-TY</v>
      </c>
      <c r="K6433">
        <f ca="1"/>
        <v>-4.4655199999999997</v>
      </c>
      <c r="L6433">
        <f ca="1"/>
        <v>-3.8801100000000002</v>
      </c>
      <c r="M6433">
        <f ca="1"/>
        <v>-3.5826699999999998</v>
      </c>
      <c r="N6433">
        <f ca="1"/>
        <v>0.01</v>
      </c>
      <c r="O6433" t="str">
        <f ca="1"/>
        <v>BIC</v>
      </c>
      <c r="P6433" t="str">
        <f ca="1"/>
        <v>ctt</v>
      </c>
      <c r="Q6433">
        <f ca="1"/>
        <v>0.95499999999999996</v>
      </c>
      <c r="R6433" t="str">
        <f ca="1"/>
        <v>Series is Non-stationary. Null Hypothesis Weak...</v>
      </c>
    </row>
    <row r="6434" spans="1:18" hidden="1">
      <c r="A6434" t="s">
        <v>247</v>
      </c>
      <c r="B6434">
        <v>-1.94333</v>
      </c>
      <c r="C6434">
        <f t="shared" si="43"/>
        <v>12413</v>
      </c>
      <c r="D6434" t="str">
        <f t="shared" si="44"/>
        <v>b12413:b12425</v>
      </c>
      <c r="F6434" cm="1">
        <f t="array" aca="1" ref="F6434:R6434" ca="1">TRANSPOSE(INDIRECT(D6434))</f>
        <v>-2.0344099999999998</v>
      </c>
      <c r="G6434">
        <f ca="1"/>
        <v>0.80325899999999995</v>
      </c>
      <c r="H6434">
        <f ca="1"/>
        <v>3</v>
      </c>
      <c r="I6434">
        <f ca="1"/>
        <v>123</v>
      </c>
      <c r="J6434" t="str">
        <f ca="1"/>
        <v>TB-1YR-TY</v>
      </c>
      <c r="K6434">
        <f ca="1"/>
        <v>-4.4678899999999997</v>
      </c>
      <c r="L6434">
        <f ca="1"/>
        <v>-3.8812899999999999</v>
      </c>
      <c r="M6434">
        <f ca="1"/>
        <v>-3.5834000000000001</v>
      </c>
      <c r="N6434">
        <f ca="1"/>
        <v>0.01</v>
      </c>
      <c r="O6434" t="str">
        <f ca="1"/>
        <v>BIC</v>
      </c>
      <c r="P6434" t="str">
        <f ca="1"/>
        <v>ctt</v>
      </c>
      <c r="Q6434">
        <f ca="1"/>
        <v>0.80330000000000001</v>
      </c>
      <c r="R6434" t="str">
        <f ca="1"/>
        <v>Series is Non-stationary. Null Hypothesis Weak...</v>
      </c>
    </row>
    <row r="6435" spans="1:18" hidden="1">
      <c r="A6435" t="s">
        <v>248</v>
      </c>
      <c r="B6435">
        <v>-1.61487</v>
      </c>
      <c r="C6435">
        <f t="shared" si="43"/>
        <v>12428</v>
      </c>
      <c r="D6435" t="str">
        <f t="shared" si="44"/>
        <v>b12428:b12440</v>
      </c>
      <c r="F6435" cm="1">
        <f t="array" aca="1" ref="F6435:R6435" ca="1">TRANSPOSE(INDIRECT(D6435))</f>
        <v>-2.4557899999999999</v>
      </c>
      <c r="G6435">
        <f ca="1"/>
        <v>0.59451600000000004</v>
      </c>
      <c r="H6435">
        <f ca="1"/>
        <v>0</v>
      </c>
      <c r="I6435">
        <f ca="1"/>
        <v>126</v>
      </c>
      <c r="J6435" t="str">
        <f ca="1"/>
        <v>TB-5YR-TY</v>
      </c>
      <c r="K6435">
        <f ca="1"/>
        <v>-4.4655199999999997</v>
      </c>
      <c r="L6435">
        <f ca="1"/>
        <v>-3.8801100000000002</v>
      </c>
      <c r="M6435">
        <f ca="1"/>
        <v>-3.5826699999999998</v>
      </c>
      <c r="N6435">
        <f ca="1"/>
        <v>0.01</v>
      </c>
      <c r="O6435" t="str">
        <f ca="1"/>
        <v>BIC</v>
      </c>
      <c r="P6435" t="str">
        <f ca="1"/>
        <v>ctt</v>
      </c>
      <c r="Q6435">
        <f ca="1"/>
        <v>0.59450000000000003</v>
      </c>
      <c r="R6435" t="str">
        <f ca="1"/>
        <v>Series is Non-stationary. Null Hypothesis Weak...</v>
      </c>
    </row>
    <row r="6436" spans="1:18" hidden="1">
      <c r="A6436" t="s">
        <v>265</v>
      </c>
      <c r="B6436">
        <v>0.05</v>
      </c>
      <c r="C6436">
        <f t="shared" si="43"/>
        <v>12443</v>
      </c>
      <c r="D6436" t="str">
        <f t="shared" si="44"/>
        <v>b12443:b12455</v>
      </c>
      <c r="F6436" cm="1">
        <f t="array" aca="1" ref="F6436:R6436" ca="1">TRANSPOSE(INDIRECT(D6436))</f>
        <v>-9.6445699999999999</v>
      </c>
      <c r="G6436">
        <f ca="1"/>
        <v>3.2213699999999999E-14</v>
      </c>
      <c r="H6436">
        <f ca="1"/>
        <v>0</v>
      </c>
      <c r="I6436">
        <f ca="1"/>
        <v>126</v>
      </c>
      <c r="J6436" t="str">
        <f ca="1"/>
        <v>TB-3MO-TY-diff</v>
      </c>
      <c r="K6436">
        <f ca="1"/>
        <v>-4.4655199999999997</v>
      </c>
      <c r="L6436">
        <f ca="1"/>
        <v>-3.8801100000000002</v>
      </c>
      <c r="M6436">
        <f ca="1"/>
        <v>-3.5826699999999998</v>
      </c>
      <c r="N6436">
        <f ca="1"/>
        <v>0.01</v>
      </c>
      <c r="O6436" t="str">
        <f ca="1"/>
        <v>BIC</v>
      </c>
      <c r="P6436" t="str">
        <f ca="1"/>
        <v>ctt</v>
      </c>
      <c r="Q6436">
        <f ca="1"/>
        <v>0</v>
      </c>
      <c r="R6436" t="str">
        <f ca="1"/>
        <v>Series is Stationary. Null Hypothesis Rejecting</v>
      </c>
    </row>
    <row r="6437" spans="1:18" hidden="1">
      <c r="A6437" t="s">
        <v>683</v>
      </c>
      <c r="B6437" t="s">
        <v>403</v>
      </c>
      <c r="C6437">
        <f t="shared" si="43"/>
        <v>12458</v>
      </c>
      <c r="D6437" t="str">
        <f t="shared" si="44"/>
        <v>b12458:b12470</v>
      </c>
      <c r="F6437" cm="1">
        <f t="array" aca="1" ref="F6437:R6437" ca="1">TRANSPOSE(INDIRECT(D6437))</f>
        <v>-3.7514799999999999</v>
      </c>
      <c r="G6437">
        <f ca="1"/>
        <v>6.1771899999999998E-2</v>
      </c>
      <c r="H6437">
        <f ca="1"/>
        <v>2</v>
      </c>
      <c r="I6437">
        <f ca="1"/>
        <v>124</v>
      </c>
      <c r="J6437" t="str">
        <f ca="1"/>
        <v>TB-1YR-TY-diff</v>
      </c>
      <c r="K6437">
        <f ca="1"/>
        <v>-4.4670899999999998</v>
      </c>
      <c r="L6437">
        <f ca="1"/>
        <v>-3.88089</v>
      </c>
      <c r="M6437">
        <f ca="1"/>
        <v>-3.5831499999999998</v>
      </c>
      <c r="N6437">
        <f ca="1"/>
        <v>0.01</v>
      </c>
      <c r="O6437" t="str">
        <f ca="1"/>
        <v>BIC</v>
      </c>
      <c r="P6437" t="str">
        <f ca="1"/>
        <v>ctt</v>
      </c>
      <c r="Q6437">
        <f ca="1"/>
        <v>6.1800000000000001E-2</v>
      </c>
      <c r="R6437" t="str">
        <f ca="1"/>
        <v>Series is Non-stationary. Null Hypothesis Weak...</v>
      </c>
    </row>
    <row r="6438" spans="1:18" hidden="1">
      <c r="A6438" t="s">
        <v>684</v>
      </c>
      <c r="B6438" t="s">
        <v>686</v>
      </c>
      <c r="C6438">
        <f t="shared" si="43"/>
        <v>12473</v>
      </c>
      <c r="D6438" t="str">
        <f t="shared" si="44"/>
        <v>b12473:b12485</v>
      </c>
      <c r="F6438" cm="1">
        <f t="array" aca="1" ref="F6438:R6438" ca="1">TRANSPOSE(INDIRECT(D6438))</f>
        <v>-11.407400000000001</v>
      </c>
      <c r="G6438">
        <f ca="1"/>
        <v>3.0814400000000001E-18</v>
      </c>
      <c r="H6438">
        <f ca="1"/>
        <v>0</v>
      </c>
      <c r="I6438">
        <f ca="1"/>
        <v>126</v>
      </c>
      <c r="J6438" t="str">
        <f ca="1"/>
        <v>TB-5YR-TY-diff</v>
      </c>
      <c r="K6438">
        <f ca="1"/>
        <v>-4.4655199999999997</v>
      </c>
      <c r="L6438">
        <f ca="1"/>
        <v>-3.8801100000000002</v>
      </c>
      <c r="M6438">
        <f ca="1"/>
        <v>-3.5826699999999998</v>
      </c>
      <c r="N6438">
        <f ca="1"/>
        <v>0.01</v>
      </c>
      <c r="O6438" t="str">
        <f ca="1"/>
        <v>BIC</v>
      </c>
      <c r="P6438" t="str">
        <f ca="1"/>
        <v>ctt</v>
      </c>
      <c r="Q6438">
        <f ca="1"/>
        <v>0</v>
      </c>
      <c r="R6438" t="str">
        <f ca="1"/>
        <v>Series is Stationary. Null Hypothesis Rejecting</v>
      </c>
    </row>
    <row r="6439" spans="1:18">
      <c r="A6439" t="s">
        <v>685</v>
      </c>
      <c r="B6439">
        <v>0</v>
      </c>
    </row>
    <row r="6440" spans="1:18">
      <c r="A6440" t="s">
        <v>250</v>
      </c>
      <c r="B6440" t="s">
        <v>697</v>
      </c>
    </row>
    <row r="6441" spans="1:18">
      <c r="A6441" t="s">
        <v>252</v>
      </c>
      <c r="B6441" t="s">
        <v>253</v>
      </c>
    </row>
    <row r="6442" spans="1:18">
      <c r="A6442" t="s">
        <v>780</v>
      </c>
    </row>
    <row r="6443" spans="1:18">
      <c r="A6443" t="s">
        <v>241</v>
      </c>
      <c r="B6443">
        <v>-9.6205200000000008</v>
      </c>
    </row>
    <row r="6444" spans="1:18">
      <c r="A6444" t="s">
        <v>242</v>
      </c>
      <c r="B6444" s="10">
        <v>6.9130899999999999E-17</v>
      </c>
    </row>
    <row r="6445" spans="1:18">
      <c r="A6445" t="s">
        <v>243</v>
      </c>
      <c r="B6445">
        <v>0</v>
      </c>
    </row>
    <row r="6446" spans="1:18">
      <c r="A6446" t="s">
        <v>244</v>
      </c>
      <c r="B6446">
        <v>126</v>
      </c>
    </row>
    <row r="6447" spans="1:18">
      <c r="A6447" t="s">
        <v>169</v>
      </c>
      <c r="B6447" t="s">
        <v>736</v>
      </c>
    </row>
    <row r="6448" spans="1:18">
      <c r="A6448" t="s">
        <v>246</v>
      </c>
      <c r="B6448">
        <v>-2.58371</v>
      </c>
    </row>
    <row r="6449" spans="1:2">
      <c r="A6449" t="s">
        <v>247</v>
      </c>
      <c r="B6449">
        <v>-1.94333</v>
      </c>
    </row>
    <row r="6450" spans="1:2">
      <c r="A6450" t="s">
        <v>248</v>
      </c>
      <c r="B6450">
        <v>-1.61487</v>
      </c>
    </row>
    <row r="6451" spans="1:2">
      <c r="A6451" t="s">
        <v>265</v>
      </c>
      <c r="B6451">
        <v>0.05</v>
      </c>
    </row>
    <row r="6452" spans="1:2">
      <c r="A6452" t="s">
        <v>683</v>
      </c>
      <c r="B6452" t="s">
        <v>403</v>
      </c>
    </row>
    <row r="6453" spans="1:2">
      <c r="A6453" t="s">
        <v>684</v>
      </c>
      <c r="B6453" t="s">
        <v>686</v>
      </c>
    </row>
    <row r="6454" spans="1:2">
      <c r="A6454" t="s">
        <v>685</v>
      </c>
      <c r="B6454">
        <v>0</v>
      </c>
    </row>
    <row r="6455" spans="1:2">
      <c r="A6455" t="s">
        <v>250</v>
      </c>
      <c r="B6455" t="s">
        <v>697</v>
      </c>
    </row>
    <row r="6456" spans="1:2">
      <c r="A6456" t="s">
        <v>252</v>
      </c>
      <c r="B6456" t="s">
        <v>253</v>
      </c>
    </row>
    <row r="6457" spans="1:2">
      <c r="A6457" t="s">
        <v>781</v>
      </c>
    </row>
    <row r="6458" spans="1:2">
      <c r="A6458" t="s">
        <v>241</v>
      </c>
      <c r="B6458">
        <v>-9.3354700000000008</v>
      </c>
    </row>
    <row r="6459" spans="1:2">
      <c r="A6459" t="s">
        <v>242</v>
      </c>
      <c r="B6459" s="10">
        <v>3.0081400000000002E-16</v>
      </c>
    </row>
    <row r="6460" spans="1:2">
      <c r="A6460" t="s">
        <v>243</v>
      </c>
      <c r="B6460">
        <v>0</v>
      </c>
    </row>
    <row r="6461" spans="1:2">
      <c r="A6461" t="s">
        <v>244</v>
      </c>
      <c r="B6461">
        <v>126</v>
      </c>
    </row>
    <row r="6462" spans="1:2">
      <c r="A6462" t="s">
        <v>169</v>
      </c>
      <c r="B6462" t="s">
        <v>737</v>
      </c>
    </row>
    <row r="6463" spans="1:2">
      <c r="A6463" t="s">
        <v>246</v>
      </c>
      <c r="B6463">
        <v>-2.58371</v>
      </c>
    </row>
    <row r="6464" spans="1:2">
      <c r="A6464" t="s">
        <v>247</v>
      </c>
      <c r="B6464">
        <v>-1.94333</v>
      </c>
    </row>
    <row r="6465" spans="1:2">
      <c r="A6465" t="s">
        <v>248</v>
      </c>
      <c r="B6465">
        <v>-1.61487</v>
      </c>
    </row>
    <row r="6466" spans="1:2">
      <c r="A6466" t="s">
        <v>265</v>
      </c>
      <c r="B6466">
        <v>0.05</v>
      </c>
    </row>
    <row r="6467" spans="1:2">
      <c r="A6467" t="s">
        <v>683</v>
      </c>
      <c r="B6467" t="s">
        <v>403</v>
      </c>
    </row>
    <row r="6468" spans="1:2">
      <c r="A6468" t="s">
        <v>684</v>
      </c>
      <c r="B6468" t="s">
        <v>686</v>
      </c>
    </row>
    <row r="6469" spans="1:2">
      <c r="A6469" t="s">
        <v>685</v>
      </c>
      <c r="B6469">
        <v>0</v>
      </c>
    </row>
    <row r="6470" spans="1:2">
      <c r="A6470" t="s">
        <v>250</v>
      </c>
      <c r="B6470" t="s">
        <v>697</v>
      </c>
    </row>
    <row r="6471" spans="1:2">
      <c r="A6471" t="s">
        <v>252</v>
      </c>
      <c r="B6471" t="s">
        <v>253</v>
      </c>
    </row>
    <row r="6472" spans="1:2">
      <c r="A6472" t="s">
        <v>782</v>
      </c>
    </row>
    <row r="6473" spans="1:2">
      <c r="A6473" t="s">
        <v>241</v>
      </c>
      <c r="B6473">
        <v>-8.1896900000000006</v>
      </c>
    </row>
    <row r="6474" spans="1:2">
      <c r="A6474" t="s">
        <v>242</v>
      </c>
      <c r="B6474" s="10">
        <v>1.21011E-13</v>
      </c>
    </row>
    <row r="6475" spans="1:2">
      <c r="A6475" t="s">
        <v>243</v>
      </c>
      <c r="B6475">
        <v>0</v>
      </c>
    </row>
    <row r="6476" spans="1:2">
      <c r="A6476" t="s">
        <v>244</v>
      </c>
      <c r="B6476">
        <v>126</v>
      </c>
    </row>
    <row r="6477" spans="1:2">
      <c r="A6477" t="s">
        <v>169</v>
      </c>
      <c r="B6477" t="s">
        <v>738</v>
      </c>
    </row>
    <row r="6478" spans="1:2">
      <c r="A6478" t="s">
        <v>246</v>
      </c>
      <c r="B6478">
        <v>-2.58371</v>
      </c>
    </row>
    <row r="6479" spans="1:2">
      <c r="A6479" t="s">
        <v>247</v>
      </c>
      <c r="B6479">
        <v>-1.94333</v>
      </c>
    </row>
    <row r="6480" spans="1:2">
      <c r="A6480" t="s">
        <v>248</v>
      </c>
      <c r="B6480">
        <v>-1.61487</v>
      </c>
    </row>
    <row r="6481" spans="1:2">
      <c r="A6481" t="s">
        <v>265</v>
      </c>
      <c r="B6481">
        <v>0.05</v>
      </c>
    </row>
    <row r="6482" spans="1:2">
      <c r="A6482" t="s">
        <v>683</v>
      </c>
      <c r="B6482" t="s">
        <v>403</v>
      </c>
    </row>
    <row r="6483" spans="1:2">
      <c r="A6483" t="s">
        <v>684</v>
      </c>
      <c r="B6483" t="s">
        <v>686</v>
      </c>
    </row>
    <row r="6484" spans="1:2">
      <c r="A6484" t="s">
        <v>685</v>
      </c>
      <c r="B6484">
        <v>0</v>
      </c>
    </row>
    <row r="6485" spans="1:2">
      <c r="A6485" t="s">
        <v>250</v>
      </c>
      <c r="B6485" t="s">
        <v>697</v>
      </c>
    </row>
    <row r="6486" spans="1:2">
      <c r="A6486" t="s">
        <v>252</v>
      </c>
      <c r="B6486" t="s">
        <v>253</v>
      </c>
    </row>
    <row r="6487" spans="1:2">
      <c r="A6487" t="s">
        <v>783</v>
      </c>
    </row>
    <row r="6488" spans="1:2">
      <c r="A6488" t="s">
        <v>241</v>
      </c>
      <c r="B6488">
        <v>-8.9858399999999996</v>
      </c>
    </row>
    <row r="6489" spans="1:2">
      <c r="A6489" t="s">
        <v>242</v>
      </c>
      <c r="B6489" s="10">
        <v>1.8547600000000002E-15</v>
      </c>
    </row>
    <row r="6490" spans="1:2">
      <c r="A6490" t="s">
        <v>243</v>
      </c>
      <c r="B6490">
        <v>0</v>
      </c>
    </row>
    <row r="6491" spans="1:2">
      <c r="A6491" t="s">
        <v>244</v>
      </c>
      <c r="B6491">
        <v>126</v>
      </c>
    </row>
    <row r="6492" spans="1:2">
      <c r="A6492" t="s">
        <v>169</v>
      </c>
      <c r="B6492" t="s">
        <v>739</v>
      </c>
    </row>
    <row r="6493" spans="1:2">
      <c r="A6493" t="s">
        <v>246</v>
      </c>
      <c r="B6493">
        <v>-2.58371</v>
      </c>
    </row>
    <row r="6494" spans="1:2">
      <c r="A6494" t="s">
        <v>247</v>
      </c>
      <c r="B6494">
        <v>-1.94333</v>
      </c>
    </row>
    <row r="6495" spans="1:2">
      <c r="A6495" t="s">
        <v>248</v>
      </c>
      <c r="B6495">
        <v>-1.61487</v>
      </c>
    </row>
    <row r="6496" spans="1:2">
      <c r="A6496" t="s">
        <v>265</v>
      </c>
      <c r="B6496">
        <v>0.05</v>
      </c>
    </row>
    <row r="6497" spans="1:2">
      <c r="A6497" t="s">
        <v>683</v>
      </c>
      <c r="B6497" t="s">
        <v>403</v>
      </c>
    </row>
    <row r="6498" spans="1:2">
      <c r="A6498" t="s">
        <v>684</v>
      </c>
      <c r="B6498" t="s">
        <v>686</v>
      </c>
    </row>
    <row r="6499" spans="1:2">
      <c r="A6499" t="s">
        <v>685</v>
      </c>
      <c r="B6499">
        <v>0</v>
      </c>
    </row>
    <row r="6500" spans="1:2">
      <c r="A6500" t="s">
        <v>250</v>
      </c>
      <c r="B6500" t="s">
        <v>697</v>
      </c>
    </row>
    <row r="6501" spans="1:2">
      <c r="A6501" t="s">
        <v>252</v>
      </c>
      <c r="B6501" t="s">
        <v>253</v>
      </c>
    </row>
    <row r="6502" spans="1:2">
      <c r="A6502" t="s">
        <v>784</v>
      </c>
    </row>
    <row r="6503" spans="1:2">
      <c r="A6503" t="s">
        <v>241</v>
      </c>
      <c r="B6503">
        <v>-8.9858399999999996</v>
      </c>
    </row>
    <row r="6504" spans="1:2">
      <c r="A6504" t="s">
        <v>242</v>
      </c>
      <c r="B6504" s="10">
        <v>1.8547600000000002E-15</v>
      </c>
    </row>
    <row r="6505" spans="1:2">
      <c r="A6505" t="s">
        <v>243</v>
      </c>
      <c r="B6505">
        <v>0</v>
      </c>
    </row>
    <row r="6506" spans="1:2">
      <c r="A6506" t="s">
        <v>244</v>
      </c>
      <c r="B6506">
        <v>126</v>
      </c>
    </row>
    <row r="6507" spans="1:2">
      <c r="A6507" t="s">
        <v>169</v>
      </c>
      <c r="B6507" t="s">
        <v>740</v>
      </c>
    </row>
    <row r="6508" spans="1:2">
      <c r="A6508" t="s">
        <v>246</v>
      </c>
      <c r="B6508">
        <v>-2.58371</v>
      </c>
    </row>
    <row r="6509" spans="1:2">
      <c r="A6509" t="s">
        <v>247</v>
      </c>
      <c r="B6509">
        <v>-1.94333</v>
      </c>
    </row>
    <row r="6510" spans="1:2">
      <c r="A6510" t="s">
        <v>248</v>
      </c>
      <c r="B6510">
        <v>-1.61487</v>
      </c>
    </row>
    <row r="6511" spans="1:2">
      <c r="A6511" t="s">
        <v>265</v>
      </c>
      <c r="B6511">
        <v>0.05</v>
      </c>
    </row>
    <row r="6512" spans="1:2">
      <c r="A6512" t="s">
        <v>683</v>
      </c>
      <c r="B6512" t="s">
        <v>403</v>
      </c>
    </row>
    <row r="6513" spans="1:2">
      <c r="A6513" t="s">
        <v>684</v>
      </c>
      <c r="B6513" t="s">
        <v>686</v>
      </c>
    </row>
    <row r="6514" spans="1:2">
      <c r="A6514" t="s">
        <v>685</v>
      </c>
      <c r="B6514">
        <v>0</v>
      </c>
    </row>
    <row r="6515" spans="1:2">
      <c r="A6515" t="s">
        <v>250</v>
      </c>
      <c r="B6515" t="s">
        <v>697</v>
      </c>
    </row>
    <row r="6516" spans="1:2">
      <c r="A6516" t="s">
        <v>252</v>
      </c>
      <c r="B6516" t="s">
        <v>253</v>
      </c>
    </row>
    <row r="6517" spans="1:2">
      <c r="A6517" t="s">
        <v>785</v>
      </c>
    </row>
    <row r="6518" spans="1:2">
      <c r="A6518" t="s">
        <v>241</v>
      </c>
      <c r="B6518">
        <v>-9.2710100000000004</v>
      </c>
    </row>
    <row r="6519" spans="1:2">
      <c r="A6519" t="s">
        <v>242</v>
      </c>
      <c r="B6519" s="10">
        <v>4.2018900000000001E-16</v>
      </c>
    </row>
    <row r="6520" spans="1:2">
      <c r="A6520" t="s">
        <v>243</v>
      </c>
      <c r="B6520">
        <v>0</v>
      </c>
    </row>
    <row r="6521" spans="1:2">
      <c r="A6521" t="s">
        <v>244</v>
      </c>
      <c r="B6521">
        <v>126</v>
      </c>
    </row>
    <row r="6522" spans="1:2">
      <c r="A6522" t="s">
        <v>169</v>
      </c>
      <c r="B6522" t="s">
        <v>741</v>
      </c>
    </row>
    <row r="6523" spans="1:2">
      <c r="A6523" t="s">
        <v>246</v>
      </c>
      <c r="B6523">
        <v>-2.58371</v>
      </c>
    </row>
    <row r="6524" spans="1:2">
      <c r="A6524" t="s">
        <v>247</v>
      </c>
      <c r="B6524">
        <v>-1.94333</v>
      </c>
    </row>
    <row r="6525" spans="1:2">
      <c r="A6525" t="s">
        <v>248</v>
      </c>
      <c r="B6525">
        <v>-1.61487</v>
      </c>
    </row>
    <row r="6526" spans="1:2">
      <c r="A6526" t="s">
        <v>265</v>
      </c>
      <c r="B6526">
        <v>0.05</v>
      </c>
    </row>
    <row r="6527" spans="1:2">
      <c r="A6527" t="s">
        <v>683</v>
      </c>
      <c r="B6527" t="s">
        <v>403</v>
      </c>
    </row>
    <row r="6528" spans="1:2">
      <c r="A6528" t="s">
        <v>684</v>
      </c>
      <c r="B6528" t="s">
        <v>686</v>
      </c>
    </row>
    <row r="6529" spans="1:2">
      <c r="A6529" t="s">
        <v>685</v>
      </c>
      <c r="B6529">
        <v>0</v>
      </c>
    </row>
    <row r="6530" spans="1:2">
      <c r="A6530" t="s">
        <v>250</v>
      </c>
      <c r="B6530" t="s">
        <v>697</v>
      </c>
    </row>
    <row r="6531" spans="1:2">
      <c r="A6531" t="s">
        <v>252</v>
      </c>
      <c r="B6531" t="s">
        <v>253</v>
      </c>
    </row>
    <row r="6532" spans="1:2">
      <c r="A6532" t="s">
        <v>786</v>
      </c>
    </row>
    <row r="6533" spans="1:2">
      <c r="A6533" t="s">
        <v>241</v>
      </c>
      <c r="B6533">
        <v>-8.0420700000000007</v>
      </c>
    </row>
    <row r="6534" spans="1:2">
      <c r="A6534" t="s">
        <v>242</v>
      </c>
      <c r="B6534" s="10">
        <v>2.6302200000000002E-13</v>
      </c>
    </row>
    <row r="6535" spans="1:2">
      <c r="A6535" t="s">
        <v>243</v>
      </c>
      <c r="B6535">
        <v>0</v>
      </c>
    </row>
    <row r="6536" spans="1:2">
      <c r="A6536" t="s">
        <v>244</v>
      </c>
      <c r="B6536">
        <v>126</v>
      </c>
    </row>
    <row r="6537" spans="1:2">
      <c r="A6537" t="s">
        <v>169</v>
      </c>
      <c r="B6537" t="s">
        <v>742</v>
      </c>
    </row>
    <row r="6538" spans="1:2">
      <c r="A6538" t="s">
        <v>246</v>
      </c>
      <c r="B6538">
        <v>-2.58371</v>
      </c>
    </row>
    <row r="6539" spans="1:2">
      <c r="A6539" t="s">
        <v>247</v>
      </c>
      <c r="B6539">
        <v>-1.94333</v>
      </c>
    </row>
    <row r="6540" spans="1:2">
      <c r="A6540" t="s">
        <v>248</v>
      </c>
      <c r="B6540">
        <v>-1.61487</v>
      </c>
    </row>
    <row r="6541" spans="1:2">
      <c r="A6541" t="s">
        <v>265</v>
      </c>
      <c r="B6541">
        <v>0.05</v>
      </c>
    </row>
    <row r="6542" spans="1:2">
      <c r="A6542" t="s">
        <v>683</v>
      </c>
      <c r="B6542" t="s">
        <v>403</v>
      </c>
    </row>
    <row r="6543" spans="1:2">
      <c r="A6543" t="s">
        <v>684</v>
      </c>
      <c r="B6543" t="s">
        <v>686</v>
      </c>
    </row>
    <row r="6544" spans="1:2">
      <c r="A6544" t="s">
        <v>685</v>
      </c>
      <c r="B6544">
        <v>0</v>
      </c>
    </row>
    <row r="6545" spans="1:2">
      <c r="A6545" t="s">
        <v>250</v>
      </c>
      <c r="B6545" t="s">
        <v>697</v>
      </c>
    </row>
    <row r="6546" spans="1:2">
      <c r="A6546" t="s">
        <v>252</v>
      </c>
      <c r="B6546" t="s">
        <v>253</v>
      </c>
    </row>
    <row r="6547" spans="1:2">
      <c r="A6547" t="s">
        <v>787</v>
      </c>
    </row>
    <row r="6548" spans="1:2">
      <c r="A6548" t="s">
        <v>241</v>
      </c>
      <c r="B6548">
        <v>-13.706300000000001</v>
      </c>
    </row>
    <row r="6549" spans="1:2">
      <c r="A6549" t="s">
        <v>242</v>
      </c>
      <c r="B6549" s="10">
        <v>7.5467100000000003E-25</v>
      </c>
    </row>
    <row r="6550" spans="1:2">
      <c r="A6550" t="s">
        <v>243</v>
      </c>
      <c r="B6550">
        <v>0</v>
      </c>
    </row>
    <row r="6551" spans="1:2">
      <c r="A6551" t="s">
        <v>244</v>
      </c>
      <c r="B6551">
        <v>126</v>
      </c>
    </row>
    <row r="6552" spans="1:2">
      <c r="A6552" t="s">
        <v>169</v>
      </c>
      <c r="B6552" t="s">
        <v>755</v>
      </c>
    </row>
    <row r="6553" spans="1:2">
      <c r="A6553" t="s">
        <v>246</v>
      </c>
      <c r="B6553">
        <v>-2.58371</v>
      </c>
    </row>
    <row r="6554" spans="1:2">
      <c r="A6554" t="s">
        <v>247</v>
      </c>
      <c r="B6554">
        <v>-1.94333</v>
      </c>
    </row>
    <row r="6555" spans="1:2">
      <c r="A6555" t="s">
        <v>248</v>
      </c>
      <c r="B6555">
        <v>-1.61487</v>
      </c>
    </row>
    <row r="6556" spans="1:2">
      <c r="A6556" t="s">
        <v>265</v>
      </c>
      <c r="B6556">
        <v>0.05</v>
      </c>
    </row>
    <row r="6557" spans="1:2">
      <c r="A6557" t="s">
        <v>683</v>
      </c>
      <c r="B6557" t="s">
        <v>403</v>
      </c>
    </row>
    <row r="6558" spans="1:2">
      <c r="A6558" t="s">
        <v>684</v>
      </c>
      <c r="B6558" t="s">
        <v>686</v>
      </c>
    </row>
    <row r="6559" spans="1:2">
      <c r="A6559" t="s">
        <v>685</v>
      </c>
      <c r="B6559">
        <v>0</v>
      </c>
    </row>
    <row r="6560" spans="1:2">
      <c r="A6560" t="s">
        <v>250</v>
      </c>
      <c r="B6560" t="s">
        <v>697</v>
      </c>
    </row>
    <row r="6561" spans="1:2">
      <c r="A6561" t="s">
        <v>252</v>
      </c>
      <c r="B6561" t="s">
        <v>253</v>
      </c>
    </row>
    <row r="6562" spans="1:2">
      <c r="A6562" t="s">
        <v>788</v>
      </c>
    </row>
    <row r="6563" spans="1:2">
      <c r="A6563" t="s">
        <v>241</v>
      </c>
      <c r="B6563">
        <v>-10.4663</v>
      </c>
    </row>
    <row r="6564" spans="1:2">
      <c r="A6564" t="s">
        <v>242</v>
      </c>
      <c r="B6564" s="10">
        <v>9.6730400000000002E-19</v>
      </c>
    </row>
    <row r="6565" spans="1:2">
      <c r="A6565" t="s">
        <v>243</v>
      </c>
      <c r="B6565">
        <v>0</v>
      </c>
    </row>
    <row r="6566" spans="1:2">
      <c r="A6566" t="s">
        <v>244</v>
      </c>
      <c r="B6566">
        <v>126</v>
      </c>
    </row>
    <row r="6567" spans="1:2">
      <c r="A6567" t="s">
        <v>169</v>
      </c>
      <c r="B6567" t="s">
        <v>756</v>
      </c>
    </row>
    <row r="6568" spans="1:2">
      <c r="A6568" t="s">
        <v>246</v>
      </c>
      <c r="B6568">
        <v>-2.58371</v>
      </c>
    </row>
    <row r="6569" spans="1:2">
      <c r="A6569" t="s">
        <v>247</v>
      </c>
      <c r="B6569">
        <v>-1.94333</v>
      </c>
    </row>
    <row r="6570" spans="1:2">
      <c r="A6570" t="s">
        <v>248</v>
      </c>
      <c r="B6570">
        <v>-1.61487</v>
      </c>
    </row>
    <row r="6571" spans="1:2">
      <c r="A6571" t="s">
        <v>265</v>
      </c>
      <c r="B6571">
        <v>0.05</v>
      </c>
    </row>
    <row r="6572" spans="1:2">
      <c r="A6572" t="s">
        <v>683</v>
      </c>
      <c r="B6572" t="s">
        <v>403</v>
      </c>
    </row>
    <row r="6573" spans="1:2">
      <c r="A6573" t="s">
        <v>684</v>
      </c>
      <c r="B6573" t="s">
        <v>686</v>
      </c>
    </row>
    <row r="6574" spans="1:2">
      <c r="A6574" t="s">
        <v>685</v>
      </c>
      <c r="B6574">
        <v>0</v>
      </c>
    </row>
    <row r="6575" spans="1:2">
      <c r="A6575" t="s">
        <v>250</v>
      </c>
      <c r="B6575" t="s">
        <v>697</v>
      </c>
    </row>
    <row r="6576" spans="1:2">
      <c r="A6576" t="s">
        <v>252</v>
      </c>
      <c r="B6576" t="s">
        <v>253</v>
      </c>
    </row>
    <row r="6577" spans="1:2">
      <c r="A6577" t="s">
        <v>789</v>
      </c>
    </row>
    <row r="6578" spans="1:2">
      <c r="A6578" t="s">
        <v>241</v>
      </c>
      <c r="B6578">
        <v>-10.2197</v>
      </c>
    </row>
    <row r="6579" spans="1:2">
      <c r="A6579" t="s">
        <v>242</v>
      </c>
      <c r="B6579" s="10">
        <v>3.3019300000000001E-18</v>
      </c>
    </row>
    <row r="6580" spans="1:2">
      <c r="A6580" t="s">
        <v>243</v>
      </c>
      <c r="B6580">
        <v>0</v>
      </c>
    </row>
    <row r="6581" spans="1:2">
      <c r="A6581" t="s">
        <v>244</v>
      </c>
      <c r="B6581">
        <v>126</v>
      </c>
    </row>
    <row r="6582" spans="1:2">
      <c r="A6582" t="s">
        <v>169</v>
      </c>
      <c r="B6582" t="s">
        <v>757</v>
      </c>
    </row>
    <row r="6583" spans="1:2">
      <c r="A6583" t="s">
        <v>246</v>
      </c>
      <c r="B6583">
        <v>-2.58371</v>
      </c>
    </row>
    <row r="6584" spans="1:2">
      <c r="A6584" t="s">
        <v>247</v>
      </c>
      <c r="B6584">
        <v>-1.94333</v>
      </c>
    </row>
    <row r="6585" spans="1:2">
      <c r="A6585" t="s">
        <v>248</v>
      </c>
      <c r="B6585">
        <v>-1.61487</v>
      </c>
    </row>
    <row r="6586" spans="1:2">
      <c r="A6586" t="s">
        <v>265</v>
      </c>
      <c r="B6586">
        <v>0.05</v>
      </c>
    </row>
    <row r="6587" spans="1:2">
      <c r="A6587" t="s">
        <v>683</v>
      </c>
      <c r="B6587" t="s">
        <v>403</v>
      </c>
    </row>
    <row r="6588" spans="1:2">
      <c r="A6588" t="s">
        <v>684</v>
      </c>
      <c r="B6588" t="s">
        <v>686</v>
      </c>
    </row>
    <row r="6589" spans="1:2">
      <c r="A6589" t="s">
        <v>685</v>
      </c>
      <c r="B6589">
        <v>0</v>
      </c>
    </row>
    <row r="6590" spans="1:2">
      <c r="A6590" t="s">
        <v>250</v>
      </c>
      <c r="B6590" t="s">
        <v>697</v>
      </c>
    </row>
    <row r="6591" spans="1:2">
      <c r="A6591" t="s">
        <v>252</v>
      </c>
      <c r="B6591" t="s">
        <v>253</v>
      </c>
    </row>
    <row r="6592" spans="1:2">
      <c r="A6592" t="s">
        <v>790</v>
      </c>
    </row>
    <row r="6593" spans="1:2">
      <c r="A6593" t="s">
        <v>241</v>
      </c>
      <c r="B6593">
        <v>-4.5101000000000004</v>
      </c>
    </row>
    <row r="6594" spans="1:2">
      <c r="A6594" t="s">
        <v>242</v>
      </c>
      <c r="B6594" s="10">
        <v>9.0469600000000005E-6</v>
      </c>
    </row>
    <row r="6595" spans="1:2">
      <c r="A6595" t="s">
        <v>243</v>
      </c>
      <c r="B6595">
        <v>3</v>
      </c>
    </row>
    <row r="6596" spans="1:2">
      <c r="A6596" t="s">
        <v>244</v>
      </c>
      <c r="B6596">
        <v>123</v>
      </c>
    </row>
    <row r="6597" spans="1:2">
      <c r="A6597" t="s">
        <v>169</v>
      </c>
      <c r="B6597" t="s">
        <v>758</v>
      </c>
    </row>
    <row r="6598" spans="1:2">
      <c r="A6598" t="s">
        <v>246</v>
      </c>
      <c r="B6598">
        <v>-2.5841599999999998</v>
      </c>
    </row>
    <row r="6599" spans="1:2">
      <c r="A6599" t="s">
        <v>247</v>
      </c>
      <c r="B6599">
        <v>-1.94339</v>
      </c>
    </row>
    <row r="6600" spans="1:2">
      <c r="A6600" t="s">
        <v>248</v>
      </c>
      <c r="B6600">
        <v>-1.61483</v>
      </c>
    </row>
    <row r="6601" spans="1:2">
      <c r="A6601" t="s">
        <v>265</v>
      </c>
      <c r="B6601">
        <v>0.05</v>
      </c>
    </row>
    <row r="6602" spans="1:2">
      <c r="A6602" t="s">
        <v>683</v>
      </c>
      <c r="B6602" t="s">
        <v>403</v>
      </c>
    </row>
    <row r="6603" spans="1:2">
      <c r="A6603" t="s">
        <v>684</v>
      </c>
      <c r="B6603" t="s">
        <v>686</v>
      </c>
    </row>
    <row r="6604" spans="1:2">
      <c r="A6604" t="s">
        <v>685</v>
      </c>
      <c r="B6604">
        <v>0</v>
      </c>
    </row>
    <row r="6605" spans="1:2">
      <c r="A6605" t="s">
        <v>250</v>
      </c>
      <c r="B6605" t="s">
        <v>697</v>
      </c>
    </row>
    <row r="6606" spans="1:2">
      <c r="A6606" t="s">
        <v>252</v>
      </c>
      <c r="B6606" t="s">
        <v>253</v>
      </c>
    </row>
    <row r="6607" spans="1:2">
      <c r="A6607" t="s">
        <v>791</v>
      </c>
    </row>
    <row r="6608" spans="1:2">
      <c r="A6608" t="s">
        <v>241</v>
      </c>
      <c r="B6608">
        <v>-9.0195500000000006</v>
      </c>
    </row>
    <row r="6609" spans="1:2">
      <c r="A6609" t="s">
        <v>242</v>
      </c>
      <c r="B6609" s="10">
        <v>1.55547E-15</v>
      </c>
    </row>
    <row r="6610" spans="1:2">
      <c r="A6610" t="s">
        <v>243</v>
      </c>
      <c r="B6610">
        <v>1</v>
      </c>
    </row>
    <row r="6611" spans="1:2">
      <c r="A6611" t="s">
        <v>244</v>
      </c>
      <c r="B6611">
        <v>125</v>
      </c>
    </row>
    <row r="6612" spans="1:2">
      <c r="A6612" t="s">
        <v>169</v>
      </c>
      <c r="B6612" t="s">
        <v>759</v>
      </c>
    </row>
    <row r="6613" spans="1:2">
      <c r="A6613" t="s">
        <v>246</v>
      </c>
      <c r="B6613">
        <v>-2.58386</v>
      </c>
    </row>
    <row r="6614" spans="1:2">
      <c r="A6614" t="s">
        <v>247</v>
      </c>
      <c r="B6614">
        <v>-1.9433499999999999</v>
      </c>
    </row>
    <row r="6615" spans="1:2">
      <c r="A6615" t="s">
        <v>248</v>
      </c>
      <c r="B6615">
        <v>-1.61486</v>
      </c>
    </row>
    <row r="6616" spans="1:2">
      <c r="A6616" t="s">
        <v>265</v>
      </c>
      <c r="B6616">
        <v>0.05</v>
      </c>
    </row>
    <row r="6617" spans="1:2">
      <c r="A6617" t="s">
        <v>683</v>
      </c>
      <c r="B6617" t="s">
        <v>403</v>
      </c>
    </row>
    <row r="6618" spans="1:2">
      <c r="A6618" t="s">
        <v>684</v>
      </c>
      <c r="B6618" t="s">
        <v>686</v>
      </c>
    </row>
    <row r="6619" spans="1:2">
      <c r="A6619" t="s">
        <v>685</v>
      </c>
      <c r="B6619">
        <v>0</v>
      </c>
    </row>
    <row r="6620" spans="1:2">
      <c r="A6620" t="s">
        <v>250</v>
      </c>
      <c r="B6620" t="s">
        <v>697</v>
      </c>
    </row>
    <row r="6621" spans="1:2">
      <c r="A6621" t="s">
        <v>252</v>
      </c>
      <c r="B6621" t="s">
        <v>253</v>
      </c>
    </row>
    <row r="6622" spans="1:2">
      <c r="A6622" t="s">
        <v>792</v>
      </c>
    </row>
    <row r="6623" spans="1:2">
      <c r="A6623" t="s">
        <v>241</v>
      </c>
      <c r="B6623">
        <v>-9.68628</v>
      </c>
    </row>
    <row r="6624" spans="1:2">
      <c r="A6624" t="s">
        <v>242</v>
      </c>
      <c r="B6624" s="10">
        <v>4.9336099999999997E-17</v>
      </c>
    </row>
    <row r="6625" spans="1:2">
      <c r="A6625" t="s">
        <v>243</v>
      </c>
      <c r="B6625">
        <v>0</v>
      </c>
    </row>
    <row r="6626" spans="1:2">
      <c r="A6626" t="s">
        <v>244</v>
      </c>
      <c r="B6626">
        <v>126</v>
      </c>
    </row>
    <row r="6627" spans="1:2">
      <c r="A6627" t="s">
        <v>169</v>
      </c>
      <c r="B6627" t="s">
        <v>760</v>
      </c>
    </row>
    <row r="6628" spans="1:2">
      <c r="A6628" t="s">
        <v>246</v>
      </c>
      <c r="B6628">
        <v>-2.58371</v>
      </c>
    </row>
    <row r="6629" spans="1:2">
      <c r="A6629" t="s">
        <v>247</v>
      </c>
      <c r="B6629">
        <v>-1.94333</v>
      </c>
    </row>
    <row r="6630" spans="1:2">
      <c r="A6630" t="s">
        <v>248</v>
      </c>
      <c r="B6630">
        <v>-1.61487</v>
      </c>
    </row>
    <row r="6631" spans="1:2">
      <c r="A6631" t="s">
        <v>265</v>
      </c>
      <c r="B6631">
        <v>0.05</v>
      </c>
    </row>
    <row r="6632" spans="1:2">
      <c r="A6632" t="s">
        <v>683</v>
      </c>
      <c r="B6632" t="s">
        <v>403</v>
      </c>
    </row>
    <row r="6633" spans="1:2">
      <c r="A6633" t="s">
        <v>684</v>
      </c>
      <c r="B6633" t="s">
        <v>686</v>
      </c>
    </row>
    <row r="6634" spans="1:2">
      <c r="A6634" t="s">
        <v>685</v>
      </c>
      <c r="B6634">
        <v>0</v>
      </c>
    </row>
    <row r="6635" spans="1:2">
      <c r="A6635" t="s">
        <v>250</v>
      </c>
      <c r="B6635" t="s">
        <v>697</v>
      </c>
    </row>
    <row r="6636" spans="1:2">
      <c r="A6636" t="s">
        <v>252</v>
      </c>
      <c r="B6636" t="s">
        <v>253</v>
      </c>
    </row>
    <row r="6637" spans="1:2">
      <c r="A6637" t="s">
        <v>793</v>
      </c>
    </row>
    <row r="6638" spans="1:2">
      <c r="A6638" t="s">
        <v>241</v>
      </c>
      <c r="B6638">
        <v>-9.3522999999999996</v>
      </c>
    </row>
    <row r="6639" spans="1:2">
      <c r="A6639" t="s">
        <v>242</v>
      </c>
      <c r="B6639" s="10">
        <v>2.7570099999999999E-16</v>
      </c>
    </row>
    <row r="6640" spans="1:2">
      <c r="A6640" t="s">
        <v>243</v>
      </c>
      <c r="B6640">
        <v>0</v>
      </c>
    </row>
    <row r="6641" spans="1:2">
      <c r="A6641" t="s">
        <v>244</v>
      </c>
      <c r="B6641">
        <v>126</v>
      </c>
    </row>
    <row r="6642" spans="1:2">
      <c r="A6642" t="s">
        <v>169</v>
      </c>
      <c r="B6642" t="s">
        <v>761</v>
      </c>
    </row>
    <row r="6643" spans="1:2">
      <c r="A6643" t="s">
        <v>246</v>
      </c>
      <c r="B6643">
        <v>-2.58371</v>
      </c>
    </row>
    <row r="6644" spans="1:2">
      <c r="A6644" t="s">
        <v>247</v>
      </c>
      <c r="B6644">
        <v>-1.94333</v>
      </c>
    </row>
    <row r="6645" spans="1:2">
      <c r="A6645" t="s">
        <v>248</v>
      </c>
      <c r="B6645">
        <v>-1.61487</v>
      </c>
    </row>
    <row r="6646" spans="1:2">
      <c r="A6646" t="s">
        <v>265</v>
      </c>
      <c r="B6646">
        <v>0.05</v>
      </c>
    </row>
    <row r="6647" spans="1:2">
      <c r="A6647" t="s">
        <v>683</v>
      </c>
      <c r="B6647" t="s">
        <v>403</v>
      </c>
    </row>
    <row r="6648" spans="1:2">
      <c r="A6648" t="s">
        <v>684</v>
      </c>
      <c r="B6648" t="s">
        <v>686</v>
      </c>
    </row>
    <row r="6649" spans="1:2">
      <c r="A6649" t="s">
        <v>685</v>
      </c>
      <c r="B6649">
        <v>0</v>
      </c>
    </row>
    <row r="6650" spans="1:2">
      <c r="A6650" t="s">
        <v>250</v>
      </c>
      <c r="B6650" t="s">
        <v>697</v>
      </c>
    </row>
    <row r="6651" spans="1:2">
      <c r="A6651" t="s">
        <v>252</v>
      </c>
      <c r="B6651" t="s">
        <v>253</v>
      </c>
    </row>
    <row r="6652" spans="1:2">
      <c r="A6652" t="s">
        <v>794</v>
      </c>
    </row>
    <row r="6653" spans="1:2">
      <c r="A6653" t="s">
        <v>241</v>
      </c>
      <c r="B6653">
        <v>-8.2814599999999992</v>
      </c>
    </row>
    <row r="6654" spans="1:2">
      <c r="A6654" t="s">
        <v>242</v>
      </c>
      <c r="B6654" s="10">
        <v>7.4678100000000005E-14</v>
      </c>
    </row>
    <row r="6655" spans="1:2">
      <c r="A6655" t="s">
        <v>243</v>
      </c>
      <c r="B6655">
        <v>0</v>
      </c>
    </row>
    <row r="6656" spans="1:2">
      <c r="A6656" t="s">
        <v>244</v>
      </c>
      <c r="B6656">
        <v>126</v>
      </c>
    </row>
    <row r="6657" spans="1:2">
      <c r="A6657" t="s">
        <v>169</v>
      </c>
      <c r="B6657" t="s">
        <v>762</v>
      </c>
    </row>
    <row r="6658" spans="1:2">
      <c r="A6658" t="s">
        <v>246</v>
      </c>
      <c r="B6658">
        <v>-2.58371</v>
      </c>
    </row>
    <row r="6659" spans="1:2">
      <c r="A6659" t="s">
        <v>247</v>
      </c>
      <c r="B6659">
        <v>-1.94333</v>
      </c>
    </row>
    <row r="6660" spans="1:2">
      <c r="A6660" t="s">
        <v>248</v>
      </c>
      <c r="B6660">
        <v>-1.61487</v>
      </c>
    </row>
    <row r="6661" spans="1:2">
      <c r="A6661" t="s">
        <v>265</v>
      </c>
      <c r="B6661">
        <v>0.05</v>
      </c>
    </row>
    <row r="6662" spans="1:2">
      <c r="A6662" t="s">
        <v>683</v>
      </c>
      <c r="B6662" t="s">
        <v>403</v>
      </c>
    </row>
    <row r="6663" spans="1:2">
      <c r="A6663" t="s">
        <v>684</v>
      </c>
      <c r="B6663" t="s">
        <v>686</v>
      </c>
    </row>
    <row r="6664" spans="1:2">
      <c r="A6664" t="s">
        <v>685</v>
      </c>
      <c r="B6664">
        <v>0</v>
      </c>
    </row>
    <row r="6665" spans="1:2">
      <c r="A6665" t="s">
        <v>250</v>
      </c>
      <c r="B6665" t="s">
        <v>697</v>
      </c>
    </row>
    <row r="6666" spans="1:2">
      <c r="A6666" t="s">
        <v>252</v>
      </c>
      <c r="B6666" t="s">
        <v>253</v>
      </c>
    </row>
    <row r="6667" spans="1:2">
      <c r="A6667" t="s">
        <v>795</v>
      </c>
    </row>
    <row r="6668" spans="1:2">
      <c r="A6668" t="s">
        <v>241</v>
      </c>
      <c r="B6668">
        <v>-8.6668500000000002</v>
      </c>
    </row>
    <row r="6669" spans="1:2">
      <c r="A6669" t="s">
        <v>242</v>
      </c>
      <c r="B6669" s="10">
        <v>9.8545400000000002E-15</v>
      </c>
    </row>
    <row r="6670" spans="1:2">
      <c r="A6670" t="s">
        <v>243</v>
      </c>
      <c r="B6670">
        <v>1</v>
      </c>
    </row>
    <row r="6671" spans="1:2">
      <c r="A6671" t="s">
        <v>244</v>
      </c>
      <c r="B6671">
        <v>125</v>
      </c>
    </row>
    <row r="6672" spans="1:2">
      <c r="A6672" t="s">
        <v>169</v>
      </c>
      <c r="B6672" t="s">
        <v>763</v>
      </c>
    </row>
    <row r="6673" spans="1:2">
      <c r="A6673" t="s">
        <v>246</v>
      </c>
      <c r="B6673">
        <v>-2.58386</v>
      </c>
    </row>
    <row r="6674" spans="1:2">
      <c r="A6674" t="s">
        <v>247</v>
      </c>
      <c r="B6674">
        <v>-1.9433499999999999</v>
      </c>
    </row>
    <row r="6675" spans="1:2">
      <c r="A6675" t="s">
        <v>248</v>
      </c>
      <c r="B6675">
        <v>-1.61486</v>
      </c>
    </row>
    <row r="6676" spans="1:2">
      <c r="A6676" t="s">
        <v>265</v>
      </c>
      <c r="B6676">
        <v>0.05</v>
      </c>
    </row>
    <row r="6677" spans="1:2">
      <c r="A6677" t="s">
        <v>683</v>
      </c>
      <c r="B6677" t="s">
        <v>403</v>
      </c>
    </row>
    <row r="6678" spans="1:2">
      <c r="A6678" t="s">
        <v>684</v>
      </c>
      <c r="B6678" t="s">
        <v>686</v>
      </c>
    </row>
    <row r="6679" spans="1:2">
      <c r="A6679" t="s">
        <v>685</v>
      </c>
      <c r="B6679">
        <v>0</v>
      </c>
    </row>
    <row r="6680" spans="1:2">
      <c r="A6680" t="s">
        <v>250</v>
      </c>
      <c r="B6680" t="s">
        <v>697</v>
      </c>
    </row>
    <row r="6681" spans="1:2">
      <c r="A6681" t="s">
        <v>252</v>
      </c>
      <c r="B6681" t="s">
        <v>253</v>
      </c>
    </row>
    <row r="6682" spans="1:2">
      <c r="A6682" t="s">
        <v>796</v>
      </c>
    </row>
    <row r="6683" spans="1:2">
      <c r="A6683" t="s">
        <v>241</v>
      </c>
      <c r="B6683">
        <v>-9.1038700000000006</v>
      </c>
    </row>
    <row r="6684" spans="1:2">
      <c r="A6684" t="s">
        <v>242</v>
      </c>
      <c r="B6684" s="10">
        <v>1.0020900000000001E-15</v>
      </c>
    </row>
    <row r="6685" spans="1:2">
      <c r="A6685" t="s">
        <v>243</v>
      </c>
      <c r="B6685">
        <v>0</v>
      </c>
    </row>
    <row r="6686" spans="1:2">
      <c r="A6686" t="s">
        <v>244</v>
      </c>
      <c r="B6686">
        <v>126</v>
      </c>
    </row>
    <row r="6687" spans="1:2">
      <c r="A6687" t="s">
        <v>169</v>
      </c>
      <c r="B6687" t="s">
        <v>764</v>
      </c>
    </row>
    <row r="6688" spans="1:2">
      <c r="A6688" t="s">
        <v>246</v>
      </c>
      <c r="B6688">
        <v>-2.58371</v>
      </c>
    </row>
    <row r="6689" spans="1:2">
      <c r="A6689" t="s">
        <v>247</v>
      </c>
      <c r="B6689">
        <v>-1.94333</v>
      </c>
    </row>
    <row r="6690" spans="1:2">
      <c r="A6690" t="s">
        <v>248</v>
      </c>
      <c r="B6690">
        <v>-1.61487</v>
      </c>
    </row>
    <row r="6691" spans="1:2">
      <c r="A6691" t="s">
        <v>265</v>
      </c>
      <c r="B6691">
        <v>0.05</v>
      </c>
    </row>
    <row r="6692" spans="1:2">
      <c r="A6692" t="s">
        <v>683</v>
      </c>
      <c r="B6692" t="s">
        <v>403</v>
      </c>
    </row>
    <row r="6693" spans="1:2">
      <c r="A6693" t="s">
        <v>684</v>
      </c>
      <c r="B6693" t="s">
        <v>686</v>
      </c>
    </row>
    <row r="6694" spans="1:2">
      <c r="A6694" t="s">
        <v>685</v>
      </c>
      <c r="B6694">
        <v>0</v>
      </c>
    </row>
    <row r="6695" spans="1:2">
      <c r="A6695" t="s">
        <v>250</v>
      </c>
      <c r="B6695" t="s">
        <v>697</v>
      </c>
    </row>
    <row r="6696" spans="1:2">
      <c r="A6696" t="s">
        <v>252</v>
      </c>
      <c r="B6696" t="s">
        <v>253</v>
      </c>
    </row>
    <row r="6697" spans="1:2">
      <c r="A6697" t="s">
        <v>797</v>
      </c>
    </row>
    <row r="6698" spans="1:2">
      <c r="A6698" t="s">
        <v>241</v>
      </c>
      <c r="B6698">
        <v>-9.2841199999999997</v>
      </c>
    </row>
    <row r="6699" spans="1:2">
      <c r="A6699" t="s">
        <v>242</v>
      </c>
      <c r="B6699" s="10">
        <v>3.9256900000000002E-16</v>
      </c>
    </row>
    <row r="6700" spans="1:2">
      <c r="A6700" t="s">
        <v>243</v>
      </c>
      <c r="B6700">
        <v>0</v>
      </c>
    </row>
    <row r="6701" spans="1:2">
      <c r="A6701" t="s">
        <v>244</v>
      </c>
      <c r="B6701">
        <v>126</v>
      </c>
    </row>
    <row r="6702" spans="1:2">
      <c r="A6702" t="s">
        <v>169</v>
      </c>
      <c r="B6702" t="s">
        <v>765</v>
      </c>
    </row>
    <row r="6703" spans="1:2">
      <c r="A6703" t="s">
        <v>246</v>
      </c>
      <c r="B6703">
        <v>-2.58371</v>
      </c>
    </row>
    <row r="6704" spans="1:2">
      <c r="A6704" t="s">
        <v>247</v>
      </c>
      <c r="B6704">
        <v>-1.94333</v>
      </c>
    </row>
    <row r="6705" spans="1:2">
      <c r="A6705" t="s">
        <v>248</v>
      </c>
      <c r="B6705">
        <v>-1.61487</v>
      </c>
    </row>
    <row r="6706" spans="1:2">
      <c r="A6706" t="s">
        <v>265</v>
      </c>
      <c r="B6706">
        <v>0.05</v>
      </c>
    </row>
    <row r="6707" spans="1:2">
      <c r="A6707" t="s">
        <v>683</v>
      </c>
      <c r="B6707" t="s">
        <v>403</v>
      </c>
    </row>
    <row r="6708" spans="1:2">
      <c r="A6708" t="s">
        <v>684</v>
      </c>
      <c r="B6708" t="s">
        <v>686</v>
      </c>
    </row>
    <row r="6709" spans="1:2">
      <c r="A6709" t="s">
        <v>685</v>
      </c>
      <c r="B6709">
        <v>0</v>
      </c>
    </row>
    <row r="6710" spans="1:2">
      <c r="A6710" t="s">
        <v>250</v>
      </c>
      <c r="B6710" t="s">
        <v>697</v>
      </c>
    </row>
    <row r="6711" spans="1:2">
      <c r="A6711" t="s">
        <v>252</v>
      </c>
      <c r="B6711" t="s">
        <v>253</v>
      </c>
    </row>
    <row r="6712" spans="1:2">
      <c r="A6712" t="s">
        <v>798</v>
      </c>
    </row>
    <row r="6713" spans="1:2">
      <c r="A6713" t="s">
        <v>241</v>
      </c>
      <c r="B6713">
        <v>-8.1198800000000002</v>
      </c>
    </row>
    <row r="6714" spans="1:2">
      <c r="A6714" t="s">
        <v>242</v>
      </c>
      <c r="B6714" s="10">
        <v>1.74693E-13</v>
      </c>
    </row>
    <row r="6715" spans="1:2">
      <c r="A6715" t="s">
        <v>243</v>
      </c>
      <c r="B6715">
        <v>0</v>
      </c>
    </row>
    <row r="6716" spans="1:2">
      <c r="A6716" t="s">
        <v>244</v>
      </c>
      <c r="B6716">
        <v>126</v>
      </c>
    </row>
    <row r="6717" spans="1:2">
      <c r="A6717" t="s">
        <v>169</v>
      </c>
      <c r="B6717" t="s">
        <v>766</v>
      </c>
    </row>
    <row r="6718" spans="1:2">
      <c r="A6718" t="s">
        <v>246</v>
      </c>
      <c r="B6718">
        <v>-2.58371</v>
      </c>
    </row>
    <row r="6719" spans="1:2">
      <c r="A6719" t="s">
        <v>247</v>
      </c>
      <c r="B6719">
        <v>-1.94333</v>
      </c>
    </row>
    <row r="6720" spans="1:2">
      <c r="A6720" t="s">
        <v>248</v>
      </c>
      <c r="B6720">
        <v>-1.61487</v>
      </c>
    </row>
    <row r="6721" spans="1:2">
      <c r="A6721" t="s">
        <v>265</v>
      </c>
      <c r="B6721">
        <v>0.05</v>
      </c>
    </row>
    <row r="6722" spans="1:2">
      <c r="A6722" t="s">
        <v>683</v>
      </c>
      <c r="B6722" t="s">
        <v>403</v>
      </c>
    </row>
    <row r="6723" spans="1:2">
      <c r="A6723" t="s">
        <v>684</v>
      </c>
      <c r="B6723" t="s">
        <v>686</v>
      </c>
    </row>
    <row r="6724" spans="1:2">
      <c r="A6724" t="s">
        <v>685</v>
      </c>
      <c r="B6724">
        <v>0</v>
      </c>
    </row>
    <row r="6725" spans="1:2">
      <c r="A6725" t="s">
        <v>250</v>
      </c>
      <c r="B6725" t="s">
        <v>697</v>
      </c>
    </row>
    <row r="6726" spans="1:2">
      <c r="A6726" t="s">
        <v>252</v>
      </c>
      <c r="B6726" t="s">
        <v>253</v>
      </c>
    </row>
    <row r="6727" spans="1:2">
      <c r="A6727" t="s">
        <v>527</v>
      </c>
    </row>
    <row r="6728" spans="1:2">
      <c r="A6728" t="s">
        <v>241</v>
      </c>
      <c r="B6728">
        <v>-1.8971100000000001E-2</v>
      </c>
    </row>
    <row r="6729" spans="1:2">
      <c r="A6729" t="s">
        <v>242</v>
      </c>
      <c r="B6729">
        <v>0.67793300000000001</v>
      </c>
    </row>
    <row r="6730" spans="1:2">
      <c r="A6730" t="s">
        <v>243</v>
      </c>
      <c r="B6730">
        <v>3</v>
      </c>
    </row>
    <row r="6731" spans="1:2">
      <c r="A6731" t="s">
        <v>244</v>
      </c>
      <c r="B6731">
        <v>123</v>
      </c>
    </row>
    <row r="6732" spans="1:2">
      <c r="A6732" t="s">
        <v>169</v>
      </c>
      <c r="B6732" t="s">
        <v>141</v>
      </c>
    </row>
    <row r="6733" spans="1:2">
      <c r="A6733" t="s">
        <v>246</v>
      </c>
      <c r="B6733">
        <v>-2.5841599999999998</v>
      </c>
    </row>
    <row r="6734" spans="1:2">
      <c r="A6734" t="s">
        <v>247</v>
      </c>
      <c r="B6734">
        <v>-1.94339</v>
      </c>
    </row>
    <row r="6735" spans="1:2">
      <c r="A6735" t="s">
        <v>248</v>
      </c>
      <c r="B6735">
        <v>-1.61483</v>
      </c>
    </row>
    <row r="6736" spans="1:2">
      <c r="A6736" t="s">
        <v>265</v>
      </c>
      <c r="B6736">
        <v>0.05</v>
      </c>
    </row>
    <row r="6737" spans="1:2">
      <c r="A6737" t="s">
        <v>683</v>
      </c>
      <c r="B6737" t="s">
        <v>403</v>
      </c>
    </row>
    <row r="6738" spans="1:2">
      <c r="A6738" t="s">
        <v>684</v>
      </c>
      <c r="B6738" t="s">
        <v>686</v>
      </c>
    </row>
    <row r="6739" spans="1:2">
      <c r="A6739" t="s">
        <v>685</v>
      </c>
      <c r="B6739">
        <v>0.67789999999999995</v>
      </c>
    </row>
    <row r="6740" spans="1:2">
      <c r="A6740" t="s">
        <v>250</v>
      </c>
      <c r="B6740" t="s">
        <v>687</v>
      </c>
    </row>
    <row r="6741" spans="1:2">
      <c r="A6741" t="s">
        <v>252</v>
      </c>
      <c r="B6741" t="s">
        <v>253</v>
      </c>
    </row>
    <row r="6742" spans="1:2">
      <c r="A6742" t="s">
        <v>528</v>
      </c>
    </row>
    <row r="6743" spans="1:2">
      <c r="A6743" t="s">
        <v>241</v>
      </c>
      <c r="B6743">
        <v>-0.41283399999999998</v>
      </c>
    </row>
    <row r="6744" spans="1:2">
      <c r="A6744" t="s">
        <v>242</v>
      </c>
      <c r="B6744">
        <v>0.53156700000000001</v>
      </c>
    </row>
    <row r="6745" spans="1:2">
      <c r="A6745" t="s">
        <v>243</v>
      </c>
      <c r="B6745">
        <v>3</v>
      </c>
    </row>
    <row r="6746" spans="1:2">
      <c r="A6746" t="s">
        <v>244</v>
      </c>
      <c r="B6746">
        <v>123</v>
      </c>
    </row>
    <row r="6747" spans="1:2">
      <c r="A6747" t="s">
        <v>169</v>
      </c>
      <c r="B6747" t="s">
        <v>142</v>
      </c>
    </row>
    <row r="6748" spans="1:2">
      <c r="A6748" t="s">
        <v>246</v>
      </c>
      <c r="B6748">
        <v>-2.5841599999999998</v>
      </c>
    </row>
    <row r="6749" spans="1:2">
      <c r="A6749" t="s">
        <v>247</v>
      </c>
      <c r="B6749">
        <v>-1.94339</v>
      </c>
    </row>
    <row r="6750" spans="1:2">
      <c r="A6750" t="s">
        <v>248</v>
      </c>
      <c r="B6750">
        <v>-1.61483</v>
      </c>
    </row>
    <row r="6751" spans="1:2">
      <c r="A6751" t="s">
        <v>265</v>
      </c>
      <c r="B6751">
        <v>0.05</v>
      </c>
    </row>
    <row r="6752" spans="1:2">
      <c r="A6752" t="s">
        <v>683</v>
      </c>
      <c r="B6752" t="s">
        <v>403</v>
      </c>
    </row>
    <row r="6753" spans="1:2">
      <c r="A6753" t="s">
        <v>684</v>
      </c>
      <c r="B6753" t="s">
        <v>686</v>
      </c>
    </row>
    <row r="6754" spans="1:2">
      <c r="A6754" t="s">
        <v>685</v>
      </c>
      <c r="B6754">
        <v>0.53159999999999996</v>
      </c>
    </row>
    <row r="6755" spans="1:2">
      <c r="A6755" t="s">
        <v>250</v>
      </c>
      <c r="B6755" t="s">
        <v>687</v>
      </c>
    </row>
    <row r="6756" spans="1:2">
      <c r="A6756" t="s">
        <v>252</v>
      </c>
      <c r="B6756" t="s">
        <v>253</v>
      </c>
    </row>
    <row r="6757" spans="1:2">
      <c r="A6757" t="s">
        <v>529</v>
      </c>
    </row>
    <row r="6758" spans="1:2">
      <c r="A6758" t="s">
        <v>241</v>
      </c>
      <c r="B6758">
        <v>-0.65217400000000003</v>
      </c>
    </row>
    <row r="6759" spans="1:2">
      <c r="A6759" t="s">
        <v>242</v>
      </c>
      <c r="B6759">
        <v>0.43274299999999999</v>
      </c>
    </row>
    <row r="6760" spans="1:2">
      <c r="A6760" t="s">
        <v>243</v>
      </c>
      <c r="B6760">
        <v>0</v>
      </c>
    </row>
    <row r="6761" spans="1:2">
      <c r="A6761" t="s">
        <v>244</v>
      </c>
      <c r="B6761">
        <v>126</v>
      </c>
    </row>
    <row r="6762" spans="1:2">
      <c r="A6762" t="s">
        <v>169</v>
      </c>
      <c r="B6762" t="s">
        <v>143</v>
      </c>
    </row>
    <row r="6763" spans="1:2">
      <c r="A6763" t="s">
        <v>246</v>
      </c>
      <c r="B6763">
        <v>-2.58371</v>
      </c>
    </row>
    <row r="6764" spans="1:2">
      <c r="A6764" t="s">
        <v>247</v>
      </c>
      <c r="B6764">
        <v>-1.94333</v>
      </c>
    </row>
    <row r="6765" spans="1:2">
      <c r="A6765" t="s">
        <v>248</v>
      </c>
      <c r="B6765">
        <v>-1.61487</v>
      </c>
    </row>
    <row r="6766" spans="1:2">
      <c r="A6766" t="s">
        <v>265</v>
      </c>
      <c r="B6766">
        <v>0.05</v>
      </c>
    </row>
    <row r="6767" spans="1:2">
      <c r="A6767" t="s">
        <v>683</v>
      </c>
      <c r="B6767" t="s">
        <v>403</v>
      </c>
    </row>
    <row r="6768" spans="1:2">
      <c r="A6768" t="s">
        <v>684</v>
      </c>
      <c r="B6768" t="s">
        <v>686</v>
      </c>
    </row>
    <row r="6769" spans="1:2">
      <c r="A6769" t="s">
        <v>685</v>
      </c>
      <c r="B6769">
        <v>0.43269999999999997</v>
      </c>
    </row>
    <row r="6770" spans="1:2">
      <c r="A6770" t="s">
        <v>250</v>
      </c>
      <c r="B6770" t="s">
        <v>687</v>
      </c>
    </row>
    <row r="6771" spans="1:2">
      <c r="A6771" t="s">
        <v>252</v>
      </c>
      <c r="B6771" t="s">
        <v>253</v>
      </c>
    </row>
    <row r="6772" spans="1:2">
      <c r="A6772" t="s">
        <v>530</v>
      </c>
    </row>
    <row r="6773" spans="1:2">
      <c r="A6773" t="s">
        <v>241</v>
      </c>
      <c r="B6773">
        <v>-3.3226</v>
      </c>
    </row>
    <row r="6774" spans="1:2">
      <c r="A6774" t="s">
        <v>242</v>
      </c>
      <c r="B6774">
        <v>9.0557599999999995E-4</v>
      </c>
    </row>
    <row r="6775" spans="1:2">
      <c r="A6775" t="s">
        <v>243</v>
      </c>
      <c r="B6775">
        <v>2</v>
      </c>
    </row>
    <row r="6776" spans="1:2">
      <c r="A6776" t="s">
        <v>244</v>
      </c>
      <c r="B6776">
        <v>124</v>
      </c>
    </row>
    <row r="6777" spans="1:2">
      <c r="A6777" t="s">
        <v>169</v>
      </c>
      <c r="B6777" t="s">
        <v>702</v>
      </c>
    </row>
    <row r="6778" spans="1:2">
      <c r="A6778" t="s">
        <v>246</v>
      </c>
      <c r="B6778">
        <v>-2.5840100000000001</v>
      </c>
    </row>
    <row r="6779" spans="1:2">
      <c r="A6779" t="s">
        <v>247</v>
      </c>
      <c r="B6779">
        <v>-1.94337</v>
      </c>
    </row>
    <row r="6780" spans="1:2">
      <c r="A6780" t="s">
        <v>248</v>
      </c>
      <c r="B6780">
        <v>-1.6148400000000001</v>
      </c>
    </row>
    <row r="6781" spans="1:2">
      <c r="A6781" t="s">
        <v>265</v>
      </c>
      <c r="B6781">
        <v>0.05</v>
      </c>
    </row>
    <row r="6782" spans="1:2">
      <c r="A6782" t="s">
        <v>683</v>
      </c>
      <c r="B6782" t="s">
        <v>403</v>
      </c>
    </row>
    <row r="6783" spans="1:2">
      <c r="A6783" t="s">
        <v>684</v>
      </c>
      <c r="B6783" t="s">
        <v>686</v>
      </c>
    </row>
    <row r="6784" spans="1:2">
      <c r="A6784" t="s">
        <v>685</v>
      </c>
      <c r="B6784">
        <v>8.9999999999999998E-4</v>
      </c>
    </row>
    <row r="6785" spans="1:2">
      <c r="A6785" t="s">
        <v>250</v>
      </c>
      <c r="B6785" t="s">
        <v>697</v>
      </c>
    </row>
    <row r="6786" spans="1:2">
      <c r="A6786" t="s">
        <v>252</v>
      </c>
      <c r="B6786" t="s">
        <v>253</v>
      </c>
    </row>
    <row r="6787" spans="1:2">
      <c r="A6787" t="s">
        <v>531</v>
      </c>
    </row>
    <row r="6788" spans="1:2">
      <c r="A6788" t="s">
        <v>241</v>
      </c>
      <c r="B6788">
        <v>-3.47763</v>
      </c>
    </row>
    <row r="6789" spans="1:2">
      <c r="A6789" t="s">
        <v>242</v>
      </c>
      <c r="B6789">
        <v>5.2418899999999999E-4</v>
      </c>
    </row>
    <row r="6790" spans="1:2">
      <c r="A6790" t="s">
        <v>243</v>
      </c>
      <c r="B6790">
        <v>2</v>
      </c>
    </row>
    <row r="6791" spans="1:2">
      <c r="A6791" t="s">
        <v>244</v>
      </c>
      <c r="B6791">
        <v>124</v>
      </c>
    </row>
    <row r="6792" spans="1:2">
      <c r="A6792" t="s">
        <v>169</v>
      </c>
      <c r="B6792" t="s">
        <v>703</v>
      </c>
    </row>
    <row r="6793" spans="1:2">
      <c r="A6793" t="s">
        <v>246</v>
      </c>
      <c r="B6793">
        <v>-2.5840100000000001</v>
      </c>
    </row>
    <row r="6794" spans="1:2">
      <c r="A6794" t="s">
        <v>247</v>
      </c>
      <c r="B6794">
        <v>-1.94337</v>
      </c>
    </row>
    <row r="6795" spans="1:2">
      <c r="A6795" t="s">
        <v>248</v>
      </c>
      <c r="B6795">
        <v>-1.6148400000000001</v>
      </c>
    </row>
    <row r="6796" spans="1:2">
      <c r="A6796" t="s">
        <v>265</v>
      </c>
      <c r="B6796">
        <v>0.05</v>
      </c>
    </row>
    <row r="6797" spans="1:2">
      <c r="A6797" t="s">
        <v>683</v>
      </c>
      <c r="B6797" t="s">
        <v>403</v>
      </c>
    </row>
    <row r="6798" spans="1:2">
      <c r="A6798" t="s">
        <v>684</v>
      </c>
      <c r="B6798" t="s">
        <v>686</v>
      </c>
    </row>
    <row r="6799" spans="1:2">
      <c r="A6799" t="s">
        <v>685</v>
      </c>
      <c r="B6799">
        <v>5.0000000000000001E-4</v>
      </c>
    </row>
    <row r="6800" spans="1:2">
      <c r="A6800" t="s">
        <v>250</v>
      </c>
      <c r="B6800" t="s">
        <v>697</v>
      </c>
    </row>
    <row r="6801" spans="1:2">
      <c r="A6801" t="s">
        <v>252</v>
      </c>
      <c r="B6801" t="s">
        <v>253</v>
      </c>
    </row>
    <row r="6802" spans="1:2">
      <c r="A6802" t="s">
        <v>532</v>
      </c>
    </row>
    <row r="6803" spans="1:2">
      <c r="A6803" t="s">
        <v>241</v>
      </c>
      <c r="B6803">
        <v>-11.523099999999999</v>
      </c>
    </row>
    <row r="6804" spans="1:2">
      <c r="A6804" t="s">
        <v>242</v>
      </c>
      <c r="B6804" s="10">
        <v>6.1549299999999998E-21</v>
      </c>
    </row>
    <row r="6805" spans="1:2">
      <c r="A6805" t="s">
        <v>243</v>
      </c>
      <c r="B6805">
        <v>0</v>
      </c>
    </row>
    <row r="6806" spans="1:2">
      <c r="A6806" t="s">
        <v>244</v>
      </c>
      <c r="B6806">
        <v>126</v>
      </c>
    </row>
    <row r="6807" spans="1:2">
      <c r="A6807" t="s">
        <v>169</v>
      </c>
      <c r="B6807" t="s">
        <v>704</v>
      </c>
    </row>
    <row r="6808" spans="1:2">
      <c r="A6808" t="s">
        <v>246</v>
      </c>
      <c r="B6808">
        <v>-2.58371</v>
      </c>
    </row>
    <row r="6809" spans="1:2">
      <c r="A6809" t="s">
        <v>247</v>
      </c>
      <c r="B6809">
        <v>-1.94333</v>
      </c>
    </row>
    <row r="6810" spans="1:2">
      <c r="A6810" t="s">
        <v>248</v>
      </c>
      <c r="B6810">
        <v>-1.61487</v>
      </c>
    </row>
    <row r="6811" spans="1:2">
      <c r="A6811" t="s">
        <v>265</v>
      </c>
      <c r="B6811">
        <v>0.05</v>
      </c>
    </row>
    <row r="6812" spans="1:2">
      <c r="A6812" t="s">
        <v>683</v>
      </c>
      <c r="B6812" t="s">
        <v>403</v>
      </c>
    </row>
    <row r="6813" spans="1:2">
      <c r="A6813" t="s">
        <v>684</v>
      </c>
      <c r="B6813" t="s">
        <v>686</v>
      </c>
    </row>
    <row r="6814" spans="1:2">
      <c r="A6814" t="s">
        <v>685</v>
      </c>
      <c r="B6814">
        <v>0</v>
      </c>
    </row>
    <row r="6815" spans="1:2">
      <c r="A6815" t="s">
        <v>250</v>
      </c>
      <c r="B6815" t="s">
        <v>697</v>
      </c>
    </row>
    <row r="6816" spans="1:2">
      <c r="A6816" t="s">
        <v>252</v>
      </c>
      <c r="B6816" t="s">
        <v>253</v>
      </c>
    </row>
    <row r="6817" spans="1:2">
      <c r="A6817" t="s">
        <v>483</v>
      </c>
    </row>
    <row r="6818" spans="1:2">
      <c r="A6818" t="s">
        <v>241</v>
      </c>
      <c r="B6818">
        <v>-2.5156800000000001</v>
      </c>
    </row>
    <row r="6819" spans="1:2">
      <c r="A6819" t="s">
        <v>242</v>
      </c>
      <c r="B6819">
        <v>1.14874E-2</v>
      </c>
    </row>
    <row r="6820" spans="1:2">
      <c r="A6820" t="s">
        <v>243</v>
      </c>
      <c r="B6820">
        <v>0</v>
      </c>
    </row>
    <row r="6821" spans="1:2">
      <c r="A6821" t="s">
        <v>244</v>
      </c>
      <c r="B6821">
        <v>126</v>
      </c>
    </row>
    <row r="6822" spans="1:2">
      <c r="A6822" t="s">
        <v>169</v>
      </c>
      <c r="B6822" t="s">
        <v>108</v>
      </c>
    </row>
    <row r="6823" spans="1:2">
      <c r="A6823" t="s">
        <v>246</v>
      </c>
      <c r="B6823">
        <v>-2.58371</v>
      </c>
    </row>
    <row r="6824" spans="1:2">
      <c r="A6824" t="s">
        <v>247</v>
      </c>
      <c r="B6824">
        <v>-1.94333</v>
      </c>
    </row>
    <row r="6825" spans="1:2">
      <c r="A6825" t="s">
        <v>248</v>
      </c>
      <c r="B6825">
        <v>-1.61487</v>
      </c>
    </row>
    <row r="6826" spans="1:2">
      <c r="A6826" t="s">
        <v>265</v>
      </c>
      <c r="B6826">
        <v>0.01</v>
      </c>
    </row>
    <row r="6827" spans="1:2">
      <c r="A6827" t="s">
        <v>683</v>
      </c>
      <c r="B6827" t="s">
        <v>403</v>
      </c>
    </row>
    <row r="6828" spans="1:2">
      <c r="A6828" t="s">
        <v>684</v>
      </c>
      <c r="B6828" t="s">
        <v>686</v>
      </c>
    </row>
    <row r="6829" spans="1:2">
      <c r="A6829" t="s">
        <v>685</v>
      </c>
      <c r="B6829">
        <v>1.15E-2</v>
      </c>
    </row>
    <row r="6830" spans="1:2">
      <c r="A6830" t="s">
        <v>250</v>
      </c>
      <c r="B6830" t="s">
        <v>687</v>
      </c>
    </row>
    <row r="6831" spans="1:2">
      <c r="A6831" t="s">
        <v>252</v>
      </c>
      <c r="B6831" t="s">
        <v>253</v>
      </c>
    </row>
    <row r="6832" spans="1:2">
      <c r="A6832" t="s">
        <v>484</v>
      </c>
    </row>
    <row r="6833" spans="1:2">
      <c r="A6833" t="s">
        <v>241</v>
      </c>
      <c r="B6833">
        <v>-3.2427299999999999</v>
      </c>
    </row>
    <row r="6834" spans="1:2">
      <c r="A6834" t="s">
        <v>242</v>
      </c>
      <c r="B6834">
        <v>1.1917799999999999E-3</v>
      </c>
    </row>
    <row r="6835" spans="1:2">
      <c r="A6835" t="s">
        <v>243</v>
      </c>
      <c r="B6835">
        <v>0</v>
      </c>
    </row>
    <row r="6836" spans="1:2">
      <c r="A6836" t="s">
        <v>244</v>
      </c>
      <c r="B6836">
        <v>126</v>
      </c>
    </row>
    <row r="6837" spans="1:2">
      <c r="A6837" t="s">
        <v>169</v>
      </c>
      <c r="B6837" t="s">
        <v>109</v>
      </c>
    </row>
    <row r="6838" spans="1:2">
      <c r="A6838" t="s">
        <v>246</v>
      </c>
      <c r="B6838">
        <v>-2.58371</v>
      </c>
    </row>
    <row r="6839" spans="1:2">
      <c r="A6839" t="s">
        <v>247</v>
      </c>
      <c r="B6839">
        <v>-1.94333</v>
      </c>
    </row>
    <row r="6840" spans="1:2">
      <c r="A6840" t="s">
        <v>248</v>
      </c>
      <c r="B6840">
        <v>-1.61487</v>
      </c>
    </row>
    <row r="6841" spans="1:2">
      <c r="A6841" t="s">
        <v>265</v>
      </c>
      <c r="B6841">
        <v>0.01</v>
      </c>
    </row>
    <row r="6842" spans="1:2">
      <c r="A6842" t="s">
        <v>683</v>
      </c>
      <c r="B6842" t="s">
        <v>403</v>
      </c>
    </row>
    <row r="6843" spans="1:2">
      <c r="A6843" t="s">
        <v>684</v>
      </c>
      <c r="B6843" t="s">
        <v>686</v>
      </c>
    </row>
    <row r="6844" spans="1:2">
      <c r="A6844" t="s">
        <v>685</v>
      </c>
      <c r="B6844">
        <v>1.1999999999999999E-3</v>
      </c>
    </row>
    <row r="6845" spans="1:2">
      <c r="A6845" t="s">
        <v>250</v>
      </c>
      <c r="B6845" t="s">
        <v>697</v>
      </c>
    </row>
    <row r="6846" spans="1:2">
      <c r="A6846" t="s">
        <v>252</v>
      </c>
      <c r="B6846" t="s">
        <v>253</v>
      </c>
    </row>
    <row r="6847" spans="1:2">
      <c r="A6847" t="s">
        <v>485</v>
      </c>
    </row>
    <row r="6848" spans="1:2">
      <c r="A6848" t="s">
        <v>241</v>
      </c>
      <c r="B6848">
        <v>-3.4982600000000001</v>
      </c>
    </row>
    <row r="6849" spans="1:2">
      <c r="A6849" t="s">
        <v>242</v>
      </c>
      <c r="B6849">
        <v>4.8676500000000001E-4</v>
      </c>
    </row>
    <row r="6850" spans="1:2">
      <c r="A6850" t="s">
        <v>243</v>
      </c>
      <c r="B6850">
        <v>0</v>
      </c>
    </row>
    <row r="6851" spans="1:2">
      <c r="A6851" t="s">
        <v>244</v>
      </c>
      <c r="B6851">
        <v>126</v>
      </c>
    </row>
    <row r="6852" spans="1:2">
      <c r="A6852" t="s">
        <v>169</v>
      </c>
      <c r="B6852" t="s">
        <v>110</v>
      </c>
    </row>
    <row r="6853" spans="1:2">
      <c r="A6853" t="s">
        <v>246</v>
      </c>
      <c r="B6853">
        <v>-2.58371</v>
      </c>
    </row>
    <row r="6854" spans="1:2">
      <c r="A6854" t="s">
        <v>247</v>
      </c>
      <c r="B6854">
        <v>-1.94333</v>
      </c>
    </row>
    <row r="6855" spans="1:2">
      <c r="A6855" t="s">
        <v>248</v>
      </c>
      <c r="B6855">
        <v>-1.61487</v>
      </c>
    </row>
    <row r="6856" spans="1:2">
      <c r="A6856" t="s">
        <v>265</v>
      </c>
      <c r="B6856">
        <v>0.01</v>
      </c>
    </row>
    <row r="6857" spans="1:2">
      <c r="A6857" t="s">
        <v>683</v>
      </c>
      <c r="B6857" t="s">
        <v>403</v>
      </c>
    </row>
    <row r="6858" spans="1:2">
      <c r="A6858" t="s">
        <v>684</v>
      </c>
      <c r="B6858" t="s">
        <v>686</v>
      </c>
    </row>
    <row r="6859" spans="1:2">
      <c r="A6859" t="s">
        <v>685</v>
      </c>
      <c r="B6859">
        <v>5.0000000000000001E-4</v>
      </c>
    </row>
    <row r="6860" spans="1:2">
      <c r="A6860" t="s">
        <v>250</v>
      </c>
      <c r="B6860" t="s">
        <v>697</v>
      </c>
    </row>
    <row r="6861" spans="1:2">
      <c r="A6861" t="s">
        <v>252</v>
      </c>
      <c r="B6861" t="s">
        <v>253</v>
      </c>
    </row>
    <row r="6862" spans="1:2">
      <c r="A6862" t="s">
        <v>486</v>
      </c>
    </row>
    <row r="6863" spans="1:2">
      <c r="A6863" t="s">
        <v>241</v>
      </c>
      <c r="B6863">
        <v>-4.4247899999999998</v>
      </c>
    </row>
    <row r="6864" spans="1:2">
      <c r="A6864" t="s">
        <v>242</v>
      </c>
      <c r="B6864" s="10">
        <v>1.2975E-5</v>
      </c>
    </row>
    <row r="6865" spans="1:2">
      <c r="A6865" t="s">
        <v>243</v>
      </c>
      <c r="B6865">
        <v>0</v>
      </c>
    </row>
    <row r="6866" spans="1:2">
      <c r="A6866" t="s">
        <v>244</v>
      </c>
      <c r="B6866">
        <v>126</v>
      </c>
    </row>
    <row r="6867" spans="1:2">
      <c r="A6867" t="s">
        <v>169</v>
      </c>
      <c r="B6867" t="s">
        <v>111</v>
      </c>
    </row>
    <row r="6868" spans="1:2">
      <c r="A6868" t="s">
        <v>246</v>
      </c>
      <c r="B6868">
        <v>-2.58371</v>
      </c>
    </row>
    <row r="6869" spans="1:2">
      <c r="A6869" t="s">
        <v>247</v>
      </c>
      <c r="B6869">
        <v>-1.94333</v>
      </c>
    </row>
    <row r="6870" spans="1:2">
      <c r="A6870" t="s">
        <v>248</v>
      </c>
      <c r="B6870">
        <v>-1.61487</v>
      </c>
    </row>
    <row r="6871" spans="1:2">
      <c r="A6871" t="s">
        <v>265</v>
      </c>
      <c r="B6871">
        <v>0.01</v>
      </c>
    </row>
    <row r="6872" spans="1:2">
      <c r="A6872" t="s">
        <v>683</v>
      </c>
      <c r="B6872" t="s">
        <v>403</v>
      </c>
    </row>
    <row r="6873" spans="1:2">
      <c r="A6873" t="s">
        <v>684</v>
      </c>
      <c r="B6873" t="s">
        <v>686</v>
      </c>
    </row>
    <row r="6874" spans="1:2">
      <c r="A6874" t="s">
        <v>685</v>
      </c>
      <c r="B6874">
        <v>0</v>
      </c>
    </row>
    <row r="6875" spans="1:2">
      <c r="A6875" t="s">
        <v>250</v>
      </c>
      <c r="B6875" t="s">
        <v>697</v>
      </c>
    </row>
    <row r="6876" spans="1:2">
      <c r="A6876" t="s">
        <v>252</v>
      </c>
      <c r="B6876" t="s">
        <v>253</v>
      </c>
    </row>
    <row r="6877" spans="1:2">
      <c r="A6877" t="s">
        <v>487</v>
      </c>
    </row>
    <row r="6878" spans="1:2">
      <c r="A6878" t="s">
        <v>241</v>
      </c>
      <c r="B6878">
        <v>-2.6650200000000002</v>
      </c>
    </row>
    <row r="6879" spans="1:2">
      <c r="A6879" t="s">
        <v>242</v>
      </c>
      <c r="B6879">
        <v>7.4754399999999999E-3</v>
      </c>
    </row>
    <row r="6880" spans="1:2">
      <c r="A6880" t="s">
        <v>243</v>
      </c>
      <c r="B6880">
        <v>0</v>
      </c>
    </row>
    <row r="6881" spans="1:2">
      <c r="A6881" t="s">
        <v>244</v>
      </c>
      <c r="B6881">
        <v>126</v>
      </c>
    </row>
    <row r="6882" spans="1:2">
      <c r="A6882" t="s">
        <v>169</v>
      </c>
      <c r="B6882" t="s">
        <v>113</v>
      </c>
    </row>
    <row r="6883" spans="1:2">
      <c r="A6883" t="s">
        <v>246</v>
      </c>
      <c r="B6883">
        <v>-2.58371</v>
      </c>
    </row>
    <row r="6884" spans="1:2">
      <c r="A6884" t="s">
        <v>247</v>
      </c>
      <c r="B6884">
        <v>-1.94333</v>
      </c>
    </row>
    <row r="6885" spans="1:2">
      <c r="A6885" t="s">
        <v>248</v>
      </c>
      <c r="B6885">
        <v>-1.61487</v>
      </c>
    </row>
    <row r="6886" spans="1:2">
      <c r="A6886" t="s">
        <v>265</v>
      </c>
      <c r="B6886">
        <v>0.01</v>
      </c>
    </row>
    <row r="6887" spans="1:2">
      <c r="A6887" t="s">
        <v>683</v>
      </c>
      <c r="B6887" t="s">
        <v>403</v>
      </c>
    </row>
    <row r="6888" spans="1:2">
      <c r="A6888" t="s">
        <v>684</v>
      </c>
      <c r="B6888" t="s">
        <v>686</v>
      </c>
    </row>
    <row r="6889" spans="1:2">
      <c r="A6889" t="s">
        <v>685</v>
      </c>
      <c r="B6889">
        <v>7.4999999999999997E-3</v>
      </c>
    </row>
    <row r="6890" spans="1:2">
      <c r="A6890" t="s">
        <v>250</v>
      </c>
      <c r="B6890" t="s">
        <v>697</v>
      </c>
    </row>
    <row r="6891" spans="1:2">
      <c r="A6891" t="s">
        <v>252</v>
      </c>
      <c r="B6891" t="s">
        <v>253</v>
      </c>
    </row>
    <row r="6892" spans="1:2">
      <c r="A6892" t="s">
        <v>488</v>
      </c>
    </row>
    <row r="6893" spans="1:2">
      <c r="A6893" t="s">
        <v>241</v>
      </c>
      <c r="B6893">
        <v>-3.5584899999999999</v>
      </c>
    </row>
    <row r="6894" spans="1:2">
      <c r="A6894" t="s">
        <v>242</v>
      </c>
      <c r="B6894">
        <v>3.91395E-4</v>
      </c>
    </row>
    <row r="6895" spans="1:2">
      <c r="A6895" t="s">
        <v>243</v>
      </c>
      <c r="B6895">
        <v>0</v>
      </c>
    </row>
    <row r="6896" spans="1:2">
      <c r="A6896" t="s">
        <v>244</v>
      </c>
      <c r="B6896">
        <v>126</v>
      </c>
    </row>
    <row r="6897" spans="1:2">
      <c r="A6897" t="s">
        <v>169</v>
      </c>
      <c r="B6897" t="s">
        <v>114</v>
      </c>
    </row>
    <row r="6898" spans="1:2">
      <c r="A6898" t="s">
        <v>246</v>
      </c>
      <c r="B6898">
        <v>-2.58371</v>
      </c>
    </row>
    <row r="6899" spans="1:2">
      <c r="A6899" t="s">
        <v>247</v>
      </c>
      <c r="B6899">
        <v>-1.94333</v>
      </c>
    </row>
    <row r="6900" spans="1:2">
      <c r="A6900" t="s">
        <v>248</v>
      </c>
      <c r="B6900">
        <v>-1.61487</v>
      </c>
    </row>
    <row r="6901" spans="1:2">
      <c r="A6901" t="s">
        <v>265</v>
      </c>
      <c r="B6901">
        <v>0.01</v>
      </c>
    </row>
    <row r="6902" spans="1:2">
      <c r="A6902" t="s">
        <v>683</v>
      </c>
      <c r="B6902" t="s">
        <v>403</v>
      </c>
    </row>
    <row r="6903" spans="1:2">
      <c r="A6903" t="s">
        <v>684</v>
      </c>
      <c r="B6903" t="s">
        <v>686</v>
      </c>
    </row>
    <row r="6904" spans="1:2">
      <c r="A6904" t="s">
        <v>685</v>
      </c>
      <c r="B6904">
        <v>4.0000000000000002E-4</v>
      </c>
    </row>
    <row r="6905" spans="1:2">
      <c r="A6905" t="s">
        <v>250</v>
      </c>
      <c r="B6905" t="s">
        <v>697</v>
      </c>
    </row>
    <row r="6906" spans="1:2">
      <c r="A6906" t="s">
        <v>252</v>
      </c>
      <c r="B6906" t="s">
        <v>253</v>
      </c>
    </row>
    <row r="6907" spans="1:2">
      <c r="A6907" t="s">
        <v>489</v>
      </c>
    </row>
    <row r="6908" spans="1:2">
      <c r="A6908" t="s">
        <v>241</v>
      </c>
      <c r="B6908">
        <v>-3.8292999999999999</v>
      </c>
    </row>
    <row r="6909" spans="1:2">
      <c r="A6909" t="s">
        <v>242</v>
      </c>
      <c r="B6909">
        <v>1.4226000000000001E-4</v>
      </c>
    </row>
    <row r="6910" spans="1:2">
      <c r="A6910" t="s">
        <v>243</v>
      </c>
      <c r="B6910">
        <v>0</v>
      </c>
    </row>
    <row r="6911" spans="1:2">
      <c r="A6911" t="s">
        <v>244</v>
      </c>
      <c r="B6911">
        <v>126</v>
      </c>
    </row>
    <row r="6912" spans="1:2">
      <c r="A6912" t="s">
        <v>169</v>
      </c>
      <c r="B6912" t="s">
        <v>115</v>
      </c>
    </row>
    <row r="6913" spans="1:2">
      <c r="A6913" t="s">
        <v>246</v>
      </c>
      <c r="B6913">
        <v>-2.58371</v>
      </c>
    </row>
    <row r="6914" spans="1:2">
      <c r="A6914" t="s">
        <v>247</v>
      </c>
      <c r="B6914">
        <v>-1.94333</v>
      </c>
    </row>
    <row r="6915" spans="1:2">
      <c r="A6915" t="s">
        <v>248</v>
      </c>
      <c r="B6915">
        <v>-1.61487</v>
      </c>
    </row>
    <row r="6916" spans="1:2">
      <c r="A6916" t="s">
        <v>265</v>
      </c>
      <c r="B6916">
        <v>0.01</v>
      </c>
    </row>
    <row r="6917" spans="1:2">
      <c r="A6917" t="s">
        <v>683</v>
      </c>
      <c r="B6917" t="s">
        <v>403</v>
      </c>
    </row>
    <row r="6918" spans="1:2">
      <c r="A6918" t="s">
        <v>684</v>
      </c>
      <c r="B6918" t="s">
        <v>686</v>
      </c>
    </row>
    <row r="6919" spans="1:2">
      <c r="A6919" t="s">
        <v>685</v>
      </c>
      <c r="B6919">
        <v>1E-4</v>
      </c>
    </row>
    <row r="6920" spans="1:2">
      <c r="A6920" t="s">
        <v>250</v>
      </c>
      <c r="B6920" t="s">
        <v>697</v>
      </c>
    </row>
    <row r="6921" spans="1:2">
      <c r="A6921" t="s">
        <v>252</v>
      </c>
      <c r="B6921" t="s">
        <v>253</v>
      </c>
    </row>
    <row r="6922" spans="1:2">
      <c r="A6922" t="s">
        <v>490</v>
      </c>
    </row>
    <row r="6923" spans="1:2">
      <c r="A6923" t="s">
        <v>241</v>
      </c>
      <c r="B6923">
        <v>-4.6867799999999997</v>
      </c>
    </row>
    <row r="6924" spans="1:2">
      <c r="A6924" t="s">
        <v>242</v>
      </c>
      <c r="B6924" s="10">
        <v>4.2320700000000001E-6</v>
      </c>
    </row>
    <row r="6925" spans="1:2">
      <c r="A6925" t="s">
        <v>243</v>
      </c>
      <c r="B6925">
        <v>0</v>
      </c>
    </row>
    <row r="6926" spans="1:2">
      <c r="A6926" t="s">
        <v>244</v>
      </c>
      <c r="B6926">
        <v>126</v>
      </c>
    </row>
    <row r="6927" spans="1:2">
      <c r="A6927" t="s">
        <v>169</v>
      </c>
      <c r="B6927" t="s">
        <v>116</v>
      </c>
    </row>
    <row r="6928" spans="1:2">
      <c r="A6928" t="s">
        <v>246</v>
      </c>
      <c r="B6928">
        <v>-2.58371</v>
      </c>
    </row>
    <row r="6929" spans="1:2">
      <c r="A6929" t="s">
        <v>247</v>
      </c>
      <c r="B6929">
        <v>-1.94333</v>
      </c>
    </row>
    <row r="6930" spans="1:2">
      <c r="A6930" t="s">
        <v>248</v>
      </c>
      <c r="B6930">
        <v>-1.61487</v>
      </c>
    </row>
    <row r="6931" spans="1:2">
      <c r="A6931" t="s">
        <v>265</v>
      </c>
      <c r="B6931">
        <v>0.01</v>
      </c>
    </row>
    <row r="6932" spans="1:2">
      <c r="A6932" t="s">
        <v>683</v>
      </c>
      <c r="B6932" t="s">
        <v>403</v>
      </c>
    </row>
    <row r="6933" spans="1:2">
      <c r="A6933" t="s">
        <v>684</v>
      </c>
      <c r="B6933" t="s">
        <v>686</v>
      </c>
    </row>
    <row r="6934" spans="1:2">
      <c r="A6934" t="s">
        <v>685</v>
      </c>
      <c r="B6934">
        <v>0</v>
      </c>
    </row>
    <row r="6935" spans="1:2">
      <c r="A6935" t="s">
        <v>250</v>
      </c>
      <c r="B6935" t="s">
        <v>697</v>
      </c>
    </row>
    <row r="6936" spans="1:2">
      <c r="A6936" t="s">
        <v>252</v>
      </c>
      <c r="B6936" t="s">
        <v>253</v>
      </c>
    </row>
    <row r="6937" spans="1:2">
      <c r="A6937" t="s">
        <v>491</v>
      </c>
    </row>
    <row r="6938" spans="1:2">
      <c r="A6938" t="s">
        <v>241</v>
      </c>
      <c r="B6938">
        <v>-3.1239400000000002</v>
      </c>
    </row>
    <row r="6939" spans="1:2">
      <c r="A6939" t="s">
        <v>242</v>
      </c>
      <c r="B6939">
        <v>1.77684E-3</v>
      </c>
    </row>
    <row r="6940" spans="1:2">
      <c r="A6940" t="s">
        <v>243</v>
      </c>
      <c r="B6940">
        <v>0</v>
      </c>
    </row>
    <row r="6941" spans="1:2">
      <c r="A6941" t="s">
        <v>244</v>
      </c>
      <c r="B6941">
        <v>126</v>
      </c>
    </row>
    <row r="6942" spans="1:2">
      <c r="A6942" t="s">
        <v>169</v>
      </c>
      <c r="B6942" t="s">
        <v>118</v>
      </c>
    </row>
    <row r="6943" spans="1:2">
      <c r="A6943" t="s">
        <v>246</v>
      </c>
      <c r="B6943">
        <v>-2.58371</v>
      </c>
    </row>
    <row r="6944" spans="1:2">
      <c r="A6944" t="s">
        <v>247</v>
      </c>
      <c r="B6944">
        <v>-1.94333</v>
      </c>
    </row>
    <row r="6945" spans="1:2">
      <c r="A6945" t="s">
        <v>248</v>
      </c>
      <c r="B6945">
        <v>-1.61487</v>
      </c>
    </row>
    <row r="6946" spans="1:2">
      <c r="A6946" t="s">
        <v>265</v>
      </c>
      <c r="B6946">
        <v>0.01</v>
      </c>
    </row>
    <row r="6947" spans="1:2">
      <c r="A6947" t="s">
        <v>683</v>
      </c>
      <c r="B6947" t="s">
        <v>403</v>
      </c>
    </row>
    <row r="6948" spans="1:2">
      <c r="A6948" t="s">
        <v>684</v>
      </c>
      <c r="B6948" t="s">
        <v>686</v>
      </c>
    </row>
    <row r="6949" spans="1:2">
      <c r="A6949" t="s">
        <v>685</v>
      </c>
      <c r="B6949">
        <v>1.8E-3</v>
      </c>
    </row>
    <row r="6950" spans="1:2">
      <c r="A6950" t="s">
        <v>250</v>
      </c>
      <c r="B6950" t="s">
        <v>697</v>
      </c>
    </row>
    <row r="6951" spans="1:2">
      <c r="A6951" t="s">
        <v>252</v>
      </c>
      <c r="B6951" t="s">
        <v>253</v>
      </c>
    </row>
    <row r="6952" spans="1:2">
      <c r="A6952" t="s">
        <v>492</v>
      </c>
    </row>
    <row r="6953" spans="1:2">
      <c r="A6953" t="s">
        <v>241</v>
      </c>
      <c r="B6953">
        <v>-3.31663</v>
      </c>
    </row>
    <row r="6954" spans="1:2">
      <c r="A6954" t="s">
        <v>242</v>
      </c>
      <c r="B6954">
        <v>9.2451299999999996E-4</v>
      </c>
    </row>
    <row r="6955" spans="1:2">
      <c r="A6955" t="s">
        <v>243</v>
      </c>
      <c r="B6955">
        <v>0</v>
      </c>
    </row>
    <row r="6956" spans="1:2">
      <c r="A6956" t="s">
        <v>244</v>
      </c>
      <c r="B6956">
        <v>126</v>
      </c>
    </row>
    <row r="6957" spans="1:2">
      <c r="A6957" t="s">
        <v>169</v>
      </c>
      <c r="B6957" t="s">
        <v>119</v>
      </c>
    </row>
    <row r="6958" spans="1:2">
      <c r="A6958" t="s">
        <v>246</v>
      </c>
      <c r="B6958">
        <v>-2.58371</v>
      </c>
    </row>
    <row r="6959" spans="1:2">
      <c r="A6959" t="s">
        <v>247</v>
      </c>
      <c r="B6959">
        <v>-1.94333</v>
      </c>
    </row>
    <row r="6960" spans="1:2">
      <c r="A6960" t="s">
        <v>248</v>
      </c>
      <c r="B6960">
        <v>-1.61487</v>
      </c>
    </row>
    <row r="6961" spans="1:2">
      <c r="A6961" t="s">
        <v>265</v>
      </c>
      <c r="B6961">
        <v>0.01</v>
      </c>
    </row>
    <row r="6962" spans="1:2">
      <c r="A6962" t="s">
        <v>683</v>
      </c>
      <c r="B6962" t="s">
        <v>403</v>
      </c>
    </row>
    <row r="6963" spans="1:2">
      <c r="A6963" t="s">
        <v>684</v>
      </c>
      <c r="B6963" t="s">
        <v>686</v>
      </c>
    </row>
    <row r="6964" spans="1:2">
      <c r="A6964" t="s">
        <v>685</v>
      </c>
      <c r="B6964">
        <v>8.9999999999999998E-4</v>
      </c>
    </row>
    <row r="6965" spans="1:2">
      <c r="A6965" t="s">
        <v>250</v>
      </c>
      <c r="B6965" t="s">
        <v>697</v>
      </c>
    </row>
    <row r="6966" spans="1:2">
      <c r="A6966" t="s">
        <v>252</v>
      </c>
      <c r="B6966" t="s">
        <v>253</v>
      </c>
    </row>
    <row r="6967" spans="1:2">
      <c r="A6967" t="s">
        <v>493</v>
      </c>
    </row>
    <row r="6968" spans="1:2">
      <c r="A6968" t="s">
        <v>241</v>
      </c>
      <c r="B6968">
        <v>-3.2496399999999999</v>
      </c>
    </row>
    <row r="6969" spans="1:2">
      <c r="A6969" t="s">
        <v>242</v>
      </c>
      <c r="B6969">
        <v>1.16402E-3</v>
      </c>
    </row>
    <row r="6970" spans="1:2">
      <c r="A6970" t="s">
        <v>243</v>
      </c>
      <c r="B6970">
        <v>0</v>
      </c>
    </row>
    <row r="6971" spans="1:2">
      <c r="A6971" t="s">
        <v>244</v>
      </c>
      <c r="B6971">
        <v>126</v>
      </c>
    </row>
    <row r="6972" spans="1:2">
      <c r="A6972" t="s">
        <v>169</v>
      </c>
      <c r="B6972" t="s">
        <v>120</v>
      </c>
    </row>
    <row r="6973" spans="1:2">
      <c r="A6973" t="s">
        <v>246</v>
      </c>
      <c r="B6973">
        <v>-2.58371</v>
      </c>
    </row>
    <row r="6974" spans="1:2">
      <c r="A6974" t="s">
        <v>247</v>
      </c>
      <c r="B6974">
        <v>-1.94333</v>
      </c>
    </row>
    <row r="6975" spans="1:2">
      <c r="A6975" t="s">
        <v>248</v>
      </c>
      <c r="B6975">
        <v>-1.61487</v>
      </c>
    </row>
    <row r="6976" spans="1:2">
      <c r="A6976" t="s">
        <v>265</v>
      </c>
      <c r="B6976">
        <v>0.01</v>
      </c>
    </row>
    <row r="6977" spans="1:2">
      <c r="A6977" t="s">
        <v>683</v>
      </c>
      <c r="B6977" t="s">
        <v>403</v>
      </c>
    </row>
    <row r="6978" spans="1:2">
      <c r="A6978" t="s">
        <v>684</v>
      </c>
      <c r="B6978" t="s">
        <v>686</v>
      </c>
    </row>
    <row r="6979" spans="1:2">
      <c r="A6979" t="s">
        <v>685</v>
      </c>
      <c r="B6979">
        <v>1.1999999999999999E-3</v>
      </c>
    </row>
    <row r="6980" spans="1:2">
      <c r="A6980" t="s">
        <v>250</v>
      </c>
      <c r="B6980" t="s">
        <v>697</v>
      </c>
    </row>
    <row r="6981" spans="1:2">
      <c r="A6981" t="s">
        <v>252</v>
      </c>
      <c r="B6981" t="s">
        <v>253</v>
      </c>
    </row>
    <row r="6982" spans="1:2">
      <c r="A6982" t="s">
        <v>494</v>
      </c>
    </row>
    <row r="6983" spans="1:2">
      <c r="A6983" t="s">
        <v>241</v>
      </c>
      <c r="B6983">
        <v>-3.9081800000000002</v>
      </c>
    </row>
    <row r="6984" spans="1:2">
      <c r="A6984" t="s">
        <v>242</v>
      </c>
      <c r="B6984">
        <v>1.04944E-4</v>
      </c>
    </row>
    <row r="6985" spans="1:2">
      <c r="A6985" t="s">
        <v>243</v>
      </c>
      <c r="B6985">
        <v>0</v>
      </c>
    </row>
    <row r="6986" spans="1:2">
      <c r="A6986" t="s">
        <v>244</v>
      </c>
      <c r="B6986">
        <v>126</v>
      </c>
    </row>
    <row r="6987" spans="1:2">
      <c r="A6987" t="s">
        <v>169</v>
      </c>
      <c r="B6987" t="s">
        <v>121</v>
      </c>
    </row>
    <row r="6988" spans="1:2">
      <c r="A6988" t="s">
        <v>246</v>
      </c>
      <c r="B6988">
        <v>-2.58371</v>
      </c>
    </row>
    <row r="6989" spans="1:2">
      <c r="A6989" t="s">
        <v>247</v>
      </c>
      <c r="B6989">
        <v>-1.94333</v>
      </c>
    </row>
    <row r="6990" spans="1:2">
      <c r="A6990" t="s">
        <v>248</v>
      </c>
      <c r="B6990">
        <v>-1.61487</v>
      </c>
    </row>
    <row r="6991" spans="1:2">
      <c r="A6991" t="s">
        <v>265</v>
      </c>
      <c r="B6991">
        <v>0.01</v>
      </c>
    </row>
    <row r="6992" spans="1:2">
      <c r="A6992" t="s">
        <v>683</v>
      </c>
      <c r="B6992" t="s">
        <v>403</v>
      </c>
    </row>
    <row r="6993" spans="1:2">
      <c r="A6993" t="s">
        <v>684</v>
      </c>
      <c r="B6993" t="s">
        <v>686</v>
      </c>
    </row>
    <row r="6994" spans="1:2">
      <c r="A6994" t="s">
        <v>685</v>
      </c>
      <c r="B6994">
        <v>1E-4</v>
      </c>
    </row>
    <row r="6995" spans="1:2">
      <c r="A6995" t="s">
        <v>250</v>
      </c>
      <c r="B6995" t="s">
        <v>697</v>
      </c>
    </row>
    <row r="6996" spans="1:2">
      <c r="A6996" t="s">
        <v>252</v>
      </c>
      <c r="B6996" t="s">
        <v>253</v>
      </c>
    </row>
    <row r="6997" spans="1:2">
      <c r="A6997" t="s">
        <v>767</v>
      </c>
    </row>
    <row r="6998" spans="1:2">
      <c r="A6998" t="s">
        <v>241</v>
      </c>
      <c r="B6998">
        <v>1.69818</v>
      </c>
    </row>
    <row r="6999" spans="1:2">
      <c r="A6999" t="s">
        <v>242</v>
      </c>
      <c r="B6999">
        <v>0.97874899999999998</v>
      </c>
    </row>
    <row r="7000" spans="1:2">
      <c r="A7000" t="s">
        <v>243</v>
      </c>
      <c r="B7000">
        <v>0</v>
      </c>
    </row>
    <row r="7001" spans="1:2">
      <c r="A7001" t="s">
        <v>244</v>
      </c>
      <c r="B7001">
        <v>126</v>
      </c>
    </row>
    <row r="7002" spans="1:2">
      <c r="A7002" t="s">
        <v>169</v>
      </c>
      <c r="B7002" t="s">
        <v>743</v>
      </c>
    </row>
    <row r="7003" spans="1:2">
      <c r="A7003" t="s">
        <v>246</v>
      </c>
      <c r="B7003">
        <v>-2.58371</v>
      </c>
    </row>
    <row r="7004" spans="1:2">
      <c r="A7004" t="s">
        <v>247</v>
      </c>
      <c r="B7004">
        <v>-1.94333</v>
      </c>
    </row>
    <row r="7005" spans="1:2">
      <c r="A7005" t="s">
        <v>248</v>
      </c>
      <c r="B7005">
        <v>-1.61487</v>
      </c>
    </row>
    <row r="7006" spans="1:2">
      <c r="A7006" t="s">
        <v>265</v>
      </c>
      <c r="B7006">
        <v>0.01</v>
      </c>
    </row>
    <row r="7007" spans="1:2">
      <c r="A7007" t="s">
        <v>683</v>
      </c>
      <c r="B7007" t="s">
        <v>403</v>
      </c>
    </row>
    <row r="7008" spans="1:2">
      <c r="A7008" t="s">
        <v>684</v>
      </c>
      <c r="B7008" t="s">
        <v>686</v>
      </c>
    </row>
    <row r="7009" spans="1:2">
      <c r="A7009" t="s">
        <v>685</v>
      </c>
      <c r="B7009">
        <v>0.97870000000000001</v>
      </c>
    </row>
    <row r="7010" spans="1:2">
      <c r="A7010" t="s">
        <v>250</v>
      </c>
      <c r="B7010" t="s">
        <v>687</v>
      </c>
    </row>
    <row r="7011" spans="1:2">
      <c r="A7011" t="s">
        <v>252</v>
      </c>
      <c r="B7011" t="s">
        <v>253</v>
      </c>
    </row>
    <row r="7012" spans="1:2">
      <c r="A7012" t="s">
        <v>768</v>
      </c>
    </row>
    <row r="7013" spans="1:2">
      <c r="A7013" t="s">
        <v>241</v>
      </c>
      <c r="B7013">
        <v>2.4293499999999999</v>
      </c>
    </row>
    <row r="7014" spans="1:2">
      <c r="A7014" t="s">
        <v>242</v>
      </c>
      <c r="B7014">
        <v>0.99755000000000005</v>
      </c>
    </row>
    <row r="7015" spans="1:2">
      <c r="A7015" t="s">
        <v>243</v>
      </c>
      <c r="B7015">
        <v>0</v>
      </c>
    </row>
    <row r="7016" spans="1:2">
      <c r="A7016" t="s">
        <v>244</v>
      </c>
      <c r="B7016">
        <v>126</v>
      </c>
    </row>
    <row r="7017" spans="1:2">
      <c r="A7017" t="s">
        <v>169</v>
      </c>
      <c r="B7017" t="s">
        <v>744</v>
      </c>
    </row>
    <row r="7018" spans="1:2">
      <c r="A7018" t="s">
        <v>246</v>
      </c>
      <c r="B7018">
        <v>-2.58371</v>
      </c>
    </row>
    <row r="7019" spans="1:2">
      <c r="A7019" t="s">
        <v>247</v>
      </c>
      <c r="B7019">
        <v>-1.94333</v>
      </c>
    </row>
    <row r="7020" spans="1:2">
      <c r="A7020" t="s">
        <v>248</v>
      </c>
      <c r="B7020">
        <v>-1.61487</v>
      </c>
    </row>
    <row r="7021" spans="1:2">
      <c r="A7021" t="s">
        <v>265</v>
      </c>
      <c r="B7021">
        <v>0.01</v>
      </c>
    </row>
    <row r="7022" spans="1:2">
      <c r="A7022" t="s">
        <v>683</v>
      </c>
      <c r="B7022" t="s">
        <v>403</v>
      </c>
    </row>
    <row r="7023" spans="1:2">
      <c r="A7023" t="s">
        <v>684</v>
      </c>
      <c r="B7023" t="s">
        <v>686</v>
      </c>
    </row>
    <row r="7024" spans="1:2">
      <c r="A7024" t="s">
        <v>685</v>
      </c>
      <c r="B7024">
        <v>0.99760000000000004</v>
      </c>
    </row>
    <row r="7025" spans="1:2">
      <c r="A7025" t="s">
        <v>250</v>
      </c>
      <c r="B7025" t="s">
        <v>687</v>
      </c>
    </row>
    <row r="7026" spans="1:2">
      <c r="A7026" t="s">
        <v>252</v>
      </c>
      <c r="B7026" t="s">
        <v>253</v>
      </c>
    </row>
    <row r="7027" spans="1:2">
      <c r="A7027" t="s">
        <v>769</v>
      </c>
    </row>
    <row r="7028" spans="1:2">
      <c r="A7028" t="s">
        <v>241</v>
      </c>
      <c r="B7028">
        <v>2.6636600000000001</v>
      </c>
    </row>
    <row r="7029" spans="1:2">
      <c r="A7029" t="s">
        <v>242</v>
      </c>
      <c r="B7029">
        <v>0.99903299999999995</v>
      </c>
    </row>
    <row r="7030" spans="1:2">
      <c r="A7030" t="s">
        <v>243</v>
      </c>
      <c r="B7030">
        <v>0</v>
      </c>
    </row>
    <row r="7031" spans="1:2">
      <c r="A7031" t="s">
        <v>244</v>
      </c>
      <c r="B7031">
        <v>126</v>
      </c>
    </row>
    <row r="7032" spans="1:2">
      <c r="A7032" t="s">
        <v>169</v>
      </c>
      <c r="B7032" t="s">
        <v>745</v>
      </c>
    </row>
    <row r="7033" spans="1:2">
      <c r="A7033" t="s">
        <v>246</v>
      </c>
      <c r="B7033">
        <v>-2.58371</v>
      </c>
    </row>
    <row r="7034" spans="1:2">
      <c r="A7034" t="s">
        <v>247</v>
      </c>
      <c r="B7034">
        <v>-1.94333</v>
      </c>
    </row>
    <row r="7035" spans="1:2">
      <c r="A7035" t="s">
        <v>248</v>
      </c>
      <c r="B7035">
        <v>-1.61487</v>
      </c>
    </row>
    <row r="7036" spans="1:2">
      <c r="A7036" t="s">
        <v>265</v>
      </c>
      <c r="B7036">
        <v>0.01</v>
      </c>
    </row>
    <row r="7037" spans="1:2">
      <c r="A7037" t="s">
        <v>683</v>
      </c>
      <c r="B7037" t="s">
        <v>403</v>
      </c>
    </row>
    <row r="7038" spans="1:2">
      <c r="A7038" t="s">
        <v>684</v>
      </c>
      <c r="B7038" t="s">
        <v>686</v>
      </c>
    </row>
    <row r="7039" spans="1:2">
      <c r="A7039" t="s">
        <v>685</v>
      </c>
      <c r="B7039">
        <v>0.999</v>
      </c>
    </row>
    <row r="7040" spans="1:2">
      <c r="A7040" t="s">
        <v>250</v>
      </c>
      <c r="B7040" t="s">
        <v>687</v>
      </c>
    </row>
    <row r="7041" spans="1:2">
      <c r="A7041" t="s">
        <v>252</v>
      </c>
      <c r="B7041" t="s">
        <v>253</v>
      </c>
    </row>
    <row r="7042" spans="1:2">
      <c r="A7042" t="s">
        <v>770</v>
      </c>
    </row>
    <row r="7043" spans="1:2">
      <c r="A7043" t="s">
        <v>241</v>
      </c>
      <c r="B7043">
        <v>3.0638800000000002</v>
      </c>
    </row>
    <row r="7044" spans="1:2">
      <c r="A7044" t="s">
        <v>242</v>
      </c>
      <c r="B7044">
        <v>0.99986399999999998</v>
      </c>
    </row>
    <row r="7045" spans="1:2">
      <c r="A7045" t="s">
        <v>243</v>
      </c>
      <c r="B7045">
        <v>0</v>
      </c>
    </row>
    <row r="7046" spans="1:2">
      <c r="A7046" t="s">
        <v>244</v>
      </c>
      <c r="B7046">
        <v>126</v>
      </c>
    </row>
    <row r="7047" spans="1:2">
      <c r="A7047" t="s">
        <v>169</v>
      </c>
      <c r="B7047" t="s">
        <v>746</v>
      </c>
    </row>
    <row r="7048" spans="1:2">
      <c r="A7048" t="s">
        <v>246</v>
      </c>
      <c r="B7048">
        <v>-2.58371</v>
      </c>
    </row>
    <row r="7049" spans="1:2">
      <c r="A7049" t="s">
        <v>247</v>
      </c>
      <c r="B7049">
        <v>-1.94333</v>
      </c>
    </row>
    <row r="7050" spans="1:2">
      <c r="A7050" t="s">
        <v>248</v>
      </c>
      <c r="B7050">
        <v>-1.61487</v>
      </c>
    </row>
    <row r="7051" spans="1:2">
      <c r="A7051" t="s">
        <v>265</v>
      </c>
      <c r="B7051">
        <v>0.01</v>
      </c>
    </row>
    <row r="7052" spans="1:2">
      <c r="A7052" t="s">
        <v>683</v>
      </c>
      <c r="B7052" t="s">
        <v>403</v>
      </c>
    </row>
    <row r="7053" spans="1:2">
      <c r="A7053" t="s">
        <v>684</v>
      </c>
      <c r="B7053" t="s">
        <v>686</v>
      </c>
    </row>
    <row r="7054" spans="1:2">
      <c r="A7054" t="s">
        <v>685</v>
      </c>
      <c r="B7054">
        <v>0.99990000000000001</v>
      </c>
    </row>
    <row r="7055" spans="1:2">
      <c r="A7055" t="s">
        <v>250</v>
      </c>
      <c r="B7055" t="s">
        <v>687</v>
      </c>
    </row>
    <row r="7056" spans="1:2">
      <c r="A7056" t="s">
        <v>252</v>
      </c>
      <c r="B7056" t="s">
        <v>253</v>
      </c>
    </row>
    <row r="7057" spans="1:2">
      <c r="A7057" t="s">
        <v>771</v>
      </c>
    </row>
    <row r="7058" spans="1:2">
      <c r="A7058" t="s">
        <v>241</v>
      </c>
      <c r="B7058">
        <v>1.7474400000000001</v>
      </c>
    </row>
    <row r="7059" spans="1:2">
      <c r="A7059" t="s">
        <v>242</v>
      </c>
      <c r="B7059">
        <v>0.98111199999999998</v>
      </c>
    </row>
    <row r="7060" spans="1:2">
      <c r="A7060" t="s">
        <v>243</v>
      </c>
      <c r="B7060">
        <v>0</v>
      </c>
    </row>
    <row r="7061" spans="1:2">
      <c r="A7061" t="s">
        <v>244</v>
      </c>
      <c r="B7061">
        <v>126</v>
      </c>
    </row>
    <row r="7062" spans="1:2">
      <c r="A7062" t="s">
        <v>169</v>
      </c>
      <c r="B7062" t="s">
        <v>747</v>
      </c>
    </row>
    <row r="7063" spans="1:2">
      <c r="A7063" t="s">
        <v>246</v>
      </c>
      <c r="B7063">
        <v>-2.58371</v>
      </c>
    </row>
    <row r="7064" spans="1:2">
      <c r="A7064" t="s">
        <v>247</v>
      </c>
      <c r="B7064">
        <v>-1.94333</v>
      </c>
    </row>
    <row r="7065" spans="1:2">
      <c r="A7065" t="s">
        <v>248</v>
      </c>
      <c r="B7065">
        <v>-1.61487</v>
      </c>
    </row>
    <row r="7066" spans="1:2">
      <c r="A7066" t="s">
        <v>265</v>
      </c>
      <c r="B7066">
        <v>0.01</v>
      </c>
    </row>
    <row r="7067" spans="1:2">
      <c r="A7067" t="s">
        <v>683</v>
      </c>
      <c r="B7067" t="s">
        <v>403</v>
      </c>
    </row>
    <row r="7068" spans="1:2">
      <c r="A7068" t="s">
        <v>684</v>
      </c>
      <c r="B7068" t="s">
        <v>686</v>
      </c>
    </row>
    <row r="7069" spans="1:2">
      <c r="A7069" t="s">
        <v>685</v>
      </c>
      <c r="B7069">
        <v>0.98109999999999997</v>
      </c>
    </row>
    <row r="7070" spans="1:2">
      <c r="A7070" t="s">
        <v>250</v>
      </c>
      <c r="B7070" t="s">
        <v>687</v>
      </c>
    </row>
    <row r="7071" spans="1:2">
      <c r="A7071" t="s">
        <v>252</v>
      </c>
      <c r="B7071" t="s">
        <v>253</v>
      </c>
    </row>
    <row r="7072" spans="1:2">
      <c r="A7072" t="s">
        <v>772</v>
      </c>
    </row>
    <row r="7073" spans="1:2">
      <c r="A7073" t="s">
        <v>241</v>
      </c>
      <c r="B7073">
        <v>2.5669900000000001</v>
      </c>
    </row>
    <row r="7074" spans="1:2">
      <c r="A7074" t="s">
        <v>242</v>
      </c>
      <c r="B7074">
        <v>0.998556</v>
      </c>
    </row>
    <row r="7075" spans="1:2">
      <c r="A7075" t="s">
        <v>243</v>
      </c>
      <c r="B7075">
        <v>0</v>
      </c>
    </row>
    <row r="7076" spans="1:2">
      <c r="A7076" t="s">
        <v>244</v>
      </c>
      <c r="B7076">
        <v>126</v>
      </c>
    </row>
    <row r="7077" spans="1:2">
      <c r="A7077" t="s">
        <v>169</v>
      </c>
      <c r="B7077" t="s">
        <v>748</v>
      </c>
    </row>
    <row r="7078" spans="1:2">
      <c r="A7078" t="s">
        <v>246</v>
      </c>
      <c r="B7078">
        <v>-2.58371</v>
      </c>
    </row>
    <row r="7079" spans="1:2">
      <c r="A7079" t="s">
        <v>247</v>
      </c>
      <c r="B7079">
        <v>-1.94333</v>
      </c>
    </row>
    <row r="7080" spans="1:2">
      <c r="A7080" t="s">
        <v>248</v>
      </c>
      <c r="B7080">
        <v>-1.61487</v>
      </c>
    </row>
    <row r="7081" spans="1:2">
      <c r="A7081" t="s">
        <v>265</v>
      </c>
      <c r="B7081">
        <v>0.01</v>
      </c>
    </row>
    <row r="7082" spans="1:2">
      <c r="A7082" t="s">
        <v>683</v>
      </c>
      <c r="B7082" t="s">
        <v>403</v>
      </c>
    </row>
    <row r="7083" spans="1:2">
      <c r="A7083" t="s">
        <v>684</v>
      </c>
      <c r="B7083" t="s">
        <v>686</v>
      </c>
    </row>
    <row r="7084" spans="1:2">
      <c r="A7084" t="s">
        <v>685</v>
      </c>
      <c r="B7084">
        <v>0.99860000000000004</v>
      </c>
    </row>
    <row r="7085" spans="1:2">
      <c r="A7085" t="s">
        <v>250</v>
      </c>
      <c r="B7085" t="s">
        <v>687</v>
      </c>
    </row>
    <row r="7086" spans="1:2">
      <c r="A7086" t="s">
        <v>252</v>
      </c>
      <c r="B7086" t="s">
        <v>253</v>
      </c>
    </row>
    <row r="7087" spans="1:2">
      <c r="A7087" t="s">
        <v>773</v>
      </c>
    </row>
    <row r="7088" spans="1:2">
      <c r="A7088" t="s">
        <v>241</v>
      </c>
      <c r="B7088">
        <v>2.8226399999999998</v>
      </c>
    </row>
    <row r="7089" spans="1:2">
      <c r="A7089" t="s">
        <v>242</v>
      </c>
      <c r="B7089">
        <v>0.99952799999999997</v>
      </c>
    </row>
    <row r="7090" spans="1:2">
      <c r="A7090" t="s">
        <v>243</v>
      </c>
      <c r="B7090">
        <v>0</v>
      </c>
    </row>
    <row r="7091" spans="1:2">
      <c r="A7091" t="s">
        <v>244</v>
      </c>
      <c r="B7091">
        <v>126</v>
      </c>
    </row>
    <row r="7092" spans="1:2">
      <c r="A7092" t="s">
        <v>169</v>
      </c>
      <c r="B7092" t="s">
        <v>749</v>
      </c>
    </row>
    <row r="7093" spans="1:2">
      <c r="A7093" t="s">
        <v>246</v>
      </c>
      <c r="B7093">
        <v>-2.58371</v>
      </c>
    </row>
    <row r="7094" spans="1:2">
      <c r="A7094" t="s">
        <v>247</v>
      </c>
      <c r="B7094">
        <v>-1.94333</v>
      </c>
    </row>
    <row r="7095" spans="1:2">
      <c r="A7095" t="s">
        <v>248</v>
      </c>
      <c r="B7095">
        <v>-1.61487</v>
      </c>
    </row>
    <row r="7096" spans="1:2">
      <c r="A7096" t="s">
        <v>265</v>
      </c>
      <c r="B7096">
        <v>0.01</v>
      </c>
    </row>
    <row r="7097" spans="1:2">
      <c r="A7097" t="s">
        <v>683</v>
      </c>
      <c r="B7097" t="s">
        <v>403</v>
      </c>
    </row>
    <row r="7098" spans="1:2">
      <c r="A7098" t="s">
        <v>684</v>
      </c>
      <c r="B7098" t="s">
        <v>686</v>
      </c>
    </row>
    <row r="7099" spans="1:2">
      <c r="A7099" t="s">
        <v>685</v>
      </c>
      <c r="B7099">
        <v>0.99950000000000006</v>
      </c>
    </row>
    <row r="7100" spans="1:2">
      <c r="A7100" t="s">
        <v>250</v>
      </c>
      <c r="B7100" t="s">
        <v>687</v>
      </c>
    </row>
    <row r="7101" spans="1:2">
      <c r="A7101" t="s">
        <v>252</v>
      </c>
      <c r="B7101" t="s">
        <v>253</v>
      </c>
    </row>
    <row r="7102" spans="1:2">
      <c r="A7102" t="s">
        <v>774</v>
      </c>
    </row>
    <row r="7103" spans="1:2">
      <c r="A7103" t="s">
        <v>241</v>
      </c>
      <c r="B7103">
        <v>3.1013299999999999</v>
      </c>
    </row>
    <row r="7104" spans="1:2">
      <c r="A7104" t="s">
        <v>242</v>
      </c>
      <c r="B7104">
        <v>0.99988999999999995</v>
      </c>
    </row>
    <row r="7105" spans="1:2">
      <c r="A7105" t="s">
        <v>243</v>
      </c>
      <c r="B7105">
        <v>0</v>
      </c>
    </row>
    <row r="7106" spans="1:2">
      <c r="A7106" t="s">
        <v>244</v>
      </c>
      <c r="B7106">
        <v>126</v>
      </c>
    </row>
    <row r="7107" spans="1:2">
      <c r="A7107" t="s">
        <v>169</v>
      </c>
      <c r="B7107" t="s">
        <v>750</v>
      </c>
    </row>
    <row r="7108" spans="1:2">
      <c r="A7108" t="s">
        <v>246</v>
      </c>
      <c r="B7108">
        <v>-2.58371</v>
      </c>
    </row>
    <row r="7109" spans="1:2">
      <c r="A7109" t="s">
        <v>247</v>
      </c>
      <c r="B7109">
        <v>-1.94333</v>
      </c>
    </row>
    <row r="7110" spans="1:2">
      <c r="A7110" t="s">
        <v>248</v>
      </c>
      <c r="B7110">
        <v>-1.61487</v>
      </c>
    </row>
    <row r="7111" spans="1:2">
      <c r="A7111" t="s">
        <v>265</v>
      </c>
      <c r="B7111">
        <v>0.01</v>
      </c>
    </row>
    <row r="7112" spans="1:2">
      <c r="A7112" t="s">
        <v>683</v>
      </c>
      <c r="B7112" t="s">
        <v>403</v>
      </c>
    </row>
    <row r="7113" spans="1:2">
      <c r="A7113" t="s">
        <v>684</v>
      </c>
      <c r="B7113" t="s">
        <v>686</v>
      </c>
    </row>
    <row r="7114" spans="1:2">
      <c r="A7114" t="s">
        <v>685</v>
      </c>
      <c r="B7114">
        <v>0.99990000000000001</v>
      </c>
    </row>
    <row r="7115" spans="1:2">
      <c r="A7115" t="s">
        <v>250</v>
      </c>
      <c r="B7115" t="s">
        <v>687</v>
      </c>
    </row>
    <row r="7116" spans="1:2">
      <c r="A7116" t="s">
        <v>252</v>
      </c>
      <c r="B7116" t="s">
        <v>253</v>
      </c>
    </row>
    <row r="7117" spans="1:2">
      <c r="A7117" t="s">
        <v>775</v>
      </c>
    </row>
    <row r="7118" spans="1:2">
      <c r="A7118" t="s">
        <v>241</v>
      </c>
      <c r="B7118">
        <v>1.19876</v>
      </c>
    </row>
    <row r="7119" spans="1:2">
      <c r="A7119" t="s">
        <v>242</v>
      </c>
      <c r="B7119">
        <v>0.94033699999999998</v>
      </c>
    </row>
    <row r="7120" spans="1:2">
      <c r="A7120" t="s">
        <v>243</v>
      </c>
      <c r="B7120">
        <v>0</v>
      </c>
    </row>
    <row r="7121" spans="1:2">
      <c r="A7121" t="s">
        <v>244</v>
      </c>
      <c r="B7121">
        <v>126</v>
      </c>
    </row>
    <row r="7122" spans="1:2">
      <c r="A7122" t="s">
        <v>169</v>
      </c>
      <c r="B7122" t="s">
        <v>751</v>
      </c>
    </row>
    <row r="7123" spans="1:2">
      <c r="A7123" t="s">
        <v>246</v>
      </c>
      <c r="B7123">
        <v>-2.58371</v>
      </c>
    </row>
    <row r="7124" spans="1:2">
      <c r="A7124" t="s">
        <v>247</v>
      </c>
      <c r="B7124">
        <v>-1.94333</v>
      </c>
    </row>
    <row r="7125" spans="1:2">
      <c r="A7125" t="s">
        <v>248</v>
      </c>
      <c r="B7125">
        <v>-1.61487</v>
      </c>
    </row>
    <row r="7126" spans="1:2">
      <c r="A7126" t="s">
        <v>265</v>
      </c>
      <c r="B7126">
        <v>0.01</v>
      </c>
    </row>
    <row r="7127" spans="1:2">
      <c r="A7127" t="s">
        <v>683</v>
      </c>
      <c r="B7127" t="s">
        <v>403</v>
      </c>
    </row>
    <row r="7128" spans="1:2">
      <c r="A7128" t="s">
        <v>684</v>
      </c>
      <c r="B7128" t="s">
        <v>686</v>
      </c>
    </row>
    <row r="7129" spans="1:2">
      <c r="A7129" t="s">
        <v>685</v>
      </c>
      <c r="B7129">
        <v>0.94030000000000002</v>
      </c>
    </row>
    <row r="7130" spans="1:2">
      <c r="A7130" t="s">
        <v>250</v>
      </c>
      <c r="B7130" t="s">
        <v>687</v>
      </c>
    </row>
    <row r="7131" spans="1:2">
      <c r="A7131" t="s">
        <v>252</v>
      </c>
      <c r="B7131" t="s">
        <v>253</v>
      </c>
    </row>
    <row r="7132" spans="1:2">
      <c r="A7132" t="s">
        <v>776</v>
      </c>
    </row>
    <row r="7133" spans="1:2">
      <c r="A7133" t="s">
        <v>241</v>
      </c>
      <c r="B7133">
        <v>1.27217</v>
      </c>
    </row>
    <row r="7134" spans="1:2">
      <c r="A7134" t="s">
        <v>242</v>
      </c>
      <c r="B7134">
        <v>0.94788799999999995</v>
      </c>
    </row>
    <row r="7135" spans="1:2">
      <c r="A7135" t="s">
        <v>243</v>
      </c>
      <c r="B7135">
        <v>0</v>
      </c>
    </row>
    <row r="7136" spans="1:2">
      <c r="A7136" t="s">
        <v>244</v>
      </c>
      <c r="B7136">
        <v>126</v>
      </c>
    </row>
    <row r="7137" spans="1:2">
      <c r="A7137" t="s">
        <v>169</v>
      </c>
      <c r="B7137" t="s">
        <v>752</v>
      </c>
    </row>
    <row r="7138" spans="1:2">
      <c r="A7138" t="s">
        <v>246</v>
      </c>
      <c r="B7138">
        <v>-2.58371</v>
      </c>
    </row>
    <row r="7139" spans="1:2">
      <c r="A7139" t="s">
        <v>247</v>
      </c>
      <c r="B7139">
        <v>-1.94333</v>
      </c>
    </row>
    <row r="7140" spans="1:2">
      <c r="A7140" t="s">
        <v>248</v>
      </c>
      <c r="B7140">
        <v>-1.61487</v>
      </c>
    </row>
    <row r="7141" spans="1:2">
      <c r="A7141" t="s">
        <v>265</v>
      </c>
      <c r="B7141">
        <v>0.01</v>
      </c>
    </row>
    <row r="7142" spans="1:2">
      <c r="A7142" t="s">
        <v>683</v>
      </c>
      <c r="B7142" t="s">
        <v>403</v>
      </c>
    </row>
    <row r="7143" spans="1:2">
      <c r="A7143" t="s">
        <v>684</v>
      </c>
      <c r="B7143" t="s">
        <v>686</v>
      </c>
    </row>
    <row r="7144" spans="1:2">
      <c r="A7144" t="s">
        <v>685</v>
      </c>
      <c r="B7144">
        <v>0.94789999999999996</v>
      </c>
    </row>
    <row r="7145" spans="1:2">
      <c r="A7145" t="s">
        <v>250</v>
      </c>
      <c r="B7145" t="s">
        <v>687</v>
      </c>
    </row>
    <row r="7146" spans="1:2">
      <c r="A7146" t="s">
        <v>252</v>
      </c>
      <c r="B7146" t="s">
        <v>253</v>
      </c>
    </row>
    <row r="7147" spans="1:2">
      <c r="A7147" t="s">
        <v>777</v>
      </c>
    </row>
    <row r="7148" spans="1:2">
      <c r="A7148" t="s">
        <v>241</v>
      </c>
      <c r="B7148">
        <v>1.4853099999999999</v>
      </c>
    </row>
    <row r="7149" spans="1:2">
      <c r="A7149" t="s">
        <v>242</v>
      </c>
      <c r="B7149">
        <v>0.96586700000000003</v>
      </c>
    </row>
    <row r="7150" spans="1:2">
      <c r="A7150" t="s">
        <v>243</v>
      </c>
      <c r="B7150">
        <v>0</v>
      </c>
    </row>
    <row r="7151" spans="1:2">
      <c r="A7151" t="s">
        <v>244</v>
      </c>
      <c r="B7151">
        <v>126</v>
      </c>
    </row>
    <row r="7152" spans="1:2">
      <c r="A7152" t="s">
        <v>169</v>
      </c>
      <c r="B7152" t="s">
        <v>753</v>
      </c>
    </row>
    <row r="7153" spans="1:2">
      <c r="A7153" t="s">
        <v>246</v>
      </c>
      <c r="B7153">
        <v>-2.58371</v>
      </c>
    </row>
    <row r="7154" spans="1:2">
      <c r="A7154" t="s">
        <v>247</v>
      </c>
      <c r="B7154">
        <v>-1.94333</v>
      </c>
    </row>
    <row r="7155" spans="1:2">
      <c r="A7155" t="s">
        <v>248</v>
      </c>
      <c r="B7155">
        <v>-1.61487</v>
      </c>
    </row>
    <row r="7156" spans="1:2">
      <c r="A7156" t="s">
        <v>265</v>
      </c>
      <c r="B7156">
        <v>0.01</v>
      </c>
    </row>
    <row r="7157" spans="1:2">
      <c r="A7157" t="s">
        <v>683</v>
      </c>
      <c r="B7157" t="s">
        <v>403</v>
      </c>
    </row>
    <row r="7158" spans="1:2">
      <c r="A7158" t="s">
        <v>684</v>
      </c>
      <c r="B7158" t="s">
        <v>686</v>
      </c>
    </row>
    <row r="7159" spans="1:2">
      <c r="A7159" t="s">
        <v>685</v>
      </c>
      <c r="B7159">
        <v>0.96589999999999998</v>
      </c>
    </row>
    <row r="7160" spans="1:2">
      <c r="A7160" t="s">
        <v>250</v>
      </c>
      <c r="B7160" t="s">
        <v>687</v>
      </c>
    </row>
    <row r="7161" spans="1:2">
      <c r="A7161" t="s">
        <v>252</v>
      </c>
      <c r="B7161" t="s">
        <v>253</v>
      </c>
    </row>
    <row r="7162" spans="1:2">
      <c r="A7162" t="s">
        <v>778</v>
      </c>
    </row>
    <row r="7163" spans="1:2">
      <c r="A7163" t="s">
        <v>241</v>
      </c>
      <c r="B7163">
        <v>1.72027</v>
      </c>
    </row>
    <row r="7164" spans="1:2">
      <c r="A7164" t="s">
        <v>242</v>
      </c>
      <c r="B7164">
        <v>0.97983500000000001</v>
      </c>
    </row>
    <row r="7165" spans="1:2">
      <c r="A7165" t="s">
        <v>243</v>
      </c>
      <c r="B7165">
        <v>0</v>
      </c>
    </row>
    <row r="7166" spans="1:2">
      <c r="A7166" t="s">
        <v>244</v>
      </c>
      <c r="B7166">
        <v>126</v>
      </c>
    </row>
    <row r="7167" spans="1:2">
      <c r="A7167" t="s">
        <v>169</v>
      </c>
      <c r="B7167" t="s">
        <v>754</v>
      </c>
    </row>
    <row r="7168" spans="1:2">
      <c r="A7168" t="s">
        <v>246</v>
      </c>
      <c r="B7168">
        <v>-2.58371</v>
      </c>
    </row>
    <row r="7169" spans="1:2">
      <c r="A7169" t="s">
        <v>247</v>
      </c>
      <c r="B7169">
        <v>-1.94333</v>
      </c>
    </row>
    <row r="7170" spans="1:2">
      <c r="A7170" t="s">
        <v>248</v>
      </c>
      <c r="B7170">
        <v>-1.61487</v>
      </c>
    </row>
    <row r="7171" spans="1:2">
      <c r="A7171" t="s">
        <v>265</v>
      </c>
      <c r="B7171">
        <v>0.01</v>
      </c>
    </row>
    <row r="7172" spans="1:2">
      <c r="A7172" t="s">
        <v>683</v>
      </c>
      <c r="B7172" t="s">
        <v>403</v>
      </c>
    </row>
    <row r="7173" spans="1:2">
      <c r="A7173" t="s">
        <v>684</v>
      </c>
      <c r="B7173" t="s">
        <v>686</v>
      </c>
    </row>
    <row r="7174" spans="1:2">
      <c r="A7174" t="s">
        <v>685</v>
      </c>
      <c r="B7174">
        <v>0.9798</v>
      </c>
    </row>
    <row r="7175" spans="1:2">
      <c r="A7175" t="s">
        <v>250</v>
      </c>
      <c r="B7175" t="s">
        <v>687</v>
      </c>
    </row>
    <row r="7176" spans="1:2">
      <c r="A7176" t="s">
        <v>252</v>
      </c>
      <c r="B7176" t="s">
        <v>253</v>
      </c>
    </row>
    <row r="7177" spans="1:2">
      <c r="A7177" t="s">
        <v>507</v>
      </c>
    </row>
    <row r="7178" spans="1:2">
      <c r="A7178" t="s">
        <v>241</v>
      </c>
      <c r="B7178">
        <v>-10.4154</v>
      </c>
    </row>
    <row r="7179" spans="1:2">
      <c r="A7179" t="s">
        <v>242</v>
      </c>
      <c r="B7179" s="10">
        <v>1.24465E-18</v>
      </c>
    </row>
    <row r="7180" spans="1:2">
      <c r="A7180" t="s">
        <v>243</v>
      </c>
      <c r="B7180">
        <v>0</v>
      </c>
    </row>
    <row r="7181" spans="1:2">
      <c r="A7181" t="s">
        <v>244</v>
      </c>
      <c r="B7181">
        <v>126</v>
      </c>
    </row>
    <row r="7182" spans="1:2">
      <c r="A7182" t="s">
        <v>169</v>
      </c>
      <c r="B7182" t="s">
        <v>710</v>
      </c>
    </row>
    <row r="7183" spans="1:2">
      <c r="A7183" t="s">
        <v>246</v>
      </c>
      <c r="B7183">
        <v>-2.58371</v>
      </c>
    </row>
    <row r="7184" spans="1:2">
      <c r="A7184" t="s">
        <v>247</v>
      </c>
      <c r="B7184">
        <v>-1.94333</v>
      </c>
    </row>
    <row r="7185" spans="1:2">
      <c r="A7185" t="s">
        <v>248</v>
      </c>
      <c r="B7185">
        <v>-1.61487</v>
      </c>
    </row>
    <row r="7186" spans="1:2">
      <c r="A7186" t="s">
        <v>265</v>
      </c>
      <c r="B7186">
        <v>0.01</v>
      </c>
    </row>
    <row r="7187" spans="1:2">
      <c r="A7187" t="s">
        <v>683</v>
      </c>
      <c r="B7187" t="s">
        <v>403</v>
      </c>
    </row>
    <row r="7188" spans="1:2">
      <c r="A7188" t="s">
        <v>684</v>
      </c>
      <c r="B7188" t="s">
        <v>686</v>
      </c>
    </row>
    <row r="7189" spans="1:2">
      <c r="A7189" t="s">
        <v>685</v>
      </c>
      <c r="B7189">
        <v>0</v>
      </c>
    </row>
    <row r="7190" spans="1:2">
      <c r="A7190" t="s">
        <v>250</v>
      </c>
      <c r="B7190" t="s">
        <v>697</v>
      </c>
    </row>
    <row r="7191" spans="1:2">
      <c r="A7191" t="s">
        <v>252</v>
      </c>
      <c r="B7191" t="s">
        <v>253</v>
      </c>
    </row>
    <row r="7192" spans="1:2">
      <c r="A7192" t="s">
        <v>508</v>
      </c>
    </row>
    <row r="7193" spans="1:2">
      <c r="A7193" t="s">
        <v>241</v>
      </c>
      <c r="B7193">
        <v>-10.4154</v>
      </c>
    </row>
    <row r="7194" spans="1:2">
      <c r="A7194" t="s">
        <v>242</v>
      </c>
      <c r="B7194" s="10">
        <v>1.24465E-18</v>
      </c>
    </row>
    <row r="7195" spans="1:2">
      <c r="A7195" t="s">
        <v>243</v>
      </c>
      <c r="B7195">
        <v>0</v>
      </c>
    </row>
    <row r="7196" spans="1:2">
      <c r="A7196" t="s">
        <v>244</v>
      </c>
      <c r="B7196">
        <v>126</v>
      </c>
    </row>
    <row r="7197" spans="1:2">
      <c r="A7197" t="s">
        <v>169</v>
      </c>
      <c r="B7197" t="s">
        <v>698</v>
      </c>
    </row>
    <row r="7198" spans="1:2">
      <c r="A7198" t="s">
        <v>246</v>
      </c>
      <c r="B7198">
        <v>-2.58371</v>
      </c>
    </row>
    <row r="7199" spans="1:2">
      <c r="A7199" t="s">
        <v>247</v>
      </c>
      <c r="B7199">
        <v>-1.94333</v>
      </c>
    </row>
    <row r="7200" spans="1:2">
      <c r="A7200" t="s">
        <v>248</v>
      </c>
      <c r="B7200">
        <v>-1.61487</v>
      </c>
    </row>
    <row r="7201" spans="1:2">
      <c r="A7201" t="s">
        <v>265</v>
      </c>
      <c r="B7201">
        <v>0.01</v>
      </c>
    </row>
    <row r="7202" spans="1:2">
      <c r="A7202" t="s">
        <v>683</v>
      </c>
      <c r="B7202" t="s">
        <v>403</v>
      </c>
    </row>
    <row r="7203" spans="1:2">
      <c r="A7203" t="s">
        <v>684</v>
      </c>
      <c r="B7203" t="s">
        <v>686</v>
      </c>
    </row>
    <row r="7204" spans="1:2">
      <c r="A7204" t="s">
        <v>685</v>
      </c>
      <c r="B7204">
        <v>0</v>
      </c>
    </row>
    <row r="7205" spans="1:2">
      <c r="A7205" t="s">
        <v>250</v>
      </c>
      <c r="B7205" t="s">
        <v>697</v>
      </c>
    </row>
    <row r="7206" spans="1:2">
      <c r="A7206" t="s">
        <v>252</v>
      </c>
      <c r="B7206" t="s">
        <v>253</v>
      </c>
    </row>
    <row r="7207" spans="1:2">
      <c r="A7207" t="s">
        <v>509</v>
      </c>
    </row>
    <row r="7208" spans="1:2">
      <c r="A7208" t="s">
        <v>241</v>
      </c>
      <c r="B7208">
        <v>-10.2004</v>
      </c>
    </row>
    <row r="7209" spans="1:2">
      <c r="A7209" t="s">
        <v>242</v>
      </c>
      <c r="B7209" s="10">
        <v>3.6372900000000002E-18</v>
      </c>
    </row>
    <row r="7210" spans="1:2">
      <c r="A7210" t="s">
        <v>243</v>
      </c>
      <c r="B7210">
        <v>0</v>
      </c>
    </row>
    <row r="7211" spans="1:2">
      <c r="A7211" t="s">
        <v>244</v>
      </c>
      <c r="B7211">
        <v>126</v>
      </c>
    </row>
    <row r="7212" spans="1:2">
      <c r="A7212" t="s">
        <v>169</v>
      </c>
      <c r="B7212" t="s">
        <v>711</v>
      </c>
    </row>
    <row r="7213" spans="1:2">
      <c r="A7213" t="s">
        <v>246</v>
      </c>
      <c r="B7213">
        <v>-2.58371</v>
      </c>
    </row>
    <row r="7214" spans="1:2">
      <c r="A7214" t="s">
        <v>247</v>
      </c>
      <c r="B7214">
        <v>-1.94333</v>
      </c>
    </row>
    <row r="7215" spans="1:2">
      <c r="A7215" t="s">
        <v>248</v>
      </c>
      <c r="B7215">
        <v>-1.61487</v>
      </c>
    </row>
    <row r="7216" spans="1:2">
      <c r="A7216" t="s">
        <v>265</v>
      </c>
      <c r="B7216">
        <v>0.01</v>
      </c>
    </row>
    <row r="7217" spans="1:2">
      <c r="A7217" t="s">
        <v>683</v>
      </c>
      <c r="B7217" t="s">
        <v>403</v>
      </c>
    </row>
    <row r="7218" spans="1:2">
      <c r="A7218" t="s">
        <v>684</v>
      </c>
      <c r="B7218" t="s">
        <v>686</v>
      </c>
    </row>
    <row r="7219" spans="1:2">
      <c r="A7219" t="s">
        <v>685</v>
      </c>
      <c r="B7219">
        <v>0</v>
      </c>
    </row>
    <row r="7220" spans="1:2">
      <c r="A7220" t="s">
        <v>250</v>
      </c>
      <c r="B7220" t="s">
        <v>697</v>
      </c>
    </row>
    <row r="7221" spans="1:2">
      <c r="A7221" t="s">
        <v>252</v>
      </c>
      <c r="B7221" t="s">
        <v>253</v>
      </c>
    </row>
    <row r="7222" spans="1:2">
      <c r="A7222" t="s">
        <v>510</v>
      </c>
    </row>
    <row r="7223" spans="1:2">
      <c r="A7223" t="s">
        <v>241</v>
      </c>
      <c r="B7223">
        <v>-4.5074399999999999</v>
      </c>
    </row>
    <row r="7224" spans="1:2">
      <c r="A7224" t="s">
        <v>242</v>
      </c>
      <c r="B7224" s="10">
        <v>9.1499700000000001E-6</v>
      </c>
    </row>
    <row r="7225" spans="1:2">
      <c r="A7225" t="s">
        <v>243</v>
      </c>
      <c r="B7225">
        <v>3</v>
      </c>
    </row>
    <row r="7226" spans="1:2">
      <c r="A7226" t="s">
        <v>244</v>
      </c>
      <c r="B7226">
        <v>123</v>
      </c>
    </row>
    <row r="7227" spans="1:2">
      <c r="A7227" t="s">
        <v>169</v>
      </c>
      <c r="B7227" t="s">
        <v>712</v>
      </c>
    </row>
    <row r="7228" spans="1:2">
      <c r="A7228" t="s">
        <v>246</v>
      </c>
      <c r="B7228">
        <v>-2.5841599999999998</v>
      </c>
    </row>
    <row r="7229" spans="1:2">
      <c r="A7229" t="s">
        <v>247</v>
      </c>
      <c r="B7229">
        <v>-1.94339</v>
      </c>
    </row>
    <row r="7230" spans="1:2">
      <c r="A7230" t="s">
        <v>248</v>
      </c>
      <c r="B7230">
        <v>-1.61483</v>
      </c>
    </row>
    <row r="7231" spans="1:2">
      <c r="A7231" t="s">
        <v>265</v>
      </c>
      <c r="B7231">
        <v>0.01</v>
      </c>
    </row>
    <row r="7232" spans="1:2">
      <c r="A7232" t="s">
        <v>683</v>
      </c>
      <c r="B7232" t="s">
        <v>403</v>
      </c>
    </row>
    <row r="7233" spans="1:2">
      <c r="A7233" t="s">
        <v>684</v>
      </c>
      <c r="B7233" t="s">
        <v>686</v>
      </c>
    </row>
    <row r="7234" spans="1:2">
      <c r="A7234" t="s">
        <v>685</v>
      </c>
      <c r="B7234">
        <v>0</v>
      </c>
    </row>
    <row r="7235" spans="1:2">
      <c r="A7235" t="s">
        <v>250</v>
      </c>
      <c r="B7235" t="s">
        <v>697</v>
      </c>
    </row>
    <row r="7236" spans="1:2">
      <c r="A7236" t="s">
        <v>252</v>
      </c>
      <c r="B7236" t="s">
        <v>253</v>
      </c>
    </row>
    <row r="7237" spans="1:2">
      <c r="A7237" t="s">
        <v>779</v>
      </c>
    </row>
    <row r="7238" spans="1:2">
      <c r="A7238" t="s">
        <v>241</v>
      </c>
      <c r="B7238">
        <v>-9.6205200000000008</v>
      </c>
    </row>
    <row r="7239" spans="1:2">
      <c r="A7239" t="s">
        <v>242</v>
      </c>
      <c r="B7239" s="10">
        <v>6.9130899999999999E-17</v>
      </c>
    </row>
    <row r="7240" spans="1:2">
      <c r="A7240" t="s">
        <v>243</v>
      </c>
      <c r="B7240">
        <v>0</v>
      </c>
    </row>
    <row r="7241" spans="1:2">
      <c r="A7241" t="s">
        <v>244</v>
      </c>
      <c r="B7241">
        <v>126</v>
      </c>
    </row>
    <row r="7242" spans="1:2">
      <c r="A7242" t="s">
        <v>169</v>
      </c>
      <c r="B7242" t="s">
        <v>735</v>
      </c>
    </row>
    <row r="7243" spans="1:2">
      <c r="A7243" t="s">
        <v>246</v>
      </c>
      <c r="B7243">
        <v>-2.58371</v>
      </c>
    </row>
    <row r="7244" spans="1:2">
      <c r="A7244" t="s">
        <v>247</v>
      </c>
      <c r="B7244">
        <v>-1.94333</v>
      </c>
    </row>
    <row r="7245" spans="1:2">
      <c r="A7245" t="s">
        <v>248</v>
      </c>
      <c r="B7245">
        <v>-1.61487</v>
      </c>
    </row>
    <row r="7246" spans="1:2">
      <c r="A7246" t="s">
        <v>265</v>
      </c>
      <c r="B7246">
        <v>0.01</v>
      </c>
    </row>
    <row r="7247" spans="1:2">
      <c r="A7247" t="s">
        <v>683</v>
      </c>
      <c r="B7247" t="s">
        <v>403</v>
      </c>
    </row>
    <row r="7248" spans="1:2">
      <c r="A7248" t="s">
        <v>684</v>
      </c>
      <c r="B7248" t="s">
        <v>686</v>
      </c>
    </row>
    <row r="7249" spans="1:2">
      <c r="A7249" t="s">
        <v>685</v>
      </c>
      <c r="B7249">
        <v>0</v>
      </c>
    </row>
    <row r="7250" spans="1:2">
      <c r="A7250" t="s">
        <v>250</v>
      </c>
      <c r="B7250" t="s">
        <v>697</v>
      </c>
    </row>
    <row r="7251" spans="1:2">
      <c r="A7251" t="s">
        <v>252</v>
      </c>
      <c r="B7251" t="s">
        <v>253</v>
      </c>
    </row>
    <row r="7252" spans="1:2">
      <c r="A7252" t="s">
        <v>780</v>
      </c>
    </row>
    <row r="7253" spans="1:2">
      <c r="A7253" t="s">
        <v>241</v>
      </c>
      <c r="B7253">
        <v>-9.6205200000000008</v>
      </c>
    </row>
    <row r="7254" spans="1:2">
      <c r="A7254" t="s">
        <v>242</v>
      </c>
      <c r="B7254" s="10">
        <v>6.9130899999999999E-17</v>
      </c>
    </row>
    <row r="7255" spans="1:2">
      <c r="A7255" t="s">
        <v>243</v>
      </c>
      <c r="B7255">
        <v>0</v>
      </c>
    </row>
    <row r="7256" spans="1:2">
      <c r="A7256" t="s">
        <v>244</v>
      </c>
      <c r="B7256">
        <v>126</v>
      </c>
    </row>
    <row r="7257" spans="1:2">
      <c r="A7257" t="s">
        <v>169</v>
      </c>
      <c r="B7257" t="s">
        <v>736</v>
      </c>
    </row>
    <row r="7258" spans="1:2">
      <c r="A7258" t="s">
        <v>246</v>
      </c>
      <c r="B7258">
        <v>-2.58371</v>
      </c>
    </row>
    <row r="7259" spans="1:2">
      <c r="A7259" t="s">
        <v>247</v>
      </c>
      <c r="B7259">
        <v>-1.94333</v>
      </c>
    </row>
    <row r="7260" spans="1:2">
      <c r="A7260" t="s">
        <v>248</v>
      </c>
      <c r="B7260">
        <v>-1.61487</v>
      </c>
    </row>
    <row r="7261" spans="1:2">
      <c r="A7261" t="s">
        <v>265</v>
      </c>
      <c r="B7261">
        <v>0.01</v>
      </c>
    </row>
    <row r="7262" spans="1:2">
      <c r="A7262" t="s">
        <v>683</v>
      </c>
      <c r="B7262" t="s">
        <v>403</v>
      </c>
    </row>
    <row r="7263" spans="1:2">
      <c r="A7263" t="s">
        <v>684</v>
      </c>
      <c r="B7263" t="s">
        <v>686</v>
      </c>
    </row>
    <row r="7264" spans="1:2">
      <c r="A7264" t="s">
        <v>685</v>
      </c>
      <c r="B7264">
        <v>0</v>
      </c>
    </row>
    <row r="7265" spans="1:2">
      <c r="A7265" t="s">
        <v>250</v>
      </c>
      <c r="B7265" t="s">
        <v>697</v>
      </c>
    </row>
    <row r="7266" spans="1:2">
      <c r="A7266" t="s">
        <v>252</v>
      </c>
      <c r="B7266" t="s">
        <v>253</v>
      </c>
    </row>
    <row r="7267" spans="1:2">
      <c r="A7267" t="s">
        <v>781</v>
      </c>
    </row>
    <row r="7268" spans="1:2">
      <c r="A7268" t="s">
        <v>241</v>
      </c>
      <c r="B7268">
        <v>-9.3354700000000008</v>
      </c>
    </row>
    <row r="7269" spans="1:2">
      <c r="A7269" t="s">
        <v>242</v>
      </c>
      <c r="B7269" s="10">
        <v>3.0081400000000002E-16</v>
      </c>
    </row>
    <row r="7270" spans="1:2">
      <c r="A7270" t="s">
        <v>243</v>
      </c>
      <c r="B7270">
        <v>0</v>
      </c>
    </row>
    <row r="7271" spans="1:2">
      <c r="A7271" t="s">
        <v>244</v>
      </c>
      <c r="B7271">
        <v>126</v>
      </c>
    </row>
    <row r="7272" spans="1:2">
      <c r="A7272" t="s">
        <v>169</v>
      </c>
      <c r="B7272" t="s">
        <v>737</v>
      </c>
    </row>
    <row r="7273" spans="1:2">
      <c r="A7273" t="s">
        <v>246</v>
      </c>
      <c r="B7273">
        <v>-2.58371</v>
      </c>
    </row>
    <row r="7274" spans="1:2">
      <c r="A7274" t="s">
        <v>247</v>
      </c>
      <c r="B7274">
        <v>-1.94333</v>
      </c>
    </row>
    <row r="7275" spans="1:2">
      <c r="A7275" t="s">
        <v>248</v>
      </c>
      <c r="B7275">
        <v>-1.61487</v>
      </c>
    </row>
    <row r="7276" spans="1:2">
      <c r="A7276" t="s">
        <v>265</v>
      </c>
      <c r="B7276">
        <v>0.01</v>
      </c>
    </row>
    <row r="7277" spans="1:2">
      <c r="A7277" t="s">
        <v>683</v>
      </c>
      <c r="B7277" t="s">
        <v>403</v>
      </c>
    </row>
    <row r="7278" spans="1:2">
      <c r="A7278" t="s">
        <v>684</v>
      </c>
      <c r="B7278" t="s">
        <v>686</v>
      </c>
    </row>
    <row r="7279" spans="1:2">
      <c r="A7279" t="s">
        <v>685</v>
      </c>
      <c r="B7279">
        <v>0</v>
      </c>
    </row>
    <row r="7280" spans="1:2">
      <c r="A7280" t="s">
        <v>250</v>
      </c>
      <c r="B7280" t="s">
        <v>697</v>
      </c>
    </row>
    <row r="7281" spans="1:2">
      <c r="A7281" t="s">
        <v>252</v>
      </c>
      <c r="B7281" t="s">
        <v>253</v>
      </c>
    </row>
    <row r="7282" spans="1:2">
      <c r="A7282" t="s">
        <v>782</v>
      </c>
    </row>
    <row r="7283" spans="1:2">
      <c r="A7283" t="s">
        <v>241</v>
      </c>
      <c r="B7283">
        <v>-8.1896900000000006</v>
      </c>
    </row>
    <row r="7284" spans="1:2">
      <c r="A7284" t="s">
        <v>242</v>
      </c>
      <c r="B7284" s="10">
        <v>1.21011E-13</v>
      </c>
    </row>
    <row r="7285" spans="1:2">
      <c r="A7285" t="s">
        <v>243</v>
      </c>
      <c r="B7285">
        <v>0</v>
      </c>
    </row>
    <row r="7286" spans="1:2">
      <c r="A7286" t="s">
        <v>244</v>
      </c>
      <c r="B7286">
        <v>126</v>
      </c>
    </row>
    <row r="7287" spans="1:2">
      <c r="A7287" t="s">
        <v>169</v>
      </c>
      <c r="B7287" t="s">
        <v>738</v>
      </c>
    </row>
    <row r="7288" spans="1:2">
      <c r="A7288" t="s">
        <v>246</v>
      </c>
      <c r="B7288">
        <v>-2.58371</v>
      </c>
    </row>
    <row r="7289" spans="1:2">
      <c r="A7289" t="s">
        <v>247</v>
      </c>
      <c r="B7289">
        <v>-1.94333</v>
      </c>
    </row>
    <row r="7290" spans="1:2">
      <c r="A7290" t="s">
        <v>248</v>
      </c>
      <c r="B7290">
        <v>-1.61487</v>
      </c>
    </row>
    <row r="7291" spans="1:2">
      <c r="A7291" t="s">
        <v>265</v>
      </c>
      <c r="B7291">
        <v>0.01</v>
      </c>
    </row>
    <row r="7292" spans="1:2">
      <c r="A7292" t="s">
        <v>683</v>
      </c>
      <c r="B7292" t="s">
        <v>403</v>
      </c>
    </row>
    <row r="7293" spans="1:2">
      <c r="A7293" t="s">
        <v>684</v>
      </c>
      <c r="B7293" t="s">
        <v>686</v>
      </c>
    </row>
    <row r="7294" spans="1:2">
      <c r="A7294" t="s">
        <v>685</v>
      </c>
      <c r="B7294">
        <v>0</v>
      </c>
    </row>
    <row r="7295" spans="1:2">
      <c r="A7295" t="s">
        <v>250</v>
      </c>
      <c r="B7295" t="s">
        <v>697</v>
      </c>
    </row>
    <row r="7296" spans="1:2">
      <c r="A7296" t="s">
        <v>252</v>
      </c>
      <c r="B7296" t="s">
        <v>253</v>
      </c>
    </row>
    <row r="7297" spans="1:2">
      <c r="A7297" t="s">
        <v>783</v>
      </c>
    </row>
    <row r="7298" spans="1:2">
      <c r="A7298" t="s">
        <v>241</v>
      </c>
      <c r="B7298">
        <v>-8.9858399999999996</v>
      </c>
    </row>
    <row r="7299" spans="1:2">
      <c r="A7299" t="s">
        <v>242</v>
      </c>
      <c r="B7299" s="10">
        <v>1.8547600000000002E-15</v>
      </c>
    </row>
    <row r="7300" spans="1:2">
      <c r="A7300" t="s">
        <v>243</v>
      </c>
      <c r="B7300">
        <v>0</v>
      </c>
    </row>
    <row r="7301" spans="1:2">
      <c r="A7301" t="s">
        <v>244</v>
      </c>
      <c r="B7301">
        <v>126</v>
      </c>
    </row>
    <row r="7302" spans="1:2">
      <c r="A7302" t="s">
        <v>169</v>
      </c>
      <c r="B7302" t="s">
        <v>739</v>
      </c>
    </row>
    <row r="7303" spans="1:2">
      <c r="A7303" t="s">
        <v>246</v>
      </c>
      <c r="B7303">
        <v>-2.58371</v>
      </c>
    </row>
    <row r="7304" spans="1:2">
      <c r="A7304" t="s">
        <v>247</v>
      </c>
      <c r="B7304">
        <v>-1.94333</v>
      </c>
    </row>
    <row r="7305" spans="1:2">
      <c r="A7305" t="s">
        <v>248</v>
      </c>
      <c r="B7305">
        <v>-1.61487</v>
      </c>
    </row>
    <row r="7306" spans="1:2">
      <c r="A7306" t="s">
        <v>265</v>
      </c>
      <c r="B7306">
        <v>0.01</v>
      </c>
    </row>
    <row r="7307" spans="1:2">
      <c r="A7307" t="s">
        <v>683</v>
      </c>
      <c r="B7307" t="s">
        <v>403</v>
      </c>
    </row>
    <row r="7308" spans="1:2">
      <c r="A7308" t="s">
        <v>684</v>
      </c>
      <c r="B7308" t="s">
        <v>686</v>
      </c>
    </row>
    <row r="7309" spans="1:2">
      <c r="A7309" t="s">
        <v>685</v>
      </c>
      <c r="B7309">
        <v>0</v>
      </c>
    </row>
    <row r="7310" spans="1:2">
      <c r="A7310" t="s">
        <v>250</v>
      </c>
      <c r="B7310" t="s">
        <v>697</v>
      </c>
    </row>
    <row r="7311" spans="1:2">
      <c r="A7311" t="s">
        <v>252</v>
      </c>
      <c r="B7311" t="s">
        <v>253</v>
      </c>
    </row>
    <row r="7312" spans="1:2">
      <c r="A7312" t="s">
        <v>784</v>
      </c>
    </row>
    <row r="7313" spans="1:2">
      <c r="A7313" t="s">
        <v>241</v>
      </c>
      <c r="B7313">
        <v>-8.9858399999999996</v>
      </c>
    </row>
    <row r="7314" spans="1:2">
      <c r="A7314" t="s">
        <v>242</v>
      </c>
      <c r="B7314" s="10">
        <v>1.8547600000000002E-15</v>
      </c>
    </row>
    <row r="7315" spans="1:2">
      <c r="A7315" t="s">
        <v>243</v>
      </c>
      <c r="B7315">
        <v>0</v>
      </c>
    </row>
    <row r="7316" spans="1:2">
      <c r="A7316" t="s">
        <v>244</v>
      </c>
      <c r="B7316">
        <v>126</v>
      </c>
    </row>
    <row r="7317" spans="1:2">
      <c r="A7317" t="s">
        <v>169</v>
      </c>
      <c r="B7317" t="s">
        <v>740</v>
      </c>
    </row>
    <row r="7318" spans="1:2">
      <c r="A7318" t="s">
        <v>246</v>
      </c>
      <c r="B7318">
        <v>-2.58371</v>
      </c>
    </row>
    <row r="7319" spans="1:2">
      <c r="A7319" t="s">
        <v>247</v>
      </c>
      <c r="B7319">
        <v>-1.94333</v>
      </c>
    </row>
    <row r="7320" spans="1:2">
      <c r="A7320" t="s">
        <v>248</v>
      </c>
      <c r="B7320">
        <v>-1.61487</v>
      </c>
    </row>
    <row r="7321" spans="1:2">
      <c r="A7321" t="s">
        <v>265</v>
      </c>
      <c r="B7321">
        <v>0.01</v>
      </c>
    </row>
    <row r="7322" spans="1:2">
      <c r="A7322" t="s">
        <v>683</v>
      </c>
      <c r="B7322" t="s">
        <v>403</v>
      </c>
    </row>
    <row r="7323" spans="1:2">
      <c r="A7323" t="s">
        <v>684</v>
      </c>
      <c r="B7323" t="s">
        <v>686</v>
      </c>
    </row>
    <row r="7324" spans="1:2">
      <c r="A7324" t="s">
        <v>685</v>
      </c>
      <c r="B7324">
        <v>0</v>
      </c>
    </row>
    <row r="7325" spans="1:2">
      <c r="A7325" t="s">
        <v>250</v>
      </c>
      <c r="B7325" t="s">
        <v>697</v>
      </c>
    </row>
    <row r="7326" spans="1:2">
      <c r="A7326" t="s">
        <v>252</v>
      </c>
      <c r="B7326" t="s">
        <v>253</v>
      </c>
    </row>
    <row r="7327" spans="1:2">
      <c r="A7327" t="s">
        <v>785</v>
      </c>
    </row>
    <row r="7328" spans="1:2">
      <c r="A7328" t="s">
        <v>241</v>
      </c>
      <c r="B7328">
        <v>-9.2710100000000004</v>
      </c>
    </row>
    <row r="7329" spans="1:2">
      <c r="A7329" t="s">
        <v>242</v>
      </c>
      <c r="B7329" s="10">
        <v>4.2018900000000001E-16</v>
      </c>
    </row>
    <row r="7330" spans="1:2">
      <c r="A7330" t="s">
        <v>243</v>
      </c>
      <c r="B7330">
        <v>0</v>
      </c>
    </row>
    <row r="7331" spans="1:2">
      <c r="A7331" t="s">
        <v>244</v>
      </c>
      <c r="B7331">
        <v>126</v>
      </c>
    </row>
    <row r="7332" spans="1:2">
      <c r="A7332" t="s">
        <v>169</v>
      </c>
      <c r="B7332" t="s">
        <v>741</v>
      </c>
    </row>
    <row r="7333" spans="1:2">
      <c r="A7333" t="s">
        <v>246</v>
      </c>
      <c r="B7333">
        <v>-2.58371</v>
      </c>
    </row>
    <row r="7334" spans="1:2">
      <c r="A7334" t="s">
        <v>247</v>
      </c>
      <c r="B7334">
        <v>-1.94333</v>
      </c>
    </row>
    <row r="7335" spans="1:2">
      <c r="A7335" t="s">
        <v>248</v>
      </c>
      <c r="B7335">
        <v>-1.61487</v>
      </c>
    </row>
    <row r="7336" spans="1:2">
      <c r="A7336" t="s">
        <v>265</v>
      </c>
      <c r="B7336">
        <v>0.01</v>
      </c>
    </row>
    <row r="7337" spans="1:2">
      <c r="A7337" t="s">
        <v>683</v>
      </c>
      <c r="B7337" t="s">
        <v>403</v>
      </c>
    </row>
    <row r="7338" spans="1:2">
      <c r="A7338" t="s">
        <v>684</v>
      </c>
      <c r="B7338" t="s">
        <v>686</v>
      </c>
    </row>
    <row r="7339" spans="1:2">
      <c r="A7339" t="s">
        <v>685</v>
      </c>
      <c r="B7339">
        <v>0</v>
      </c>
    </row>
    <row r="7340" spans="1:2">
      <c r="A7340" t="s">
        <v>250</v>
      </c>
      <c r="B7340" t="s">
        <v>697</v>
      </c>
    </row>
    <row r="7341" spans="1:2">
      <c r="A7341" t="s">
        <v>252</v>
      </c>
      <c r="B7341" t="s">
        <v>253</v>
      </c>
    </row>
    <row r="7342" spans="1:2">
      <c r="A7342" t="s">
        <v>786</v>
      </c>
    </row>
    <row r="7343" spans="1:2">
      <c r="A7343" t="s">
        <v>241</v>
      </c>
      <c r="B7343">
        <v>-8.0420700000000007</v>
      </c>
    </row>
    <row r="7344" spans="1:2">
      <c r="A7344" t="s">
        <v>242</v>
      </c>
      <c r="B7344" s="10">
        <v>2.6302200000000002E-13</v>
      </c>
    </row>
    <row r="7345" spans="1:2">
      <c r="A7345" t="s">
        <v>243</v>
      </c>
      <c r="B7345">
        <v>0</v>
      </c>
    </row>
    <row r="7346" spans="1:2">
      <c r="A7346" t="s">
        <v>244</v>
      </c>
      <c r="B7346">
        <v>126</v>
      </c>
    </row>
    <row r="7347" spans="1:2">
      <c r="A7347" t="s">
        <v>169</v>
      </c>
      <c r="B7347" t="s">
        <v>742</v>
      </c>
    </row>
    <row r="7348" spans="1:2">
      <c r="A7348" t="s">
        <v>246</v>
      </c>
      <c r="B7348">
        <v>-2.58371</v>
      </c>
    </row>
    <row r="7349" spans="1:2">
      <c r="A7349" t="s">
        <v>247</v>
      </c>
      <c r="B7349">
        <v>-1.94333</v>
      </c>
    </row>
    <row r="7350" spans="1:2">
      <c r="A7350" t="s">
        <v>248</v>
      </c>
      <c r="B7350">
        <v>-1.61487</v>
      </c>
    </row>
    <row r="7351" spans="1:2">
      <c r="A7351" t="s">
        <v>265</v>
      </c>
      <c r="B7351">
        <v>0.01</v>
      </c>
    </row>
    <row r="7352" spans="1:2">
      <c r="A7352" t="s">
        <v>683</v>
      </c>
      <c r="B7352" t="s">
        <v>403</v>
      </c>
    </row>
    <row r="7353" spans="1:2">
      <c r="A7353" t="s">
        <v>684</v>
      </c>
      <c r="B7353" t="s">
        <v>686</v>
      </c>
    </row>
    <row r="7354" spans="1:2">
      <c r="A7354" t="s">
        <v>685</v>
      </c>
      <c r="B7354">
        <v>0</v>
      </c>
    </row>
    <row r="7355" spans="1:2">
      <c r="A7355" t="s">
        <v>250</v>
      </c>
      <c r="B7355" t="s">
        <v>697</v>
      </c>
    </row>
    <row r="7356" spans="1:2">
      <c r="A7356" t="s">
        <v>252</v>
      </c>
      <c r="B7356" t="s">
        <v>253</v>
      </c>
    </row>
    <row r="7357" spans="1:2">
      <c r="A7357" t="s">
        <v>787</v>
      </c>
    </row>
    <row r="7358" spans="1:2">
      <c r="A7358" t="s">
        <v>241</v>
      </c>
      <c r="B7358">
        <v>-13.706300000000001</v>
      </c>
    </row>
    <row r="7359" spans="1:2">
      <c r="A7359" t="s">
        <v>242</v>
      </c>
      <c r="B7359" s="10">
        <v>7.5467100000000003E-25</v>
      </c>
    </row>
    <row r="7360" spans="1:2">
      <c r="A7360" t="s">
        <v>243</v>
      </c>
      <c r="B7360">
        <v>0</v>
      </c>
    </row>
    <row r="7361" spans="1:2">
      <c r="A7361" t="s">
        <v>244</v>
      </c>
      <c r="B7361">
        <v>126</v>
      </c>
    </row>
    <row r="7362" spans="1:2">
      <c r="A7362" t="s">
        <v>169</v>
      </c>
      <c r="B7362" t="s">
        <v>755</v>
      </c>
    </row>
    <row r="7363" spans="1:2">
      <c r="A7363" t="s">
        <v>246</v>
      </c>
      <c r="B7363">
        <v>-2.58371</v>
      </c>
    </row>
    <row r="7364" spans="1:2">
      <c r="A7364" t="s">
        <v>247</v>
      </c>
      <c r="B7364">
        <v>-1.94333</v>
      </c>
    </row>
    <row r="7365" spans="1:2">
      <c r="A7365" t="s">
        <v>248</v>
      </c>
      <c r="B7365">
        <v>-1.61487</v>
      </c>
    </row>
    <row r="7366" spans="1:2">
      <c r="A7366" t="s">
        <v>265</v>
      </c>
      <c r="B7366">
        <v>0.01</v>
      </c>
    </row>
    <row r="7367" spans="1:2">
      <c r="A7367" t="s">
        <v>683</v>
      </c>
      <c r="B7367" t="s">
        <v>403</v>
      </c>
    </row>
    <row r="7368" spans="1:2">
      <c r="A7368" t="s">
        <v>684</v>
      </c>
      <c r="B7368" t="s">
        <v>686</v>
      </c>
    </row>
    <row r="7369" spans="1:2">
      <c r="A7369" t="s">
        <v>685</v>
      </c>
      <c r="B7369">
        <v>0</v>
      </c>
    </row>
    <row r="7370" spans="1:2">
      <c r="A7370" t="s">
        <v>250</v>
      </c>
      <c r="B7370" t="s">
        <v>697</v>
      </c>
    </row>
    <row r="7371" spans="1:2">
      <c r="A7371" t="s">
        <v>252</v>
      </c>
      <c r="B7371" t="s">
        <v>253</v>
      </c>
    </row>
    <row r="7372" spans="1:2">
      <c r="A7372" t="s">
        <v>788</v>
      </c>
    </row>
    <row r="7373" spans="1:2">
      <c r="A7373" t="s">
        <v>241</v>
      </c>
      <c r="B7373">
        <v>-10.4663</v>
      </c>
    </row>
    <row r="7374" spans="1:2">
      <c r="A7374" t="s">
        <v>242</v>
      </c>
      <c r="B7374" s="10">
        <v>9.6730400000000002E-19</v>
      </c>
    </row>
    <row r="7375" spans="1:2">
      <c r="A7375" t="s">
        <v>243</v>
      </c>
      <c r="B7375">
        <v>0</v>
      </c>
    </row>
    <row r="7376" spans="1:2">
      <c r="A7376" t="s">
        <v>244</v>
      </c>
      <c r="B7376">
        <v>126</v>
      </c>
    </row>
    <row r="7377" spans="1:2">
      <c r="A7377" t="s">
        <v>169</v>
      </c>
      <c r="B7377" t="s">
        <v>756</v>
      </c>
    </row>
    <row r="7378" spans="1:2">
      <c r="A7378" t="s">
        <v>246</v>
      </c>
      <c r="B7378">
        <v>-2.58371</v>
      </c>
    </row>
    <row r="7379" spans="1:2">
      <c r="A7379" t="s">
        <v>247</v>
      </c>
      <c r="B7379">
        <v>-1.94333</v>
      </c>
    </row>
    <row r="7380" spans="1:2">
      <c r="A7380" t="s">
        <v>248</v>
      </c>
      <c r="B7380">
        <v>-1.61487</v>
      </c>
    </row>
    <row r="7381" spans="1:2">
      <c r="A7381" t="s">
        <v>265</v>
      </c>
      <c r="B7381">
        <v>0.01</v>
      </c>
    </row>
    <row r="7382" spans="1:2">
      <c r="A7382" t="s">
        <v>683</v>
      </c>
      <c r="B7382" t="s">
        <v>403</v>
      </c>
    </row>
    <row r="7383" spans="1:2">
      <c r="A7383" t="s">
        <v>684</v>
      </c>
      <c r="B7383" t="s">
        <v>686</v>
      </c>
    </row>
    <row r="7384" spans="1:2">
      <c r="A7384" t="s">
        <v>685</v>
      </c>
      <c r="B7384">
        <v>0</v>
      </c>
    </row>
    <row r="7385" spans="1:2">
      <c r="A7385" t="s">
        <v>250</v>
      </c>
      <c r="B7385" t="s">
        <v>697</v>
      </c>
    </row>
    <row r="7386" spans="1:2">
      <c r="A7386" t="s">
        <v>252</v>
      </c>
      <c r="B7386" t="s">
        <v>253</v>
      </c>
    </row>
    <row r="7387" spans="1:2">
      <c r="A7387" t="s">
        <v>789</v>
      </c>
    </row>
    <row r="7388" spans="1:2">
      <c r="A7388" t="s">
        <v>241</v>
      </c>
      <c r="B7388">
        <v>-10.2197</v>
      </c>
    </row>
    <row r="7389" spans="1:2">
      <c r="A7389" t="s">
        <v>242</v>
      </c>
      <c r="B7389" s="10">
        <v>3.3019300000000001E-18</v>
      </c>
    </row>
    <row r="7390" spans="1:2">
      <c r="A7390" t="s">
        <v>243</v>
      </c>
      <c r="B7390">
        <v>0</v>
      </c>
    </row>
    <row r="7391" spans="1:2">
      <c r="A7391" t="s">
        <v>244</v>
      </c>
      <c r="B7391">
        <v>126</v>
      </c>
    </row>
    <row r="7392" spans="1:2">
      <c r="A7392" t="s">
        <v>169</v>
      </c>
      <c r="B7392" t="s">
        <v>757</v>
      </c>
    </row>
    <row r="7393" spans="1:2">
      <c r="A7393" t="s">
        <v>246</v>
      </c>
      <c r="B7393">
        <v>-2.58371</v>
      </c>
    </row>
    <row r="7394" spans="1:2">
      <c r="A7394" t="s">
        <v>247</v>
      </c>
      <c r="B7394">
        <v>-1.94333</v>
      </c>
    </row>
    <row r="7395" spans="1:2">
      <c r="A7395" t="s">
        <v>248</v>
      </c>
      <c r="B7395">
        <v>-1.61487</v>
      </c>
    </row>
    <row r="7396" spans="1:2">
      <c r="A7396" t="s">
        <v>265</v>
      </c>
      <c r="B7396">
        <v>0.01</v>
      </c>
    </row>
    <row r="7397" spans="1:2">
      <c r="A7397" t="s">
        <v>683</v>
      </c>
      <c r="B7397" t="s">
        <v>403</v>
      </c>
    </row>
    <row r="7398" spans="1:2">
      <c r="A7398" t="s">
        <v>684</v>
      </c>
      <c r="B7398" t="s">
        <v>686</v>
      </c>
    </row>
    <row r="7399" spans="1:2">
      <c r="A7399" t="s">
        <v>685</v>
      </c>
      <c r="B7399">
        <v>0</v>
      </c>
    </row>
    <row r="7400" spans="1:2">
      <c r="A7400" t="s">
        <v>250</v>
      </c>
      <c r="B7400" t="s">
        <v>697</v>
      </c>
    </row>
    <row r="7401" spans="1:2">
      <c r="A7401" t="s">
        <v>252</v>
      </c>
      <c r="B7401" t="s">
        <v>253</v>
      </c>
    </row>
    <row r="7402" spans="1:2">
      <c r="A7402" t="s">
        <v>790</v>
      </c>
    </row>
    <row r="7403" spans="1:2">
      <c r="A7403" t="s">
        <v>241</v>
      </c>
      <c r="B7403">
        <v>-4.5101000000000004</v>
      </c>
    </row>
    <row r="7404" spans="1:2">
      <c r="A7404" t="s">
        <v>242</v>
      </c>
      <c r="B7404" s="10">
        <v>9.0469600000000005E-6</v>
      </c>
    </row>
    <row r="7405" spans="1:2">
      <c r="A7405" t="s">
        <v>243</v>
      </c>
      <c r="B7405">
        <v>3</v>
      </c>
    </row>
    <row r="7406" spans="1:2">
      <c r="A7406" t="s">
        <v>244</v>
      </c>
      <c r="B7406">
        <v>123</v>
      </c>
    </row>
    <row r="7407" spans="1:2">
      <c r="A7407" t="s">
        <v>169</v>
      </c>
      <c r="B7407" t="s">
        <v>758</v>
      </c>
    </row>
    <row r="7408" spans="1:2">
      <c r="A7408" t="s">
        <v>246</v>
      </c>
      <c r="B7408">
        <v>-2.5841599999999998</v>
      </c>
    </row>
    <row r="7409" spans="1:2">
      <c r="A7409" t="s">
        <v>247</v>
      </c>
      <c r="B7409">
        <v>-1.94339</v>
      </c>
    </row>
    <row r="7410" spans="1:2">
      <c r="A7410" t="s">
        <v>248</v>
      </c>
      <c r="B7410">
        <v>-1.61483</v>
      </c>
    </row>
    <row r="7411" spans="1:2">
      <c r="A7411" t="s">
        <v>265</v>
      </c>
      <c r="B7411">
        <v>0.01</v>
      </c>
    </row>
    <row r="7412" spans="1:2">
      <c r="A7412" t="s">
        <v>683</v>
      </c>
      <c r="B7412" t="s">
        <v>403</v>
      </c>
    </row>
    <row r="7413" spans="1:2">
      <c r="A7413" t="s">
        <v>684</v>
      </c>
      <c r="B7413" t="s">
        <v>686</v>
      </c>
    </row>
    <row r="7414" spans="1:2">
      <c r="A7414" t="s">
        <v>685</v>
      </c>
      <c r="B7414">
        <v>0</v>
      </c>
    </row>
    <row r="7415" spans="1:2">
      <c r="A7415" t="s">
        <v>250</v>
      </c>
      <c r="B7415" t="s">
        <v>697</v>
      </c>
    </row>
    <row r="7416" spans="1:2">
      <c r="A7416" t="s">
        <v>252</v>
      </c>
      <c r="B7416" t="s">
        <v>253</v>
      </c>
    </row>
    <row r="7417" spans="1:2">
      <c r="A7417" t="s">
        <v>791</v>
      </c>
    </row>
    <row r="7418" spans="1:2">
      <c r="A7418" t="s">
        <v>241</v>
      </c>
      <c r="B7418">
        <v>-9.0195500000000006</v>
      </c>
    </row>
    <row r="7419" spans="1:2">
      <c r="A7419" t="s">
        <v>242</v>
      </c>
      <c r="B7419" s="10">
        <v>1.55547E-15</v>
      </c>
    </row>
    <row r="7420" spans="1:2">
      <c r="A7420" t="s">
        <v>243</v>
      </c>
      <c r="B7420">
        <v>1</v>
      </c>
    </row>
    <row r="7421" spans="1:2">
      <c r="A7421" t="s">
        <v>244</v>
      </c>
      <c r="B7421">
        <v>125</v>
      </c>
    </row>
    <row r="7422" spans="1:2">
      <c r="A7422" t="s">
        <v>169</v>
      </c>
      <c r="B7422" t="s">
        <v>759</v>
      </c>
    </row>
    <row r="7423" spans="1:2">
      <c r="A7423" t="s">
        <v>246</v>
      </c>
      <c r="B7423">
        <v>-2.58386</v>
      </c>
    </row>
    <row r="7424" spans="1:2">
      <c r="A7424" t="s">
        <v>247</v>
      </c>
      <c r="B7424">
        <v>-1.9433499999999999</v>
      </c>
    </row>
    <row r="7425" spans="1:2">
      <c r="A7425" t="s">
        <v>248</v>
      </c>
      <c r="B7425">
        <v>-1.61486</v>
      </c>
    </row>
    <row r="7426" spans="1:2">
      <c r="A7426" t="s">
        <v>265</v>
      </c>
      <c r="B7426">
        <v>0.01</v>
      </c>
    </row>
    <row r="7427" spans="1:2">
      <c r="A7427" t="s">
        <v>683</v>
      </c>
      <c r="B7427" t="s">
        <v>403</v>
      </c>
    </row>
    <row r="7428" spans="1:2">
      <c r="A7428" t="s">
        <v>684</v>
      </c>
      <c r="B7428" t="s">
        <v>686</v>
      </c>
    </row>
    <row r="7429" spans="1:2">
      <c r="A7429" t="s">
        <v>685</v>
      </c>
      <c r="B7429">
        <v>0</v>
      </c>
    </row>
    <row r="7430" spans="1:2">
      <c r="A7430" t="s">
        <v>250</v>
      </c>
      <c r="B7430" t="s">
        <v>697</v>
      </c>
    </row>
    <row r="7431" spans="1:2">
      <c r="A7431" t="s">
        <v>252</v>
      </c>
      <c r="B7431" t="s">
        <v>253</v>
      </c>
    </row>
    <row r="7432" spans="1:2">
      <c r="A7432" t="s">
        <v>792</v>
      </c>
    </row>
    <row r="7433" spans="1:2">
      <c r="A7433" t="s">
        <v>241</v>
      </c>
      <c r="B7433">
        <v>-9.68628</v>
      </c>
    </row>
    <row r="7434" spans="1:2">
      <c r="A7434" t="s">
        <v>242</v>
      </c>
      <c r="B7434" s="10">
        <v>4.9336099999999997E-17</v>
      </c>
    </row>
    <row r="7435" spans="1:2">
      <c r="A7435" t="s">
        <v>243</v>
      </c>
      <c r="B7435">
        <v>0</v>
      </c>
    </row>
    <row r="7436" spans="1:2">
      <c r="A7436" t="s">
        <v>244</v>
      </c>
      <c r="B7436">
        <v>126</v>
      </c>
    </row>
    <row r="7437" spans="1:2">
      <c r="A7437" t="s">
        <v>169</v>
      </c>
      <c r="B7437" t="s">
        <v>760</v>
      </c>
    </row>
    <row r="7438" spans="1:2">
      <c r="A7438" t="s">
        <v>246</v>
      </c>
      <c r="B7438">
        <v>-2.58371</v>
      </c>
    </row>
    <row r="7439" spans="1:2">
      <c r="A7439" t="s">
        <v>247</v>
      </c>
      <c r="B7439">
        <v>-1.94333</v>
      </c>
    </row>
    <row r="7440" spans="1:2">
      <c r="A7440" t="s">
        <v>248</v>
      </c>
      <c r="B7440">
        <v>-1.61487</v>
      </c>
    </row>
    <row r="7441" spans="1:2">
      <c r="A7441" t="s">
        <v>265</v>
      </c>
      <c r="B7441">
        <v>0.01</v>
      </c>
    </row>
    <row r="7442" spans="1:2">
      <c r="A7442" t="s">
        <v>683</v>
      </c>
      <c r="B7442" t="s">
        <v>403</v>
      </c>
    </row>
    <row r="7443" spans="1:2">
      <c r="A7443" t="s">
        <v>684</v>
      </c>
      <c r="B7443" t="s">
        <v>686</v>
      </c>
    </row>
    <row r="7444" spans="1:2">
      <c r="A7444" t="s">
        <v>685</v>
      </c>
      <c r="B7444">
        <v>0</v>
      </c>
    </row>
    <row r="7445" spans="1:2">
      <c r="A7445" t="s">
        <v>250</v>
      </c>
      <c r="B7445" t="s">
        <v>697</v>
      </c>
    </row>
    <row r="7446" spans="1:2">
      <c r="A7446" t="s">
        <v>252</v>
      </c>
      <c r="B7446" t="s">
        <v>253</v>
      </c>
    </row>
    <row r="7447" spans="1:2">
      <c r="A7447" t="s">
        <v>793</v>
      </c>
    </row>
    <row r="7448" spans="1:2">
      <c r="A7448" t="s">
        <v>241</v>
      </c>
      <c r="B7448">
        <v>-9.3522999999999996</v>
      </c>
    </row>
    <row r="7449" spans="1:2">
      <c r="A7449" t="s">
        <v>242</v>
      </c>
      <c r="B7449" s="10">
        <v>2.7570099999999999E-16</v>
      </c>
    </row>
    <row r="7450" spans="1:2">
      <c r="A7450" t="s">
        <v>243</v>
      </c>
      <c r="B7450">
        <v>0</v>
      </c>
    </row>
    <row r="7451" spans="1:2">
      <c r="A7451" t="s">
        <v>244</v>
      </c>
      <c r="B7451">
        <v>126</v>
      </c>
    </row>
    <row r="7452" spans="1:2">
      <c r="A7452" t="s">
        <v>169</v>
      </c>
      <c r="B7452" t="s">
        <v>761</v>
      </c>
    </row>
    <row r="7453" spans="1:2">
      <c r="A7453" t="s">
        <v>246</v>
      </c>
      <c r="B7453">
        <v>-2.58371</v>
      </c>
    </row>
    <row r="7454" spans="1:2">
      <c r="A7454" t="s">
        <v>247</v>
      </c>
      <c r="B7454">
        <v>-1.94333</v>
      </c>
    </row>
    <row r="7455" spans="1:2">
      <c r="A7455" t="s">
        <v>248</v>
      </c>
      <c r="B7455">
        <v>-1.61487</v>
      </c>
    </row>
    <row r="7456" spans="1:2">
      <c r="A7456" t="s">
        <v>265</v>
      </c>
      <c r="B7456">
        <v>0.01</v>
      </c>
    </row>
    <row r="7457" spans="1:2">
      <c r="A7457" t="s">
        <v>683</v>
      </c>
      <c r="B7457" t="s">
        <v>403</v>
      </c>
    </row>
    <row r="7458" spans="1:2">
      <c r="A7458" t="s">
        <v>684</v>
      </c>
      <c r="B7458" t="s">
        <v>686</v>
      </c>
    </row>
    <row r="7459" spans="1:2">
      <c r="A7459" t="s">
        <v>685</v>
      </c>
      <c r="B7459">
        <v>0</v>
      </c>
    </row>
    <row r="7460" spans="1:2">
      <c r="A7460" t="s">
        <v>250</v>
      </c>
      <c r="B7460" t="s">
        <v>697</v>
      </c>
    </row>
    <row r="7461" spans="1:2">
      <c r="A7461" t="s">
        <v>252</v>
      </c>
      <c r="B7461" t="s">
        <v>253</v>
      </c>
    </row>
    <row r="7462" spans="1:2">
      <c r="A7462" t="s">
        <v>794</v>
      </c>
    </row>
    <row r="7463" spans="1:2">
      <c r="A7463" t="s">
        <v>241</v>
      </c>
      <c r="B7463">
        <v>-8.2814599999999992</v>
      </c>
    </row>
    <row r="7464" spans="1:2">
      <c r="A7464" t="s">
        <v>242</v>
      </c>
      <c r="B7464" s="10">
        <v>7.4678100000000005E-14</v>
      </c>
    </row>
    <row r="7465" spans="1:2">
      <c r="A7465" t="s">
        <v>243</v>
      </c>
      <c r="B7465">
        <v>0</v>
      </c>
    </row>
    <row r="7466" spans="1:2">
      <c r="A7466" t="s">
        <v>244</v>
      </c>
      <c r="B7466">
        <v>126</v>
      </c>
    </row>
    <row r="7467" spans="1:2">
      <c r="A7467" t="s">
        <v>169</v>
      </c>
      <c r="B7467" t="s">
        <v>762</v>
      </c>
    </row>
    <row r="7468" spans="1:2">
      <c r="A7468" t="s">
        <v>246</v>
      </c>
      <c r="B7468">
        <v>-2.58371</v>
      </c>
    </row>
    <row r="7469" spans="1:2">
      <c r="A7469" t="s">
        <v>247</v>
      </c>
      <c r="B7469">
        <v>-1.94333</v>
      </c>
    </row>
    <row r="7470" spans="1:2">
      <c r="A7470" t="s">
        <v>248</v>
      </c>
      <c r="B7470">
        <v>-1.61487</v>
      </c>
    </row>
    <row r="7471" spans="1:2">
      <c r="A7471" t="s">
        <v>265</v>
      </c>
      <c r="B7471">
        <v>0.01</v>
      </c>
    </row>
    <row r="7472" spans="1:2">
      <c r="A7472" t="s">
        <v>683</v>
      </c>
      <c r="B7472" t="s">
        <v>403</v>
      </c>
    </row>
    <row r="7473" spans="1:2">
      <c r="A7473" t="s">
        <v>684</v>
      </c>
      <c r="B7473" t="s">
        <v>686</v>
      </c>
    </row>
    <row r="7474" spans="1:2">
      <c r="A7474" t="s">
        <v>685</v>
      </c>
      <c r="B7474">
        <v>0</v>
      </c>
    </row>
    <row r="7475" spans="1:2">
      <c r="A7475" t="s">
        <v>250</v>
      </c>
      <c r="B7475" t="s">
        <v>697</v>
      </c>
    </row>
    <row r="7476" spans="1:2">
      <c r="A7476" t="s">
        <v>252</v>
      </c>
      <c r="B7476" t="s">
        <v>253</v>
      </c>
    </row>
    <row r="7477" spans="1:2">
      <c r="A7477" t="s">
        <v>795</v>
      </c>
    </row>
    <row r="7478" spans="1:2">
      <c r="A7478" t="s">
        <v>241</v>
      </c>
      <c r="B7478">
        <v>-8.6668500000000002</v>
      </c>
    </row>
    <row r="7479" spans="1:2">
      <c r="A7479" t="s">
        <v>242</v>
      </c>
      <c r="B7479" s="10">
        <v>9.8545400000000002E-15</v>
      </c>
    </row>
    <row r="7480" spans="1:2">
      <c r="A7480" t="s">
        <v>243</v>
      </c>
      <c r="B7480">
        <v>1</v>
      </c>
    </row>
    <row r="7481" spans="1:2">
      <c r="A7481" t="s">
        <v>244</v>
      </c>
      <c r="B7481">
        <v>125</v>
      </c>
    </row>
    <row r="7482" spans="1:2">
      <c r="A7482" t="s">
        <v>169</v>
      </c>
      <c r="B7482" t="s">
        <v>763</v>
      </c>
    </row>
    <row r="7483" spans="1:2">
      <c r="A7483" t="s">
        <v>246</v>
      </c>
      <c r="B7483">
        <v>-2.58386</v>
      </c>
    </row>
    <row r="7484" spans="1:2">
      <c r="A7484" t="s">
        <v>247</v>
      </c>
      <c r="B7484">
        <v>-1.9433499999999999</v>
      </c>
    </row>
    <row r="7485" spans="1:2">
      <c r="A7485" t="s">
        <v>248</v>
      </c>
      <c r="B7485">
        <v>-1.61486</v>
      </c>
    </row>
    <row r="7486" spans="1:2">
      <c r="A7486" t="s">
        <v>265</v>
      </c>
      <c r="B7486">
        <v>0.01</v>
      </c>
    </row>
    <row r="7487" spans="1:2">
      <c r="A7487" t="s">
        <v>683</v>
      </c>
      <c r="B7487" t="s">
        <v>403</v>
      </c>
    </row>
    <row r="7488" spans="1:2">
      <c r="A7488" t="s">
        <v>684</v>
      </c>
      <c r="B7488" t="s">
        <v>686</v>
      </c>
    </row>
    <row r="7489" spans="1:2">
      <c r="A7489" t="s">
        <v>685</v>
      </c>
      <c r="B7489">
        <v>0</v>
      </c>
    </row>
    <row r="7490" spans="1:2">
      <c r="A7490" t="s">
        <v>250</v>
      </c>
      <c r="B7490" t="s">
        <v>697</v>
      </c>
    </row>
    <row r="7491" spans="1:2">
      <c r="A7491" t="s">
        <v>252</v>
      </c>
      <c r="B7491" t="s">
        <v>253</v>
      </c>
    </row>
    <row r="7492" spans="1:2">
      <c r="A7492" t="s">
        <v>796</v>
      </c>
    </row>
    <row r="7493" spans="1:2">
      <c r="A7493" t="s">
        <v>241</v>
      </c>
      <c r="B7493">
        <v>-9.1038700000000006</v>
      </c>
    </row>
    <row r="7494" spans="1:2">
      <c r="A7494" t="s">
        <v>242</v>
      </c>
      <c r="B7494" s="10">
        <v>1.0020900000000001E-15</v>
      </c>
    </row>
    <row r="7495" spans="1:2">
      <c r="A7495" t="s">
        <v>243</v>
      </c>
      <c r="B7495">
        <v>0</v>
      </c>
    </row>
    <row r="7496" spans="1:2">
      <c r="A7496" t="s">
        <v>244</v>
      </c>
      <c r="B7496">
        <v>126</v>
      </c>
    </row>
    <row r="7497" spans="1:2">
      <c r="A7497" t="s">
        <v>169</v>
      </c>
      <c r="B7497" t="s">
        <v>764</v>
      </c>
    </row>
    <row r="7498" spans="1:2">
      <c r="A7498" t="s">
        <v>246</v>
      </c>
      <c r="B7498">
        <v>-2.58371</v>
      </c>
    </row>
    <row r="7499" spans="1:2">
      <c r="A7499" t="s">
        <v>247</v>
      </c>
      <c r="B7499">
        <v>-1.94333</v>
      </c>
    </row>
    <row r="7500" spans="1:2">
      <c r="A7500" t="s">
        <v>248</v>
      </c>
      <c r="B7500">
        <v>-1.61487</v>
      </c>
    </row>
    <row r="7501" spans="1:2">
      <c r="A7501" t="s">
        <v>265</v>
      </c>
      <c r="B7501">
        <v>0.01</v>
      </c>
    </row>
    <row r="7502" spans="1:2">
      <c r="A7502" t="s">
        <v>683</v>
      </c>
      <c r="B7502" t="s">
        <v>403</v>
      </c>
    </row>
    <row r="7503" spans="1:2">
      <c r="A7503" t="s">
        <v>684</v>
      </c>
      <c r="B7503" t="s">
        <v>686</v>
      </c>
    </row>
    <row r="7504" spans="1:2">
      <c r="A7504" t="s">
        <v>685</v>
      </c>
      <c r="B7504">
        <v>0</v>
      </c>
    </row>
    <row r="7505" spans="1:2">
      <c r="A7505" t="s">
        <v>250</v>
      </c>
      <c r="B7505" t="s">
        <v>697</v>
      </c>
    </row>
    <row r="7506" spans="1:2">
      <c r="A7506" t="s">
        <v>252</v>
      </c>
      <c r="B7506" t="s">
        <v>253</v>
      </c>
    </row>
    <row r="7507" spans="1:2">
      <c r="A7507" t="s">
        <v>797</v>
      </c>
    </row>
    <row r="7508" spans="1:2">
      <c r="A7508" t="s">
        <v>241</v>
      </c>
      <c r="B7508">
        <v>-9.2841199999999997</v>
      </c>
    </row>
    <row r="7509" spans="1:2">
      <c r="A7509" t="s">
        <v>242</v>
      </c>
      <c r="B7509" s="10">
        <v>3.9256900000000002E-16</v>
      </c>
    </row>
    <row r="7510" spans="1:2">
      <c r="A7510" t="s">
        <v>243</v>
      </c>
      <c r="B7510">
        <v>0</v>
      </c>
    </row>
    <row r="7511" spans="1:2">
      <c r="A7511" t="s">
        <v>244</v>
      </c>
      <c r="B7511">
        <v>126</v>
      </c>
    </row>
    <row r="7512" spans="1:2">
      <c r="A7512" t="s">
        <v>169</v>
      </c>
      <c r="B7512" t="s">
        <v>765</v>
      </c>
    </row>
    <row r="7513" spans="1:2">
      <c r="A7513" t="s">
        <v>246</v>
      </c>
      <c r="B7513">
        <v>-2.58371</v>
      </c>
    </row>
    <row r="7514" spans="1:2">
      <c r="A7514" t="s">
        <v>247</v>
      </c>
      <c r="B7514">
        <v>-1.94333</v>
      </c>
    </row>
    <row r="7515" spans="1:2">
      <c r="A7515" t="s">
        <v>248</v>
      </c>
      <c r="B7515">
        <v>-1.61487</v>
      </c>
    </row>
    <row r="7516" spans="1:2">
      <c r="A7516" t="s">
        <v>265</v>
      </c>
      <c r="B7516">
        <v>0.01</v>
      </c>
    </row>
    <row r="7517" spans="1:2">
      <c r="A7517" t="s">
        <v>683</v>
      </c>
      <c r="B7517" t="s">
        <v>403</v>
      </c>
    </row>
    <row r="7518" spans="1:2">
      <c r="A7518" t="s">
        <v>684</v>
      </c>
      <c r="B7518" t="s">
        <v>686</v>
      </c>
    </row>
    <row r="7519" spans="1:2">
      <c r="A7519" t="s">
        <v>685</v>
      </c>
      <c r="B7519">
        <v>0</v>
      </c>
    </row>
    <row r="7520" spans="1:2">
      <c r="A7520" t="s">
        <v>250</v>
      </c>
      <c r="B7520" t="s">
        <v>697</v>
      </c>
    </row>
    <row r="7521" spans="1:2">
      <c r="A7521" t="s">
        <v>252</v>
      </c>
      <c r="B7521" t="s">
        <v>253</v>
      </c>
    </row>
    <row r="7522" spans="1:2">
      <c r="A7522" t="s">
        <v>798</v>
      </c>
    </row>
    <row r="7523" spans="1:2">
      <c r="A7523" t="s">
        <v>241</v>
      </c>
      <c r="B7523">
        <v>-8.1198800000000002</v>
      </c>
    </row>
    <row r="7524" spans="1:2">
      <c r="A7524" t="s">
        <v>242</v>
      </c>
      <c r="B7524" s="10">
        <v>1.74693E-13</v>
      </c>
    </row>
    <row r="7525" spans="1:2">
      <c r="A7525" t="s">
        <v>243</v>
      </c>
      <c r="B7525">
        <v>0</v>
      </c>
    </row>
    <row r="7526" spans="1:2">
      <c r="A7526" t="s">
        <v>244</v>
      </c>
      <c r="B7526">
        <v>126</v>
      </c>
    </row>
    <row r="7527" spans="1:2">
      <c r="A7527" t="s">
        <v>169</v>
      </c>
      <c r="B7527" t="s">
        <v>766</v>
      </c>
    </row>
    <row r="7528" spans="1:2">
      <c r="A7528" t="s">
        <v>246</v>
      </c>
      <c r="B7528">
        <v>-2.58371</v>
      </c>
    </row>
    <row r="7529" spans="1:2">
      <c r="A7529" t="s">
        <v>247</v>
      </c>
      <c r="B7529">
        <v>-1.94333</v>
      </c>
    </row>
    <row r="7530" spans="1:2">
      <c r="A7530" t="s">
        <v>248</v>
      </c>
      <c r="B7530">
        <v>-1.61487</v>
      </c>
    </row>
    <row r="7531" spans="1:2">
      <c r="A7531" t="s">
        <v>265</v>
      </c>
      <c r="B7531">
        <v>0.01</v>
      </c>
    </row>
    <row r="7532" spans="1:2">
      <c r="A7532" t="s">
        <v>683</v>
      </c>
      <c r="B7532" t="s">
        <v>403</v>
      </c>
    </row>
    <row r="7533" spans="1:2">
      <c r="A7533" t="s">
        <v>684</v>
      </c>
      <c r="B7533" t="s">
        <v>686</v>
      </c>
    </row>
    <row r="7534" spans="1:2">
      <c r="A7534" t="s">
        <v>685</v>
      </c>
      <c r="B7534">
        <v>0</v>
      </c>
    </row>
    <row r="7535" spans="1:2">
      <c r="A7535" t="s">
        <v>250</v>
      </c>
      <c r="B7535" t="s">
        <v>697</v>
      </c>
    </row>
    <row r="7536" spans="1:2">
      <c r="A7536" t="s">
        <v>252</v>
      </c>
      <c r="B7536" t="s">
        <v>253</v>
      </c>
    </row>
    <row r="7537" spans="1:2">
      <c r="A7537" t="s">
        <v>527</v>
      </c>
    </row>
    <row r="7538" spans="1:2">
      <c r="A7538" t="s">
        <v>241</v>
      </c>
      <c r="B7538">
        <v>-1.8971100000000001E-2</v>
      </c>
    </row>
    <row r="7539" spans="1:2">
      <c r="A7539" t="s">
        <v>242</v>
      </c>
      <c r="B7539">
        <v>0.67793300000000001</v>
      </c>
    </row>
    <row r="7540" spans="1:2">
      <c r="A7540" t="s">
        <v>243</v>
      </c>
      <c r="B7540">
        <v>3</v>
      </c>
    </row>
    <row r="7541" spans="1:2">
      <c r="A7541" t="s">
        <v>244</v>
      </c>
      <c r="B7541">
        <v>123</v>
      </c>
    </row>
    <row r="7542" spans="1:2">
      <c r="A7542" t="s">
        <v>169</v>
      </c>
      <c r="B7542" t="s">
        <v>141</v>
      </c>
    </row>
    <row r="7543" spans="1:2">
      <c r="A7543" t="s">
        <v>246</v>
      </c>
      <c r="B7543">
        <v>-2.5841599999999998</v>
      </c>
    </row>
    <row r="7544" spans="1:2">
      <c r="A7544" t="s">
        <v>247</v>
      </c>
      <c r="B7544">
        <v>-1.94339</v>
      </c>
    </row>
    <row r="7545" spans="1:2">
      <c r="A7545" t="s">
        <v>248</v>
      </c>
      <c r="B7545">
        <v>-1.61483</v>
      </c>
    </row>
    <row r="7546" spans="1:2">
      <c r="A7546" t="s">
        <v>265</v>
      </c>
      <c r="B7546">
        <v>0.01</v>
      </c>
    </row>
    <row r="7547" spans="1:2">
      <c r="A7547" t="s">
        <v>683</v>
      </c>
      <c r="B7547" t="s">
        <v>403</v>
      </c>
    </row>
    <row r="7548" spans="1:2">
      <c r="A7548" t="s">
        <v>684</v>
      </c>
      <c r="B7548" t="s">
        <v>686</v>
      </c>
    </row>
    <row r="7549" spans="1:2">
      <c r="A7549" t="s">
        <v>685</v>
      </c>
      <c r="B7549">
        <v>0.67789999999999995</v>
      </c>
    </row>
    <row r="7550" spans="1:2">
      <c r="A7550" t="s">
        <v>250</v>
      </c>
      <c r="B7550" t="s">
        <v>687</v>
      </c>
    </row>
    <row r="7551" spans="1:2">
      <c r="A7551" t="s">
        <v>252</v>
      </c>
      <c r="B7551" t="s">
        <v>253</v>
      </c>
    </row>
    <row r="7552" spans="1:2">
      <c r="A7552" t="s">
        <v>528</v>
      </c>
    </row>
    <row r="7553" spans="1:2">
      <c r="A7553" t="s">
        <v>241</v>
      </c>
      <c r="B7553">
        <v>-0.41283399999999998</v>
      </c>
    </row>
    <row r="7554" spans="1:2">
      <c r="A7554" t="s">
        <v>242</v>
      </c>
      <c r="B7554">
        <v>0.53156700000000001</v>
      </c>
    </row>
    <row r="7555" spans="1:2">
      <c r="A7555" t="s">
        <v>243</v>
      </c>
      <c r="B7555">
        <v>3</v>
      </c>
    </row>
    <row r="7556" spans="1:2">
      <c r="A7556" t="s">
        <v>244</v>
      </c>
      <c r="B7556">
        <v>123</v>
      </c>
    </row>
    <row r="7557" spans="1:2">
      <c r="A7557" t="s">
        <v>169</v>
      </c>
      <c r="B7557" t="s">
        <v>142</v>
      </c>
    </row>
    <row r="7558" spans="1:2">
      <c r="A7558" t="s">
        <v>246</v>
      </c>
      <c r="B7558">
        <v>-2.5841599999999998</v>
      </c>
    </row>
    <row r="7559" spans="1:2">
      <c r="A7559" t="s">
        <v>247</v>
      </c>
      <c r="B7559">
        <v>-1.94339</v>
      </c>
    </row>
    <row r="7560" spans="1:2">
      <c r="A7560" t="s">
        <v>248</v>
      </c>
      <c r="B7560">
        <v>-1.61483</v>
      </c>
    </row>
    <row r="7561" spans="1:2">
      <c r="A7561" t="s">
        <v>265</v>
      </c>
      <c r="B7561">
        <v>0.01</v>
      </c>
    </row>
    <row r="7562" spans="1:2">
      <c r="A7562" t="s">
        <v>683</v>
      </c>
      <c r="B7562" t="s">
        <v>403</v>
      </c>
    </row>
    <row r="7563" spans="1:2">
      <c r="A7563" t="s">
        <v>684</v>
      </c>
      <c r="B7563" t="s">
        <v>686</v>
      </c>
    </row>
    <row r="7564" spans="1:2">
      <c r="A7564" t="s">
        <v>685</v>
      </c>
      <c r="B7564">
        <v>0.53159999999999996</v>
      </c>
    </row>
    <row r="7565" spans="1:2">
      <c r="A7565" t="s">
        <v>250</v>
      </c>
      <c r="B7565" t="s">
        <v>687</v>
      </c>
    </row>
    <row r="7566" spans="1:2">
      <c r="A7566" t="s">
        <v>252</v>
      </c>
      <c r="B7566" t="s">
        <v>253</v>
      </c>
    </row>
    <row r="7567" spans="1:2">
      <c r="A7567" t="s">
        <v>529</v>
      </c>
    </row>
    <row r="7568" spans="1:2">
      <c r="A7568" t="s">
        <v>241</v>
      </c>
      <c r="B7568">
        <v>-0.65217400000000003</v>
      </c>
    </row>
    <row r="7569" spans="1:2">
      <c r="A7569" t="s">
        <v>242</v>
      </c>
      <c r="B7569">
        <v>0.43274299999999999</v>
      </c>
    </row>
    <row r="7570" spans="1:2">
      <c r="A7570" t="s">
        <v>243</v>
      </c>
      <c r="B7570">
        <v>0</v>
      </c>
    </row>
    <row r="7571" spans="1:2">
      <c r="A7571" t="s">
        <v>244</v>
      </c>
      <c r="B7571">
        <v>126</v>
      </c>
    </row>
    <row r="7572" spans="1:2">
      <c r="A7572" t="s">
        <v>169</v>
      </c>
      <c r="B7572" t="s">
        <v>143</v>
      </c>
    </row>
    <row r="7573" spans="1:2">
      <c r="A7573" t="s">
        <v>246</v>
      </c>
      <c r="B7573">
        <v>-2.58371</v>
      </c>
    </row>
    <row r="7574" spans="1:2">
      <c r="A7574" t="s">
        <v>247</v>
      </c>
      <c r="B7574">
        <v>-1.94333</v>
      </c>
    </row>
    <row r="7575" spans="1:2">
      <c r="A7575" t="s">
        <v>248</v>
      </c>
      <c r="B7575">
        <v>-1.61487</v>
      </c>
    </row>
    <row r="7576" spans="1:2">
      <c r="A7576" t="s">
        <v>265</v>
      </c>
      <c r="B7576">
        <v>0.01</v>
      </c>
    </row>
    <row r="7577" spans="1:2">
      <c r="A7577" t="s">
        <v>683</v>
      </c>
      <c r="B7577" t="s">
        <v>403</v>
      </c>
    </row>
    <row r="7578" spans="1:2">
      <c r="A7578" t="s">
        <v>684</v>
      </c>
      <c r="B7578" t="s">
        <v>686</v>
      </c>
    </row>
    <row r="7579" spans="1:2">
      <c r="A7579" t="s">
        <v>685</v>
      </c>
      <c r="B7579">
        <v>0.43269999999999997</v>
      </c>
    </row>
    <row r="7580" spans="1:2">
      <c r="A7580" t="s">
        <v>250</v>
      </c>
      <c r="B7580" t="s">
        <v>687</v>
      </c>
    </row>
    <row r="7581" spans="1:2">
      <c r="A7581" t="s">
        <v>252</v>
      </c>
      <c r="B7581" t="s">
        <v>253</v>
      </c>
    </row>
    <row r="7582" spans="1:2">
      <c r="A7582" t="s">
        <v>530</v>
      </c>
    </row>
    <row r="7583" spans="1:2">
      <c r="A7583" t="s">
        <v>241</v>
      </c>
      <c r="B7583">
        <v>-3.3226</v>
      </c>
    </row>
    <row r="7584" spans="1:2">
      <c r="A7584" t="s">
        <v>242</v>
      </c>
      <c r="B7584">
        <v>9.0557599999999995E-4</v>
      </c>
    </row>
    <row r="7585" spans="1:2">
      <c r="A7585" t="s">
        <v>243</v>
      </c>
      <c r="B7585">
        <v>2</v>
      </c>
    </row>
    <row r="7586" spans="1:2">
      <c r="A7586" t="s">
        <v>244</v>
      </c>
      <c r="B7586">
        <v>124</v>
      </c>
    </row>
    <row r="7587" spans="1:2">
      <c r="A7587" t="s">
        <v>169</v>
      </c>
      <c r="B7587" t="s">
        <v>702</v>
      </c>
    </row>
    <row r="7588" spans="1:2">
      <c r="A7588" t="s">
        <v>246</v>
      </c>
      <c r="B7588">
        <v>-2.5840100000000001</v>
      </c>
    </row>
    <row r="7589" spans="1:2">
      <c r="A7589" t="s">
        <v>247</v>
      </c>
      <c r="B7589">
        <v>-1.94337</v>
      </c>
    </row>
    <row r="7590" spans="1:2">
      <c r="A7590" t="s">
        <v>248</v>
      </c>
      <c r="B7590">
        <v>-1.6148400000000001</v>
      </c>
    </row>
    <row r="7591" spans="1:2">
      <c r="A7591" t="s">
        <v>265</v>
      </c>
      <c r="B7591">
        <v>0.01</v>
      </c>
    </row>
    <row r="7592" spans="1:2">
      <c r="A7592" t="s">
        <v>683</v>
      </c>
      <c r="B7592" t="s">
        <v>403</v>
      </c>
    </row>
    <row r="7593" spans="1:2">
      <c r="A7593" t="s">
        <v>684</v>
      </c>
      <c r="B7593" t="s">
        <v>686</v>
      </c>
    </row>
    <row r="7594" spans="1:2">
      <c r="A7594" t="s">
        <v>685</v>
      </c>
      <c r="B7594">
        <v>8.9999999999999998E-4</v>
      </c>
    </row>
    <row r="7595" spans="1:2">
      <c r="A7595" t="s">
        <v>250</v>
      </c>
      <c r="B7595" t="s">
        <v>697</v>
      </c>
    </row>
    <row r="7596" spans="1:2">
      <c r="A7596" t="s">
        <v>252</v>
      </c>
      <c r="B7596" t="s">
        <v>253</v>
      </c>
    </row>
    <row r="7597" spans="1:2">
      <c r="A7597" t="s">
        <v>531</v>
      </c>
    </row>
    <row r="7598" spans="1:2">
      <c r="A7598" t="s">
        <v>241</v>
      </c>
      <c r="B7598">
        <v>-3.47763</v>
      </c>
    </row>
    <row r="7599" spans="1:2">
      <c r="A7599" t="s">
        <v>242</v>
      </c>
      <c r="B7599">
        <v>5.2418899999999999E-4</v>
      </c>
    </row>
    <row r="7600" spans="1:2">
      <c r="A7600" t="s">
        <v>243</v>
      </c>
      <c r="B7600">
        <v>2</v>
      </c>
    </row>
    <row r="7601" spans="1:2">
      <c r="A7601" t="s">
        <v>244</v>
      </c>
      <c r="B7601">
        <v>124</v>
      </c>
    </row>
    <row r="7602" spans="1:2">
      <c r="A7602" t="s">
        <v>169</v>
      </c>
      <c r="B7602" t="s">
        <v>703</v>
      </c>
    </row>
    <row r="7603" spans="1:2">
      <c r="A7603" t="s">
        <v>246</v>
      </c>
      <c r="B7603">
        <v>-2.5840100000000001</v>
      </c>
    </row>
    <row r="7604" spans="1:2">
      <c r="A7604" t="s">
        <v>247</v>
      </c>
      <c r="B7604">
        <v>-1.94337</v>
      </c>
    </row>
    <row r="7605" spans="1:2">
      <c r="A7605" t="s">
        <v>248</v>
      </c>
      <c r="B7605">
        <v>-1.6148400000000001</v>
      </c>
    </row>
    <row r="7606" spans="1:2">
      <c r="A7606" t="s">
        <v>265</v>
      </c>
      <c r="B7606">
        <v>0.01</v>
      </c>
    </row>
    <row r="7607" spans="1:2">
      <c r="A7607" t="s">
        <v>683</v>
      </c>
      <c r="B7607" t="s">
        <v>403</v>
      </c>
    </row>
    <row r="7608" spans="1:2">
      <c r="A7608" t="s">
        <v>684</v>
      </c>
      <c r="B7608" t="s">
        <v>686</v>
      </c>
    </row>
    <row r="7609" spans="1:2">
      <c r="A7609" t="s">
        <v>685</v>
      </c>
      <c r="B7609">
        <v>5.0000000000000001E-4</v>
      </c>
    </row>
    <row r="7610" spans="1:2">
      <c r="A7610" t="s">
        <v>250</v>
      </c>
      <c r="B7610" t="s">
        <v>697</v>
      </c>
    </row>
    <row r="7611" spans="1:2">
      <c r="A7611" t="s">
        <v>252</v>
      </c>
      <c r="B7611" t="s">
        <v>253</v>
      </c>
    </row>
    <row r="7612" spans="1:2">
      <c r="A7612" t="s">
        <v>532</v>
      </c>
    </row>
    <row r="7613" spans="1:2">
      <c r="A7613" t="s">
        <v>241</v>
      </c>
      <c r="B7613">
        <v>-11.523099999999999</v>
      </c>
    </row>
    <row r="7614" spans="1:2">
      <c r="A7614" t="s">
        <v>242</v>
      </c>
      <c r="B7614" s="10">
        <v>6.1549299999999998E-21</v>
      </c>
    </row>
    <row r="7615" spans="1:2">
      <c r="A7615" t="s">
        <v>243</v>
      </c>
      <c r="B7615">
        <v>0</v>
      </c>
    </row>
    <row r="7616" spans="1:2">
      <c r="A7616" t="s">
        <v>244</v>
      </c>
      <c r="B7616">
        <v>126</v>
      </c>
    </row>
    <row r="7617" spans="1:2">
      <c r="A7617" t="s">
        <v>169</v>
      </c>
      <c r="B7617" t="s">
        <v>704</v>
      </c>
    </row>
    <row r="7618" spans="1:2">
      <c r="A7618" t="s">
        <v>246</v>
      </c>
      <c r="B7618">
        <v>-2.58371</v>
      </c>
    </row>
    <row r="7619" spans="1:2">
      <c r="A7619" t="s">
        <v>247</v>
      </c>
      <c r="B7619">
        <v>-1.94333</v>
      </c>
    </row>
    <row r="7620" spans="1:2">
      <c r="A7620" t="s">
        <v>248</v>
      </c>
      <c r="B7620">
        <v>-1.61487</v>
      </c>
    </row>
    <row r="7621" spans="1:2">
      <c r="A7621" t="s">
        <v>265</v>
      </c>
      <c r="B7621">
        <v>0.01</v>
      </c>
    </row>
    <row r="7622" spans="1:2">
      <c r="A7622" t="s">
        <v>683</v>
      </c>
      <c r="B7622" t="s">
        <v>403</v>
      </c>
    </row>
    <row r="7623" spans="1:2">
      <c r="A7623" t="s">
        <v>684</v>
      </c>
      <c r="B7623" t="s">
        <v>686</v>
      </c>
    </row>
    <row r="7624" spans="1:2">
      <c r="A7624" t="s">
        <v>685</v>
      </c>
      <c r="B7624">
        <v>0</v>
      </c>
    </row>
    <row r="7625" spans="1:2">
      <c r="A7625" t="s">
        <v>250</v>
      </c>
      <c r="B7625" t="s">
        <v>697</v>
      </c>
    </row>
    <row r="7626" spans="1:2">
      <c r="A7626" t="s">
        <v>252</v>
      </c>
      <c r="B7626" t="s">
        <v>253</v>
      </c>
    </row>
    <row r="7627" spans="1:2">
      <c r="A7627" t="s">
        <v>533</v>
      </c>
    </row>
    <row r="7628" spans="1:2">
      <c r="A7628" t="s">
        <v>241</v>
      </c>
      <c r="B7628">
        <v>-2.7881</v>
      </c>
    </row>
    <row r="7629" spans="1:2">
      <c r="A7629" t="s">
        <v>242</v>
      </c>
      <c r="B7629">
        <v>5.9994499999999999E-2</v>
      </c>
    </row>
    <row r="7630" spans="1:2">
      <c r="A7630" t="s">
        <v>243</v>
      </c>
      <c r="B7630">
        <v>0</v>
      </c>
    </row>
    <row r="7631" spans="1:2">
      <c r="A7631" t="s">
        <v>244</v>
      </c>
      <c r="B7631">
        <v>126</v>
      </c>
    </row>
    <row r="7632" spans="1:2">
      <c r="A7632" t="s">
        <v>169</v>
      </c>
      <c r="B7632" t="s">
        <v>108</v>
      </c>
    </row>
    <row r="7633" spans="1:2">
      <c r="A7633" t="s">
        <v>246</v>
      </c>
      <c r="B7633">
        <v>-3.4833500000000002</v>
      </c>
    </row>
    <row r="7634" spans="1:2">
      <c r="A7634" t="s">
        <v>247</v>
      </c>
      <c r="B7634">
        <v>-2.8847700000000001</v>
      </c>
    </row>
    <row r="7635" spans="1:2">
      <c r="A7635" t="s">
        <v>248</v>
      </c>
      <c r="B7635">
        <v>-2.5791599999999999</v>
      </c>
    </row>
    <row r="7636" spans="1:2">
      <c r="A7636" t="s">
        <v>265</v>
      </c>
      <c r="B7636">
        <v>0.05</v>
      </c>
    </row>
    <row r="7637" spans="1:2">
      <c r="A7637" t="s">
        <v>683</v>
      </c>
      <c r="B7637" t="s">
        <v>403</v>
      </c>
    </row>
    <row r="7638" spans="1:2">
      <c r="A7638" t="s">
        <v>684</v>
      </c>
      <c r="B7638" t="s">
        <v>441</v>
      </c>
    </row>
    <row r="7639" spans="1:2">
      <c r="A7639" t="s">
        <v>685</v>
      </c>
      <c r="B7639">
        <v>0.06</v>
      </c>
    </row>
    <row r="7640" spans="1:2">
      <c r="A7640" t="s">
        <v>250</v>
      </c>
      <c r="B7640" t="s">
        <v>687</v>
      </c>
    </row>
    <row r="7641" spans="1:2">
      <c r="A7641" t="s">
        <v>252</v>
      </c>
      <c r="B7641" t="s">
        <v>253</v>
      </c>
    </row>
    <row r="7642" spans="1:2">
      <c r="A7642" t="s">
        <v>534</v>
      </c>
    </row>
    <row r="7643" spans="1:2">
      <c r="A7643" t="s">
        <v>241</v>
      </c>
      <c r="B7643">
        <v>-2.5422099999999999</v>
      </c>
    </row>
    <row r="7644" spans="1:2">
      <c r="A7644" t="s">
        <v>242</v>
      </c>
      <c r="B7644">
        <v>0.10553800000000001</v>
      </c>
    </row>
    <row r="7645" spans="1:2">
      <c r="A7645" t="s">
        <v>243</v>
      </c>
      <c r="B7645">
        <v>0</v>
      </c>
    </row>
    <row r="7646" spans="1:2">
      <c r="A7646" t="s">
        <v>244</v>
      </c>
      <c r="B7646">
        <v>126</v>
      </c>
    </row>
    <row r="7647" spans="1:2">
      <c r="A7647" t="s">
        <v>169</v>
      </c>
      <c r="B7647" t="s">
        <v>109</v>
      </c>
    </row>
    <row r="7648" spans="1:2">
      <c r="A7648" t="s">
        <v>246</v>
      </c>
      <c r="B7648">
        <v>-3.4833500000000002</v>
      </c>
    </row>
    <row r="7649" spans="1:2">
      <c r="A7649" t="s">
        <v>247</v>
      </c>
      <c r="B7649">
        <v>-2.8847700000000001</v>
      </c>
    </row>
    <row r="7650" spans="1:2">
      <c r="A7650" t="s">
        <v>248</v>
      </c>
      <c r="B7650">
        <v>-2.5791599999999999</v>
      </c>
    </row>
    <row r="7651" spans="1:2">
      <c r="A7651" t="s">
        <v>265</v>
      </c>
      <c r="B7651">
        <v>0.05</v>
      </c>
    </row>
    <row r="7652" spans="1:2">
      <c r="A7652" t="s">
        <v>683</v>
      </c>
      <c r="B7652" t="s">
        <v>403</v>
      </c>
    </row>
    <row r="7653" spans="1:2">
      <c r="A7653" t="s">
        <v>684</v>
      </c>
      <c r="B7653" t="s">
        <v>441</v>
      </c>
    </row>
    <row r="7654" spans="1:2">
      <c r="A7654" t="s">
        <v>685</v>
      </c>
      <c r="B7654">
        <v>0.1055</v>
      </c>
    </row>
    <row r="7655" spans="1:2">
      <c r="A7655" t="s">
        <v>250</v>
      </c>
      <c r="B7655" t="s">
        <v>687</v>
      </c>
    </row>
    <row r="7656" spans="1:2">
      <c r="A7656" t="s">
        <v>252</v>
      </c>
      <c r="B7656" t="s">
        <v>253</v>
      </c>
    </row>
    <row r="7657" spans="1:2">
      <c r="A7657" t="s">
        <v>535</v>
      </c>
    </row>
    <row r="7658" spans="1:2">
      <c r="A7658" t="s">
        <v>241</v>
      </c>
      <c r="B7658">
        <v>-2.6732300000000002</v>
      </c>
    </row>
    <row r="7659" spans="1:2">
      <c r="A7659" t="s">
        <v>242</v>
      </c>
      <c r="B7659">
        <v>7.8785999999999995E-2</v>
      </c>
    </row>
    <row r="7660" spans="1:2">
      <c r="A7660" t="s">
        <v>243</v>
      </c>
      <c r="B7660">
        <v>0</v>
      </c>
    </row>
    <row r="7661" spans="1:2">
      <c r="A7661" t="s">
        <v>244</v>
      </c>
      <c r="B7661">
        <v>126</v>
      </c>
    </row>
    <row r="7662" spans="1:2">
      <c r="A7662" t="s">
        <v>169</v>
      </c>
      <c r="B7662" t="s">
        <v>110</v>
      </c>
    </row>
    <row r="7663" spans="1:2">
      <c r="A7663" t="s">
        <v>246</v>
      </c>
      <c r="B7663">
        <v>-3.4833500000000002</v>
      </c>
    </row>
    <row r="7664" spans="1:2">
      <c r="A7664" t="s">
        <v>247</v>
      </c>
      <c r="B7664">
        <v>-2.8847700000000001</v>
      </c>
    </row>
    <row r="7665" spans="1:2">
      <c r="A7665" t="s">
        <v>248</v>
      </c>
      <c r="B7665">
        <v>-2.5791599999999999</v>
      </c>
    </row>
    <row r="7666" spans="1:2">
      <c r="A7666" t="s">
        <v>265</v>
      </c>
      <c r="B7666">
        <v>0.05</v>
      </c>
    </row>
    <row r="7667" spans="1:2">
      <c r="A7667" t="s">
        <v>683</v>
      </c>
      <c r="B7667" t="s">
        <v>403</v>
      </c>
    </row>
    <row r="7668" spans="1:2">
      <c r="A7668" t="s">
        <v>684</v>
      </c>
      <c r="B7668" t="s">
        <v>441</v>
      </c>
    </row>
    <row r="7669" spans="1:2">
      <c r="A7669" t="s">
        <v>685</v>
      </c>
      <c r="B7669">
        <v>7.8799999999999995E-2</v>
      </c>
    </row>
    <row r="7670" spans="1:2">
      <c r="A7670" t="s">
        <v>250</v>
      </c>
      <c r="B7670" t="s">
        <v>687</v>
      </c>
    </row>
    <row r="7671" spans="1:2">
      <c r="A7671" t="s">
        <v>252</v>
      </c>
      <c r="B7671" t="s">
        <v>253</v>
      </c>
    </row>
    <row r="7672" spans="1:2">
      <c r="A7672" t="s">
        <v>536</v>
      </c>
    </row>
    <row r="7673" spans="1:2">
      <c r="A7673" t="s">
        <v>241</v>
      </c>
      <c r="B7673">
        <v>-4.2697500000000002</v>
      </c>
    </row>
    <row r="7674" spans="1:2">
      <c r="A7674" t="s">
        <v>242</v>
      </c>
      <c r="B7674">
        <v>5.0095700000000001E-4</v>
      </c>
    </row>
    <row r="7675" spans="1:2">
      <c r="A7675" t="s">
        <v>243</v>
      </c>
      <c r="B7675">
        <v>0</v>
      </c>
    </row>
    <row r="7676" spans="1:2">
      <c r="A7676" t="s">
        <v>244</v>
      </c>
      <c r="B7676">
        <v>126</v>
      </c>
    </row>
    <row r="7677" spans="1:2">
      <c r="A7677" t="s">
        <v>169</v>
      </c>
      <c r="B7677" t="s">
        <v>111</v>
      </c>
    </row>
    <row r="7678" spans="1:2">
      <c r="A7678" t="s">
        <v>246</v>
      </c>
      <c r="B7678">
        <v>-3.4833500000000002</v>
      </c>
    </row>
    <row r="7679" spans="1:2">
      <c r="A7679" t="s">
        <v>247</v>
      </c>
      <c r="B7679">
        <v>-2.8847700000000001</v>
      </c>
    </row>
    <row r="7680" spans="1:2">
      <c r="A7680" t="s">
        <v>248</v>
      </c>
      <c r="B7680">
        <v>-2.5791599999999999</v>
      </c>
    </row>
    <row r="7681" spans="1:2">
      <c r="A7681" t="s">
        <v>265</v>
      </c>
      <c r="B7681">
        <v>0.05</v>
      </c>
    </row>
    <row r="7682" spans="1:2">
      <c r="A7682" t="s">
        <v>683</v>
      </c>
      <c r="B7682" t="s">
        <v>403</v>
      </c>
    </row>
    <row r="7683" spans="1:2">
      <c r="A7683" t="s">
        <v>684</v>
      </c>
      <c r="B7683" t="s">
        <v>441</v>
      </c>
    </row>
    <row r="7684" spans="1:2">
      <c r="A7684" t="s">
        <v>685</v>
      </c>
      <c r="B7684">
        <v>5.0000000000000001E-4</v>
      </c>
    </row>
    <row r="7685" spans="1:2">
      <c r="A7685" t="s">
        <v>250</v>
      </c>
      <c r="B7685" t="s">
        <v>697</v>
      </c>
    </row>
    <row r="7686" spans="1:2">
      <c r="A7686" t="s">
        <v>252</v>
      </c>
      <c r="B7686" t="s">
        <v>253</v>
      </c>
    </row>
    <row r="7687" spans="1:2">
      <c r="A7687" t="s">
        <v>537</v>
      </c>
    </row>
    <row r="7688" spans="1:2">
      <c r="A7688" t="s">
        <v>241</v>
      </c>
      <c r="B7688">
        <v>-2.96618</v>
      </c>
    </row>
    <row r="7689" spans="1:2">
      <c r="A7689" t="s">
        <v>242</v>
      </c>
      <c r="B7689">
        <v>3.8175800000000003E-2</v>
      </c>
    </row>
    <row r="7690" spans="1:2">
      <c r="A7690" t="s">
        <v>243</v>
      </c>
      <c r="B7690">
        <v>0</v>
      </c>
    </row>
    <row r="7691" spans="1:2">
      <c r="A7691" t="s">
        <v>244</v>
      </c>
      <c r="B7691">
        <v>126</v>
      </c>
    </row>
    <row r="7692" spans="1:2">
      <c r="A7692" t="s">
        <v>169</v>
      </c>
      <c r="B7692" t="s">
        <v>113</v>
      </c>
    </row>
    <row r="7693" spans="1:2">
      <c r="A7693" t="s">
        <v>246</v>
      </c>
      <c r="B7693">
        <v>-3.4833500000000002</v>
      </c>
    </row>
    <row r="7694" spans="1:2">
      <c r="A7694" t="s">
        <v>247</v>
      </c>
      <c r="B7694">
        <v>-2.8847700000000001</v>
      </c>
    </row>
    <row r="7695" spans="1:2">
      <c r="A7695" t="s">
        <v>248</v>
      </c>
      <c r="B7695">
        <v>-2.5791599999999999</v>
      </c>
    </row>
    <row r="7696" spans="1:2">
      <c r="A7696" t="s">
        <v>265</v>
      </c>
      <c r="B7696">
        <v>0.05</v>
      </c>
    </row>
    <row r="7697" spans="1:2">
      <c r="A7697" t="s">
        <v>683</v>
      </c>
      <c r="B7697" t="s">
        <v>403</v>
      </c>
    </row>
    <row r="7698" spans="1:2">
      <c r="A7698" t="s">
        <v>684</v>
      </c>
      <c r="B7698" t="s">
        <v>441</v>
      </c>
    </row>
    <row r="7699" spans="1:2">
      <c r="A7699" t="s">
        <v>685</v>
      </c>
      <c r="B7699">
        <v>3.8199999999999998E-2</v>
      </c>
    </row>
    <row r="7700" spans="1:2">
      <c r="A7700" t="s">
        <v>250</v>
      </c>
      <c r="B7700" t="s">
        <v>697</v>
      </c>
    </row>
    <row r="7701" spans="1:2">
      <c r="A7701" t="s">
        <v>252</v>
      </c>
      <c r="B7701" t="s">
        <v>253</v>
      </c>
    </row>
    <row r="7702" spans="1:2">
      <c r="A7702" t="s">
        <v>538</v>
      </c>
    </row>
    <row r="7703" spans="1:2">
      <c r="A7703" t="s">
        <v>241</v>
      </c>
      <c r="B7703">
        <v>-2.8680300000000001</v>
      </c>
    </row>
    <row r="7704" spans="1:2">
      <c r="A7704" t="s">
        <v>242</v>
      </c>
      <c r="B7704">
        <v>4.91937E-2</v>
      </c>
    </row>
    <row r="7705" spans="1:2">
      <c r="A7705" t="s">
        <v>243</v>
      </c>
      <c r="B7705">
        <v>0</v>
      </c>
    </row>
    <row r="7706" spans="1:2">
      <c r="A7706" t="s">
        <v>244</v>
      </c>
      <c r="B7706">
        <v>126</v>
      </c>
    </row>
    <row r="7707" spans="1:2">
      <c r="A7707" t="s">
        <v>169</v>
      </c>
      <c r="B7707" t="s">
        <v>114</v>
      </c>
    </row>
    <row r="7708" spans="1:2">
      <c r="A7708" t="s">
        <v>246</v>
      </c>
      <c r="B7708">
        <v>-3.4833500000000002</v>
      </c>
    </row>
    <row r="7709" spans="1:2">
      <c r="A7709" t="s">
        <v>247</v>
      </c>
      <c r="B7709">
        <v>-2.8847700000000001</v>
      </c>
    </row>
    <row r="7710" spans="1:2">
      <c r="A7710" t="s">
        <v>248</v>
      </c>
      <c r="B7710">
        <v>-2.5791599999999999</v>
      </c>
    </row>
    <row r="7711" spans="1:2">
      <c r="A7711" t="s">
        <v>265</v>
      </c>
      <c r="B7711">
        <v>0.05</v>
      </c>
    </row>
    <row r="7712" spans="1:2">
      <c r="A7712" t="s">
        <v>683</v>
      </c>
      <c r="B7712" t="s">
        <v>403</v>
      </c>
    </row>
    <row r="7713" spans="1:2">
      <c r="A7713" t="s">
        <v>684</v>
      </c>
      <c r="B7713" t="s">
        <v>441</v>
      </c>
    </row>
    <row r="7714" spans="1:2">
      <c r="A7714" t="s">
        <v>685</v>
      </c>
      <c r="B7714">
        <v>4.9200000000000001E-2</v>
      </c>
    </row>
    <row r="7715" spans="1:2">
      <c r="A7715" t="s">
        <v>250</v>
      </c>
      <c r="B7715" t="s">
        <v>697</v>
      </c>
    </row>
    <row r="7716" spans="1:2">
      <c r="A7716" t="s">
        <v>252</v>
      </c>
      <c r="B7716" t="s">
        <v>253</v>
      </c>
    </row>
    <row r="7717" spans="1:2">
      <c r="A7717" t="s">
        <v>539</v>
      </c>
    </row>
    <row r="7718" spans="1:2">
      <c r="A7718" t="s">
        <v>241</v>
      </c>
      <c r="B7718">
        <v>-3.0018099999999999</v>
      </c>
    </row>
    <row r="7719" spans="1:2">
      <c r="A7719" t="s">
        <v>242</v>
      </c>
      <c r="B7719">
        <v>3.4725699999999998E-2</v>
      </c>
    </row>
    <row r="7720" spans="1:2">
      <c r="A7720" t="s">
        <v>243</v>
      </c>
      <c r="B7720">
        <v>0</v>
      </c>
    </row>
    <row r="7721" spans="1:2">
      <c r="A7721" t="s">
        <v>244</v>
      </c>
      <c r="B7721">
        <v>126</v>
      </c>
    </row>
    <row r="7722" spans="1:2">
      <c r="A7722" t="s">
        <v>169</v>
      </c>
      <c r="B7722" t="s">
        <v>115</v>
      </c>
    </row>
    <row r="7723" spans="1:2">
      <c r="A7723" t="s">
        <v>246</v>
      </c>
      <c r="B7723">
        <v>-3.4833500000000002</v>
      </c>
    </row>
    <row r="7724" spans="1:2">
      <c r="A7724" t="s">
        <v>247</v>
      </c>
      <c r="B7724">
        <v>-2.8847700000000001</v>
      </c>
    </row>
    <row r="7725" spans="1:2">
      <c r="A7725" t="s">
        <v>248</v>
      </c>
      <c r="B7725">
        <v>-2.5791599999999999</v>
      </c>
    </row>
    <row r="7726" spans="1:2">
      <c r="A7726" t="s">
        <v>265</v>
      </c>
      <c r="B7726">
        <v>0.05</v>
      </c>
    </row>
    <row r="7727" spans="1:2">
      <c r="A7727" t="s">
        <v>683</v>
      </c>
      <c r="B7727" t="s">
        <v>403</v>
      </c>
    </row>
    <row r="7728" spans="1:2">
      <c r="A7728" t="s">
        <v>684</v>
      </c>
      <c r="B7728" t="s">
        <v>441</v>
      </c>
    </row>
    <row r="7729" spans="1:2">
      <c r="A7729" t="s">
        <v>685</v>
      </c>
      <c r="B7729">
        <v>3.4700000000000002E-2</v>
      </c>
    </row>
    <row r="7730" spans="1:2">
      <c r="A7730" t="s">
        <v>250</v>
      </c>
      <c r="B7730" t="s">
        <v>697</v>
      </c>
    </row>
    <row r="7731" spans="1:2">
      <c r="A7731" t="s">
        <v>252</v>
      </c>
      <c r="B7731" t="s">
        <v>253</v>
      </c>
    </row>
    <row r="7732" spans="1:2">
      <c r="A7732" t="s">
        <v>540</v>
      </c>
    </row>
    <row r="7733" spans="1:2">
      <c r="A7733" t="s">
        <v>241</v>
      </c>
      <c r="B7733">
        <v>-4.6659699999999997</v>
      </c>
    </row>
    <row r="7734" spans="1:2">
      <c r="A7734" t="s">
        <v>242</v>
      </c>
      <c r="B7734" s="10">
        <v>9.7453200000000004E-5</v>
      </c>
    </row>
    <row r="7735" spans="1:2">
      <c r="A7735" t="s">
        <v>243</v>
      </c>
      <c r="B7735">
        <v>0</v>
      </c>
    </row>
    <row r="7736" spans="1:2">
      <c r="A7736" t="s">
        <v>244</v>
      </c>
      <c r="B7736">
        <v>126</v>
      </c>
    </row>
    <row r="7737" spans="1:2">
      <c r="A7737" t="s">
        <v>169</v>
      </c>
      <c r="B7737" t="s">
        <v>116</v>
      </c>
    </row>
    <row r="7738" spans="1:2">
      <c r="A7738" t="s">
        <v>246</v>
      </c>
      <c r="B7738">
        <v>-3.4833500000000002</v>
      </c>
    </row>
    <row r="7739" spans="1:2">
      <c r="A7739" t="s">
        <v>247</v>
      </c>
      <c r="B7739">
        <v>-2.8847700000000001</v>
      </c>
    </row>
    <row r="7740" spans="1:2">
      <c r="A7740" t="s">
        <v>248</v>
      </c>
      <c r="B7740">
        <v>-2.5791599999999999</v>
      </c>
    </row>
    <row r="7741" spans="1:2">
      <c r="A7741" t="s">
        <v>265</v>
      </c>
      <c r="B7741">
        <v>0.05</v>
      </c>
    </row>
    <row r="7742" spans="1:2">
      <c r="A7742" t="s">
        <v>683</v>
      </c>
      <c r="B7742" t="s">
        <v>403</v>
      </c>
    </row>
    <row r="7743" spans="1:2">
      <c r="A7743" t="s">
        <v>684</v>
      </c>
      <c r="B7743" t="s">
        <v>441</v>
      </c>
    </row>
    <row r="7744" spans="1:2">
      <c r="A7744" t="s">
        <v>685</v>
      </c>
      <c r="B7744">
        <v>1E-4</v>
      </c>
    </row>
    <row r="7745" spans="1:2">
      <c r="A7745" t="s">
        <v>250</v>
      </c>
      <c r="B7745" t="s">
        <v>697</v>
      </c>
    </row>
    <row r="7746" spans="1:2">
      <c r="A7746" t="s">
        <v>252</v>
      </c>
      <c r="B7746" t="s">
        <v>253</v>
      </c>
    </row>
    <row r="7747" spans="1:2">
      <c r="A7747" t="s">
        <v>541</v>
      </c>
    </row>
    <row r="7748" spans="1:2">
      <c r="A7748" t="s">
        <v>241</v>
      </c>
      <c r="B7748">
        <v>-5.9537699999999996</v>
      </c>
    </row>
    <row r="7749" spans="1:2">
      <c r="A7749" t="s">
        <v>242</v>
      </c>
      <c r="B7749" s="10">
        <v>2.11681E-7</v>
      </c>
    </row>
    <row r="7750" spans="1:2">
      <c r="A7750" t="s">
        <v>243</v>
      </c>
      <c r="B7750">
        <v>0</v>
      </c>
    </row>
    <row r="7751" spans="1:2">
      <c r="A7751" t="s">
        <v>244</v>
      </c>
      <c r="B7751">
        <v>126</v>
      </c>
    </row>
    <row r="7752" spans="1:2">
      <c r="A7752" t="s">
        <v>169</v>
      </c>
      <c r="B7752" t="s">
        <v>118</v>
      </c>
    </row>
    <row r="7753" spans="1:2">
      <c r="A7753" t="s">
        <v>246</v>
      </c>
      <c r="B7753">
        <v>-3.4833500000000002</v>
      </c>
    </row>
    <row r="7754" spans="1:2">
      <c r="A7754" t="s">
        <v>247</v>
      </c>
      <c r="B7754">
        <v>-2.8847700000000001</v>
      </c>
    </row>
    <row r="7755" spans="1:2">
      <c r="A7755" t="s">
        <v>248</v>
      </c>
      <c r="B7755">
        <v>-2.5791599999999999</v>
      </c>
    </row>
    <row r="7756" spans="1:2">
      <c r="A7756" t="s">
        <v>265</v>
      </c>
      <c r="B7756">
        <v>0.05</v>
      </c>
    </row>
    <row r="7757" spans="1:2">
      <c r="A7757" t="s">
        <v>683</v>
      </c>
      <c r="B7757" t="s">
        <v>403</v>
      </c>
    </row>
    <row r="7758" spans="1:2">
      <c r="A7758" t="s">
        <v>684</v>
      </c>
      <c r="B7758" t="s">
        <v>441</v>
      </c>
    </row>
    <row r="7759" spans="1:2">
      <c r="A7759" t="s">
        <v>685</v>
      </c>
      <c r="B7759">
        <v>0</v>
      </c>
    </row>
    <row r="7760" spans="1:2">
      <c r="A7760" t="s">
        <v>250</v>
      </c>
      <c r="B7760" t="s">
        <v>697</v>
      </c>
    </row>
    <row r="7761" spans="1:2">
      <c r="A7761" t="s">
        <v>252</v>
      </c>
      <c r="B7761" t="s">
        <v>253</v>
      </c>
    </row>
    <row r="7762" spans="1:2">
      <c r="A7762" t="s">
        <v>542</v>
      </c>
    </row>
    <row r="7763" spans="1:2">
      <c r="A7763" t="s">
        <v>241</v>
      </c>
      <c r="B7763">
        <v>-4.4057899999999997</v>
      </c>
    </row>
    <row r="7764" spans="1:2">
      <c r="A7764" t="s">
        <v>242</v>
      </c>
      <c r="B7764">
        <v>2.8990199999999998E-4</v>
      </c>
    </row>
    <row r="7765" spans="1:2">
      <c r="A7765" t="s">
        <v>243</v>
      </c>
      <c r="B7765">
        <v>0</v>
      </c>
    </row>
    <row r="7766" spans="1:2">
      <c r="A7766" t="s">
        <v>244</v>
      </c>
      <c r="B7766">
        <v>126</v>
      </c>
    </row>
    <row r="7767" spans="1:2">
      <c r="A7767" t="s">
        <v>169</v>
      </c>
      <c r="B7767" t="s">
        <v>119</v>
      </c>
    </row>
    <row r="7768" spans="1:2">
      <c r="A7768" t="s">
        <v>246</v>
      </c>
      <c r="B7768">
        <v>-3.4833500000000002</v>
      </c>
    </row>
    <row r="7769" spans="1:2">
      <c r="A7769" t="s">
        <v>247</v>
      </c>
      <c r="B7769">
        <v>-2.8847700000000001</v>
      </c>
    </row>
    <row r="7770" spans="1:2">
      <c r="A7770" t="s">
        <v>248</v>
      </c>
      <c r="B7770">
        <v>-2.5791599999999999</v>
      </c>
    </row>
    <row r="7771" spans="1:2">
      <c r="A7771" t="s">
        <v>265</v>
      </c>
      <c r="B7771">
        <v>0.05</v>
      </c>
    </row>
    <row r="7772" spans="1:2">
      <c r="A7772" t="s">
        <v>683</v>
      </c>
      <c r="B7772" t="s">
        <v>403</v>
      </c>
    </row>
    <row r="7773" spans="1:2">
      <c r="A7773" t="s">
        <v>684</v>
      </c>
      <c r="B7773" t="s">
        <v>441</v>
      </c>
    </row>
    <row r="7774" spans="1:2">
      <c r="A7774" t="s">
        <v>685</v>
      </c>
      <c r="B7774">
        <v>2.9999999999999997E-4</v>
      </c>
    </row>
    <row r="7775" spans="1:2">
      <c r="A7775" t="s">
        <v>250</v>
      </c>
      <c r="B7775" t="s">
        <v>697</v>
      </c>
    </row>
    <row r="7776" spans="1:2">
      <c r="A7776" t="s">
        <v>252</v>
      </c>
      <c r="B7776" t="s">
        <v>253</v>
      </c>
    </row>
    <row r="7777" spans="1:2">
      <c r="A7777" t="s">
        <v>543</v>
      </c>
    </row>
    <row r="7778" spans="1:2">
      <c r="A7778" t="s">
        <v>241</v>
      </c>
      <c r="B7778">
        <v>-4.1392199999999999</v>
      </c>
    </row>
    <row r="7779" spans="1:2">
      <c r="A7779" t="s">
        <v>242</v>
      </c>
      <c r="B7779">
        <v>8.3362699999999998E-4</v>
      </c>
    </row>
    <row r="7780" spans="1:2">
      <c r="A7780" t="s">
        <v>243</v>
      </c>
      <c r="B7780">
        <v>0</v>
      </c>
    </row>
    <row r="7781" spans="1:2">
      <c r="A7781" t="s">
        <v>244</v>
      </c>
      <c r="B7781">
        <v>126</v>
      </c>
    </row>
    <row r="7782" spans="1:2">
      <c r="A7782" t="s">
        <v>169</v>
      </c>
      <c r="B7782" t="s">
        <v>120</v>
      </c>
    </row>
    <row r="7783" spans="1:2">
      <c r="A7783" t="s">
        <v>246</v>
      </c>
      <c r="B7783">
        <v>-3.4833500000000002</v>
      </c>
    </row>
    <row r="7784" spans="1:2">
      <c r="A7784" t="s">
        <v>247</v>
      </c>
      <c r="B7784">
        <v>-2.8847700000000001</v>
      </c>
    </row>
    <row r="7785" spans="1:2">
      <c r="A7785" t="s">
        <v>248</v>
      </c>
      <c r="B7785">
        <v>-2.5791599999999999</v>
      </c>
    </row>
    <row r="7786" spans="1:2">
      <c r="A7786" t="s">
        <v>265</v>
      </c>
      <c r="B7786">
        <v>0.05</v>
      </c>
    </row>
    <row r="7787" spans="1:2">
      <c r="A7787" t="s">
        <v>683</v>
      </c>
      <c r="B7787" t="s">
        <v>403</v>
      </c>
    </row>
    <row r="7788" spans="1:2">
      <c r="A7788" t="s">
        <v>684</v>
      </c>
      <c r="B7788" t="s">
        <v>441</v>
      </c>
    </row>
    <row r="7789" spans="1:2">
      <c r="A7789" t="s">
        <v>685</v>
      </c>
      <c r="B7789">
        <v>8.0000000000000004E-4</v>
      </c>
    </row>
    <row r="7790" spans="1:2">
      <c r="A7790" t="s">
        <v>250</v>
      </c>
      <c r="B7790" t="s">
        <v>697</v>
      </c>
    </row>
    <row r="7791" spans="1:2">
      <c r="A7791" t="s">
        <v>252</v>
      </c>
      <c r="B7791" t="s">
        <v>253</v>
      </c>
    </row>
    <row r="7792" spans="1:2">
      <c r="A7792" t="s">
        <v>544</v>
      </c>
    </row>
    <row r="7793" spans="1:2">
      <c r="A7793" t="s">
        <v>241</v>
      </c>
      <c r="B7793">
        <v>-5.4018699999999997</v>
      </c>
    </row>
    <row r="7794" spans="1:2">
      <c r="A7794" t="s">
        <v>242</v>
      </c>
      <c r="B7794" s="10">
        <v>3.3567800000000001E-6</v>
      </c>
    </row>
    <row r="7795" spans="1:2">
      <c r="A7795" t="s">
        <v>243</v>
      </c>
      <c r="B7795">
        <v>0</v>
      </c>
    </row>
    <row r="7796" spans="1:2">
      <c r="A7796" t="s">
        <v>244</v>
      </c>
      <c r="B7796">
        <v>126</v>
      </c>
    </row>
    <row r="7797" spans="1:2">
      <c r="A7797" t="s">
        <v>169</v>
      </c>
      <c r="B7797" t="s">
        <v>121</v>
      </c>
    </row>
    <row r="7798" spans="1:2">
      <c r="A7798" t="s">
        <v>246</v>
      </c>
      <c r="B7798">
        <v>-3.4833500000000002</v>
      </c>
    </row>
    <row r="7799" spans="1:2">
      <c r="A7799" t="s">
        <v>247</v>
      </c>
      <c r="B7799">
        <v>-2.8847700000000001</v>
      </c>
    </row>
    <row r="7800" spans="1:2">
      <c r="A7800" t="s">
        <v>248</v>
      </c>
      <c r="B7800">
        <v>-2.5791599999999999</v>
      </c>
    </row>
    <row r="7801" spans="1:2">
      <c r="A7801" t="s">
        <v>265</v>
      </c>
      <c r="B7801">
        <v>0.05</v>
      </c>
    </row>
    <row r="7802" spans="1:2">
      <c r="A7802" t="s">
        <v>683</v>
      </c>
      <c r="B7802" t="s">
        <v>403</v>
      </c>
    </row>
    <row r="7803" spans="1:2">
      <c r="A7803" t="s">
        <v>684</v>
      </c>
      <c r="B7803" t="s">
        <v>441</v>
      </c>
    </row>
    <row r="7804" spans="1:2">
      <c r="A7804" t="s">
        <v>685</v>
      </c>
      <c r="B7804">
        <v>0</v>
      </c>
    </row>
    <row r="7805" spans="1:2">
      <c r="A7805" t="s">
        <v>250</v>
      </c>
      <c r="B7805" t="s">
        <v>697</v>
      </c>
    </row>
    <row r="7806" spans="1:2">
      <c r="A7806" t="s">
        <v>252</v>
      </c>
      <c r="B7806" t="s">
        <v>253</v>
      </c>
    </row>
    <row r="7807" spans="1:2">
      <c r="A7807" t="s">
        <v>799</v>
      </c>
    </row>
    <row r="7808" spans="1:2">
      <c r="A7808" t="s">
        <v>241</v>
      </c>
      <c r="B7808">
        <v>-2.7157300000000002</v>
      </c>
    </row>
    <row r="7809" spans="1:2">
      <c r="A7809" t="s">
        <v>242</v>
      </c>
      <c r="B7809">
        <v>7.1355500000000002E-2</v>
      </c>
    </row>
    <row r="7810" spans="1:2">
      <c r="A7810" t="s">
        <v>243</v>
      </c>
      <c r="B7810">
        <v>0</v>
      </c>
    </row>
    <row r="7811" spans="1:2">
      <c r="A7811" t="s">
        <v>244</v>
      </c>
      <c r="B7811">
        <v>126</v>
      </c>
    </row>
    <row r="7812" spans="1:2">
      <c r="A7812" t="s">
        <v>169</v>
      </c>
      <c r="B7812" t="s">
        <v>743</v>
      </c>
    </row>
    <row r="7813" spans="1:2">
      <c r="A7813" t="s">
        <v>246</v>
      </c>
      <c r="B7813">
        <v>-3.4833500000000002</v>
      </c>
    </row>
    <row r="7814" spans="1:2">
      <c r="A7814" t="s">
        <v>247</v>
      </c>
      <c r="B7814">
        <v>-2.8847700000000001</v>
      </c>
    </row>
    <row r="7815" spans="1:2">
      <c r="A7815" t="s">
        <v>248</v>
      </c>
      <c r="B7815">
        <v>-2.5791599999999999</v>
      </c>
    </row>
    <row r="7816" spans="1:2">
      <c r="A7816" t="s">
        <v>265</v>
      </c>
      <c r="B7816">
        <v>0.05</v>
      </c>
    </row>
    <row r="7817" spans="1:2">
      <c r="A7817" t="s">
        <v>683</v>
      </c>
      <c r="B7817" t="s">
        <v>403</v>
      </c>
    </row>
    <row r="7818" spans="1:2">
      <c r="A7818" t="s">
        <v>684</v>
      </c>
      <c r="B7818" t="s">
        <v>441</v>
      </c>
    </row>
    <row r="7819" spans="1:2">
      <c r="A7819" t="s">
        <v>685</v>
      </c>
      <c r="B7819">
        <v>7.1400000000000005E-2</v>
      </c>
    </row>
    <row r="7820" spans="1:2">
      <c r="A7820" t="s">
        <v>250</v>
      </c>
      <c r="B7820" t="s">
        <v>687</v>
      </c>
    </row>
    <row r="7821" spans="1:2">
      <c r="A7821" t="s">
        <v>252</v>
      </c>
      <c r="B7821" t="s">
        <v>253</v>
      </c>
    </row>
    <row r="7822" spans="1:2">
      <c r="A7822" t="s">
        <v>800</v>
      </c>
    </row>
    <row r="7823" spans="1:2">
      <c r="A7823" t="s">
        <v>241</v>
      </c>
      <c r="B7823">
        <v>-2.46482</v>
      </c>
    </row>
    <row r="7824" spans="1:2">
      <c r="A7824" t="s">
        <v>242</v>
      </c>
      <c r="B7824">
        <v>0.124269</v>
      </c>
    </row>
    <row r="7825" spans="1:2">
      <c r="A7825" t="s">
        <v>243</v>
      </c>
      <c r="B7825">
        <v>0</v>
      </c>
    </row>
    <row r="7826" spans="1:2">
      <c r="A7826" t="s">
        <v>244</v>
      </c>
      <c r="B7826">
        <v>126</v>
      </c>
    </row>
    <row r="7827" spans="1:2">
      <c r="A7827" t="s">
        <v>169</v>
      </c>
      <c r="B7827" t="s">
        <v>744</v>
      </c>
    </row>
    <row r="7828" spans="1:2">
      <c r="A7828" t="s">
        <v>246</v>
      </c>
      <c r="B7828">
        <v>-3.4833500000000002</v>
      </c>
    </row>
    <row r="7829" spans="1:2">
      <c r="A7829" t="s">
        <v>247</v>
      </c>
      <c r="B7829">
        <v>-2.8847700000000001</v>
      </c>
    </row>
    <row r="7830" spans="1:2">
      <c r="A7830" t="s">
        <v>248</v>
      </c>
      <c r="B7830">
        <v>-2.5791599999999999</v>
      </c>
    </row>
    <row r="7831" spans="1:2">
      <c r="A7831" t="s">
        <v>265</v>
      </c>
      <c r="B7831">
        <v>0.05</v>
      </c>
    </row>
    <row r="7832" spans="1:2">
      <c r="A7832" t="s">
        <v>683</v>
      </c>
      <c r="B7832" t="s">
        <v>403</v>
      </c>
    </row>
    <row r="7833" spans="1:2">
      <c r="A7833" t="s">
        <v>684</v>
      </c>
      <c r="B7833" t="s">
        <v>441</v>
      </c>
    </row>
    <row r="7834" spans="1:2">
      <c r="A7834" t="s">
        <v>685</v>
      </c>
      <c r="B7834">
        <v>0.12429999999999999</v>
      </c>
    </row>
    <row r="7835" spans="1:2">
      <c r="A7835" t="s">
        <v>250</v>
      </c>
      <c r="B7835" t="s">
        <v>687</v>
      </c>
    </row>
    <row r="7836" spans="1:2">
      <c r="A7836" t="s">
        <v>252</v>
      </c>
      <c r="B7836" t="s">
        <v>253</v>
      </c>
    </row>
    <row r="7837" spans="1:2">
      <c r="A7837" t="s">
        <v>801</v>
      </c>
    </row>
    <row r="7838" spans="1:2">
      <c r="A7838" t="s">
        <v>241</v>
      </c>
      <c r="B7838">
        <v>-2.5818500000000002</v>
      </c>
    </row>
    <row r="7839" spans="1:2">
      <c r="A7839" t="s">
        <v>242</v>
      </c>
      <c r="B7839">
        <v>9.6806400000000001E-2</v>
      </c>
    </row>
    <row r="7840" spans="1:2">
      <c r="A7840" t="s">
        <v>243</v>
      </c>
      <c r="B7840">
        <v>0</v>
      </c>
    </row>
    <row r="7841" spans="1:2">
      <c r="A7841" t="s">
        <v>244</v>
      </c>
      <c r="B7841">
        <v>126</v>
      </c>
    </row>
    <row r="7842" spans="1:2">
      <c r="A7842" t="s">
        <v>169</v>
      </c>
      <c r="B7842" t="s">
        <v>745</v>
      </c>
    </row>
    <row r="7843" spans="1:2">
      <c r="A7843" t="s">
        <v>246</v>
      </c>
      <c r="B7843">
        <v>-3.4833500000000002</v>
      </c>
    </row>
    <row r="7844" spans="1:2">
      <c r="A7844" t="s">
        <v>247</v>
      </c>
      <c r="B7844">
        <v>-2.8847700000000001</v>
      </c>
    </row>
    <row r="7845" spans="1:2">
      <c r="A7845" t="s">
        <v>248</v>
      </c>
      <c r="B7845">
        <v>-2.5791599999999999</v>
      </c>
    </row>
    <row r="7846" spans="1:2">
      <c r="A7846" t="s">
        <v>265</v>
      </c>
      <c r="B7846">
        <v>0.05</v>
      </c>
    </row>
    <row r="7847" spans="1:2">
      <c r="A7847" t="s">
        <v>683</v>
      </c>
      <c r="B7847" t="s">
        <v>403</v>
      </c>
    </row>
    <row r="7848" spans="1:2">
      <c r="A7848" t="s">
        <v>684</v>
      </c>
      <c r="B7848" t="s">
        <v>441</v>
      </c>
    </row>
    <row r="7849" spans="1:2">
      <c r="A7849" t="s">
        <v>685</v>
      </c>
      <c r="B7849">
        <v>9.6799999999999997E-2</v>
      </c>
    </row>
    <row r="7850" spans="1:2">
      <c r="A7850" t="s">
        <v>250</v>
      </c>
      <c r="B7850" t="s">
        <v>687</v>
      </c>
    </row>
    <row r="7851" spans="1:2">
      <c r="A7851" t="s">
        <v>252</v>
      </c>
      <c r="B7851" t="s">
        <v>253</v>
      </c>
    </row>
    <row r="7852" spans="1:2">
      <c r="A7852" t="s">
        <v>802</v>
      </c>
    </row>
    <row r="7853" spans="1:2">
      <c r="A7853" t="s">
        <v>241</v>
      </c>
      <c r="B7853">
        <v>-4.0977300000000003</v>
      </c>
    </row>
    <row r="7854" spans="1:2">
      <c r="A7854" t="s">
        <v>242</v>
      </c>
      <c r="B7854">
        <v>9.7692999999999999E-4</v>
      </c>
    </row>
    <row r="7855" spans="1:2">
      <c r="A7855" t="s">
        <v>243</v>
      </c>
      <c r="B7855">
        <v>0</v>
      </c>
    </row>
    <row r="7856" spans="1:2">
      <c r="A7856" t="s">
        <v>244</v>
      </c>
      <c r="B7856">
        <v>126</v>
      </c>
    </row>
    <row r="7857" spans="1:2">
      <c r="A7857" t="s">
        <v>169</v>
      </c>
      <c r="B7857" t="s">
        <v>746</v>
      </c>
    </row>
    <row r="7858" spans="1:2">
      <c r="A7858" t="s">
        <v>246</v>
      </c>
      <c r="B7858">
        <v>-3.4833500000000002</v>
      </c>
    </row>
    <row r="7859" spans="1:2">
      <c r="A7859" t="s">
        <v>247</v>
      </c>
      <c r="B7859">
        <v>-2.8847700000000001</v>
      </c>
    </row>
    <row r="7860" spans="1:2">
      <c r="A7860" t="s">
        <v>248</v>
      </c>
      <c r="B7860">
        <v>-2.5791599999999999</v>
      </c>
    </row>
    <row r="7861" spans="1:2">
      <c r="A7861" t="s">
        <v>265</v>
      </c>
      <c r="B7861">
        <v>0.05</v>
      </c>
    </row>
    <row r="7862" spans="1:2">
      <c r="A7862" t="s">
        <v>683</v>
      </c>
      <c r="B7862" t="s">
        <v>403</v>
      </c>
    </row>
    <row r="7863" spans="1:2">
      <c r="A7863" t="s">
        <v>684</v>
      </c>
      <c r="B7863" t="s">
        <v>441</v>
      </c>
    </row>
    <row r="7864" spans="1:2">
      <c r="A7864" t="s">
        <v>685</v>
      </c>
      <c r="B7864">
        <v>1E-3</v>
      </c>
    </row>
    <row r="7865" spans="1:2">
      <c r="A7865" t="s">
        <v>250</v>
      </c>
      <c r="B7865" t="s">
        <v>697</v>
      </c>
    </row>
    <row r="7866" spans="1:2">
      <c r="A7866" t="s">
        <v>252</v>
      </c>
      <c r="B7866" t="s">
        <v>253</v>
      </c>
    </row>
    <row r="7867" spans="1:2">
      <c r="A7867" t="s">
        <v>803</v>
      </c>
    </row>
    <row r="7868" spans="1:2">
      <c r="A7868" t="s">
        <v>241</v>
      </c>
      <c r="B7868">
        <v>-2.8555999999999999</v>
      </c>
    </row>
    <row r="7869" spans="1:2">
      <c r="A7869" t="s">
        <v>242</v>
      </c>
      <c r="B7869">
        <v>5.0759499999999999E-2</v>
      </c>
    </row>
    <row r="7870" spans="1:2">
      <c r="A7870" t="s">
        <v>243</v>
      </c>
      <c r="B7870">
        <v>0</v>
      </c>
    </row>
    <row r="7871" spans="1:2">
      <c r="A7871" t="s">
        <v>244</v>
      </c>
      <c r="B7871">
        <v>126</v>
      </c>
    </row>
    <row r="7872" spans="1:2">
      <c r="A7872" t="s">
        <v>169</v>
      </c>
      <c r="B7872" t="s">
        <v>747</v>
      </c>
    </row>
    <row r="7873" spans="1:2">
      <c r="A7873" t="s">
        <v>246</v>
      </c>
      <c r="B7873">
        <v>-3.4833500000000002</v>
      </c>
    </row>
    <row r="7874" spans="1:2">
      <c r="A7874" t="s">
        <v>247</v>
      </c>
      <c r="B7874">
        <v>-2.8847700000000001</v>
      </c>
    </row>
    <row r="7875" spans="1:2">
      <c r="A7875" t="s">
        <v>248</v>
      </c>
      <c r="B7875">
        <v>-2.5791599999999999</v>
      </c>
    </row>
    <row r="7876" spans="1:2">
      <c r="A7876" t="s">
        <v>265</v>
      </c>
      <c r="B7876">
        <v>0.05</v>
      </c>
    </row>
    <row r="7877" spans="1:2">
      <c r="A7877" t="s">
        <v>683</v>
      </c>
      <c r="B7877" t="s">
        <v>403</v>
      </c>
    </row>
    <row r="7878" spans="1:2">
      <c r="A7878" t="s">
        <v>684</v>
      </c>
      <c r="B7878" t="s">
        <v>441</v>
      </c>
    </row>
    <row r="7879" spans="1:2">
      <c r="A7879" t="s">
        <v>685</v>
      </c>
      <c r="B7879">
        <v>5.0799999999999998E-2</v>
      </c>
    </row>
    <row r="7880" spans="1:2">
      <c r="A7880" t="s">
        <v>250</v>
      </c>
      <c r="B7880" t="s">
        <v>687</v>
      </c>
    </row>
    <row r="7881" spans="1:2">
      <c r="A7881" t="s">
        <v>252</v>
      </c>
      <c r="B7881" t="s">
        <v>253</v>
      </c>
    </row>
    <row r="7882" spans="1:2">
      <c r="A7882" t="s">
        <v>804</v>
      </c>
    </row>
    <row r="7883" spans="1:2">
      <c r="A7883" t="s">
        <v>241</v>
      </c>
      <c r="B7883">
        <v>-2.7420599999999999</v>
      </c>
    </row>
    <row r="7884" spans="1:2">
      <c r="A7884" t="s">
        <v>242</v>
      </c>
      <c r="B7884">
        <v>6.7038100000000003E-2</v>
      </c>
    </row>
    <row r="7885" spans="1:2">
      <c r="A7885" t="s">
        <v>243</v>
      </c>
      <c r="B7885">
        <v>0</v>
      </c>
    </row>
    <row r="7886" spans="1:2">
      <c r="A7886" t="s">
        <v>244</v>
      </c>
      <c r="B7886">
        <v>126</v>
      </c>
    </row>
    <row r="7887" spans="1:2">
      <c r="A7887" t="s">
        <v>169</v>
      </c>
      <c r="B7887" t="s">
        <v>748</v>
      </c>
    </row>
    <row r="7888" spans="1:2">
      <c r="A7888" t="s">
        <v>246</v>
      </c>
      <c r="B7888">
        <v>-3.4833500000000002</v>
      </c>
    </row>
    <row r="7889" spans="1:2">
      <c r="A7889" t="s">
        <v>247</v>
      </c>
      <c r="B7889">
        <v>-2.8847700000000001</v>
      </c>
    </row>
    <row r="7890" spans="1:2">
      <c r="A7890" t="s">
        <v>248</v>
      </c>
      <c r="B7890">
        <v>-2.5791599999999999</v>
      </c>
    </row>
    <row r="7891" spans="1:2">
      <c r="A7891" t="s">
        <v>265</v>
      </c>
      <c r="B7891">
        <v>0.05</v>
      </c>
    </row>
    <row r="7892" spans="1:2">
      <c r="A7892" t="s">
        <v>683</v>
      </c>
      <c r="B7892" t="s">
        <v>403</v>
      </c>
    </row>
    <row r="7893" spans="1:2">
      <c r="A7893" t="s">
        <v>684</v>
      </c>
      <c r="B7893" t="s">
        <v>441</v>
      </c>
    </row>
    <row r="7894" spans="1:2">
      <c r="A7894" t="s">
        <v>685</v>
      </c>
      <c r="B7894">
        <v>6.7000000000000004E-2</v>
      </c>
    </row>
    <row r="7895" spans="1:2">
      <c r="A7895" t="s">
        <v>250</v>
      </c>
      <c r="B7895" t="s">
        <v>687</v>
      </c>
    </row>
    <row r="7896" spans="1:2">
      <c r="A7896" t="s">
        <v>252</v>
      </c>
      <c r="B7896" t="s">
        <v>253</v>
      </c>
    </row>
    <row r="7897" spans="1:2">
      <c r="A7897" t="s">
        <v>805</v>
      </c>
    </row>
    <row r="7898" spans="1:2">
      <c r="A7898" t="s">
        <v>241</v>
      </c>
      <c r="B7898">
        <v>-2.8527900000000002</v>
      </c>
    </row>
    <row r="7899" spans="1:2">
      <c r="A7899" t="s">
        <v>242</v>
      </c>
      <c r="B7899">
        <v>5.1119199999999997E-2</v>
      </c>
    </row>
    <row r="7900" spans="1:2">
      <c r="A7900" t="s">
        <v>243</v>
      </c>
      <c r="B7900">
        <v>0</v>
      </c>
    </row>
    <row r="7901" spans="1:2">
      <c r="A7901" t="s">
        <v>244</v>
      </c>
      <c r="B7901">
        <v>126</v>
      </c>
    </row>
    <row r="7902" spans="1:2">
      <c r="A7902" t="s">
        <v>169</v>
      </c>
      <c r="B7902" t="s">
        <v>749</v>
      </c>
    </row>
    <row r="7903" spans="1:2">
      <c r="A7903" t="s">
        <v>246</v>
      </c>
      <c r="B7903">
        <v>-3.4833500000000002</v>
      </c>
    </row>
    <row r="7904" spans="1:2">
      <c r="A7904" t="s">
        <v>247</v>
      </c>
      <c r="B7904">
        <v>-2.8847700000000001</v>
      </c>
    </row>
    <row r="7905" spans="1:2">
      <c r="A7905" t="s">
        <v>248</v>
      </c>
      <c r="B7905">
        <v>-2.5791599999999999</v>
      </c>
    </row>
    <row r="7906" spans="1:2">
      <c r="A7906" t="s">
        <v>265</v>
      </c>
      <c r="B7906">
        <v>0.05</v>
      </c>
    </row>
    <row r="7907" spans="1:2">
      <c r="A7907" t="s">
        <v>683</v>
      </c>
      <c r="B7907" t="s">
        <v>403</v>
      </c>
    </row>
    <row r="7908" spans="1:2">
      <c r="A7908" t="s">
        <v>684</v>
      </c>
      <c r="B7908" t="s">
        <v>441</v>
      </c>
    </row>
    <row r="7909" spans="1:2">
      <c r="A7909" t="s">
        <v>685</v>
      </c>
      <c r="B7909">
        <v>5.11E-2</v>
      </c>
    </row>
    <row r="7910" spans="1:2">
      <c r="A7910" t="s">
        <v>250</v>
      </c>
      <c r="B7910" t="s">
        <v>687</v>
      </c>
    </row>
    <row r="7911" spans="1:2">
      <c r="A7911" t="s">
        <v>252</v>
      </c>
      <c r="B7911" t="s">
        <v>253</v>
      </c>
    </row>
    <row r="7912" spans="1:2">
      <c r="A7912" t="s">
        <v>806</v>
      </c>
    </row>
    <row r="7913" spans="1:2">
      <c r="A7913" t="s">
        <v>241</v>
      </c>
      <c r="B7913">
        <v>-4.3765200000000002</v>
      </c>
    </row>
    <row r="7914" spans="1:2">
      <c r="A7914" t="s">
        <v>242</v>
      </c>
      <c r="B7914">
        <v>3.2656299999999998E-4</v>
      </c>
    </row>
    <row r="7915" spans="1:2">
      <c r="A7915" t="s">
        <v>243</v>
      </c>
      <c r="B7915">
        <v>0</v>
      </c>
    </row>
    <row r="7916" spans="1:2">
      <c r="A7916" t="s">
        <v>244</v>
      </c>
      <c r="B7916">
        <v>126</v>
      </c>
    </row>
    <row r="7917" spans="1:2">
      <c r="A7917" t="s">
        <v>169</v>
      </c>
      <c r="B7917" t="s">
        <v>750</v>
      </c>
    </row>
    <row r="7918" spans="1:2">
      <c r="A7918" t="s">
        <v>246</v>
      </c>
      <c r="B7918">
        <v>-3.4833500000000002</v>
      </c>
    </row>
    <row r="7919" spans="1:2">
      <c r="A7919" t="s">
        <v>247</v>
      </c>
      <c r="B7919">
        <v>-2.8847700000000001</v>
      </c>
    </row>
    <row r="7920" spans="1:2">
      <c r="A7920" t="s">
        <v>248</v>
      </c>
      <c r="B7920">
        <v>-2.5791599999999999</v>
      </c>
    </row>
    <row r="7921" spans="1:2">
      <c r="A7921" t="s">
        <v>265</v>
      </c>
      <c r="B7921">
        <v>0.05</v>
      </c>
    </row>
    <row r="7922" spans="1:2">
      <c r="A7922" t="s">
        <v>683</v>
      </c>
      <c r="B7922" t="s">
        <v>403</v>
      </c>
    </row>
    <row r="7923" spans="1:2">
      <c r="A7923" t="s">
        <v>684</v>
      </c>
      <c r="B7923" t="s">
        <v>441</v>
      </c>
    </row>
    <row r="7924" spans="1:2">
      <c r="A7924" t="s">
        <v>685</v>
      </c>
      <c r="B7924">
        <v>2.9999999999999997E-4</v>
      </c>
    </row>
    <row r="7925" spans="1:2">
      <c r="A7925" t="s">
        <v>250</v>
      </c>
      <c r="B7925" t="s">
        <v>697</v>
      </c>
    </row>
    <row r="7926" spans="1:2">
      <c r="A7926" t="s">
        <v>252</v>
      </c>
      <c r="B7926" t="s">
        <v>253</v>
      </c>
    </row>
    <row r="7927" spans="1:2">
      <c r="A7927" t="s">
        <v>807</v>
      </c>
    </row>
    <row r="7928" spans="1:2">
      <c r="A7928" t="s">
        <v>241</v>
      </c>
      <c r="B7928">
        <v>-5.8096500000000004</v>
      </c>
    </row>
    <row r="7929" spans="1:2">
      <c r="A7929" t="s">
        <v>242</v>
      </c>
      <c r="B7929" s="10">
        <v>4.4321800000000002E-7</v>
      </c>
    </row>
    <row r="7930" spans="1:2">
      <c r="A7930" t="s">
        <v>243</v>
      </c>
      <c r="B7930">
        <v>0</v>
      </c>
    </row>
    <row r="7931" spans="1:2">
      <c r="A7931" t="s">
        <v>244</v>
      </c>
      <c r="B7931">
        <v>126</v>
      </c>
    </row>
    <row r="7932" spans="1:2">
      <c r="A7932" t="s">
        <v>169</v>
      </c>
      <c r="B7932" t="s">
        <v>751</v>
      </c>
    </row>
    <row r="7933" spans="1:2">
      <c r="A7933" t="s">
        <v>246</v>
      </c>
      <c r="B7933">
        <v>-3.4833500000000002</v>
      </c>
    </row>
    <row r="7934" spans="1:2">
      <c r="A7934" t="s">
        <v>247</v>
      </c>
      <c r="B7934">
        <v>-2.8847700000000001</v>
      </c>
    </row>
    <row r="7935" spans="1:2">
      <c r="A7935" t="s">
        <v>248</v>
      </c>
      <c r="B7935">
        <v>-2.5791599999999999</v>
      </c>
    </row>
    <row r="7936" spans="1:2">
      <c r="A7936" t="s">
        <v>265</v>
      </c>
      <c r="B7936">
        <v>0.05</v>
      </c>
    </row>
    <row r="7937" spans="1:2">
      <c r="A7937" t="s">
        <v>683</v>
      </c>
      <c r="B7937" t="s">
        <v>403</v>
      </c>
    </row>
    <row r="7938" spans="1:2">
      <c r="A7938" t="s">
        <v>684</v>
      </c>
      <c r="B7938" t="s">
        <v>441</v>
      </c>
    </row>
    <row r="7939" spans="1:2">
      <c r="A7939" t="s">
        <v>685</v>
      </c>
      <c r="B7939">
        <v>0</v>
      </c>
    </row>
    <row r="7940" spans="1:2">
      <c r="A7940" t="s">
        <v>250</v>
      </c>
      <c r="B7940" t="s">
        <v>697</v>
      </c>
    </row>
    <row r="7941" spans="1:2">
      <c r="A7941" t="s">
        <v>252</v>
      </c>
      <c r="B7941" t="s">
        <v>253</v>
      </c>
    </row>
    <row r="7942" spans="1:2">
      <c r="A7942" t="s">
        <v>808</v>
      </c>
    </row>
    <row r="7943" spans="1:2">
      <c r="A7943" t="s">
        <v>241</v>
      </c>
      <c r="B7943">
        <v>-4.2544300000000002</v>
      </c>
    </row>
    <row r="7944" spans="1:2">
      <c r="A7944" t="s">
        <v>242</v>
      </c>
      <c r="B7944">
        <v>5.3224000000000001E-4</v>
      </c>
    </row>
    <row r="7945" spans="1:2">
      <c r="A7945" t="s">
        <v>243</v>
      </c>
      <c r="B7945">
        <v>0</v>
      </c>
    </row>
    <row r="7946" spans="1:2">
      <c r="A7946" t="s">
        <v>244</v>
      </c>
      <c r="B7946">
        <v>126</v>
      </c>
    </row>
    <row r="7947" spans="1:2">
      <c r="A7947" t="s">
        <v>169</v>
      </c>
      <c r="B7947" t="s">
        <v>752</v>
      </c>
    </row>
    <row r="7948" spans="1:2">
      <c r="A7948" t="s">
        <v>246</v>
      </c>
      <c r="B7948">
        <v>-3.4833500000000002</v>
      </c>
    </row>
    <row r="7949" spans="1:2">
      <c r="A7949" t="s">
        <v>247</v>
      </c>
      <c r="B7949">
        <v>-2.8847700000000001</v>
      </c>
    </row>
    <row r="7950" spans="1:2">
      <c r="A7950" t="s">
        <v>248</v>
      </c>
      <c r="B7950">
        <v>-2.5791599999999999</v>
      </c>
    </row>
    <row r="7951" spans="1:2">
      <c r="A7951" t="s">
        <v>265</v>
      </c>
      <c r="B7951">
        <v>0.05</v>
      </c>
    </row>
    <row r="7952" spans="1:2">
      <c r="A7952" t="s">
        <v>683</v>
      </c>
      <c r="B7952" t="s">
        <v>403</v>
      </c>
    </row>
    <row r="7953" spans="1:2">
      <c r="A7953" t="s">
        <v>684</v>
      </c>
      <c r="B7953" t="s">
        <v>441</v>
      </c>
    </row>
    <row r="7954" spans="1:2">
      <c r="A7954" t="s">
        <v>685</v>
      </c>
      <c r="B7954">
        <v>5.0000000000000001E-4</v>
      </c>
    </row>
    <row r="7955" spans="1:2">
      <c r="A7955" t="s">
        <v>250</v>
      </c>
      <c r="B7955" t="s">
        <v>697</v>
      </c>
    </row>
    <row r="7956" spans="1:2">
      <c r="A7956" t="s">
        <v>252</v>
      </c>
      <c r="B7956" t="s">
        <v>253</v>
      </c>
    </row>
    <row r="7957" spans="1:2">
      <c r="A7957" t="s">
        <v>809</v>
      </c>
    </row>
    <row r="7958" spans="1:2">
      <c r="A7958" t="s">
        <v>241</v>
      </c>
      <c r="B7958">
        <v>-3.9572400000000001</v>
      </c>
    </row>
    <row r="7959" spans="1:2">
      <c r="A7959" t="s">
        <v>242</v>
      </c>
      <c r="B7959">
        <v>1.6517299999999999E-3</v>
      </c>
    </row>
    <row r="7960" spans="1:2">
      <c r="A7960" t="s">
        <v>243</v>
      </c>
      <c r="B7960">
        <v>0</v>
      </c>
    </row>
    <row r="7961" spans="1:2">
      <c r="A7961" t="s">
        <v>244</v>
      </c>
      <c r="B7961">
        <v>126</v>
      </c>
    </row>
    <row r="7962" spans="1:2">
      <c r="A7962" t="s">
        <v>169</v>
      </c>
      <c r="B7962" t="s">
        <v>753</v>
      </c>
    </row>
    <row r="7963" spans="1:2">
      <c r="A7963" t="s">
        <v>246</v>
      </c>
      <c r="B7963">
        <v>-3.4833500000000002</v>
      </c>
    </row>
    <row r="7964" spans="1:2">
      <c r="A7964" t="s">
        <v>247</v>
      </c>
      <c r="B7964">
        <v>-2.8847700000000001</v>
      </c>
    </row>
    <row r="7965" spans="1:2">
      <c r="A7965" t="s">
        <v>248</v>
      </c>
      <c r="B7965">
        <v>-2.5791599999999999</v>
      </c>
    </row>
    <row r="7966" spans="1:2">
      <c r="A7966" t="s">
        <v>265</v>
      </c>
      <c r="B7966">
        <v>0.05</v>
      </c>
    </row>
    <row r="7967" spans="1:2">
      <c r="A7967" t="s">
        <v>683</v>
      </c>
      <c r="B7967" t="s">
        <v>403</v>
      </c>
    </row>
    <row r="7968" spans="1:2">
      <c r="A7968" t="s">
        <v>684</v>
      </c>
      <c r="B7968" t="s">
        <v>441</v>
      </c>
    </row>
    <row r="7969" spans="1:2">
      <c r="A7969" t="s">
        <v>685</v>
      </c>
      <c r="B7969">
        <v>1.6999999999999999E-3</v>
      </c>
    </row>
    <row r="7970" spans="1:2">
      <c r="A7970" t="s">
        <v>250</v>
      </c>
      <c r="B7970" t="s">
        <v>697</v>
      </c>
    </row>
    <row r="7971" spans="1:2">
      <c r="A7971" t="s">
        <v>252</v>
      </c>
      <c r="B7971" t="s">
        <v>253</v>
      </c>
    </row>
    <row r="7972" spans="1:2">
      <c r="A7972" t="s">
        <v>810</v>
      </c>
    </row>
    <row r="7973" spans="1:2">
      <c r="A7973" t="s">
        <v>241</v>
      </c>
      <c r="B7973">
        <v>-4.9223299999999997</v>
      </c>
    </row>
    <row r="7974" spans="1:2">
      <c r="A7974" t="s">
        <v>242</v>
      </c>
      <c r="B7974" s="10">
        <v>3.1547500000000002E-5</v>
      </c>
    </row>
    <row r="7975" spans="1:2">
      <c r="A7975" t="s">
        <v>243</v>
      </c>
      <c r="B7975">
        <v>0</v>
      </c>
    </row>
    <row r="7976" spans="1:2">
      <c r="A7976" t="s">
        <v>244</v>
      </c>
      <c r="B7976">
        <v>126</v>
      </c>
    </row>
    <row r="7977" spans="1:2">
      <c r="A7977" t="s">
        <v>169</v>
      </c>
      <c r="B7977" t="s">
        <v>754</v>
      </c>
    </row>
    <row r="7978" spans="1:2">
      <c r="A7978" t="s">
        <v>246</v>
      </c>
      <c r="B7978">
        <v>-3.4833500000000002</v>
      </c>
    </row>
    <row r="7979" spans="1:2">
      <c r="A7979" t="s">
        <v>247</v>
      </c>
      <c r="B7979">
        <v>-2.8847700000000001</v>
      </c>
    </row>
    <row r="7980" spans="1:2">
      <c r="A7980" t="s">
        <v>248</v>
      </c>
      <c r="B7980">
        <v>-2.5791599999999999</v>
      </c>
    </row>
    <row r="7981" spans="1:2">
      <c r="A7981" t="s">
        <v>265</v>
      </c>
      <c r="B7981">
        <v>0.05</v>
      </c>
    </row>
    <row r="7982" spans="1:2">
      <c r="A7982" t="s">
        <v>683</v>
      </c>
      <c r="B7982" t="s">
        <v>403</v>
      </c>
    </row>
    <row r="7983" spans="1:2">
      <c r="A7983" t="s">
        <v>684</v>
      </c>
      <c r="B7983" t="s">
        <v>441</v>
      </c>
    </row>
    <row r="7984" spans="1:2">
      <c r="A7984" t="s">
        <v>685</v>
      </c>
      <c r="B7984">
        <v>0</v>
      </c>
    </row>
    <row r="7985" spans="1:2">
      <c r="A7985" t="s">
        <v>250</v>
      </c>
      <c r="B7985" t="s">
        <v>697</v>
      </c>
    </row>
    <row r="7986" spans="1:2">
      <c r="A7986" t="s">
        <v>252</v>
      </c>
      <c r="B7986" t="s">
        <v>253</v>
      </c>
    </row>
    <row r="7987" spans="1:2">
      <c r="A7987" t="s">
        <v>557</v>
      </c>
    </row>
    <row r="7988" spans="1:2">
      <c r="A7988" t="s">
        <v>241</v>
      </c>
      <c r="B7988">
        <v>-10.8408</v>
      </c>
    </row>
    <row r="7989" spans="1:2">
      <c r="A7989" t="s">
        <v>242</v>
      </c>
      <c r="B7989" s="10">
        <v>1.61801E-19</v>
      </c>
    </row>
    <row r="7990" spans="1:2">
      <c r="A7990" t="s">
        <v>243</v>
      </c>
      <c r="B7990">
        <v>0</v>
      </c>
    </row>
    <row r="7991" spans="1:2">
      <c r="A7991" t="s">
        <v>244</v>
      </c>
      <c r="B7991">
        <v>126</v>
      </c>
    </row>
    <row r="7992" spans="1:2">
      <c r="A7992" t="s">
        <v>169</v>
      </c>
      <c r="B7992" t="s">
        <v>710</v>
      </c>
    </row>
    <row r="7993" spans="1:2">
      <c r="A7993" t="s">
        <v>246</v>
      </c>
      <c r="B7993">
        <v>-3.4833500000000002</v>
      </c>
    </row>
    <row r="7994" spans="1:2">
      <c r="A7994" t="s">
        <v>247</v>
      </c>
      <c r="B7994">
        <v>-2.8847700000000001</v>
      </c>
    </row>
    <row r="7995" spans="1:2">
      <c r="A7995" t="s">
        <v>248</v>
      </c>
      <c r="B7995">
        <v>-2.5791599999999999</v>
      </c>
    </row>
    <row r="7996" spans="1:2">
      <c r="A7996" t="s">
        <v>265</v>
      </c>
      <c r="B7996">
        <v>0.05</v>
      </c>
    </row>
    <row r="7997" spans="1:2">
      <c r="A7997" t="s">
        <v>683</v>
      </c>
      <c r="B7997" t="s">
        <v>403</v>
      </c>
    </row>
    <row r="7998" spans="1:2">
      <c r="A7998" t="s">
        <v>684</v>
      </c>
      <c r="B7998" t="s">
        <v>441</v>
      </c>
    </row>
    <row r="7999" spans="1:2">
      <c r="A7999" t="s">
        <v>685</v>
      </c>
      <c r="B7999">
        <v>0</v>
      </c>
    </row>
    <row r="8000" spans="1:2">
      <c r="A8000" t="s">
        <v>250</v>
      </c>
      <c r="B8000" t="s">
        <v>697</v>
      </c>
    </row>
    <row r="8001" spans="1:2">
      <c r="A8001" t="s">
        <v>252</v>
      </c>
      <c r="B8001" t="s">
        <v>253</v>
      </c>
    </row>
    <row r="8002" spans="1:2">
      <c r="A8002" t="s">
        <v>558</v>
      </c>
    </row>
    <row r="8003" spans="1:2">
      <c r="A8003" t="s">
        <v>241</v>
      </c>
      <c r="B8003">
        <v>-10.8408</v>
      </c>
    </row>
    <row r="8004" spans="1:2">
      <c r="A8004" t="s">
        <v>242</v>
      </c>
      <c r="B8004" s="10">
        <v>1.61801E-19</v>
      </c>
    </row>
    <row r="8005" spans="1:2">
      <c r="A8005" t="s">
        <v>243</v>
      </c>
      <c r="B8005">
        <v>0</v>
      </c>
    </row>
    <row r="8006" spans="1:2">
      <c r="A8006" t="s">
        <v>244</v>
      </c>
      <c r="B8006">
        <v>126</v>
      </c>
    </row>
    <row r="8007" spans="1:2">
      <c r="A8007" t="s">
        <v>169</v>
      </c>
      <c r="B8007" t="s">
        <v>698</v>
      </c>
    </row>
    <row r="8008" spans="1:2">
      <c r="A8008" t="s">
        <v>246</v>
      </c>
      <c r="B8008">
        <v>-3.4833500000000002</v>
      </c>
    </row>
    <row r="8009" spans="1:2">
      <c r="A8009" t="s">
        <v>247</v>
      </c>
      <c r="B8009">
        <v>-2.8847700000000001</v>
      </c>
    </row>
    <row r="8010" spans="1:2">
      <c r="A8010" t="s">
        <v>248</v>
      </c>
      <c r="B8010">
        <v>-2.5791599999999999</v>
      </c>
    </row>
    <row r="8011" spans="1:2">
      <c r="A8011" t="s">
        <v>265</v>
      </c>
      <c r="B8011">
        <v>0.05</v>
      </c>
    </row>
    <row r="8012" spans="1:2">
      <c r="A8012" t="s">
        <v>683</v>
      </c>
      <c r="B8012" t="s">
        <v>403</v>
      </c>
    </row>
    <row r="8013" spans="1:2">
      <c r="A8013" t="s">
        <v>684</v>
      </c>
      <c r="B8013" t="s">
        <v>441</v>
      </c>
    </row>
    <row r="8014" spans="1:2">
      <c r="A8014" t="s">
        <v>685</v>
      </c>
      <c r="B8014">
        <v>0</v>
      </c>
    </row>
    <row r="8015" spans="1:2">
      <c r="A8015" t="s">
        <v>250</v>
      </c>
      <c r="B8015" t="s">
        <v>697</v>
      </c>
    </row>
    <row r="8016" spans="1:2">
      <c r="A8016" t="s">
        <v>252</v>
      </c>
      <c r="B8016" t="s">
        <v>253</v>
      </c>
    </row>
    <row r="8017" spans="1:2">
      <c r="A8017" t="s">
        <v>559</v>
      </c>
    </row>
    <row r="8018" spans="1:2">
      <c r="A8018" t="s">
        <v>241</v>
      </c>
      <c r="B8018">
        <v>-10.657999999999999</v>
      </c>
    </row>
    <row r="8019" spans="1:2">
      <c r="A8019" t="s">
        <v>242</v>
      </c>
      <c r="B8019" s="10">
        <v>4.4831099999999998E-19</v>
      </c>
    </row>
    <row r="8020" spans="1:2">
      <c r="A8020" t="s">
        <v>243</v>
      </c>
      <c r="B8020">
        <v>0</v>
      </c>
    </row>
    <row r="8021" spans="1:2">
      <c r="A8021" t="s">
        <v>244</v>
      </c>
      <c r="B8021">
        <v>126</v>
      </c>
    </row>
    <row r="8022" spans="1:2">
      <c r="A8022" t="s">
        <v>169</v>
      </c>
      <c r="B8022" t="s">
        <v>711</v>
      </c>
    </row>
    <row r="8023" spans="1:2">
      <c r="A8023" t="s">
        <v>246</v>
      </c>
      <c r="B8023">
        <v>-3.4833500000000002</v>
      </c>
    </row>
    <row r="8024" spans="1:2">
      <c r="A8024" t="s">
        <v>247</v>
      </c>
      <c r="B8024">
        <v>-2.8847700000000001</v>
      </c>
    </row>
    <row r="8025" spans="1:2">
      <c r="A8025" t="s">
        <v>248</v>
      </c>
      <c r="B8025">
        <v>-2.5791599999999999</v>
      </c>
    </row>
    <row r="8026" spans="1:2">
      <c r="A8026" t="s">
        <v>265</v>
      </c>
      <c r="B8026">
        <v>0.05</v>
      </c>
    </row>
    <row r="8027" spans="1:2">
      <c r="A8027" t="s">
        <v>683</v>
      </c>
      <c r="B8027" t="s">
        <v>403</v>
      </c>
    </row>
    <row r="8028" spans="1:2">
      <c r="A8028" t="s">
        <v>684</v>
      </c>
      <c r="B8028" t="s">
        <v>441</v>
      </c>
    </row>
    <row r="8029" spans="1:2">
      <c r="A8029" t="s">
        <v>685</v>
      </c>
      <c r="B8029">
        <v>0</v>
      </c>
    </row>
    <row r="8030" spans="1:2">
      <c r="A8030" t="s">
        <v>250</v>
      </c>
      <c r="B8030" t="s">
        <v>697</v>
      </c>
    </row>
    <row r="8031" spans="1:2">
      <c r="A8031" t="s">
        <v>252</v>
      </c>
      <c r="B8031" t="s">
        <v>253</v>
      </c>
    </row>
    <row r="8032" spans="1:2">
      <c r="A8032" t="s">
        <v>560</v>
      </c>
    </row>
    <row r="8033" spans="1:2">
      <c r="A8033" t="s">
        <v>241</v>
      </c>
      <c r="B8033">
        <v>-4.7979799999999999</v>
      </c>
    </row>
    <row r="8034" spans="1:2">
      <c r="A8034" t="s">
        <v>242</v>
      </c>
      <c r="B8034" s="10">
        <v>5.4870800000000003E-5</v>
      </c>
    </row>
    <row r="8035" spans="1:2">
      <c r="A8035" t="s">
        <v>243</v>
      </c>
      <c r="B8035">
        <v>3</v>
      </c>
    </row>
    <row r="8036" spans="1:2">
      <c r="A8036" t="s">
        <v>244</v>
      </c>
      <c r="B8036">
        <v>123</v>
      </c>
    </row>
    <row r="8037" spans="1:2">
      <c r="A8037" t="s">
        <v>169</v>
      </c>
      <c r="B8037" t="s">
        <v>712</v>
      </c>
    </row>
    <row r="8038" spans="1:2">
      <c r="A8038" t="s">
        <v>246</v>
      </c>
      <c r="B8038">
        <v>-3.4846699999999999</v>
      </c>
    </row>
    <row r="8039" spans="1:2">
      <c r="A8039" t="s">
        <v>247</v>
      </c>
      <c r="B8039">
        <v>-2.8853399999999998</v>
      </c>
    </row>
    <row r="8040" spans="1:2">
      <c r="A8040" t="s">
        <v>248</v>
      </c>
      <c r="B8040">
        <v>-2.5794600000000001</v>
      </c>
    </row>
    <row r="8041" spans="1:2">
      <c r="A8041" t="s">
        <v>265</v>
      </c>
      <c r="B8041">
        <v>0.05</v>
      </c>
    </row>
    <row r="8042" spans="1:2">
      <c r="A8042" t="s">
        <v>683</v>
      </c>
      <c r="B8042" t="s">
        <v>403</v>
      </c>
    </row>
    <row r="8043" spans="1:2">
      <c r="A8043" t="s">
        <v>684</v>
      </c>
      <c r="B8043" t="s">
        <v>441</v>
      </c>
    </row>
    <row r="8044" spans="1:2">
      <c r="A8044" t="s">
        <v>685</v>
      </c>
      <c r="B8044">
        <v>1E-4</v>
      </c>
    </row>
    <row r="8045" spans="1:2">
      <c r="A8045" t="s">
        <v>250</v>
      </c>
      <c r="B8045" t="s">
        <v>697</v>
      </c>
    </row>
    <row r="8046" spans="1:2">
      <c r="A8046" t="s">
        <v>252</v>
      </c>
      <c r="B8046" t="s">
        <v>253</v>
      </c>
    </row>
    <row r="8047" spans="1:2">
      <c r="A8047" t="s">
        <v>811</v>
      </c>
    </row>
    <row r="8048" spans="1:2">
      <c r="A8048" t="s">
        <v>241</v>
      </c>
      <c r="B8048">
        <v>-10.0373</v>
      </c>
    </row>
    <row r="8049" spans="1:2">
      <c r="A8049" t="s">
        <v>242</v>
      </c>
      <c r="B8049" s="10">
        <v>1.52854E-17</v>
      </c>
    </row>
    <row r="8050" spans="1:2">
      <c r="A8050" t="s">
        <v>243</v>
      </c>
      <c r="B8050">
        <v>0</v>
      </c>
    </row>
    <row r="8051" spans="1:2">
      <c r="A8051" t="s">
        <v>244</v>
      </c>
      <c r="B8051">
        <v>126</v>
      </c>
    </row>
    <row r="8052" spans="1:2">
      <c r="A8052" t="s">
        <v>169</v>
      </c>
      <c r="B8052" t="s">
        <v>735</v>
      </c>
    </row>
    <row r="8053" spans="1:2">
      <c r="A8053" t="s">
        <v>246</v>
      </c>
      <c r="B8053">
        <v>-3.4833500000000002</v>
      </c>
    </row>
    <row r="8054" spans="1:2">
      <c r="A8054" t="s">
        <v>247</v>
      </c>
      <c r="B8054">
        <v>-2.8847700000000001</v>
      </c>
    </row>
    <row r="8055" spans="1:2">
      <c r="A8055" t="s">
        <v>248</v>
      </c>
      <c r="B8055">
        <v>-2.5791599999999999</v>
      </c>
    </row>
    <row r="8056" spans="1:2">
      <c r="A8056" t="s">
        <v>265</v>
      </c>
      <c r="B8056">
        <v>0.05</v>
      </c>
    </row>
    <row r="8057" spans="1:2">
      <c r="A8057" t="s">
        <v>683</v>
      </c>
      <c r="B8057" t="s">
        <v>403</v>
      </c>
    </row>
    <row r="8058" spans="1:2">
      <c r="A8058" t="s">
        <v>684</v>
      </c>
      <c r="B8058" t="s">
        <v>441</v>
      </c>
    </row>
    <row r="8059" spans="1:2">
      <c r="A8059" t="s">
        <v>685</v>
      </c>
      <c r="B8059">
        <v>0</v>
      </c>
    </row>
    <row r="8060" spans="1:2">
      <c r="A8060" t="s">
        <v>250</v>
      </c>
      <c r="B8060" t="s">
        <v>697</v>
      </c>
    </row>
    <row r="8061" spans="1:2">
      <c r="A8061" t="s">
        <v>252</v>
      </c>
      <c r="B8061" t="s">
        <v>253</v>
      </c>
    </row>
    <row r="8062" spans="1:2">
      <c r="A8062" t="s">
        <v>812</v>
      </c>
    </row>
    <row r="8063" spans="1:2">
      <c r="A8063" t="s">
        <v>241</v>
      </c>
      <c r="B8063">
        <v>-10.0373</v>
      </c>
    </row>
    <row r="8064" spans="1:2">
      <c r="A8064" t="s">
        <v>242</v>
      </c>
      <c r="B8064" s="10">
        <v>1.52854E-17</v>
      </c>
    </row>
    <row r="8065" spans="1:2">
      <c r="A8065" t="s">
        <v>243</v>
      </c>
      <c r="B8065">
        <v>0</v>
      </c>
    </row>
    <row r="8066" spans="1:2">
      <c r="A8066" t="s">
        <v>244</v>
      </c>
      <c r="B8066">
        <v>126</v>
      </c>
    </row>
    <row r="8067" spans="1:2">
      <c r="A8067" t="s">
        <v>169</v>
      </c>
      <c r="B8067" t="s">
        <v>736</v>
      </c>
    </row>
    <row r="8068" spans="1:2">
      <c r="A8068" t="s">
        <v>246</v>
      </c>
      <c r="B8068">
        <v>-3.4833500000000002</v>
      </c>
    </row>
    <row r="8069" spans="1:2">
      <c r="A8069" t="s">
        <v>247</v>
      </c>
      <c r="B8069">
        <v>-2.8847700000000001</v>
      </c>
    </row>
    <row r="8070" spans="1:2">
      <c r="A8070" t="s">
        <v>248</v>
      </c>
      <c r="B8070">
        <v>-2.5791599999999999</v>
      </c>
    </row>
    <row r="8071" spans="1:2">
      <c r="A8071" t="s">
        <v>265</v>
      </c>
      <c r="B8071">
        <v>0.05</v>
      </c>
    </row>
    <row r="8072" spans="1:2">
      <c r="A8072" t="s">
        <v>683</v>
      </c>
      <c r="B8072" t="s">
        <v>403</v>
      </c>
    </row>
    <row r="8073" spans="1:2">
      <c r="A8073" t="s">
        <v>684</v>
      </c>
      <c r="B8073" t="s">
        <v>441</v>
      </c>
    </row>
    <row r="8074" spans="1:2">
      <c r="A8074" t="s">
        <v>685</v>
      </c>
      <c r="B8074">
        <v>0</v>
      </c>
    </row>
    <row r="8075" spans="1:2">
      <c r="A8075" t="s">
        <v>250</v>
      </c>
      <c r="B8075" t="s">
        <v>697</v>
      </c>
    </row>
    <row r="8076" spans="1:2">
      <c r="A8076" t="s">
        <v>252</v>
      </c>
      <c r="B8076" t="s">
        <v>253</v>
      </c>
    </row>
    <row r="8077" spans="1:2">
      <c r="A8077" t="s">
        <v>813</v>
      </c>
    </row>
    <row r="8078" spans="1:2">
      <c r="A8078" t="s">
        <v>241</v>
      </c>
      <c r="B8078">
        <v>-9.7596100000000003</v>
      </c>
    </row>
    <row r="8079" spans="1:2">
      <c r="A8079" t="s">
        <v>242</v>
      </c>
      <c r="B8079" s="10">
        <v>7.62525E-17</v>
      </c>
    </row>
    <row r="8080" spans="1:2">
      <c r="A8080" t="s">
        <v>243</v>
      </c>
      <c r="B8080">
        <v>0</v>
      </c>
    </row>
    <row r="8081" spans="1:2">
      <c r="A8081" t="s">
        <v>244</v>
      </c>
      <c r="B8081">
        <v>126</v>
      </c>
    </row>
    <row r="8082" spans="1:2">
      <c r="A8082" t="s">
        <v>169</v>
      </c>
      <c r="B8082" t="s">
        <v>737</v>
      </c>
    </row>
    <row r="8083" spans="1:2">
      <c r="A8083" t="s">
        <v>246</v>
      </c>
      <c r="B8083">
        <v>-3.4833500000000002</v>
      </c>
    </row>
    <row r="8084" spans="1:2">
      <c r="A8084" t="s">
        <v>247</v>
      </c>
      <c r="B8084">
        <v>-2.8847700000000001</v>
      </c>
    </row>
    <row r="8085" spans="1:2">
      <c r="A8085" t="s">
        <v>248</v>
      </c>
      <c r="B8085">
        <v>-2.5791599999999999</v>
      </c>
    </row>
    <row r="8086" spans="1:2">
      <c r="A8086" t="s">
        <v>265</v>
      </c>
      <c r="B8086">
        <v>0.05</v>
      </c>
    </row>
    <row r="8087" spans="1:2">
      <c r="A8087" t="s">
        <v>683</v>
      </c>
      <c r="B8087" t="s">
        <v>403</v>
      </c>
    </row>
    <row r="8088" spans="1:2">
      <c r="A8088" t="s">
        <v>684</v>
      </c>
      <c r="B8088" t="s">
        <v>441</v>
      </c>
    </row>
    <row r="8089" spans="1:2">
      <c r="A8089" t="s">
        <v>685</v>
      </c>
      <c r="B8089">
        <v>0</v>
      </c>
    </row>
    <row r="8090" spans="1:2">
      <c r="A8090" t="s">
        <v>250</v>
      </c>
      <c r="B8090" t="s">
        <v>697</v>
      </c>
    </row>
    <row r="8091" spans="1:2">
      <c r="A8091" t="s">
        <v>252</v>
      </c>
      <c r="B8091" t="s">
        <v>253</v>
      </c>
    </row>
    <row r="8092" spans="1:2">
      <c r="A8092" t="s">
        <v>814</v>
      </c>
    </row>
    <row r="8093" spans="1:2">
      <c r="A8093" t="s">
        <v>241</v>
      </c>
      <c r="B8093">
        <v>-8.6036699999999993</v>
      </c>
    </row>
    <row r="8094" spans="1:2">
      <c r="A8094" t="s">
        <v>242</v>
      </c>
      <c r="B8094" s="10">
        <v>6.7622099999999994E-14</v>
      </c>
    </row>
    <row r="8095" spans="1:2">
      <c r="A8095" t="s">
        <v>243</v>
      </c>
      <c r="B8095">
        <v>0</v>
      </c>
    </row>
    <row r="8096" spans="1:2">
      <c r="A8096" t="s">
        <v>244</v>
      </c>
      <c r="B8096">
        <v>126</v>
      </c>
    </row>
    <row r="8097" spans="1:2">
      <c r="A8097" t="s">
        <v>169</v>
      </c>
      <c r="B8097" t="s">
        <v>738</v>
      </c>
    </row>
    <row r="8098" spans="1:2">
      <c r="A8098" t="s">
        <v>246</v>
      </c>
      <c r="B8098">
        <v>-3.4833500000000002</v>
      </c>
    </row>
    <row r="8099" spans="1:2">
      <c r="A8099" t="s">
        <v>247</v>
      </c>
      <c r="B8099">
        <v>-2.8847700000000001</v>
      </c>
    </row>
    <row r="8100" spans="1:2">
      <c r="A8100" t="s">
        <v>248</v>
      </c>
      <c r="B8100">
        <v>-2.5791599999999999</v>
      </c>
    </row>
    <row r="8101" spans="1:2">
      <c r="A8101" t="s">
        <v>265</v>
      </c>
      <c r="B8101">
        <v>0.05</v>
      </c>
    </row>
    <row r="8102" spans="1:2">
      <c r="A8102" t="s">
        <v>683</v>
      </c>
      <c r="B8102" t="s">
        <v>403</v>
      </c>
    </row>
    <row r="8103" spans="1:2">
      <c r="A8103" t="s">
        <v>684</v>
      </c>
      <c r="B8103" t="s">
        <v>441</v>
      </c>
    </row>
    <row r="8104" spans="1:2">
      <c r="A8104" t="s">
        <v>685</v>
      </c>
      <c r="B8104">
        <v>0</v>
      </c>
    </row>
    <row r="8105" spans="1:2">
      <c r="A8105" t="s">
        <v>250</v>
      </c>
      <c r="B8105" t="s">
        <v>697</v>
      </c>
    </row>
    <row r="8106" spans="1:2">
      <c r="A8106" t="s">
        <v>252</v>
      </c>
      <c r="B8106" t="s">
        <v>253</v>
      </c>
    </row>
    <row r="8107" spans="1:2">
      <c r="A8107" t="s">
        <v>815</v>
      </c>
    </row>
    <row r="8108" spans="1:2">
      <c r="A8108" t="s">
        <v>241</v>
      </c>
      <c r="B8108">
        <v>-9.0638500000000004</v>
      </c>
    </row>
    <row r="8109" spans="1:2">
      <c r="A8109" t="s">
        <v>242</v>
      </c>
      <c r="B8109" s="10">
        <v>4.4875999999999998E-15</v>
      </c>
    </row>
    <row r="8110" spans="1:2">
      <c r="A8110" t="s">
        <v>243</v>
      </c>
      <c r="B8110">
        <v>0</v>
      </c>
    </row>
    <row r="8111" spans="1:2">
      <c r="A8111" t="s">
        <v>244</v>
      </c>
      <c r="B8111">
        <v>126</v>
      </c>
    </row>
    <row r="8112" spans="1:2">
      <c r="A8112" t="s">
        <v>169</v>
      </c>
      <c r="B8112" t="s">
        <v>739</v>
      </c>
    </row>
    <row r="8113" spans="1:2">
      <c r="A8113" t="s">
        <v>246</v>
      </c>
      <c r="B8113">
        <v>-3.4833500000000002</v>
      </c>
    </row>
    <row r="8114" spans="1:2">
      <c r="A8114" t="s">
        <v>247</v>
      </c>
      <c r="B8114">
        <v>-2.8847700000000001</v>
      </c>
    </row>
    <row r="8115" spans="1:2">
      <c r="A8115" t="s">
        <v>248</v>
      </c>
      <c r="B8115">
        <v>-2.5791599999999999</v>
      </c>
    </row>
    <row r="8116" spans="1:2">
      <c r="A8116" t="s">
        <v>265</v>
      </c>
      <c r="B8116">
        <v>0.05</v>
      </c>
    </row>
    <row r="8117" spans="1:2">
      <c r="A8117" t="s">
        <v>683</v>
      </c>
      <c r="B8117" t="s">
        <v>403</v>
      </c>
    </row>
    <row r="8118" spans="1:2">
      <c r="A8118" t="s">
        <v>684</v>
      </c>
      <c r="B8118" t="s">
        <v>441</v>
      </c>
    </row>
    <row r="8119" spans="1:2">
      <c r="A8119" t="s">
        <v>685</v>
      </c>
      <c r="B8119">
        <v>0</v>
      </c>
    </row>
    <row r="8120" spans="1:2">
      <c r="A8120" t="s">
        <v>250</v>
      </c>
      <c r="B8120" t="s">
        <v>697</v>
      </c>
    </row>
    <row r="8121" spans="1:2">
      <c r="A8121" t="s">
        <v>252</v>
      </c>
      <c r="B8121" t="s">
        <v>253</v>
      </c>
    </row>
    <row r="8122" spans="1:2">
      <c r="A8122" t="s">
        <v>816</v>
      </c>
    </row>
    <row r="8123" spans="1:2">
      <c r="A8123" t="s">
        <v>241</v>
      </c>
      <c r="B8123">
        <v>-9.0638500000000004</v>
      </c>
    </row>
    <row r="8124" spans="1:2">
      <c r="A8124" t="s">
        <v>242</v>
      </c>
      <c r="B8124" s="10">
        <v>4.4875999999999998E-15</v>
      </c>
    </row>
    <row r="8125" spans="1:2">
      <c r="A8125" t="s">
        <v>243</v>
      </c>
      <c r="B8125">
        <v>0</v>
      </c>
    </row>
    <row r="8126" spans="1:2">
      <c r="A8126" t="s">
        <v>244</v>
      </c>
      <c r="B8126">
        <v>126</v>
      </c>
    </row>
    <row r="8127" spans="1:2">
      <c r="A8127" t="s">
        <v>169</v>
      </c>
      <c r="B8127" t="s">
        <v>740</v>
      </c>
    </row>
    <row r="8128" spans="1:2">
      <c r="A8128" t="s">
        <v>246</v>
      </c>
      <c r="B8128">
        <v>-3.4833500000000002</v>
      </c>
    </row>
    <row r="8129" spans="1:2">
      <c r="A8129" t="s">
        <v>247</v>
      </c>
      <c r="B8129">
        <v>-2.8847700000000001</v>
      </c>
    </row>
    <row r="8130" spans="1:2">
      <c r="A8130" t="s">
        <v>248</v>
      </c>
      <c r="B8130">
        <v>-2.5791599999999999</v>
      </c>
    </row>
    <row r="8131" spans="1:2">
      <c r="A8131" t="s">
        <v>265</v>
      </c>
      <c r="B8131">
        <v>0.05</v>
      </c>
    </row>
    <row r="8132" spans="1:2">
      <c r="A8132" t="s">
        <v>683</v>
      </c>
      <c r="B8132" t="s">
        <v>403</v>
      </c>
    </row>
    <row r="8133" spans="1:2">
      <c r="A8133" t="s">
        <v>684</v>
      </c>
      <c r="B8133" t="s">
        <v>441</v>
      </c>
    </row>
    <row r="8134" spans="1:2">
      <c r="A8134" t="s">
        <v>685</v>
      </c>
      <c r="B8134">
        <v>0</v>
      </c>
    </row>
    <row r="8135" spans="1:2">
      <c r="A8135" t="s">
        <v>250</v>
      </c>
      <c r="B8135" t="s">
        <v>697</v>
      </c>
    </row>
    <row r="8136" spans="1:2">
      <c r="A8136" t="s">
        <v>252</v>
      </c>
      <c r="B8136" t="s">
        <v>253</v>
      </c>
    </row>
    <row r="8137" spans="1:2">
      <c r="A8137" t="s">
        <v>817</v>
      </c>
    </row>
    <row r="8138" spans="1:2">
      <c r="A8138" t="s">
        <v>241</v>
      </c>
      <c r="B8138">
        <v>-9.3715499999999992</v>
      </c>
    </row>
    <row r="8139" spans="1:2">
      <c r="A8139" t="s">
        <v>242</v>
      </c>
      <c r="B8139" s="10">
        <v>7.3542700000000005E-16</v>
      </c>
    </row>
    <row r="8140" spans="1:2">
      <c r="A8140" t="s">
        <v>243</v>
      </c>
      <c r="B8140">
        <v>0</v>
      </c>
    </row>
    <row r="8141" spans="1:2">
      <c r="A8141" t="s">
        <v>244</v>
      </c>
      <c r="B8141">
        <v>126</v>
      </c>
    </row>
    <row r="8142" spans="1:2">
      <c r="A8142" t="s">
        <v>169</v>
      </c>
      <c r="B8142" t="s">
        <v>741</v>
      </c>
    </row>
    <row r="8143" spans="1:2">
      <c r="A8143" t="s">
        <v>246</v>
      </c>
      <c r="B8143">
        <v>-3.4833500000000002</v>
      </c>
    </row>
    <row r="8144" spans="1:2">
      <c r="A8144" t="s">
        <v>247</v>
      </c>
      <c r="B8144">
        <v>-2.8847700000000001</v>
      </c>
    </row>
    <row r="8145" spans="1:2">
      <c r="A8145" t="s">
        <v>248</v>
      </c>
      <c r="B8145">
        <v>-2.5791599999999999</v>
      </c>
    </row>
    <row r="8146" spans="1:2">
      <c r="A8146" t="s">
        <v>265</v>
      </c>
      <c r="B8146">
        <v>0.05</v>
      </c>
    </row>
    <row r="8147" spans="1:2">
      <c r="A8147" t="s">
        <v>683</v>
      </c>
      <c r="B8147" t="s">
        <v>403</v>
      </c>
    </row>
    <row r="8148" spans="1:2">
      <c r="A8148" t="s">
        <v>684</v>
      </c>
      <c r="B8148" t="s">
        <v>441</v>
      </c>
    </row>
    <row r="8149" spans="1:2">
      <c r="A8149" t="s">
        <v>685</v>
      </c>
      <c r="B8149">
        <v>0</v>
      </c>
    </row>
    <row r="8150" spans="1:2">
      <c r="A8150" t="s">
        <v>250</v>
      </c>
      <c r="B8150" t="s">
        <v>697</v>
      </c>
    </row>
    <row r="8151" spans="1:2">
      <c r="A8151" t="s">
        <v>252</v>
      </c>
      <c r="B8151" t="s">
        <v>253</v>
      </c>
    </row>
    <row r="8152" spans="1:2">
      <c r="A8152" t="s">
        <v>818</v>
      </c>
    </row>
    <row r="8153" spans="1:2">
      <c r="A8153" t="s">
        <v>241</v>
      </c>
      <c r="B8153">
        <v>-8.1685999999999996</v>
      </c>
    </row>
    <row r="8154" spans="1:2">
      <c r="A8154" t="s">
        <v>242</v>
      </c>
      <c r="B8154" s="10">
        <v>8.7458300000000001E-13</v>
      </c>
    </row>
    <row r="8155" spans="1:2">
      <c r="A8155" t="s">
        <v>243</v>
      </c>
      <c r="B8155">
        <v>0</v>
      </c>
    </row>
    <row r="8156" spans="1:2">
      <c r="A8156" t="s">
        <v>244</v>
      </c>
      <c r="B8156">
        <v>126</v>
      </c>
    </row>
    <row r="8157" spans="1:2">
      <c r="A8157" t="s">
        <v>169</v>
      </c>
      <c r="B8157" t="s">
        <v>742</v>
      </c>
    </row>
    <row r="8158" spans="1:2">
      <c r="A8158" t="s">
        <v>246</v>
      </c>
      <c r="B8158">
        <v>-3.4833500000000002</v>
      </c>
    </row>
    <row r="8159" spans="1:2">
      <c r="A8159" t="s">
        <v>247</v>
      </c>
      <c r="B8159">
        <v>-2.8847700000000001</v>
      </c>
    </row>
    <row r="8160" spans="1:2">
      <c r="A8160" t="s">
        <v>248</v>
      </c>
      <c r="B8160">
        <v>-2.5791599999999999</v>
      </c>
    </row>
    <row r="8161" spans="1:2">
      <c r="A8161" t="s">
        <v>265</v>
      </c>
      <c r="B8161">
        <v>0.05</v>
      </c>
    </row>
    <row r="8162" spans="1:2">
      <c r="A8162" t="s">
        <v>683</v>
      </c>
      <c r="B8162" t="s">
        <v>403</v>
      </c>
    </row>
    <row r="8163" spans="1:2">
      <c r="A8163" t="s">
        <v>684</v>
      </c>
      <c r="B8163" t="s">
        <v>441</v>
      </c>
    </row>
    <row r="8164" spans="1:2">
      <c r="A8164" t="s">
        <v>685</v>
      </c>
      <c r="B8164">
        <v>0</v>
      </c>
    </row>
    <row r="8165" spans="1:2">
      <c r="A8165" t="s">
        <v>250</v>
      </c>
      <c r="B8165" t="s">
        <v>697</v>
      </c>
    </row>
    <row r="8166" spans="1:2">
      <c r="A8166" t="s">
        <v>252</v>
      </c>
      <c r="B8166" t="s">
        <v>253</v>
      </c>
    </row>
    <row r="8167" spans="1:2">
      <c r="A8167" t="s">
        <v>819</v>
      </c>
    </row>
    <row r="8168" spans="1:2">
      <c r="A8168" t="s">
        <v>241</v>
      </c>
      <c r="B8168">
        <v>-14.029299999999999</v>
      </c>
    </row>
    <row r="8169" spans="1:2">
      <c r="A8169" t="s">
        <v>242</v>
      </c>
      <c r="B8169" s="10">
        <v>3.45818E-26</v>
      </c>
    </row>
    <row r="8170" spans="1:2">
      <c r="A8170" t="s">
        <v>243</v>
      </c>
      <c r="B8170">
        <v>0</v>
      </c>
    </row>
    <row r="8171" spans="1:2">
      <c r="A8171" t="s">
        <v>244</v>
      </c>
      <c r="B8171">
        <v>126</v>
      </c>
    </row>
    <row r="8172" spans="1:2">
      <c r="A8172" t="s">
        <v>169</v>
      </c>
      <c r="B8172" t="s">
        <v>755</v>
      </c>
    </row>
    <row r="8173" spans="1:2">
      <c r="A8173" t="s">
        <v>246</v>
      </c>
      <c r="B8173">
        <v>-3.4833500000000002</v>
      </c>
    </row>
    <row r="8174" spans="1:2">
      <c r="A8174" t="s">
        <v>247</v>
      </c>
      <c r="B8174">
        <v>-2.8847700000000001</v>
      </c>
    </row>
    <row r="8175" spans="1:2">
      <c r="A8175" t="s">
        <v>248</v>
      </c>
      <c r="B8175">
        <v>-2.5791599999999999</v>
      </c>
    </row>
    <row r="8176" spans="1:2">
      <c r="A8176" t="s">
        <v>265</v>
      </c>
      <c r="B8176">
        <v>0.05</v>
      </c>
    </row>
    <row r="8177" spans="1:2">
      <c r="A8177" t="s">
        <v>683</v>
      </c>
      <c r="B8177" t="s">
        <v>403</v>
      </c>
    </row>
    <row r="8178" spans="1:2">
      <c r="A8178" t="s">
        <v>684</v>
      </c>
      <c r="B8178" t="s">
        <v>441</v>
      </c>
    </row>
    <row r="8179" spans="1:2">
      <c r="A8179" t="s">
        <v>685</v>
      </c>
      <c r="B8179">
        <v>0</v>
      </c>
    </row>
    <row r="8180" spans="1:2">
      <c r="A8180" t="s">
        <v>250</v>
      </c>
      <c r="B8180" t="s">
        <v>697</v>
      </c>
    </row>
    <row r="8181" spans="1:2">
      <c r="A8181" t="s">
        <v>252</v>
      </c>
      <c r="B8181" t="s">
        <v>253</v>
      </c>
    </row>
    <row r="8182" spans="1:2">
      <c r="A8182" t="s">
        <v>820</v>
      </c>
    </row>
    <row r="8183" spans="1:2">
      <c r="A8183" t="s">
        <v>241</v>
      </c>
      <c r="B8183">
        <v>-10.8978</v>
      </c>
    </row>
    <row r="8184" spans="1:2">
      <c r="A8184" t="s">
        <v>242</v>
      </c>
      <c r="B8184" s="10">
        <v>1.1802600000000001E-19</v>
      </c>
    </row>
    <row r="8185" spans="1:2">
      <c r="A8185" t="s">
        <v>243</v>
      </c>
      <c r="B8185">
        <v>0</v>
      </c>
    </row>
    <row r="8186" spans="1:2">
      <c r="A8186" t="s">
        <v>244</v>
      </c>
      <c r="B8186">
        <v>126</v>
      </c>
    </row>
    <row r="8187" spans="1:2">
      <c r="A8187" t="s">
        <v>169</v>
      </c>
      <c r="B8187" t="s">
        <v>756</v>
      </c>
    </row>
    <row r="8188" spans="1:2">
      <c r="A8188" t="s">
        <v>246</v>
      </c>
      <c r="B8188">
        <v>-3.4833500000000002</v>
      </c>
    </row>
    <row r="8189" spans="1:2">
      <c r="A8189" t="s">
        <v>247</v>
      </c>
      <c r="B8189">
        <v>-2.8847700000000001</v>
      </c>
    </row>
    <row r="8190" spans="1:2">
      <c r="A8190" t="s">
        <v>248</v>
      </c>
      <c r="B8190">
        <v>-2.5791599999999999</v>
      </c>
    </row>
    <row r="8191" spans="1:2">
      <c r="A8191" t="s">
        <v>265</v>
      </c>
      <c r="B8191">
        <v>0.05</v>
      </c>
    </row>
    <row r="8192" spans="1:2">
      <c r="A8192" t="s">
        <v>683</v>
      </c>
      <c r="B8192" t="s">
        <v>403</v>
      </c>
    </row>
    <row r="8193" spans="1:2">
      <c r="A8193" t="s">
        <v>684</v>
      </c>
      <c r="B8193" t="s">
        <v>441</v>
      </c>
    </row>
    <row r="8194" spans="1:2">
      <c r="A8194" t="s">
        <v>685</v>
      </c>
      <c r="B8194">
        <v>0</v>
      </c>
    </row>
    <row r="8195" spans="1:2">
      <c r="A8195" t="s">
        <v>250</v>
      </c>
      <c r="B8195" t="s">
        <v>697</v>
      </c>
    </row>
    <row r="8196" spans="1:2">
      <c r="A8196" t="s">
        <v>252</v>
      </c>
      <c r="B8196" t="s">
        <v>253</v>
      </c>
    </row>
    <row r="8197" spans="1:2">
      <c r="A8197" t="s">
        <v>821</v>
      </c>
    </row>
    <row r="8198" spans="1:2">
      <c r="A8198" t="s">
        <v>241</v>
      </c>
      <c r="B8198">
        <v>-10.686999999999999</v>
      </c>
    </row>
    <row r="8199" spans="1:2">
      <c r="A8199" t="s">
        <v>242</v>
      </c>
      <c r="B8199" s="10">
        <v>3.8107099999999999E-19</v>
      </c>
    </row>
    <row r="8200" spans="1:2">
      <c r="A8200" t="s">
        <v>243</v>
      </c>
      <c r="B8200">
        <v>0</v>
      </c>
    </row>
    <row r="8201" spans="1:2">
      <c r="A8201" t="s">
        <v>244</v>
      </c>
      <c r="B8201">
        <v>126</v>
      </c>
    </row>
    <row r="8202" spans="1:2">
      <c r="A8202" t="s">
        <v>169</v>
      </c>
      <c r="B8202" t="s">
        <v>757</v>
      </c>
    </row>
    <row r="8203" spans="1:2">
      <c r="A8203" t="s">
        <v>246</v>
      </c>
      <c r="B8203">
        <v>-3.4833500000000002</v>
      </c>
    </row>
    <row r="8204" spans="1:2">
      <c r="A8204" t="s">
        <v>247</v>
      </c>
      <c r="B8204">
        <v>-2.8847700000000001</v>
      </c>
    </row>
    <row r="8205" spans="1:2">
      <c r="A8205" t="s">
        <v>248</v>
      </c>
      <c r="B8205">
        <v>-2.5791599999999999</v>
      </c>
    </row>
    <row r="8206" spans="1:2">
      <c r="A8206" t="s">
        <v>265</v>
      </c>
      <c r="B8206">
        <v>0.05</v>
      </c>
    </row>
    <row r="8207" spans="1:2">
      <c r="A8207" t="s">
        <v>683</v>
      </c>
      <c r="B8207" t="s">
        <v>403</v>
      </c>
    </row>
    <row r="8208" spans="1:2">
      <c r="A8208" t="s">
        <v>684</v>
      </c>
      <c r="B8208" t="s">
        <v>441</v>
      </c>
    </row>
    <row r="8209" spans="1:2">
      <c r="A8209" t="s">
        <v>685</v>
      </c>
      <c r="B8209">
        <v>0</v>
      </c>
    </row>
    <row r="8210" spans="1:2">
      <c r="A8210" t="s">
        <v>250</v>
      </c>
      <c r="B8210" t="s">
        <v>697</v>
      </c>
    </row>
    <row r="8211" spans="1:2">
      <c r="A8211" t="s">
        <v>252</v>
      </c>
      <c r="B8211" t="s">
        <v>253</v>
      </c>
    </row>
    <row r="8212" spans="1:2">
      <c r="A8212" t="s">
        <v>822</v>
      </c>
    </row>
    <row r="8213" spans="1:2">
      <c r="A8213" t="s">
        <v>241</v>
      </c>
      <c r="B8213">
        <v>-4.8196199999999996</v>
      </c>
    </row>
    <row r="8214" spans="1:2">
      <c r="A8214" t="s">
        <v>242</v>
      </c>
      <c r="B8214" s="10">
        <v>4.9874999999999999E-5</v>
      </c>
    </row>
    <row r="8215" spans="1:2">
      <c r="A8215" t="s">
        <v>243</v>
      </c>
      <c r="B8215">
        <v>3</v>
      </c>
    </row>
    <row r="8216" spans="1:2">
      <c r="A8216" t="s">
        <v>244</v>
      </c>
      <c r="B8216">
        <v>123</v>
      </c>
    </row>
    <row r="8217" spans="1:2">
      <c r="A8217" t="s">
        <v>169</v>
      </c>
      <c r="B8217" t="s">
        <v>758</v>
      </c>
    </row>
    <row r="8218" spans="1:2">
      <c r="A8218" t="s">
        <v>246</v>
      </c>
      <c r="B8218">
        <v>-3.4846699999999999</v>
      </c>
    </row>
    <row r="8219" spans="1:2">
      <c r="A8219" t="s">
        <v>247</v>
      </c>
      <c r="B8219">
        <v>-2.8853399999999998</v>
      </c>
    </row>
    <row r="8220" spans="1:2">
      <c r="A8220" t="s">
        <v>248</v>
      </c>
      <c r="B8220">
        <v>-2.5794600000000001</v>
      </c>
    </row>
    <row r="8221" spans="1:2">
      <c r="A8221" t="s">
        <v>265</v>
      </c>
      <c r="B8221">
        <v>0.05</v>
      </c>
    </row>
    <row r="8222" spans="1:2">
      <c r="A8222" t="s">
        <v>683</v>
      </c>
      <c r="B8222" t="s">
        <v>403</v>
      </c>
    </row>
    <row r="8223" spans="1:2">
      <c r="A8223" t="s">
        <v>684</v>
      </c>
      <c r="B8223" t="s">
        <v>441</v>
      </c>
    </row>
    <row r="8224" spans="1:2">
      <c r="A8224" t="s">
        <v>685</v>
      </c>
      <c r="B8224">
        <v>0</v>
      </c>
    </row>
    <row r="8225" spans="1:2">
      <c r="A8225" t="s">
        <v>250</v>
      </c>
      <c r="B8225" t="s">
        <v>697</v>
      </c>
    </row>
    <row r="8226" spans="1:2">
      <c r="A8226" t="s">
        <v>252</v>
      </c>
      <c r="B8226" t="s">
        <v>253</v>
      </c>
    </row>
    <row r="8227" spans="1:2">
      <c r="A8227" t="s">
        <v>823</v>
      </c>
    </row>
    <row r="8228" spans="1:2">
      <c r="A8228" t="s">
        <v>241</v>
      </c>
      <c r="B8228">
        <v>-9.5381499999999999</v>
      </c>
    </row>
    <row r="8229" spans="1:2">
      <c r="A8229" t="s">
        <v>242</v>
      </c>
      <c r="B8229" s="10">
        <v>2.7727399999999999E-16</v>
      </c>
    </row>
    <row r="8230" spans="1:2">
      <c r="A8230" t="s">
        <v>243</v>
      </c>
      <c r="B8230">
        <v>1</v>
      </c>
    </row>
    <row r="8231" spans="1:2">
      <c r="A8231" t="s">
        <v>244</v>
      </c>
      <c r="B8231">
        <v>125</v>
      </c>
    </row>
    <row r="8232" spans="1:2">
      <c r="A8232" t="s">
        <v>169</v>
      </c>
      <c r="B8232" t="s">
        <v>759</v>
      </c>
    </row>
    <row r="8233" spans="1:2">
      <c r="A8233" t="s">
        <v>246</v>
      </c>
      <c r="B8233">
        <v>-3.4837799999999999</v>
      </c>
    </row>
    <row r="8234" spans="1:2">
      <c r="A8234" t="s">
        <v>247</v>
      </c>
      <c r="B8234">
        <v>-2.8849499999999999</v>
      </c>
    </row>
    <row r="8235" spans="1:2">
      <c r="A8235" t="s">
        <v>248</v>
      </c>
      <c r="B8235">
        <v>-2.5792600000000001</v>
      </c>
    </row>
    <row r="8236" spans="1:2">
      <c r="A8236" t="s">
        <v>265</v>
      </c>
      <c r="B8236">
        <v>0.05</v>
      </c>
    </row>
    <row r="8237" spans="1:2">
      <c r="A8237" t="s">
        <v>683</v>
      </c>
      <c r="B8237" t="s">
        <v>403</v>
      </c>
    </row>
    <row r="8238" spans="1:2">
      <c r="A8238" t="s">
        <v>684</v>
      </c>
      <c r="B8238" t="s">
        <v>441</v>
      </c>
    </row>
    <row r="8239" spans="1:2">
      <c r="A8239" t="s">
        <v>685</v>
      </c>
      <c r="B8239">
        <v>0</v>
      </c>
    </row>
    <row r="8240" spans="1:2">
      <c r="A8240" t="s">
        <v>250</v>
      </c>
      <c r="B8240" t="s">
        <v>697</v>
      </c>
    </row>
    <row r="8241" spans="1:2">
      <c r="A8241" t="s">
        <v>252</v>
      </c>
      <c r="B8241" t="s">
        <v>253</v>
      </c>
    </row>
    <row r="8242" spans="1:2">
      <c r="A8242" t="s">
        <v>824</v>
      </c>
    </row>
    <row r="8243" spans="1:2">
      <c r="A8243" t="s">
        <v>241</v>
      </c>
      <c r="B8243">
        <v>-10.111800000000001</v>
      </c>
    </row>
    <row r="8244" spans="1:2">
      <c r="A8244" t="s">
        <v>242</v>
      </c>
      <c r="B8244" s="10">
        <v>9.9611600000000001E-18</v>
      </c>
    </row>
    <row r="8245" spans="1:2">
      <c r="A8245" t="s">
        <v>243</v>
      </c>
      <c r="B8245">
        <v>0</v>
      </c>
    </row>
    <row r="8246" spans="1:2">
      <c r="A8246" t="s">
        <v>244</v>
      </c>
      <c r="B8246">
        <v>126</v>
      </c>
    </row>
    <row r="8247" spans="1:2">
      <c r="A8247" t="s">
        <v>169</v>
      </c>
      <c r="B8247" t="s">
        <v>760</v>
      </c>
    </row>
    <row r="8248" spans="1:2">
      <c r="A8248" t="s">
        <v>246</v>
      </c>
      <c r="B8248">
        <v>-3.4833500000000002</v>
      </c>
    </row>
    <row r="8249" spans="1:2">
      <c r="A8249" t="s">
        <v>247</v>
      </c>
      <c r="B8249">
        <v>-2.8847700000000001</v>
      </c>
    </row>
    <row r="8250" spans="1:2">
      <c r="A8250" t="s">
        <v>248</v>
      </c>
      <c r="B8250">
        <v>-2.5791599999999999</v>
      </c>
    </row>
    <row r="8251" spans="1:2">
      <c r="A8251" t="s">
        <v>265</v>
      </c>
      <c r="B8251">
        <v>0.05</v>
      </c>
    </row>
    <row r="8252" spans="1:2">
      <c r="A8252" t="s">
        <v>683</v>
      </c>
      <c r="B8252" t="s">
        <v>403</v>
      </c>
    </row>
    <row r="8253" spans="1:2">
      <c r="A8253" t="s">
        <v>684</v>
      </c>
      <c r="B8253" t="s">
        <v>441</v>
      </c>
    </row>
    <row r="8254" spans="1:2">
      <c r="A8254" t="s">
        <v>685</v>
      </c>
      <c r="B8254">
        <v>0</v>
      </c>
    </row>
    <row r="8255" spans="1:2">
      <c r="A8255" t="s">
        <v>250</v>
      </c>
      <c r="B8255" t="s">
        <v>697</v>
      </c>
    </row>
    <row r="8256" spans="1:2">
      <c r="A8256" t="s">
        <v>252</v>
      </c>
      <c r="B8256" t="s">
        <v>253</v>
      </c>
    </row>
    <row r="8257" spans="1:2">
      <c r="A8257" t="s">
        <v>825</v>
      </c>
    </row>
    <row r="8258" spans="1:2">
      <c r="A8258" t="s">
        <v>241</v>
      </c>
      <c r="B8258">
        <v>-9.7917299999999994</v>
      </c>
    </row>
    <row r="8259" spans="1:2">
      <c r="A8259" t="s">
        <v>242</v>
      </c>
      <c r="B8259" s="10">
        <v>6.3272400000000002E-17</v>
      </c>
    </row>
    <row r="8260" spans="1:2">
      <c r="A8260" t="s">
        <v>243</v>
      </c>
      <c r="B8260">
        <v>0</v>
      </c>
    </row>
    <row r="8261" spans="1:2">
      <c r="A8261" t="s">
        <v>244</v>
      </c>
      <c r="B8261">
        <v>126</v>
      </c>
    </row>
    <row r="8262" spans="1:2">
      <c r="A8262" t="s">
        <v>169</v>
      </c>
      <c r="B8262" t="s">
        <v>761</v>
      </c>
    </row>
    <row r="8263" spans="1:2">
      <c r="A8263" t="s">
        <v>246</v>
      </c>
      <c r="B8263">
        <v>-3.4833500000000002</v>
      </c>
    </row>
    <row r="8264" spans="1:2">
      <c r="A8264" t="s">
        <v>247</v>
      </c>
      <c r="B8264">
        <v>-2.8847700000000001</v>
      </c>
    </row>
    <row r="8265" spans="1:2">
      <c r="A8265" t="s">
        <v>248</v>
      </c>
      <c r="B8265">
        <v>-2.5791599999999999</v>
      </c>
    </row>
    <row r="8266" spans="1:2">
      <c r="A8266" t="s">
        <v>265</v>
      </c>
      <c r="B8266">
        <v>0.05</v>
      </c>
    </row>
    <row r="8267" spans="1:2">
      <c r="A8267" t="s">
        <v>683</v>
      </c>
      <c r="B8267" t="s">
        <v>403</v>
      </c>
    </row>
    <row r="8268" spans="1:2">
      <c r="A8268" t="s">
        <v>684</v>
      </c>
      <c r="B8268" t="s">
        <v>441</v>
      </c>
    </row>
    <row r="8269" spans="1:2">
      <c r="A8269" t="s">
        <v>685</v>
      </c>
      <c r="B8269">
        <v>0</v>
      </c>
    </row>
    <row r="8270" spans="1:2">
      <c r="A8270" t="s">
        <v>250</v>
      </c>
      <c r="B8270" t="s">
        <v>697</v>
      </c>
    </row>
    <row r="8271" spans="1:2">
      <c r="A8271" t="s">
        <v>252</v>
      </c>
      <c r="B8271" t="s">
        <v>253</v>
      </c>
    </row>
    <row r="8272" spans="1:2">
      <c r="A8272" t="s">
        <v>826</v>
      </c>
    </row>
    <row r="8273" spans="1:2">
      <c r="A8273" t="s">
        <v>241</v>
      </c>
      <c r="B8273">
        <v>-8.71814</v>
      </c>
    </row>
    <row r="8274" spans="1:2">
      <c r="A8274" t="s">
        <v>242</v>
      </c>
      <c r="B8274" s="10">
        <v>3.4433900000000003E-14</v>
      </c>
    </row>
    <row r="8275" spans="1:2">
      <c r="A8275" t="s">
        <v>243</v>
      </c>
      <c r="B8275">
        <v>0</v>
      </c>
    </row>
    <row r="8276" spans="1:2">
      <c r="A8276" t="s">
        <v>244</v>
      </c>
      <c r="B8276">
        <v>126</v>
      </c>
    </row>
    <row r="8277" spans="1:2">
      <c r="A8277" t="s">
        <v>169</v>
      </c>
      <c r="B8277" t="s">
        <v>762</v>
      </c>
    </row>
    <row r="8278" spans="1:2">
      <c r="A8278" t="s">
        <v>246</v>
      </c>
      <c r="B8278">
        <v>-3.4833500000000002</v>
      </c>
    </row>
    <row r="8279" spans="1:2">
      <c r="A8279" t="s">
        <v>247</v>
      </c>
      <c r="B8279">
        <v>-2.8847700000000001</v>
      </c>
    </row>
    <row r="8280" spans="1:2">
      <c r="A8280" t="s">
        <v>248</v>
      </c>
      <c r="B8280">
        <v>-2.5791599999999999</v>
      </c>
    </row>
    <row r="8281" spans="1:2">
      <c r="A8281" t="s">
        <v>265</v>
      </c>
      <c r="B8281">
        <v>0.05</v>
      </c>
    </row>
    <row r="8282" spans="1:2">
      <c r="A8282" t="s">
        <v>683</v>
      </c>
      <c r="B8282" t="s">
        <v>403</v>
      </c>
    </row>
    <row r="8283" spans="1:2">
      <c r="A8283" t="s">
        <v>684</v>
      </c>
      <c r="B8283" t="s">
        <v>441</v>
      </c>
    </row>
    <row r="8284" spans="1:2">
      <c r="A8284" t="s">
        <v>685</v>
      </c>
      <c r="B8284">
        <v>0</v>
      </c>
    </row>
    <row r="8285" spans="1:2">
      <c r="A8285" t="s">
        <v>250</v>
      </c>
      <c r="B8285" t="s">
        <v>697</v>
      </c>
    </row>
    <row r="8286" spans="1:2">
      <c r="A8286" t="s">
        <v>252</v>
      </c>
      <c r="B8286" t="s">
        <v>253</v>
      </c>
    </row>
    <row r="8287" spans="1:2">
      <c r="A8287" t="s">
        <v>827</v>
      </c>
    </row>
    <row r="8288" spans="1:2">
      <c r="A8288" t="s">
        <v>241</v>
      </c>
      <c r="B8288">
        <v>-8.9325799999999997</v>
      </c>
    </row>
    <row r="8289" spans="1:2">
      <c r="A8289" t="s">
        <v>242</v>
      </c>
      <c r="B8289" s="10">
        <v>9.7250900000000004E-15</v>
      </c>
    </row>
    <row r="8290" spans="1:2">
      <c r="A8290" t="s">
        <v>243</v>
      </c>
      <c r="B8290">
        <v>1</v>
      </c>
    </row>
    <row r="8291" spans="1:2">
      <c r="A8291" t="s">
        <v>244</v>
      </c>
      <c r="B8291">
        <v>125</v>
      </c>
    </row>
    <row r="8292" spans="1:2">
      <c r="A8292" t="s">
        <v>169</v>
      </c>
      <c r="B8292" t="s">
        <v>763</v>
      </c>
    </row>
    <row r="8293" spans="1:2">
      <c r="A8293" t="s">
        <v>246</v>
      </c>
      <c r="B8293">
        <v>-3.4837799999999999</v>
      </c>
    </row>
    <row r="8294" spans="1:2">
      <c r="A8294" t="s">
        <v>247</v>
      </c>
      <c r="B8294">
        <v>-2.8849499999999999</v>
      </c>
    </row>
    <row r="8295" spans="1:2">
      <c r="A8295" t="s">
        <v>248</v>
      </c>
      <c r="B8295">
        <v>-2.5792600000000001</v>
      </c>
    </row>
    <row r="8296" spans="1:2">
      <c r="A8296" t="s">
        <v>265</v>
      </c>
      <c r="B8296">
        <v>0.05</v>
      </c>
    </row>
    <row r="8297" spans="1:2">
      <c r="A8297" t="s">
        <v>683</v>
      </c>
      <c r="B8297" t="s">
        <v>403</v>
      </c>
    </row>
    <row r="8298" spans="1:2">
      <c r="A8298" t="s">
        <v>684</v>
      </c>
      <c r="B8298" t="s">
        <v>441</v>
      </c>
    </row>
    <row r="8299" spans="1:2">
      <c r="A8299" t="s">
        <v>685</v>
      </c>
      <c r="B8299">
        <v>0</v>
      </c>
    </row>
    <row r="8300" spans="1:2">
      <c r="A8300" t="s">
        <v>250</v>
      </c>
      <c r="B8300" t="s">
        <v>697</v>
      </c>
    </row>
    <row r="8301" spans="1:2">
      <c r="A8301" t="s">
        <v>252</v>
      </c>
      <c r="B8301" t="s">
        <v>253</v>
      </c>
    </row>
    <row r="8302" spans="1:2">
      <c r="A8302" t="s">
        <v>828</v>
      </c>
    </row>
    <row r="8303" spans="1:2">
      <c r="A8303" t="s">
        <v>241</v>
      </c>
      <c r="B8303">
        <v>-9.1845800000000004</v>
      </c>
    </row>
    <row r="8304" spans="1:2">
      <c r="A8304" t="s">
        <v>242</v>
      </c>
      <c r="B8304" s="10">
        <v>2.2051800000000001E-15</v>
      </c>
    </row>
    <row r="8305" spans="1:2">
      <c r="A8305" t="s">
        <v>243</v>
      </c>
      <c r="B8305">
        <v>0</v>
      </c>
    </row>
    <row r="8306" spans="1:2">
      <c r="A8306" t="s">
        <v>244</v>
      </c>
      <c r="B8306">
        <v>126</v>
      </c>
    </row>
    <row r="8307" spans="1:2">
      <c r="A8307" t="s">
        <v>169</v>
      </c>
      <c r="B8307" t="s">
        <v>764</v>
      </c>
    </row>
    <row r="8308" spans="1:2">
      <c r="A8308" t="s">
        <v>246</v>
      </c>
      <c r="B8308">
        <v>-3.4833500000000002</v>
      </c>
    </row>
    <row r="8309" spans="1:2">
      <c r="A8309" t="s">
        <v>247</v>
      </c>
      <c r="B8309">
        <v>-2.8847700000000001</v>
      </c>
    </row>
    <row r="8310" spans="1:2">
      <c r="A8310" t="s">
        <v>248</v>
      </c>
      <c r="B8310">
        <v>-2.5791599999999999</v>
      </c>
    </row>
    <row r="8311" spans="1:2">
      <c r="A8311" t="s">
        <v>265</v>
      </c>
      <c r="B8311">
        <v>0.05</v>
      </c>
    </row>
    <row r="8312" spans="1:2">
      <c r="A8312" t="s">
        <v>683</v>
      </c>
      <c r="B8312" t="s">
        <v>403</v>
      </c>
    </row>
    <row r="8313" spans="1:2">
      <c r="A8313" t="s">
        <v>684</v>
      </c>
      <c r="B8313" t="s">
        <v>441</v>
      </c>
    </row>
    <row r="8314" spans="1:2">
      <c r="A8314" t="s">
        <v>685</v>
      </c>
      <c r="B8314">
        <v>0</v>
      </c>
    </row>
    <row r="8315" spans="1:2">
      <c r="A8315" t="s">
        <v>250</v>
      </c>
      <c r="B8315" t="s">
        <v>697</v>
      </c>
    </row>
    <row r="8316" spans="1:2">
      <c r="A8316" t="s">
        <v>252</v>
      </c>
      <c r="B8316" t="s">
        <v>253</v>
      </c>
    </row>
    <row r="8317" spans="1:2">
      <c r="A8317" t="s">
        <v>829</v>
      </c>
    </row>
    <row r="8318" spans="1:2">
      <c r="A8318" t="s">
        <v>241</v>
      </c>
      <c r="B8318">
        <v>-9.3961100000000002</v>
      </c>
    </row>
    <row r="8319" spans="1:2">
      <c r="A8319" t="s">
        <v>242</v>
      </c>
      <c r="B8319" s="10">
        <v>6.3678300000000002E-16</v>
      </c>
    </row>
    <row r="8320" spans="1:2">
      <c r="A8320" t="s">
        <v>243</v>
      </c>
      <c r="B8320">
        <v>0</v>
      </c>
    </row>
    <row r="8321" spans="1:2">
      <c r="A8321" t="s">
        <v>244</v>
      </c>
      <c r="B8321">
        <v>126</v>
      </c>
    </row>
    <row r="8322" spans="1:2">
      <c r="A8322" t="s">
        <v>169</v>
      </c>
      <c r="B8322" t="s">
        <v>765</v>
      </c>
    </row>
    <row r="8323" spans="1:2">
      <c r="A8323" t="s">
        <v>246</v>
      </c>
      <c r="B8323">
        <v>-3.4833500000000002</v>
      </c>
    </row>
    <row r="8324" spans="1:2">
      <c r="A8324" t="s">
        <v>247</v>
      </c>
      <c r="B8324">
        <v>-2.8847700000000001</v>
      </c>
    </row>
    <row r="8325" spans="1:2">
      <c r="A8325" t="s">
        <v>248</v>
      </c>
      <c r="B8325">
        <v>-2.5791599999999999</v>
      </c>
    </row>
    <row r="8326" spans="1:2">
      <c r="A8326" t="s">
        <v>265</v>
      </c>
      <c r="B8326">
        <v>0.05</v>
      </c>
    </row>
    <row r="8327" spans="1:2">
      <c r="A8327" t="s">
        <v>683</v>
      </c>
      <c r="B8327" t="s">
        <v>403</v>
      </c>
    </row>
    <row r="8328" spans="1:2">
      <c r="A8328" t="s">
        <v>684</v>
      </c>
      <c r="B8328" t="s">
        <v>441</v>
      </c>
    </row>
    <row r="8329" spans="1:2">
      <c r="A8329" t="s">
        <v>685</v>
      </c>
      <c r="B8329">
        <v>0</v>
      </c>
    </row>
    <row r="8330" spans="1:2">
      <c r="A8330" t="s">
        <v>250</v>
      </c>
      <c r="B8330" t="s">
        <v>697</v>
      </c>
    </row>
    <row r="8331" spans="1:2">
      <c r="A8331" t="s">
        <v>252</v>
      </c>
      <c r="B8331" t="s">
        <v>253</v>
      </c>
    </row>
    <row r="8332" spans="1:2">
      <c r="A8332" t="s">
        <v>830</v>
      </c>
    </row>
    <row r="8333" spans="1:2">
      <c r="A8333" t="s">
        <v>241</v>
      </c>
      <c r="B8333">
        <v>-8.2586700000000004</v>
      </c>
    </row>
    <row r="8334" spans="1:2">
      <c r="A8334" t="s">
        <v>242</v>
      </c>
      <c r="B8334" s="10">
        <v>5.1537599999999998E-13</v>
      </c>
    </row>
    <row r="8335" spans="1:2">
      <c r="A8335" t="s">
        <v>243</v>
      </c>
      <c r="B8335">
        <v>0</v>
      </c>
    </row>
    <row r="8336" spans="1:2">
      <c r="A8336" t="s">
        <v>244</v>
      </c>
      <c r="B8336">
        <v>126</v>
      </c>
    </row>
    <row r="8337" spans="1:2">
      <c r="A8337" t="s">
        <v>169</v>
      </c>
      <c r="B8337" t="s">
        <v>766</v>
      </c>
    </row>
    <row r="8338" spans="1:2">
      <c r="A8338" t="s">
        <v>246</v>
      </c>
      <c r="B8338">
        <v>-3.4833500000000002</v>
      </c>
    </row>
    <row r="8339" spans="1:2">
      <c r="A8339" t="s">
        <v>247</v>
      </c>
      <c r="B8339">
        <v>-2.8847700000000001</v>
      </c>
    </row>
    <row r="8340" spans="1:2">
      <c r="A8340" t="s">
        <v>248</v>
      </c>
      <c r="B8340">
        <v>-2.5791599999999999</v>
      </c>
    </row>
    <row r="8341" spans="1:2">
      <c r="A8341" t="s">
        <v>265</v>
      </c>
      <c r="B8341">
        <v>0.05</v>
      </c>
    </row>
    <row r="8342" spans="1:2">
      <c r="A8342" t="s">
        <v>683</v>
      </c>
      <c r="B8342" t="s">
        <v>403</v>
      </c>
    </row>
    <row r="8343" spans="1:2">
      <c r="A8343" t="s">
        <v>684</v>
      </c>
      <c r="B8343" t="s">
        <v>441</v>
      </c>
    </row>
    <row r="8344" spans="1:2">
      <c r="A8344" t="s">
        <v>685</v>
      </c>
      <c r="B8344">
        <v>0</v>
      </c>
    </row>
    <row r="8345" spans="1:2">
      <c r="A8345" t="s">
        <v>250</v>
      </c>
      <c r="B8345" t="s">
        <v>697</v>
      </c>
    </row>
    <row r="8346" spans="1:2">
      <c r="A8346" t="s">
        <v>252</v>
      </c>
      <c r="B8346" t="s">
        <v>253</v>
      </c>
    </row>
    <row r="8347" spans="1:2">
      <c r="A8347" t="s">
        <v>577</v>
      </c>
    </row>
    <row r="8348" spans="1:2">
      <c r="A8348" t="s">
        <v>241</v>
      </c>
      <c r="B8348">
        <v>-0.53533600000000003</v>
      </c>
    </row>
    <row r="8349" spans="1:2">
      <c r="A8349" t="s">
        <v>242</v>
      </c>
      <c r="B8349">
        <v>0.884934</v>
      </c>
    </row>
    <row r="8350" spans="1:2">
      <c r="A8350" t="s">
        <v>243</v>
      </c>
      <c r="B8350">
        <v>3</v>
      </c>
    </row>
    <row r="8351" spans="1:2">
      <c r="A8351" t="s">
        <v>244</v>
      </c>
      <c r="B8351">
        <v>123</v>
      </c>
    </row>
    <row r="8352" spans="1:2">
      <c r="A8352" t="s">
        <v>169</v>
      </c>
      <c r="B8352" t="s">
        <v>141</v>
      </c>
    </row>
    <row r="8353" spans="1:2">
      <c r="A8353" t="s">
        <v>246</v>
      </c>
      <c r="B8353">
        <v>-3.4846699999999999</v>
      </c>
    </row>
    <row r="8354" spans="1:2">
      <c r="A8354" t="s">
        <v>247</v>
      </c>
      <c r="B8354">
        <v>-2.8853399999999998</v>
      </c>
    </row>
    <row r="8355" spans="1:2">
      <c r="A8355" t="s">
        <v>248</v>
      </c>
      <c r="B8355">
        <v>-2.5794600000000001</v>
      </c>
    </row>
    <row r="8356" spans="1:2">
      <c r="A8356" t="s">
        <v>265</v>
      </c>
      <c r="B8356">
        <v>0.05</v>
      </c>
    </row>
    <row r="8357" spans="1:2">
      <c r="A8357" t="s">
        <v>683</v>
      </c>
      <c r="B8357" t="s">
        <v>403</v>
      </c>
    </row>
    <row r="8358" spans="1:2">
      <c r="A8358" t="s">
        <v>684</v>
      </c>
      <c r="B8358" t="s">
        <v>441</v>
      </c>
    </row>
    <row r="8359" spans="1:2">
      <c r="A8359" t="s">
        <v>685</v>
      </c>
      <c r="B8359">
        <v>0.88490000000000002</v>
      </c>
    </row>
    <row r="8360" spans="1:2">
      <c r="A8360" t="s">
        <v>250</v>
      </c>
      <c r="B8360" t="s">
        <v>687</v>
      </c>
    </row>
    <row r="8361" spans="1:2">
      <c r="A8361" t="s">
        <v>252</v>
      </c>
      <c r="B8361" t="s">
        <v>253</v>
      </c>
    </row>
    <row r="8362" spans="1:2">
      <c r="A8362" t="s">
        <v>578</v>
      </c>
    </row>
    <row r="8363" spans="1:2">
      <c r="A8363" t="s">
        <v>241</v>
      </c>
      <c r="B8363">
        <v>-1.0281199999999999</v>
      </c>
    </row>
    <row r="8364" spans="1:2">
      <c r="A8364" t="s">
        <v>242</v>
      </c>
      <c r="B8364">
        <v>0.74287000000000003</v>
      </c>
    </row>
    <row r="8365" spans="1:2">
      <c r="A8365" t="s">
        <v>243</v>
      </c>
      <c r="B8365">
        <v>3</v>
      </c>
    </row>
    <row r="8366" spans="1:2">
      <c r="A8366" t="s">
        <v>244</v>
      </c>
      <c r="B8366">
        <v>123</v>
      </c>
    </row>
    <row r="8367" spans="1:2">
      <c r="A8367" t="s">
        <v>169</v>
      </c>
      <c r="B8367" t="s">
        <v>142</v>
      </c>
    </row>
    <row r="8368" spans="1:2">
      <c r="A8368" t="s">
        <v>246</v>
      </c>
      <c r="B8368">
        <v>-3.4846699999999999</v>
      </c>
    </row>
    <row r="8369" spans="1:2">
      <c r="A8369" t="s">
        <v>247</v>
      </c>
      <c r="B8369">
        <v>-2.8853399999999998</v>
      </c>
    </row>
    <row r="8370" spans="1:2">
      <c r="A8370" t="s">
        <v>248</v>
      </c>
      <c r="B8370">
        <v>-2.5794600000000001</v>
      </c>
    </row>
    <row r="8371" spans="1:2">
      <c r="A8371" t="s">
        <v>265</v>
      </c>
      <c r="B8371">
        <v>0.05</v>
      </c>
    </row>
    <row r="8372" spans="1:2">
      <c r="A8372" t="s">
        <v>683</v>
      </c>
      <c r="B8372" t="s">
        <v>403</v>
      </c>
    </row>
    <row r="8373" spans="1:2">
      <c r="A8373" t="s">
        <v>684</v>
      </c>
      <c r="B8373" t="s">
        <v>441</v>
      </c>
    </row>
    <row r="8374" spans="1:2">
      <c r="A8374" t="s">
        <v>685</v>
      </c>
      <c r="B8374">
        <v>0.7429</v>
      </c>
    </row>
    <row r="8375" spans="1:2">
      <c r="A8375" t="s">
        <v>250</v>
      </c>
      <c r="B8375" t="s">
        <v>687</v>
      </c>
    </row>
    <row r="8376" spans="1:2">
      <c r="A8376" t="s">
        <v>252</v>
      </c>
      <c r="B8376" t="s">
        <v>253</v>
      </c>
    </row>
    <row r="8377" spans="1:2">
      <c r="A8377" t="s">
        <v>579</v>
      </c>
    </row>
    <row r="8378" spans="1:2">
      <c r="A8378" t="s">
        <v>241</v>
      </c>
      <c r="B8378">
        <v>-1.9330400000000001</v>
      </c>
    </row>
    <row r="8379" spans="1:2">
      <c r="A8379" t="s">
        <v>242</v>
      </c>
      <c r="B8379">
        <v>0.31668200000000002</v>
      </c>
    </row>
    <row r="8380" spans="1:2">
      <c r="A8380" t="s">
        <v>243</v>
      </c>
      <c r="B8380">
        <v>0</v>
      </c>
    </row>
    <row r="8381" spans="1:2">
      <c r="A8381" t="s">
        <v>244</v>
      </c>
      <c r="B8381">
        <v>126</v>
      </c>
    </row>
    <row r="8382" spans="1:2">
      <c r="A8382" t="s">
        <v>169</v>
      </c>
      <c r="B8382" t="s">
        <v>143</v>
      </c>
    </row>
    <row r="8383" spans="1:2">
      <c r="A8383" t="s">
        <v>246</v>
      </c>
      <c r="B8383">
        <v>-3.4833500000000002</v>
      </c>
    </row>
    <row r="8384" spans="1:2">
      <c r="A8384" t="s">
        <v>247</v>
      </c>
      <c r="B8384">
        <v>-2.8847700000000001</v>
      </c>
    </row>
    <row r="8385" spans="1:2">
      <c r="A8385" t="s">
        <v>248</v>
      </c>
      <c r="B8385">
        <v>-2.5791599999999999</v>
      </c>
    </row>
    <row r="8386" spans="1:2">
      <c r="A8386" t="s">
        <v>265</v>
      </c>
      <c r="B8386">
        <v>0.05</v>
      </c>
    </row>
    <row r="8387" spans="1:2">
      <c r="A8387" t="s">
        <v>683</v>
      </c>
      <c r="B8387" t="s">
        <v>403</v>
      </c>
    </row>
    <row r="8388" spans="1:2">
      <c r="A8388" t="s">
        <v>684</v>
      </c>
      <c r="B8388" t="s">
        <v>441</v>
      </c>
    </row>
    <row r="8389" spans="1:2">
      <c r="A8389" t="s">
        <v>685</v>
      </c>
      <c r="B8389">
        <v>0.31669999999999998</v>
      </c>
    </row>
    <row r="8390" spans="1:2">
      <c r="A8390" t="s">
        <v>250</v>
      </c>
      <c r="B8390" t="s">
        <v>687</v>
      </c>
    </row>
    <row r="8391" spans="1:2">
      <c r="A8391" t="s">
        <v>252</v>
      </c>
      <c r="B8391" t="s">
        <v>253</v>
      </c>
    </row>
    <row r="8392" spans="1:2">
      <c r="A8392" t="s">
        <v>580</v>
      </c>
    </row>
    <row r="8393" spans="1:2">
      <c r="A8393" t="s">
        <v>241</v>
      </c>
      <c r="B8393">
        <v>-3.4381599999999999</v>
      </c>
    </row>
    <row r="8394" spans="1:2">
      <c r="A8394" t="s">
        <v>242</v>
      </c>
      <c r="B8394">
        <v>9.72487E-3</v>
      </c>
    </row>
    <row r="8395" spans="1:2">
      <c r="A8395" t="s">
        <v>243</v>
      </c>
      <c r="B8395">
        <v>2</v>
      </c>
    </row>
    <row r="8396" spans="1:2">
      <c r="A8396" t="s">
        <v>244</v>
      </c>
      <c r="B8396">
        <v>124</v>
      </c>
    </row>
    <row r="8397" spans="1:2">
      <c r="A8397" t="s">
        <v>169</v>
      </c>
      <c r="B8397" t="s">
        <v>702</v>
      </c>
    </row>
    <row r="8398" spans="1:2">
      <c r="A8398" t="s">
        <v>246</v>
      </c>
      <c r="B8398">
        <v>-3.4842200000000001</v>
      </c>
    </row>
    <row r="8399" spans="1:2">
      <c r="A8399" t="s">
        <v>247</v>
      </c>
      <c r="B8399">
        <v>-2.8851499999999999</v>
      </c>
    </row>
    <row r="8400" spans="1:2">
      <c r="A8400" t="s">
        <v>248</v>
      </c>
      <c r="B8400">
        <v>-2.5793599999999999</v>
      </c>
    </row>
    <row r="8401" spans="1:2">
      <c r="A8401" t="s">
        <v>265</v>
      </c>
      <c r="B8401">
        <v>0.05</v>
      </c>
    </row>
    <row r="8402" spans="1:2">
      <c r="A8402" t="s">
        <v>683</v>
      </c>
      <c r="B8402" t="s">
        <v>403</v>
      </c>
    </row>
    <row r="8403" spans="1:2">
      <c r="A8403" t="s">
        <v>684</v>
      </c>
      <c r="B8403" t="s">
        <v>441</v>
      </c>
    </row>
    <row r="8404" spans="1:2">
      <c r="A8404" t="s">
        <v>685</v>
      </c>
      <c r="B8404">
        <v>9.7000000000000003E-3</v>
      </c>
    </row>
    <row r="8405" spans="1:2">
      <c r="A8405" t="s">
        <v>250</v>
      </c>
      <c r="B8405" t="s">
        <v>697</v>
      </c>
    </row>
    <row r="8406" spans="1:2">
      <c r="A8406" t="s">
        <v>252</v>
      </c>
      <c r="B8406" t="s">
        <v>253</v>
      </c>
    </row>
    <row r="8407" spans="1:2">
      <c r="A8407" t="s">
        <v>581</v>
      </c>
    </row>
    <row r="8408" spans="1:2">
      <c r="A8408" t="s">
        <v>241</v>
      </c>
      <c r="B8408">
        <v>-3.4791500000000002</v>
      </c>
    </row>
    <row r="8409" spans="1:2">
      <c r="A8409" t="s">
        <v>242</v>
      </c>
      <c r="B8409">
        <v>8.5391000000000009E-3</v>
      </c>
    </row>
    <row r="8410" spans="1:2">
      <c r="A8410" t="s">
        <v>243</v>
      </c>
      <c r="B8410">
        <v>2</v>
      </c>
    </row>
    <row r="8411" spans="1:2">
      <c r="A8411" t="s">
        <v>244</v>
      </c>
      <c r="B8411">
        <v>124</v>
      </c>
    </row>
    <row r="8412" spans="1:2">
      <c r="A8412" t="s">
        <v>169</v>
      </c>
      <c r="B8412" t="s">
        <v>703</v>
      </c>
    </row>
    <row r="8413" spans="1:2">
      <c r="A8413" t="s">
        <v>246</v>
      </c>
      <c r="B8413">
        <v>-3.4842200000000001</v>
      </c>
    </row>
    <row r="8414" spans="1:2">
      <c r="A8414" t="s">
        <v>247</v>
      </c>
      <c r="B8414">
        <v>-2.8851499999999999</v>
      </c>
    </row>
    <row r="8415" spans="1:2">
      <c r="A8415" t="s">
        <v>248</v>
      </c>
      <c r="B8415">
        <v>-2.5793599999999999</v>
      </c>
    </row>
    <row r="8416" spans="1:2">
      <c r="A8416" t="s">
        <v>265</v>
      </c>
      <c r="B8416">
        <v>0.05</v>
      </c>
    </row>
    <row r="8417" spans="1:2">
      <c r="A8417" t="s">
        <v>683</v>
      </c>
      <c r="B8417" t="s">
        <v>403</v>
      </c>
    </row>
    <row r="8418" spans="1:2">
      <c r="A8418" t="s">
        <v>684</v>
      </c>
      <c r="B8418" t="s">
        <v>441</v>
      </c>
    </row>
    <row r="8419" spans="1:2">
      <c r="A8419" t="s">
        <v>685</v>
      </c>
      <c r="B8419">
        <v>8.5000000000000006E-3</v>
      </c>
    </row>
    <row r="8420" spans="1:2">
      <c r="A8420" t="s">
        <v>250</v>
      </c>
      <c r="B8420" t="s">
        <v>697</v>
      </c>
    </row>
    <row r="8421" spans="1:2">
      <c r="A8421" t="s">
        <v>252</v>
      </c>
      <c r="B8421" t="s">
        <v>253</v>
      </c>
    </row>
    <row r="8422" spans="1:2">
      <c r="A8422" t="s">
        <v>582</v>
      </c>
    </row>
    <row r="8423" spans="1:2">
      <c r="A8423" t="s">
        <v>241</v>
      </c>
      <c r="B8423">
        <v>-11.4765</v>
      </c>
    </row>
    <row r="8424" spans="1:2">
      <c r="A8424" t="s">
        <v>242</v>
      </c>
      <c r="B8424" s="10">
        <v>5.1153699999999999E-21</v>
      </c>
    </row>
    <row r="8425" spans="1:2">
      <c r="A8425" t="s">
        <v>243</v>
      </c>
      <c r="B8425">
        <v>0</v>
      </c>
    </row>
    <row r="8426" spans="1:2">
      <c r="A8426" t="s">
        <v>244</v>
      </c>
      <c r="B8426">
        <v>126</v>
      </c>
    </row>
    <row r="8427" spans="1:2">
      <c r="A8427" t="s">
        <v>169</v>
      </c>
      <c r="B8427" t="s">
        <v>704</v>
      </c>
    </row>
    <row r="8428" spans="1:2">
      <c r="A8428" t="s">
        <v>246</v>
      </c>
      <c r="B8428">
        <v>-3.4833500000000002</v>
      </c>
    </row>
    <row r="8429" spans="1:2">
      <c r="A8429" t="s">
        <v>247</v>
      </c>
      <c r="B8429">
        <v>-2.8847700000000001</v>
      </c>
    </row>
    <row r="8430" spans="1:2">
      <c r="A8430" t="s">
        <v>248</v>
      </c>
      <c r="B8430">
        <v>-2.5791599999999999</v>
      </c>
    </row>
    <row r="8431" spans="1:2">
      <c r="A8431" t="s">
        <v>265</v>
      </c>
      <c r="B8431">
        <v>0.05</v>
      </c>
    </row>
    <row r="8432" spans="1:2">
      <c r="A8432" t="s">
        <v>683</v>
      </c>
      <c r="B8432" t="s">
        <v>403</v>
      </c>
    </row>
    <row r="8433" spans="1:2">
      <c r="A8433" t="s">
        <v>684</v>
      </c>
      <c r="B8433" t="s">
        <v>441</v>
      </c>
    </row>
    <row r="8434" spans="1:2">
      <c r="A8434" t="s">
        <v>685</v>
      </c>
      <c r="B8434">
        <v>0</v>
      </c>
    </row>
    <row r="8435" spans="1:2">
      <c r="A8435" t="s">
        <v>250</v>
      </c>
      <c r="B8435" t="s">
        <v>697</v>
      </c>
    </row>
    <row r="8436" spans="1:2">
      <c r="A8436" t="s">
        <v>252</v>
      </c>
      <c r="B8436" t="s">
        <v>253</v>
      </c>
    </row>
    <row r="8437" spans="1:2">
      <c r="A8437" t="s">
        <v>533</v>
      </c>
    </row>
    <row r="8438" spans="1:2">
      <c r="A8438" t="s">
        <v>241</v>
      </c>
      <c r="B8438">
        <v>-2.7881</v>
      </c>
    </row>
    <row r="8439" spans="1:2">
      <c r="A8439" t="s">
        <v>242</v>
      </c>
      <c r="B8439">
        <v>5.9994499999999999E-2</v>
      </c>
    </row>
    <row r="8440" spans="1:2">
      <c r="A8440" t="s">
        <v>243</v>
      </c>
      <c r="B8440">
        <v>0</v>
      </c>
    </row>
    <row r="8441" spans="1:2">
      <c r="A8441" t="s">
        <v>244</v>
      </c>
      <c r="B8441">
        <v>126</v>
      </c>
    </row>
    <row r="8442" spans="1:2">
      <c r="A8442" t="s">
        <v>169</v>
      </c>
      <c r="B8442" t="s">
        <v>108</v>
      </c>
    </row>
    <row r="8443" spans="1:2">
      <c r="A8443" t="s">
        <v>246</v>
      </c>
      <c r="B8443">
        <v>-3.4833500000000002</v>
      </c>
    </row>
    <row r="8444" spans="1:2">
      <c r="A8444" t="s">
        <v>247</v>
      </c>
      <c r="B8444">
        <v>-2.8847700000000001</v>
      </c>
    </row>
    <row r="8445" spans="1:2">
      <c r="A8445" t="s">
        <v>248</v>
      </c>
      <c r="B8445">
        <v>-2.5791599999999999</v>
      </c>
    </row>
    <row r="8446" spans="1:2">
      <c r="A8446" t="s">
        <v>265</v>
      </c>
      <c r="B8446">
        <v>0.01</v>
      </c>
    </row>
    <row r="8447" spans="1:2">
      <c r="A8447" t="s">
        <v>683</v>
      </c>
      <c r="B8447" t="s">
        <v>403</v>
      </c>
    </row>
    <row r="8448" spans="1:2">
      <c r="A8448" t="s">
        <v>684</v>
      </c>
      <c r="B8448" t="s">
        <v>441</v>
      </c>
    </row>
    <row r="8449" spans="1:2">
      <c r="A8449" t="s">
        <v>685</v>
      </c>
      <c r="B8449">
        <v>0.06</v>
      </c>
    </row>
    <row r="8450" spans="1:2">
      <c r="A8450" t="s">
        <v>250</v>
      </c>
      <c r="B8450" t="s">
        <v>687</v>
      </c>
    </row>
    <row r="8451" spans="1:2">
      <c r="A8451" t="s">
        <v>252</v>
      </c>
      <c r="B8451" t="s">
        <v>253</v>
      </c>
    </row>
    <row r="8452" spans="1:2">
      <c r="A8452" t="s">
        <v>534</v>
      </c>
    </row>
    <row r="8453" spans="1:2">
      <c r="A8453" t="s">
        <v>241</v>
      </c>
      <c r="B8453">
        <v>-2.5422099999999999</v>
      </c>
    </row>
    <row r="8454" spans="1:2">
      <c r="A8454" t="s">
        <v>242</v>
      </c>
      <c r="B8454">
        <v>0.10553800000000001</v>
      </c>
    </row>
    <row r="8455" spans="1:2">
      <c r="A8455" t="s">
        <v>243</v>
      </c>
      <c r="B8455">
        <v>0</v>
      </c>
    </row>
    <row r="8456" spans="1:2">
      <c r="A8456" t="s">
        <v>244</v>
      </c>
      <c r="B8456">
        <v>126</v>
      </c>
    </row>
    <row r="8457" spans="1:2">
      <c r="A8457" t="s">
        <v>169</v>
      </c>
      <c r="B8457" t="s">
        <v>109</v>
      </c>
    </row>
    <row r="8458" spans="1:2">
      <c r="A8458" t="s">
        <v>246</v>
      </c>
      <c r="B8458">
        <v>-3.4833500000000002</v>
      </c>
    </row>
    <row r="8459" spans="1:2">
      <c r="A8459" t="s">
        <v>247</v>
      </c>
      <c r="B8459">
        <v>-2.8847700000000001</v>
      </c>
    </row>
    <row r="8460" spans="1:2">
      <c r="A8460" t="s">
        <v>248</v>
      </c>
      <c r="B8460">
        <v>-2.5791599999999999</v>
      </c>
    </row>
    <row r="8461" spans="1:2">
      <c r="A8461" t="s">
        <v>265</v>
      </c>
      <c r="B8461">
        <v>0.01</v>
      </c>
    </row>
    <row r="8462" spans="1:2">
      <c r="A8462" t="s">
        <v>683</v>
      </c>
      <c r="B8462" t="s">
        <v>403</v>
      </c>
    </row>
    <row r="8463" spans="1:2">
      <c r="A8463" t="s">
        <v>684</v>
      </c>
      <c r="B8463" t="s">
        <v>441</v>
      </c>
    </row>
    <row r="8464" spans="1:2">
      <c r="A8464" t="s">
        <v>685</v>
      </c>
      <c r="B8464">
        <v>0.1055</v>
      </c>
    </row>
    <row r="8465" spans="1:2">
      <c r="A8465" t="s">
        <v>250</v>
      </c>
      <c r="B8465" t="s">
        <v>687</v>
      </c>
    </row>
    <row r="8466" spans="1:2">
      <c r="A8466" t="s">
        <v>252</v>
      </c>
      <c r="B8466" t="s">
        <v>253</v>
      </c>
    </row>
    <row r="8467" spans="1:2">
      <c r="A8467" t="s">
        <v>535</v>
      </c>
    </row>
    <row r="8468" spans="1:2">
      <c r="A8468" t="s">
        <v>241</v>
      </c>
      <c r="B8468">
        <v>-2.6732300000000002</v>
      </c>
    </row>
    <row r="8469" spans="1:2">
      <c r="A8469" t="s">
        <v>242</v>
      </c>
      <c r="B8469">
        <v>7.8785999999999995E-2</v>
      </c>
    </row>
    <row r="8470" spans="1:2">
      <c r="A8470" t="s">
        <v>243</v>
      </c>
      <c r="B8470">
        <v>0</v>
      </c>
    </row>
    <row r="8471" spans="1:2">
      <c r="A8471" t="s">
        <v>244</v>
      </c>
      <c r="B8471">
        <v>126</v>
      </c>
    </row>
    <row r="8472" spans="1:2">
      <c r="A8472" t="s">
        <v>169</v>
      </c>
      <c r="B8472" t="s">
        <v>110</v>
      </c>
    </row>
    <row r="8473" spans="1:2">
      <c r="A8473" t="s">
        <v>246</v>
      </c>
      <c r="B8473">
        <v>-3.4833500000000002</v>
      </c>
    </row>
    <row r="8474" spans="1:2">
      <c r="A8474" t="s">
        <v>247</v>
      </c>
      <c r="B8474">
        <v>-2.8847700000000001</v>
      </c>
    </row>
    <row r="8475" spans="1:2">
      <c r="A8475" t="s">
        <v>248</v>
      </c>
      <c r="B8475">
        <v>-2.5791599999999999</v>
      </c>
    </row>
    <row r="8476" spans="1:2">
      <c r="A8476" t="s">
        <v>265</v>
      </c>
      <c r="B8476">
        <v>0.01</v>
      </c>
    </row>
    <row r="8477" spans="1:2">
      <c r="A8477" t="s">
        <v>683</v>
      </c>
      <c r="B8477" t="s">
        <v>403</v>
      </c>
    </row>
    <row r="8478" spans="1:2">
      <c r="A8478" t="s">
        <v>684</v>
      </c>
      <c r="B8478" t="s">
        <v>441</v>
      </c>
    </row>
    <row r="8479" spans="1:2">
      <c r="A8479" t="s">
        <v>685</v>
      </c>
      <c r="B8479">
        <v>7.8799999999999995E-2</v>
      </c>
    </row>
    <row r="8480" spans="1:2">
      <c r="A8480" t="s">
        <v>250</v>
      </c>
      <c r="B8480" t="s">
        <v>687</v>
      </c>
    </row>
    <row r="8481" spans="1:2">
      <c r="A8481" t="s">
        <v>252</v>
      </c>
      <c r="B8481" t="s">
        <v>253</v>
      </c>
    </row>
    <row r="8482" spans="1:2">
      <c r="A8482" t="s">
        <v>536</v>
      </c>
    </row>
    <row r="8483" spans="1:2">
      <c r="A8483" t="s">
        <v>241</v>
      </c>
      <c r="B8483">
        <v>-4.2697500000000002</v>
      </c>
    </row>
    <row r="8484" spans="1:2">
      <c r="A8484" t="s">
        <v>242</v>
      </c>
      <c r="B8484">
        <v>5.0095700000000001E-4</v>
      </c>
    </row>
    <row r="8485" spans="1:2">
      <c r="A8485" t="s">
        <v>243</v>
      </c>
      <c r="B8485">
        <v>0</v>
      </c>
    </row>
    <row r="8486" spans="1:2">
      <c r="A8486" t="s">
        <v>244</v>
      </c>
      <c r="B8486">
        <v>126</v>
      </c>
    </row>
    <row r="8487" spans="1:2">
      <c r="A8487" t="s">
        <v>169</v>
      </c>
      <c r="B8487" t="s">
        <v>111</v>
      </c>
    </row>
    <row r="8488" spans="1:2">
      <c r="A8488" t="s">
        <v>246</v>
      </c>
      <c r="B8488">
        <v>-3.4833500000000002</v>
      </c>
    </row>
    <row r="8489" spans="1:2">
      <c r="A8489" t="s">
        <v>247</v>
      </c>
      <c r="B8489">
        <v>-2.8847700000000001</v>
      </c>
    </row>
    <row r="8490" spans="1:2">
      <c r="A8490" t="s">
        <v>248</v>
      </c>
      <c r="B8490">
        <v>-2.5791599999999999</v>
      </c>
    </row>
    <row r="8491" spans="1:2">
      <c r="A8491" t="s">
        <v>265</v>
      </c>
      <c r="B8491">
        <v>0.01</v>
      </c>
    </row>
    <row r="8492" spans="1:2">
      <c r="A8492" t="s">
        <v>683</v>
      </c>
      <c r="B8492" t="s">
        <v>403</v>
      </c>
    </row>
    <row r="8493" spans="1:2">
      <c r="A8493" t="s">
        <v>684</v>
      </c>
      <c r="B8493" t="s">
        <v>441</v>
      </c>
    </row>
    <row r="8494" spans="1:2">
      <c r="A8494" t="s">
        <v>685</v>
      </c>
      <c r="B8494">
        <v>5.0000000000000001E-4</v>
      </c>
    </row>
    <row r="8495" spans="1:2">
      <c r="A8495" t="s">
        <v>250</v>
      </c>
      <c r="B8495" t="s">
        <v>697</v>
      </c>
    </row>
    <row r="8496" spans="1:2">
      <c r="A8496" t="s">
        <v>252</v>
      </c>
      <c r="B8496" t="s">
        <v>253</v>
      </c>
    </row>
    <row r="8497" spans="1:2">
      <c r="A8497" t="s">
        <v>537</v>
      </c>
    </row>
    <row r="8498" spans="1:2">
      <c r="A8498" t="s">
        <v>241</v>
      </c>
      <c r="B8498">
        <v>-2.96618</v>
      </c>
    </row>
    <row r="8499" spans="1:2">
      <c r="A8499" t="s">
        <v>242</v>
      </c>
      <c r="B8499">
        <v>3.8175800000000003E-2</v>
      </c>
    </row>
    <row r="8500" spans="1:2">
      <c r="A8500" t="s">
        <v>243</v>
      </c>
      <c r="B8500">
        <v>0</v>
      </c>
    </row>
    <row r="8501" spans="1:2">
      <c r="A8501" t="s">
        <v>244</v>
      </c>
      <c r="B8501">
        <v>126</v>
      </c>
    </row>
    <row r="8502" spans="1:2">
      <c r="A8502" t="s">
        <v>169</v>
      </c>
      <c r="B8502" t="s">
        <v>113</v>
      </c>
    </row>
    <row r="8503" spans="1:2">
      <c r="A8503" t="s">
        <v>246</v>
      </c>
      <c r="B8503">
        <v>-3.4833500000000002</v>
      </c>
    </row>
    <row r="8504" spans="1:2">
      <c r="A8504" t="s">
        <v>247</v>
      </c>
      <c r="B8504">
        <v>-2.8847700000000001</v>
      </c>
    </row>
    <row r="8505" spans="1:2">
      <c r="A8505" t="s">
        <v>248</v>
      </c>
      <c r="B8505">
        <v>-2.5791599999999999</v>
      </c>
    </row>
    <row r="8506" spans="1:2">
      <c r="A8506" t="s">
        <v>265</v>
      </c>
      <c r="B8506">
        <v>0.01</v>
      </c>
    </row>
    <row r="8507" spans="1:2">
      <c r="A8507" t="s">
        <v>683</v>
      </c>
      <c r="B8507" t="s">
        <v>403</v>
      </c>
    </row>
    <row r="8508" spans="1:2">
      <c r="A8508" t="s">
        <v>684</v>
      </c>
      <c r="B8508" t="s">
        <v>441</v>
      </c>
    </row>
    <row r="8509" spans="1:2">
      <c r="A8509" t="s">
        <v>685</v>
      </c>
      <c r="B8509">
        <v>3.8199999999999998E-2</v>
      </c>
    </row>
    <row r="8510" spans="1:2">
      <c r="A8510" t="s">
        <v>250</v>
      </c>
      <c r="B8510" t="s">
        <v>687</v>
      </c>
    </row>
    <row r="8511" spans="1:2">
      <c r="A8511" t="s">
        <v>252</v>
      </c>
      <c r="B8511" t="s">
        <v>253</v>
      </c>
    </row>
    <row r="8512" spans="1:2">
      <c r="A8512" t="s">
        <v>538</v>
      </c>
    </row>
    <row r="8513" spans="1:2">
      <c r="A8513" t="s">
        <v>241</v>
      </c>
      <c r="B8513">
        <v>-2.8680300000000001</v>
      </c>
    </row>
    <row r="8514" spans="1:2">
      <c r="A8514" t="s">
        <v>242</v>
      </c>
      <c r="B8514">
        <v>4.91937E-2</v>
      </c>
    </row>
    <row r="8515" spans="1:2">
      <c r="A8515" t="s">
        <v>243</v>
      </c>
      <c r="B8515">
        <v>0</v>
      </c>
    </row>
    <row r="8516" spans="1:2">
      <c r="A8516" t="s">
        <v>244</v>
      </c>
      <c r="B8516">
        <v>126</v>
      </c>
    </row>
    <row r="8517" spans="1:2">
      <c r="A8517" t="s">
        <v>169</v>
      </c>
      <c r="B8517" t="s">
        <v>114</v>
      </c>
    </row>
    <row r="8518" spans="1:2">
      <c r="A8518" t="s">
        <v>246</v>
      </c>
      <c r="B8518">
        <v>-3.4833500000000002</v>
      </c>
    </row>
    <row r="8519" spans="1:2">
      <c r="A8519" t="s">
        <v>247</v>
      </c>
      <c r="B8519">
        <v>-2.8847700000000001</v>
      </c>
    </row>
    <row r="8520" spans="1:2">
      <c r="A8520" t="s">
        <v>248</v>
      </c>
      <c r="B8520">
        <v>-2.5791599999999999</v>
      </c>
    </row>
    <row r="8521" spans="1:2">
      <c r="A8521" t="s">
        <v>265</v>
      </c>
      <c r="B8521">
        <v>0.01</v>
      </c>
    </row>
    <row r="8522" spans="1:2">
      <c r="A8522" t="s">
        <v>683</v>
      </c>
      <c r="B8522" t="s">
        <v>403</v>
      </c>
    </row>
    <row r="8523" spans="1:2">
      <c r="A8523" t="s">
        <v>684</v>
      </c>
      <c r="B8523" t="s">
        <v>441</v>
      </c>
    </row>
    <row r="8524" spans="1:2">
      <c r="A8524" t="s">
        <v>685</v>
      </c>
      <c r="B8524">
        <v>4.9200000000000001E-2</v>
      </c>
    </row>
    <row r="8525" spans="1:2">
      <c r="A8525" t="s">
        <v>250</v>
      </c>
      <c r="B8525" t="s">
        <v>687</v>
      </c>
    </row>
    <row r="8526" spans="1:2">
      <c r="A8526" t="s">
        <v>252</v>
      </c>
      <c r="B8526" t="s">
        <v>253</v>
      </c>
    </row>
    <row r="8527" spans="1:2">
      <c r="A8527" t="s">
        <v>539</v>
      </c>
    </row>
    <row r="8528" spans="1:2">
      <c r="A8528" t="s">
        <v>241</v>
      </c>
      <c r="B8528">
        <v>-3.0018099999999999</v>
      </c>
    </row>
    <row r="8529" spans="1:2">
      <c r="A8529" t="s">
        <v>242</v>
      </c>
      <c r="B8529">
        <v>3.4725699999999998E-2</v>
      </c>
    </row>
    <row r="8530" spans="1:2">
      <c r="A8530" t="s">
        <v>243</v>
      </c>
      <c r="B8530">
        <v>0</v>
      </c>
    </row>
    <row r="8531" spans="1:2">
      <c r="A8531" t="s">
        <v>244</v>
      </c>
      <c r="B8531">
        <v>126</v>
      </c>
    </row>
    <row r="8532" spans="1:2">
      <c r="A8532" t="s">
        <v>169</v>
      </c>
      <c r="B8532" t="s">
        <v>115</v>
      </c>
    </row>
    <row r="8533" spans="1:2">
      <c r="A8533" t="s">
        <v>246</v>
      </c>
      <c r="B8533">
        <v>-3.4833500000000002</v>
      </c>
    </row>
    <row r="8534" spans="1:2">
      <c r="A8534" t="s">
        <v>247</v>
      </c>
      <c r="B8534">
        <v>-2.8847700000000001</v>
      </c>
    </row>
    <row r="8535" spans="1:2">
      <c r="A8535" t="s">
        <v>248</v>
      </c>
      <c r="B8535">
        <v>-2.5791599999999999</v>
      </c>
    </row>
    <row r="8536" spans="1:2">
      <c r="A8536" t="s">
        <v>265</v>
      </c>
      <c r="B8536">
        <v>0.01</v>
      </c>
    </row>
    <row r="8537" spans="1:2">
      <c r="A8537" t="s">
        <v>683</v>
      </c>
      <c r="B8537" t="s">
        <v>403</v>
      </c>
    </row>
    <row r="8538" spans="1:2">
      <c r="A8538" t="s">
        <v>684</v>
      </c>
      <c r="B8538" t="s">
        <v>441</v>
      </c>
    </row>
    <row r="8539" spans="1:2">
      <c r="A8539" t="s">
        <v>685</v>
      </c>
      <c r="B8539">
        <v>3.4700000000000002E-2</v>
      </c>
    </row>
    <row r="8540" spans="1:2">
      <c r="A8540" t="s">
        <v>250</v>
      </c>
      <c r="B8540" t="s">
        <v>687</v>
      </c>
    </row>
    <row r="8541" spans="1:2">
      <c r="A8541" t="s">
        <v>252</v>
      </c>
      <c r="B8541" t="s">
        <v>253</v>
      </c>
    </row>
    <row r="8542" spans="1:2">
      <c r="A8542" t="s">
        <v>540</v>
      </c>
    </row>
    <row r="8543" spans="1:2">
      <c r="A8543" t="s">
        <v>241</v>
      </c>
      <c r="B8543">
        <v>-4.6659699999999997</v>
      </c>
    </row>
    <row r="8544" spans="1:2">
      <c r="A8544" t="s">
        <v>242</v>
      </c>
      <c r="B8544" s="10">
        <v>9.7453200000000004E-5</v>
      </c>
    </row>
    <row r="8545" spans="1:2">
      <c r="A8545" t="s">
        <v>243</v>
      </c>
      <c r="B8545">
        <v>0</v>
      </c>
    </row>
    <row r="8546" spans="1:2">
      <c r="A8546" t="s">
        <v>244</v>
      </c>
      <c r="B8546">
        <v>126</v>
      </c>
    </row>
    <row r="8547" spans="1:2">
      <c r="A8547" t="s">
        <v>169</v>
      </c>
      <c r="B8547" t="s">
        <v>116</v>
      </c>
    </row>
    <row r="8548" spans="1:2">
      <c r="A8548" t="s">
        <v>246</v>
      </c>
      <c r="B8548">
        <v>-3.4833500000000002</v>
      </c>
    </row>
    <row r="8549" spans="1:2">
      <c r="A8549" t="s">
        <v>247</v>
      </c>
      <c r="B8549">
        <v>-2.8847700000000001</v>
      </c>
    </row>
    <row r="8550" spans="1:2">
      <c r="A8550" t="s">
        <v>248</v>
      </c>
      <c r="B8550">
        <v>-2.5791599999999999</v>
      </c>
    </row>
    <row r="8551" spans="1:2">
      <c r="A8551" t="s">
        <v>265</v>
      </c>
      <c r="B8551">
        <v>0.01</v>
      </c>
    </row>
    <row r="8552" spans="1:2">
      <c r="A8552" t="s">
        <v>683</v>
      </c>
      <c r="B8552" t="s">
        <v>403</v>
      </c>
    </row>
    <row r="8553" spans="1:2">
      <c r="A8553" t="s">
        <v>684</v>
      </c>
      <c r="B8553" t="s">
        <v>441</v>
      </c>
    </row>
    <row r="8554" spans="1:2">
      <c r="A8554" t="s">
        <v>685</v>
      </c>
      <c r="B8554">
        <v>1E-4</v>
      </c>
    </row>
    <row r="8555" spans="1:2">
      <c r="A8555" t="s">
        <v>250</v>
      </c>
      <c r="B8555" t="s">
        <v>697</v>
      </c>
    </row>
    <row r="8556" spans="1:2">
      <c r="A8556" t="s">
        <v>252</v>
      </c>
      <c r="B8556" t="s">
        <v>253</v>
      </c>
    </row>
    <row r="8557" spans="1:2">
      <c r="A8557" t="s">
        <v>541</v>
      </c>
    </row>
    <row r="8558" spans="1:2">
      <c r="A8558" t="s">
        <v>241</v>
      </c>
      <c r="B8558">
        <v>-5.9537699999999996</v>
      </c>
    </row>
    <row r="8559" spans="1:2">
      <c r="A8559" t="s">
        <v>242</v>
      </c>
      <c r="B8559" s="10">
        <v>2.11681E-7</v>
      </c>
    </row>
    <row r="8560" spans="1:2">
      <c r="A8560" t="s">
        <v>243</v>
      </c>
      <c r="B8560">
        <v>0</v>
      </c>
    </row>
    <row r="8561" spans="1:2">
      <c r="A8561" t="s">
        <v>244</v>
      </c>
      <c r="B8561">
        <v>126</v>
      </c>
    </row>
    <row r="8562" spans="1:2">
      <c r="A8562" t="s">
        <v>169</v>
      </c>
      <c r="B8562" t="s">
        <v>118</v>
      </c>
    </row>
    <row r="8563" spans="1:2">
      <c r="A8563" t="s">
        <v>246</v>
      </c>
      <c r="B8563">
        <v>-3.4833500000000002</v>
      </c>
    </row>
    <row r="8564" spans="1:2">
      <c r="A8564" t="s">
        <v>247</v>
      </c>
      <c r="B8564">
        <v>-2.8847700000000001</v>
      </c>
    </row>
    <row r="8565" spans="1:2">
      <c r="A8565" t="s">
        <v>248</v>
      </c>
      <c r="B8565">
        <v>-2.5791599999999999</v>
      </c>
    </row>
    <row r="8566" spans="1:2">
      <c r="A8566" t="s">
        <v>265</v>
      </c>
      <c r="B8566">
        <v>0.01</v>
      </c>
    </row>
    <row r="8567" spans="1:2">
      <c r="A8567" t="s">
        <v>683</v>
      </c>
      <c r="B8567" t="s">
        <v>403</v>
      </c>
    </row>
    <row r="8568" spans="1:2">
      <c r="A8568" t="s">
        <v>684</v>
      </c>
      <c r="B8568" t="s">
        <v>441</v>
      </c>
    </row>
    <row r="8569" spans="1:2">
      <c r="A8569" t="s">
        <v>685</v>
      </c>
      <c r="B8569">
        <v>0</v>
      </c>
    </row>
    <row r="8570" spans="1:2">
      <c r="A8570" t="s">
        <v>250</v>
      </c>
      <c r="B8570" t="s">
        <v>697</v>
      </c>
    </row>
    <row r="8571" spans="1:2">
      <c r="A8571" t="s">
        <v>252</v>
      </c>
      <c r="B8571" t="s">
        <v>253</v>
      </c>
    </row>
    <row r="8572" spans="1:2">
      <c r="A8572" t="s">
        <v>542</v>
      </c>
    </row>
    <row r="8573" spans="1:2">
      <c r="A8573" t="s">
        <v>241</v>
      </c>
      <c r="B8573">
        <v>-4.4057899999999997</v>
      </c>
    </row>
    <row r="8574" spans="1:2">
      <c r="A8574" t="s">
        <v>242</v>
      </c>
      <c r="B8574">
        <v>2.8990199999999998E-4</v>
      </c>
    </row>
    <row r="8575" spans="1:2">
      <c r="A8575" t="s">
        <v>243</v>
      </c>
      <c r="B8575">
        <v>0</v>
      </c>
    </row>
    <row r="8576" spans="1:2">
      <c r="A8576" t="s">
        <v>244</v>
      </c>
      <c r="B8576">
        <v>126</v>
      </c>
    </row>
    <row r="8577" spans="1:2">
      <c r="A8577" t="s">
        <v>169</v>
      </c>
      <c r="B8577" t="s">
        <v>119</v>
      </c>
    </row>
    <row r="8578" spans="1:2">
      <c r="A8578" t="s">
        <v>246</v>
      </c>
      <c r="B8578">
        <v>-3.4833500000000002</v>
      </c>
    </row>
    <row r="8579" spans="1:2">
      <c r="A8579" t="s">
        <v>247</v>
      </c>
      <c r="B8579">
        <v>-2.8847700000000001</v>
      </c>
    </row>
    <row r="8580" spans="1:2">
      <c r="A8580" t="s">
        <v>248</v>
      </c>
      <c r="B8580">
        <v>-2.5791599999999999</v>
      </c>
    </row>
    <row r="8581" spans="1:2">
      <c r="A8581" t="s">
        <v>265</v>
      </c>
      <c r="B8581">
        <v>0.01</v>
      </c>
    </row>
    <row r="8582" spans="1:2">
      <c r="A8582" t="s">
        <v>683</v>
      </c>
      <c r="B8582" t="s">
        <v>403</v>
      </c>
    </row>
    <row r="8583" spans="1:2">
      <c r="A8583" t="s">
        <v>684</v>
      </c>
      <c r="B8583" t="s">
        <v>441</v>
      </c>
    </row>
    <row r="8584" spans="1:2">
      <c r="A8584" t="s">
        <v>685</v>
      </c>
      <c r="B8584">
        <v>2.9999999999999997E-4</v>
      </c>
    </row>
    <row r="8585" spans="1:2">
      <c r="A8585" t="s">
        <v>250</v>
      </c>
      <c r="B8585" t="s">
        <v>697</v>
      </c>
    </row>
    <row r="8586" spans="1:2">
      <c r="A8586" t="s">
        <v>252</v>
      </c>
      <c r="B8586" t="s">
        <v>253</v>
      </c>
    </row>
    <row r="8587" spans="1:2">
      <c r="A8587" t="s">
        <v>543</v>
      </c>
    </row>
    <row r="8588" spans="1:2">
      <c r="A8588" t="s">
        <v>241</v>
      </c>
      <c r="B8588">
        <v>-4.1392199999999999</v>
      </c>
    </row>
    <row r="8589" spans="1:2">
      <c r="A8589" t="s">
        <v>242</v>
      </c>
      <c r="B8589">
        <v>8.3362699999999998E-4</v>
      </c>
    </row>
    <row r="8590" spans="1:2">
      <c r="A8590" t="s">
        <v>243</v>
      </c>
      <c r="B8590">
        <v>0</v>
      </c>
    </row>
    <row r="8591" spans="1:2">
      <c r="A8591" t="s">
        <v>244</v>
      </c>
      <c r="B8591">
        <v>126</v>
      </c>
    </row>
    <row r="8592" spans="1:2">
      <c r="A8592" t="s">
        <v>169</v>
      </c>
      <c r="B8592" t="s">
        <v>120</v>
      </c>
    </row>
    <row r="8593" spans="1:2">
      <c r="A8593" t="s">
        <v>246</v>
      </c>
      <c r="B8593">
        <v>-3.4833500000000002</v>
      </c>
    </row>
    <row r="8594" spans="1:2">
      <c r="A8594" t="s">
        <v>247</v>
      </c>
      <c r="B8594">
        <v>-2.8847700000000001</v>
      </c>
    </row>
    <row r="8595" spans="1:2">
      <c r="A8595" t="s">
        <v>248</v>
      </c>
      <c r="B8595">
        <v>-2.5791599999999999</v>
      </c>
    </row>
    <row r="8596" spans="1:2">
      <c r="A8596" t="s">
        <v>265</v>
      </c>
      <c r="B8596">
        <v>0.01</v>
      </c>
    </row>
    <row r="8597" spans="1:2">
      <c r="A8597" t="s">
        <v>683</v>
      </c>
      <c r="B8597" t="s">
        <v>403</v>
      </c>
    </row>
    <row r="8598" spans="1:2">
      <c r="A8598" t="s">
        <v>684</v>
      </c>
      <c r="B8598" t="s">
        <v>441</v>
      </c>
    </row>
    <row r="8599" spans="1:2">
      <c r="A8599" t="s">
        <v>685</v>
      </c>
      <c r="B8599">
        <v>8.0000000000000004E-4</v>
      </c>
    </row>
    <row r="8600" spans="1:2">
      <c r="A8600" t="s">
        <v>250</v>
      </c>
      <c r="B8600" t="s">
        <v>697</v>
      </c>
    </row>
    <row r="8601" spans="1:2">
      <c r="A8601" t="s">
        <v>252</v>
      </c>
      <c r="B8601" t="s">
        <v>253</v>
      </c>
    </row>
    <row r="8602" spans="1:2">
      <c r="A8602" t="s">
        <v>544</v>
      </c>
    </row>
    <row r="8603" spans="1:2">
      <c r="A8603" t="s">
        <v>241</v>
      </c>
      <c r="B8603">
        <v>-5.4018699999999997</v>
      </c>
    </row>
    <row r="8604" spans="1:2">
      <c r="A8604" t="s">
        <v>242</v>
      </c>
      <c r="B8604" s="10">
        <v>3.3567800000000001E-6</v>
      </c>
    </row>
    <row r="8605" spans="1:2">
      <c r="A8605" t="s">
        <v>243</v>
      </c>
      <c r="B8605">
        <v>0</v>
      </c>
    </row>
    <row r="8606" spans="1:2">
      <c r="A8606" t="s">
        <v>244</v>
      </c>
      <c r="B8606">
        <v>126</v>
      </c>
    </row>
    <row r="8607" spans="1:2">
      <c r="A8607" t="s">
        <v>169</v>
      </c>
      <c r="B8607" t="s">
        <v>121</v>
      </c>
    </row>
    <row r="8608" spans="1:2">
      <c r="A8608" t="s">
        <v>246</v>
      </c>
      <c r="B8608">
        <v>-3.4833500000000002</v>
      </c>
    </row>
    <row r="8609" spans="1:2">
      <c r="A8609" t="s">
        <v>247</v>
      </c>
      <c r="B8609">
        <v>-2.8847700000000001</v>
      </c>
    </row>
    <row r="8610" spans="1:2">
      <c r="A8610" t="s">
        <v>248</v>
      </c>
      <c r="B8610">
        <v>-2.5791599999999999</v>
      </c>
    </row>
    <row r="8611" spans="1:2">
      <c r="A8611" t="s">
        <v>265</v>
      </c>
      <c r="B8611">
        <v>0.01</v>
      </c>
    </row>
    <row r="8612" spans="1:2">
      <c r="A8612" t="s">
        <v>683</v>
      </c>
      <c r="B8612" t="s">
        <v>403</v>
      </c>
    </row>
    <row r="8613" spans="1:2">
      <c r="A8613" t="s">
        <v>684</v>
      </c>
      <c r="B8613" t="s">
        <v>441</v>
      </c>
    </row>
    <row r="8614" spans="1:2">
      <c r="A8614" t="s">
        <v>685</v>
      </c>
      <c r="B8614">
        <v>0</v>
      </c>
    </row>
    <row r="8615" spans="1:2">
      <c r="A8615" t="s">
        <v>250</v>
      </c>
      <c r="B8615" t="s">
        <v>697</v>
      </c>
    </row>
    <row r="8616" spans="1:2">
      <c r="A8616" t="s">
        <v>252</v>
      </c>
      <c r="B8616" t="s">
        <v>253</v>
      </c>
    </row>
    <row r="8617" spans="1:2">
      <c r="A8617" t="s">
        <v>799</v>
      </c>
    </row>
    <row r="8618" spans="1:2">
      <c r="A8618" t="s">
        <v>241</v>
      </c>
      <c r="B8618">
        <v>-2.7157300000000002</v>
      </c>
    </row>
    <row r="8619" spans="1:2">
      <c r="A8619" t="s">
        <v>242</v>
      </c>
      <c r="B8619">
        <v>7.1355500000000002E-2</v>
      </c>
    </row>
    <row r="8620" spans="1:2">
      <c r="A8620" t="s">
        <v>243</v>
      </c>
      <c r="B8620">
        <v>0</v>
      </c>
    </row>
    <row r="8621" spans="1:2">
      <c r="A8621" t="s">
        <v>244</v>
      </c>
      <c r="B8621">
        <v>126</v>
      </c>
    </row>
    <row r="8622" spans="1:2">
      <c r="A8622" t="s">
        <v>169</v>
      </c>
      <c r="B8622" t="s">
        <v>743</v>
      </c>
    </row>
    <row r="8623" spans="1:2">
      <c r="A8623" t="s">
        <v>246</v>
      </c>
      <c r="B8623">
        <v>-3.4833500000000002</v>
      </c>
    </row>
    <row r="8624" spans="1:2">
      <c r="A8624" t="s">
        <v>247</v>
      </c>
      <c r="B8624">
        <v>-2.8847700000000001</v>
      </c>
    </row>
    <row r="8625" spans="1:2">
      <c r="A8625" t="s">
        <v>248</v>
      </c>
      <c r="B8625">
        <v>-2.5791599999999999</v>
      </c>
    </row>
    <row r="8626" spans="1:2">
      <c r="A8626" t="s">
        <v>265</v>
      </c>
      <c r="B8626">
        <v>0.01</v>
      </c>
    </row>
    <row r="8627" spans="1:2">
      <c r="A8627" t="s">
        <v>683</v>
      </c>
      <c r="B8627" t="s">
        <v>403</v>
      </c>
    </row>
    <row r="8628" spans="1:2">
      <c r="A8628" t="s">
        <v>684</v>
      </c>
      <c r="B8628" t="s">
        <v>441</v>
      </c>
    </row>
    <row r="8629" spans="1:2">
      <c r="A8629" t="s">
        <v>685</v>
      </c>
      <c r="B8629">
        <v>7.1400000000000005E-2</v>
      </c>
    </row>
    <row r="8630" spans="1:2">
      <c r="A8630" t="s">
        <v>250</v>
      </c>
      <c r="B8630" t="s">
        <v>687</v>
      </c>
    </row>
    <row r="8631" spans="1:2">
      <c r="A8631" t="s">
        <v>252</v>
      </c>
      <c r="B8631" t="s">
        <v>253</v>
      </c>
    </row>
    <row r="8632" spans="1:2">
      <c r="A8632" t="s">
        <v>800</v>
      </c>
    </row>
    <row r="8633" spans="1:2">
      <c r="A8633" t="s">
        <v>241</v>
      </c>
      <c r="B8633">
        <v>-2.46482</v>
      </c>
    </row>
    <row r="8634" spans="1:2">
      <c r="A8634" t="s">
        <v>242</v>
      </c>
      <c r="B8634">
        <v>0.124269</v>
      </c>
    </row>
    <row r="8635" spans="1:2">
      <c r="A8635" t="s">
        <v>243</v>
      </c>
      <c r="B8635">
        <v>0</v>
      </c>
    </row>
    <row r="8636" spans="1:2">
      <c r="A8636" t="s">
        <v>244</v>
      </c>
      <c r="B8636">
        <v>126</v>
      </c>
    </row>
    <row r="8637" spans="1:2">
      <c r="A8637" t="s">
        <v>169</v>
      </c>
      <c r="B8637" t="s">
        <v>744</v>
      </c>
    </row>
    <row r="8638" spans="1:2">
      <c r="A8638" t="s">
        <v>246</v>
      </c>
      <c r="B8638">
        <v>-3.4833500000000002</v>
      </c>
    </row>
    <row r="8639" spans="1:2">
      <c r="A8639" t="s">
        <v>247</v>
      </c>
      <c r="B8639">
        <v>-2.8847700000000001</v>
      </c>
    </row>
    <row r="8640" spans="1:2">
      <c r="A8640" t="s">
        <v>248</v>
      </c>
      <c r="B8640">
        <v>-2.5791599999999999</v>
      </c>
    </row>
    <row r="8641" spans="1:2">
      <c r="A8641" t="s">
        <v>265</v>
      </c>
      <c r="B8641">
        <v>0.01</v>
      </c>
    </row>
    <row r="8642" spans="1:2">
      <c r="A8642" t="s">
        <v>683</v>
      </c>
      <c r="B8642" t="s">
        <v>403</v>
      </c>
    </row>
    <row r="8643" spans="1:2">
      <c r="A8643" t="s">
        <v>684</v>
      </c>
      <c r="B8643" t="s">
        <v>441</v>
      </c>
    </row>
    <row r="8644" spans="1:2">
      <c r="A8644" t="s">
        <v>685</v>
      </c>
      <c r="B8644">
        <v>0.12429999999999999</v>
      </c>
    </row>
    <row r="8645" spans="1:2">
      <c r="A8645" t="s">
        <v>250</v>
      </c>
      <c r="B8645" t="s">
        <v>687</v>
      </c>
    </row>
    <row r="8646" spans="1:2">
      <c r="A8646" t="s">
        <v>252</v>
      </c>
      <c r="B8646" t="s">
        <v>253</v>
      </c>
    </row>
    <row r="8647" spans="1:2">
      <c r="A8647" t="s">
        <v>801</v>
      </c>
    </row>
    <row r="8648" spans="1:2">
      <c r="A8648" t="s">
        <v>241</v>
      </c>
      <c r="B8648">
        <v>-2.5818500000000002</v>
      </c>
    </row>
    <row r="8649" spans="1:2">
      <c r="A8649" t="s">
        <v>242</v>
      </c>
      <c r="B8649">
        <v>9.6806400000000001E-2</v>
      </c>
    </row>
    <row r="8650" spans="1:2">
      <c r="A8650" t="s">
        <v>243</v>
      </c>
      <c r="B8650">
        <v>0</v>
      </c>
    </row>
    <row r="8651" spans="1:2">
      <c r="A8651" t="s">
        <v>244</v>
      </c>
      <c r="B8651">
        <v>126</v>
      </c>
    </row>
    <row r="8652" spans="1:2">
      <c r="A8652" t="s">
        <v>169</v>
      </c>
      <c r="B8652" t="s">
        <v>745</v>
      </c>
    </row>
    <row r="8653" spans="1:2">
      <c r="A8653" t="s">
        <v>246</v>
      </c>
      <c r="B8653">
        <v>-3.4833500000000002</v>
      </c>
    </row>
    <row r="8654" spans="1:2">
      <c r="A8654" t="s">
        <v>247</v>
      </c>
      <c r="B8654">
        <v>-2.8847700000000001</v>
      </c>
    </row>
    <row r="8655" spans="1:2">
      <c r="A8655" t="s">
        <v>248</v>
      </c>
      <c r="B8655">
        <v>-2.5791599999999999</v>
      </c>
    </row>
    <row r="8656" spans="1:2">
      <c r="A8656" t="s">
        <v>265</v>
      </c>
      <c r="B8656">
        <v>0.01</v>
      </c>
    </row>
    <row r="8657" spans="1:2">
      <c r="A8657" t="s">
        <v>683</v>
      </c>
      <c r="B8657" t="s">
        <v>403</v>
      </c>
    </row>
    <row r="8658" spans="1:2">
      <c r="A8658" t="s">
        <v>684</v>
      </c>
      <c r="B8658" t="s">
        <v>441</v>
      </c>
    </row>
    <row r="8659" spans="1:2">
      <c r="A8659" t="s">
        <v>685</v>
      </c>
      <c r="B8659">
        <v>9.6799999999999997E-2</v>
      </c>
    </row>
    <row r="8660" spans="1:2">
      <c r="A8660" t="s">
        <v>250</v>
      </c>
      <c r="B8660" t="s">
        <v>687</v>
      </c>
    </row>
    <row r="8661" spans="1:2">
      <c r="A8661" t="s">
        <v>252</v>
      </c>
      <c r="B8661" t="s">
        <v>253</v>
      </c>
    </row>
    <row r="8662" spans="1:2">
      <c r="A8662" t="s">
        <v>802</v>
      </c>
    </row>
    <row r="8663" spans="1:2">
      <c r="A8663" t="s">
        <v>241</v>
      </c>
      <c r="B8663">
        <v>-4.0977300000000003</v>
      </c>
    </row>
    <row r="8664" spans="1:2">
      <c r="A8664" t="s">
        <v>242</v>
      </c>
      <c r="B8664">
        <v>9.7692999999999999E-4</v>
      </c>
    </row>
    <row r="8665" spans="1:2">
      <c r="A8665" t="s">
        <v>243</v>
      </c>
      <c r="B8665">
        <v>0</v>
      </c>
    </row>
    <row r="8666" spans="1:2">
      <c r="A8666" t="s">
        <v>244</v>
      </c>
      <c r="B8666">
        <v>126</v>
      </c>
    </row>
    <row r="8667" spans="1:2">
      <c r="A8667" t="s">
        <v>169</v>
      </c>
      <c r="B8667" t="s">
        <v>746</v>
      </c>
    </row>
    <row r="8668" spans="1:2">
      <c r="A8668" t="s">
        <v>246</v>
      </c>
      <c r="B8668">
        <v>-3.4833500000000002</v>
      </c>
    </row>
    <row r="8669" spans="1:2">
      <c r="A8669" t="s">
        <v>247</v>
      </c>
      <c r="B8669">
        <v>-2.8847700000000001</v>
      </c>
    </row>
    <row r="8670" spans="1:2">
      <c r="A8670" t="s">
        <v>248</v>
      </c>
      <c r="B8670">
        <v>-2.5791599999999999</v>
      </c>
    </row>
    <row r="8671" spans="1:2">
      <c r="A8671" t="s">
        <v>265</v>
      </c>
      <c r="B8671">
        <v>0.01</v>
      </c>
    </row>
    <row r="8672" spans="1:2">
      <c r="A8672" t="s">
        <v>683</v>
      </c>
      <c r="B8672" t="s">
        <v>403</v>
      </c>
    </row>
    <row r="8673" spans="1:2">
      <c r="A8673" t="s">
        <v>684</v>
      </c>
      <c r="B8673" t="s">
        <v>441</v>
      </c>
    </row>
    <row r="8674" spans="1:2">
      <c r="A8674" t="s">
        <v>685</v>
      </c>
      <c r="B8674">
        <v>1E-3</v>
      </c>
    </row>
    <row r="8675" spans="1:2">
      <c r="A8675" t="s">
        <v>250</v>
      </c>
      <c r="B8675" t="s">
        <v>697</v>
      </c>
    </row>
    <row r="8676" spans="1:2">
      <c r="A8676" t="s">
        <v>252</v>
      </c>
      <c r="B8676" t="s">
        <v>253</v>
      </c>
    </row>
    <row r="8677" spans="1:2">
      <c r="A8677" t="s">
        <v>803</v>
      </c>
    </row>
    <row r="8678" spans="1:2">
      <c r="A8678" t="s">
        <v>241</v>
      </c>
      <c r="B8678">
        <v>-2.8555999999999999</v>
      </c>
    </row>
    <row r="8679" spans="1:2">
      <c r="A8679" t="s">
        <v>242</v>
      </c>
      <c r="B8679">
        <v>5.0759499999999999E-2</v>
      </c>
    </row>
    <row r="8680" spans="1:2">
      <c r="A8680" t="s">
        <v>243</v>
      </c>
      <c r="B8680">
        <v>0</v>
      </c>
    </row>
    <row r="8681" spans="1:2">
      <c r="A8681" t="s">
        <v>244</v>
      </c>
      <c r="B8681">
        <v>126</v>
      </c>
    </row>
    <row r="8682" spans="1:2">
      <c r="A8682" t="s">
        <v>169</v>
      </c>
      <c r="B8682" t="s">
        <v>747</v>
      </c>
    </row>
    <row r="8683" spans="1:2">
      <c r="A8683" t="s">
        <v>246</v>
      </c>
      <c r="B8683">
        <v>-3.4833500000000002</v>
      </c>
    </row>
    <row r="8684" spans="1:2">
      <c r="A8684" t="s">
        <v>247</v>
      </c>
      <c r="B8684">
        <v>-2.8847700000000001</v>
      </c>
    </row>
    <row r="8685" spans="1:2">
      <c r="A8685" t="s">
        <v>248</v>
      </c>
      <c r="B8685">
        <v>-2.5791599999999999</v>
      </c>
    </row>
    <row r="8686" spans="1:2">
      <c r="A8686" t="s">
        <v>265</v>
      </c>
      <c r="B8686">
        <v>0.01</v>
      </c>
    </row>
    <row r="8687" spans="1:2">
      <c r="A8687" t="s">
        <v>683</v>
      </c>
      <c r="B8687" t="s">
        <v>403</v>
      </c>
    </row>
    <row r="8688" spans="1:2">
      <c r="A8688" t="s">
        <v>684</v>
      </c>
      <c r="B8688" t="s">
        <v>441</v>
      </c>
    </row>
    <row r="8689" spans="1:2">
      <c r="A8689" t="s">
        <v>685</v>
      </c>
      <c r="B8689">
        <v>5.0799999999999998E-2</v>
      </c>
    </row>
    <row r="8690" spans="1:2">
      <c r="A8690" t="s">
        <v>250</v>
      </c>
      <c r="B8690" t="s">
        <v>687</v>
      </c>
    </row>
    <row r="8691" spans="1:2">
      <c r="A8691" t="s">
        <v>252</v>
      </c>
      <c r="B8691" t="s">
        <v>253</v>
      </c>
    </row>
    <row r="8692" spans="1:2">
      <c r="A8692" t="s">
        <v>804</v>
      </c>
    </row>
    <row r="8693" spans="1:2">
      <c r="A8693" t="s">
        <v>241</v>
      </c>
      <c r="B8693">
        <v>-2.7420599999999999</v>
      </c>
    </row>
    <row r="8694" spans="1:2">
      <c r="A8694" t="s">
        <v>242</v>
      </c>
      <c r="B8694">
        <v>6.7038100000000003E-2</v>
      </c>
    </row>
    <row r="8695" spans="1:2">
      <c r="A8695" t="s">
        <v>243</v>
      </c>
      <c r="B8695">
        <v>0</v>
      </c>
    </row>
    <row r="8696" spans="1:2">
      <c r="A8696" t="s">
        <v>244</v>
      </c>
      <c r="B8696">
        <v>126</v>
      </c>
    </row>
    <row r="8697" spans="1:2">
      <c r="A8697" t="s">
        <v>169</v>
      </c>
      <c r="B8697" t="s">
        <v>748</v>
      </c>
    </row>
    <row r="8698" spans="1:2">
      <c r="A8698" t="s">
        <v>246</v>
      </c>
      <c r="B8698">
        <v>-3.4833500000000002</v>
      </c>
    </row>
    <row r="8699" spans="1:2">
      <c r="A8699" t="s">
        <v>247</v>
      </c>
      <c r="B8699">
        <v>-2.8847700000000001</v>
      </c>
    </row>
    <row r="8700" spans="1:2">
      <c r="A8700" t="s">
        <v>248</v>
      </c>
      <c r="B8700">
        <v>-2.5791599999999999</v>
      </c>
    </row>
    <row r="8701" spans="1:2">
      <c r="A8701" t="s">
        <v>265</v>
      </c>
      <c r="B8701">
        <v>0.01</v>
      </c>
    </row>
    <row r="8702" spans="1:2">
      <c r="A8702" t="s">
        <v>683</v>
      </c>
      <c r="B8702" t="s">
        <v>403</v>
      </c>
    </row>
    <row r="8703" spans="1:2">
      <c r="A8703" t="s">
        <v>684</v>
      </c>
      <c r="B8703" t="s">
        <v>441</v>
      </c>
    </row>
    <row r="8704" spans="1:2">
      <c r="A8704" t="s">
        <v>685</v>
      </c>
      <c r="B8704">
        <v>6.7000000000000004E-2</v>
      </c>
    </row>
    <row r="8705" spans="1:2">
      <c r="A8705" t="s">
        <v>250</v>
      </c>
      <c r="B8705" t="s">
        <v>687</v>
      </c>
    </row>
    <row r="8706" spans="1:2">
      <c r="A8706" t="s">
        <v>252</v>
      </c>
      <c r="B8706" t="s">
        <v>253</v>
      </c>
    </row>
    <row r="8707" spans="1:2">
      <c r="A8707" t="s">
        <v>805</v>
      </c>
    </row>
    <row r="8708" spans="1:2">
      <c r="A8708" t="s">
        <v>241</v>
      </c>
      <c r="B8708">
        <v>-2.8527900000000002</v>
      </c>
    </row>
    <row r="8709" spans="1:2">
      <c r="A8709" t="s">
        <v>242</v>
      </c>
      <c r="B8709">
        <v>5.1119199999999997E-2</v>
      </c>
    </row>
    <row r="8710" spans="1:2">
      <c r="A8710" t="s">
        <v>243</v>
      </c>
      <c r="B8710">
        <v>0</v>
      </c>
    </row>
    <row r="8711" spans="1:2">
      <c r="A8711" t="s">
        <v>244</v>
      </c>
      <c r="B8711">
        <v>126</v>
      </c>
    </row>
    <row r="8712" spans="1:2">
      <c r="A8712" t="s">
        <v>169</v>
      </c>
      <c r="B8712" t="s">
        <v>749</v>
      </c>
    </row>
    <row r="8713" spans="1:2">
      <c r="A8713" t="s">
        <v>246</v>
      </c>
      <c r="B8713">
        <v>-3.4833500000000002</v>
      </c>
    </row>
    <row r="8714" spans="1:2">
      <c r="A8714" t="s">
        <v>247</v>
      </c>
      <c r="B8714">
        <v>-2.8847700000000001</v>
      </c>
    </row>
    <row r="8715" spans="1:2">
      <c r="A8715" t="s">
        <v>248</v>
      </c>
      <c r="B8715">
        <v>-2.5791599999999999</v>
      </c>
    </row>
    <row r="8716" spans="1:2">
      <c r="A8716" t="s">
        <v>265</v>
      </c>
      <c r="B8716">
        <v>0.01</v>
      </c>
    </row>
    <row r="8717" spans="1:2">
      <c r="A8717" t="s">
        <v>683</v>
      </c>
      <c r="B8717" t="s">
        <v>403</v>
      </c>
    </row>
    <row r="8718" spans="1:2">
      <c r="A8718" t="s">
        <v>684</v>
      </c>
      <c r="B8718" t="s">
        <v>441</v>
      </c>
    </row>
    <row r="8719" spans="1:2">
      <c r="A8719" t="s">
        <v>685</v>
      </c>
      <c r="B8719">
        <v>5.11E-2</v>
      </c>
    </row>
    <row r="8720" spans="1:2">
      <c r="A8720" t="s">
        <v>250</v>
      </c>
      <c r="B8720" t="s">
        <v>687</v>
      </c>
    </row>
    <row r="8721" spans="1:2">
      <c r="A8721" t="s">
        <v>252</v>
      </c>
      <c r="B8721" t="s">
        <v>253</v>
      </c>
    </row>
    <row r="8722" spans="1:2">
      <c r="A8722" t="s">
        <v>806</v>
      </c>
    </row>
    <row r="8723" spans="1:2">
      <c r="A8723" t="s">
        <v>241</v>
      </c>
      <c r="B8723">
        <v>-4.3765200000000002</v>
      </c>
    </row>
    <row r="8724" spans="1:2">
      <c r="A8724" t="s">
        <v>242</v>
      </c>
      <c r="B8724">
        <v>3.2656299999999998E-4</v>
      </c>
    </row>
    <row r="8725" spans="1:2">
      <c r="A8725" t="s">
        <v>243</v>
      </c>
      <c r="B8725">
        <v>0</v>
      </c>
    </row>
    <row r="8726" spans="1:2">
      <c r="A8726" t="s">
        <v>244</v>
      </c>
      <c r="B8726">
        <v>126</v>
      </c>
    </row>
    <row r="8727" spans="1:2">
      <c r="A8727" t="s">
        <v>169</v>
      </c>
      <c r="B8727" t="s">
        <v>750</v>
      </c>
    </row>
    <row r="8728" spans="1:2">
      <c r="A8728" t="s">
        <v>246</v>
      </c>
      <c r="B8728">
        <v>-3.4833500000000002</v>
      </c>
    </row>
    <row r="8729" spans="1:2">
      <c r="A8729" t="s">
        <v>247</v>
      </c>
      <c r="B8729">
        <v>-2.8847700000000001</v>
      </c>
    </row>
    <row r="8730" spans="1:2">
      <c r="A8730" t="s">
        <v>248</v>
      </c>
      <c r="B8730">
        <v>-2.5791599999999999</v>
      </c>
    </row>
    <row r="8731" spans="1:2">
      <c r="A8731" t="s">
        <v>265</v>
      </c>
      <c r="B8731">
        <v>0.01</v>
      </c>
    </row>
    <row r="8732" spans="1:2">
      <c r="A8732" t="s">
        <v>683</v>
      </c>
      <c r="B8732" t="s">
        <v>403</v>
      </c>
    </row>
    <row r="8733" spans="1:2">
      <c r="A8733" t="s">
        <v>684</v>
      </c>
      <c r="B8733" t="s">
        <v>441</v>
      </c>
    </row>
    <row r="8734" spans="1:2">
      <c r="A8734" t="s">
        <v>685</v>
      </c>
      <c r="B8734">
        <v>2.9999999999999997E-4</v>
      </c>
    </row>
    <row r="8735" spans="1:2">
      <c r="A8735" t="s">
        <v>250</v>
      </c>
      <c r="B8735" t="s">
        <v>697</v>
      </c>
    </row>
    <row r="8736" spans="1:2">
      <c r="A8736" t="s">
        <v>252</v>
      </c>
      <c r="B8736" t="s">
        <v>253</v>
      </c>
    </row>
    <row r="8737" spans="1:2">
      <c r="A8737" t="s">
        <v>807</v>
      </c>
    </row>
    <row r="8738" spans="1:2">
      <c r="A8738" t="s">
        <v>241</v>
      </c>
      <c r="B8738">
        <v>-5.8096500000000004</v>
      </c>
    </row>
    <row r="8739" spans="1:2">
      <c r="A8739" t="s">
        <v>242</v>
      </c>
      <c r="B8739" s="10">
        <v>4.4321800000000002E-7</v>
      </c>
    </row>
    <row r="8740" spans="1:2">
      <c r="A8740" t="s">
        <v>243</v>
      </c>
      <c r="B8740">
        <v>0</v>
      </c>
    </row>
    <row r="8741" spans="1:2">
      <c r="A8741" t="s">
        <v>244</v>
      </c>
      <c r="B8741">
        <v>126</v>
      </c>
    </row>
    <row r="8742" spans="1:2">
      <c r="A8742" t="s">
        <v>169</v>
      </c>
      <c r="B8742" t="s">
        <v>751</v>
      </c>
    </row>
    <row r="8743" spans="1:2">
      <c r="A8743" t="s">
        <v>246</v>
      </c>
      <c r="B8743">
        <v>-3.4833500000000002</v>
      </c>
    </row>
    <row r="8744" spans="1:2">
      <c r="A8744" t="s">
        <v>247</v>
      </c>
      <c r="B8744">
        <v>-2.8847700000000001</v>
      </c>
    </row>
    <row r="8745" spans="1:2">
      <c r="A8745" t="s">
        <v>248</v>
      </c>
      <c r="B8745">
        <v>-2.5791599999999999</v>
      </c>
    </row>
    <row r="8746" spans="1:2">
      <c r="A8746" t="s">
        <v>265</v>
      </c>
      <c r="B8746">
        <v>0.01</v>
      </c>
    </row>
    <row r="8747" spans="1:2">
      <c r="A8747" t="s">
        <v>683</v>
      </c>
      <c r="B8747" t="s">
        <v>403</v>
      </c>
    </row>
    <row r="8748" spans="1:2">
      <c r="A8748" t="s">
        <v>684</v>
      </c>
      <c r="B8748" t="s">
        <v>441</v>
      </c>
    </row>
    <row r="8749" spans="1:2">
      <c r="A8749" t="s">
        <v>685</v>
      </c>
      <c r="B8749">
        <v>0</v>
      </c>
    </row>
    <row r="8750" spans="1:2">
      <c r="A8750" t="s">
        <v>250</v>
      </c>
      <c r="B8750" t="s">
        <v>697</v>
      </c>
    </row>
    <row r="8751" spans="1:2">
      <c r="A8751" t="s">
        <v>252</v>
      </c>
      <c r="B8751" t="s">
        <v>253</v>
      </c>
    </row>
    <row r="8752" spans="1:2">
      <c r="A8752" t="s">
        <v>808</v>
      </c>
    </row>
    <row r="8753" spans="1:2">
      <c r="A8753" t="s">
        <v>241</v>
      </c>
      <c r="B8753">
        <v>-4.2544300000000002</v>
      </c>
    </row>
    <row r="8754" spans="1:2">
      <c r="A8754" t="s">
        <v>242</v>
      </c>
      <c r="B8754">
        <v>5.3224000000000001E-4</v>
      </c>
    </row>
    <row r="8755" spans="1:2">
      <c r="A8755" t="s">
        <v>243</v>
      </c>
      <c r="B8755">
        <v>0</v>
      </c>
    </row>
    <row r="8756" spans="1:2">
      <c r="A8756" t="s">
        <v>244</v>
      </c>
      <c r="B8756">
        <v>126</v>
      </c>
    </row>
    <row r="8757" spans="1:2">
      <c r="A8757" t="s">
        <v>169</v>
      </c>
      <c r="B8757" t="s">
        <v>752</v>
      </c>
    </row>
    <row r="8758" spans="1:2">
      <c r="A8758" t="s">
        <v>246</v>
      </c>
      <c r="B8758">
        <v>-3.4833500000000002</v>
      </c>
    </row>
    <row r="8759" spans="1:2">
      <c r="A8759" t="s">
        <v>247</v>
      </c>
      <c r="B8759">
        <v>-2.8847700000000001</v>
      </c>
    </row>
    <row r="8760" spans="1:2">
      <c r="A8760" t="s">
        <v>248</v>
      </c>
      <c r="B8760">
        <v>-2.5791599999999999</v>
      </c>
    </row>
    <row r="8761" spans="1:2">
      <c r="A8761" t="s">
        <v>265</v>
      </c>
      <c r="B8761">
        <v>0.01</v>
      </c>
    </row>
    <row r="8762" spans="1:2">
      <c r="A8762" t="s">
        <v>683</v>
      </c>
      <c r="B8762" t="s">
        <v>403</v>
      </c>
    </row>
    <row r="8763" spans="1:2">
      <c r="A8763" t="s">
        <v>684</v>
      </c>
      <c r="B8763" t="s">
        <v>441</v>
      </c>
    </row>
    <row r="8764" spans="1:2">
      <c r="A8764" t="s">
        <v>685</v>
      </c>
      <c r="B8764">
        <v>5.0000000000000001E-4</v>
      </c>
    </row>
    <row r="8765" spans="1:2">
      <c r="A8765" t="s">
        <v>250</v>
      </c>
      <c r="B8765" t="s">
        <v>697</v>
      </c>
    </row>
    <row r="8766" spans="1:2">
      <c r="A8766" t="s">
        <v>252</v>
      </c>
      <c r="B8766" t="s">
        <v>253</v>
      </c>
    </row>
    <row r="8767" spans="1:2">
      <c r="A8767" t="s">
        <v>809</v>
      </c>
    </row>
    <row r="8768" spans="1:2">
      <c r="A8768" t="s">
        <v>241</v>
      </c>
      <c r="B8768">
        <v>-3.9572400000000001</v>
      </c>
    </row>
    <row r="8769" spans="1:2">
      <c r="A8769" t="s">
        <v>242</v>
      </c>
      <c r="B8769">
        <v>1.6517299999999999E-3</v>
      </c>
    </row>
    <row r="8770" spans="1:2">
      <c r="A8770" t="s">
        <v>243</v>
      </c>
      <c r="B8770">
        <v>0</v>
      </c>
    </row>
    <row r="8771" spans="1:2">
      <c r="A8771" t="s">
        <v>244</v>
      </c>
      <c r="B8771">
        <v>126</v>
      </c>
    </row>
    <row r="8772" spans="1:2">
      <c r="A8772" t="s">
        <v>169</v>
      </c>
      <c r="B8772" t="s">
        <v>753</v>
      </c>
    </row>
    <row r="8773" spans="1:2">
      <c r="A8773" t="s">
        <v>246</v>
      </c>
      <c r="B8773">
        <v>-3.4833500000000002</v>
      </c>
    </row>
    <row r="8774" spans="1:2">
      <c r="A8774" t="s">
        <v>247</v>
      </c>
      <c r="B8774">
        <v>-2.8847700000000001</v>
      </c>
    </row>
    <row r="8775" spans="1:2">
      <c r="A8775" t="s">
        <v>248</v>
      </c>
      <c r="B8775">
        <v>-2.5791599999999999</v>
      </c>
    </row>
    <row r="8776" spans="1:2">
      <c r="A8776" t="s">
        <v>265</v>
      </c>
      <c r="B8776">
        <v>0.01</v>
      </c>
    </row>
    <row r="8777" spans="1:2">
      <c r="A8777" t="s">
        <v>683</v>
      </c>
      <c r="B8777" t="s">
        <v>403</v>
      </c>
    </row>
    <row r="8778" spans="1:2">
      <c r="A8778" t="s">
        <v>684</v>
      </c>
      <c r="B8778" t="s">
        <v>441</v>
      </c>
    </row>
    <row r="8779" spans="1:2">
      <c r="A8779" t="s">
        <v>685</v>
      </c>
      <c r="B8779">
        <v>1.6999999999999999E-3</v>
      </c>
    </row>
    <row r="8780" spans="1:2">
      <c r="A8780" t="s">
        <v>250</v>
      </c>
      <c r="B8780" t="s">
        <v>697</v>
      </c>
    </row>
    <row r="8781" spans="1:2">
      <c r="A8781" t="s">
        <v>252</v>
      </c>
      <c r="B8781" t="s">
        <v>253</v>
      </c>
    </row>
    <row r="8782" spans="1:2">
      <c r="A8782" t="s">
        <v>810</v>
      </c>
    </row>
    <row r="8783" spans="1:2">
      <c r="A8783" t="s">
        <v>241</v>
      </c>
      <c r="B8783">
        <v>-4.9223299999999997</v>
      </c>
    </row>
    <row r="8784" spans="1:2">
      <c r="A8784" t="s">
        <v>242</v>
      </c>
      <c r="B8784" s="10">
        <v>3.1547500000000002E-5</v>
      </c>
    </row>
    <row r="8785" spans="1:2">
      <c r="A8785" t="s">
        <v>243</v>
      </c>
      <c r="B8785">
        <v>0</v>
      </c>
    </row>
    <row r="8786" spans="1:2">
      <c r="A8786" t="s">
        <v>244</v>
      </c>
      <c r="B8786">
        <v>126</v>
      </c>
    </row>
    <row r="8787" spans="1:2">
      <c r="A8787" t="s">
        <v>169</v>
      </c>
      <c r="B8787" t="s">
        <v>754</v>
      </c>
    </row>
    <row r="8788" spans="1:2">
      <c r="A8788" t="s">
        <v>246</v>
      </c>
      <c r="B8788">
        <v>-3.4833500000000002</v>
      </c>
    </row>
    <row r="8789" spans="1:2">
      <c r="A8789" t="s">
        <v>247</v>
      </c>
      <c r="B8789">
        <v>-2.8847700000000001</v>
      </c>
    </row>
    <row r="8790" spans="1:2">
      <c r="A8790" t="s">
        <v>248</v>
      </c>
      <c r="B8790">
        <v>-2.5791599999999999</v>
      </c>
    </row>
    <row r="8791" spans="1:2">
      <c r="A8791" t="s">
        <v>265</v>
      </c>
      <c r="B8791">
        <v>0.01</v>
      </c>
    </row>
    <row r="8792" spans="1:2">
      <c r="A8792" t="s">
        <v>683</v>
      </c>
      <c r="B8792" t="s">
        <v>403</v>
      </c>
    </row>
    <row r="8793" spans="1:2">
      <c r="A8793" t="s">
        <v>684</v>
      </c>
      <c r="B8793" t="s">
        <v>441</v>
      </c>
    </row>
    <row r="8794" spans="1:2">
      <c r="A8794" t="s">
        <v>685</v>
      </c>
      <c r="B8794">
        <v>0</v>
      </c>
    </row>
    <row r="8795" spans="1:2">
      <c r="A8795" t="s">
        <v>250</v>
      </c>
      <c r="B8795" t="s">
        <v>697</v>
      </c>
    </row>
    <row r="8796" spans="1:2">
      <c r="A8796" t="s">
        <v>252</v>
      </c>
      <c r="B8796" t="s">
        <v>253</v>
      </c>
    </row>
    <row r="8797" spans="1:2">
      <c r="A8797" t="s">
        <v>557</v>
      </c>
    </row>
    <row r="8798" spans="1:2">
      <c r="A8798" t="s">
        <v>241</v>
      </c>
      <c r="B8798">
        <v>-10.8408</v>
      </c>
    </row>
    <row r="8799" spans="1:2">
      <c r="A8799" t="s">
        <v>242</v>
      </c>
      <c r="B8799" s="10">
        <v>1.61801E-19</v>
      </c>
    </row>
    <row r="8800" spans="1:2">
      <c r="A8800" t="s">
        <v>243</v>
      </c>
      <c r="B8800">
        <v>0</v>
      </c>
    </row>
    <row r="8801" spans="1:2">
      <c r="A8801" t="s">
        <v>244</v>
      </c>
      <c r="B8801">
        <v>126</v>
      </c>
    </row>
    <row r="8802" spans="1:2">
      <c r="A8802" t="s">
        <v>169</v>
      </c>
      <c r="B8802" t="s">
        <v>710</v>
      </c>
    </row>
    <row r="8803" spans="1:2">
      <c r="A8803" t="s">
        <v>246</v>
      </c>
      <c r="B8803">
        <v>-3.4833500000000002</v>
      </c>
    </row>
    <row r="8804" spans="1:2">
      <c r="A8804" t="s">
        <v>247</v>
      </c>
      <c r="B8804">
        <v>-2.8847700000000001</v>
      </c>
    </row>
    <row r="8805" spans="1:2">
      <c r="A8805" t="s">
        <v>248</v>
      </c>
      <c r="B8805">
        <v>-2.5791599999999999</v>
      </c>
    </row>
    <row r="8806" spans="1:2">
      <c r="A8806" t="s">
        <v>265</v>
      </c>
      <c r="B8806">
        <v>0.01</v>
      </c>
    </row>
    <row r="8807" spans="1:2">
      <c r="A8807" t="s">
        <v>683</v>
      </c>
      <c r="B8807" t="s">
        <v>403</v>
      </c>
    </row>
    <row r="8808" spans="1:2">
      <c r="A8808" t="s">
        <v>684</v>
      </c>
      <c r="B8808" t="s">
        <v>441</v>
      </c>
    </row>
    <row r="8809" spans="1:2">
      <c r="A8809" t="s">
        <v>685</v>
      </c>
      <c r="B8809">
        <v>0</v>
      </c>
    </row>
    <row r="8810" spans="1:2">
      <c r="A8810" t="s">
        <v>250</v>
      </c>
      <c r="B8810" t="s">
        <v>697</v>
      </c>
    </row>
    <row r="8811" spans="1:2">
      <c r="A8811" t="s">
        <v>252</v>
      </c>
      <c r="B8811" t="s">
        <v>253</v>
      </c>
    </row>
    <row r="8812" spans="1:2">
      <c r="A8812" t="s">
        <v>558</v>
      </c>
    </row>
    <row r="8813" spans="1:2">
      <c r="A8813" t="s">
        <v>241</v>
      </c>
      <c r="B8813">
        <v>-10.8408</v>
      </c>
    </row>
    <row r="8814" spans="1:2">
      <c r="A8814" t="s">
        <v>242</v>
      </c>
      <c r="B8814" s="10">
        <v>1.61801E-19</v>
      </c>
    </row>
    <row r="8815" spans="1:2">
      <c r="A8815" t="s">
        <v>243</v>
      </c>
      <c r="B8815">
        <v>0</v>
      </c>
    </row>
    <row r="8816" spans="1:2">
      <c r="A8816" t="s">
        <v>244</v>
      </c>
      <c r="B8816">
        <v>126</v>
      </c>
    </row>
    <row r="8817" spans="1:2">
      <c r="A8817" t="s">
        <v>169</v>
      </c>
      <c r="B8817" t="s">
        <v>698</v>
      </c>
    </row>
    <row r="8818" spans="1:2">
      <c r="A8818" t="s">
        <v>246</v>
      </c>
      <c r="B8818">
        <v>-3.4833500000000002</v>
      </c>
    </row>
    <row r="8819" spans="1:2">
      <c r="A8819" t="s">
        <v>247</v>
      </c>
      <c r="B8819">
        <v>-2.8847700000000001</v>
      </c>
    </row>
    <row r="8820" spans="1:2">
      <c r="A8820" t="s">
        <v>248</v>
      </c>
      <c r="B8820">
        <v>-2.5791599999999999</v>
      </c>
    </row>
    <row r="8821" spans="1:2">
      <c r="A8821" t="s">
        <v>265</v>
      </c>
      <c r="B8821">
        <v>0.01</v>
      </c>
    </row>
    <row r="8822" spans="1:2">
      <c r="A8822" t="s">
        <v>683</v>
      </c>
      <c r="B8822" t="s">
        <v>403</v>
      </c>
    </row>
    <row r="8823" spans="1:2">
      <c r="A8823" t="s">
        <v>684</v>
      </c>
      <c r="B8823" t="s">
        <v>441</v>
      </c>
    </row>
    <row r="8824" spans="1:2">
      <c r="A8824" t="s">
        <v>685</v>
      </c>
      <c r="B8824">
        <v>0</v>
      </c>
    </row>
    <row r="8825" spans="1:2">
      <c r="A8825" t="s">
        <v>250</v>
      </c>
      <c r="B8825" t="s">
        <v>697</v>
      </c>
    </row>
    <row r="8826" spans="1:2">
      <c r="A8826" t="s">
        <v>252</v>
      </c>
      <c r="B8826" t="s">
        <v>253</v>
      </c>
    </row>
    <row r="8827" spans="1:2">
      <c r="A8827" t="s">
        <v>559</v>
      </c>
    </row>
    <row r="8828" spans="1:2">
      <c r="A8828" t="s">
        <v>241</v>
      </c>
      <c r="B8828">
        <v>-10.657999999999999</v>
      </c>
    </row>
    <row r="8829" spans="1:2">
      <c r="A8829" t="s">
        <v>242</v>
      </c>
      <c r="B8829" s="10">
        <v>4.4831099999999998E-19</v>
      </c>
    </row>
    <row r="8830" spans="1:2">
      <c r="A8830" t="s">
        <v>243</v>
      </c>
      <c r="B8830">
        <v>0</v>
      </c>
    </row>
    <row r="8831" spans="1:2">
      <c r="A8831" t="s">
        <v>244</v>
      </c>
      <c r="B8831">
        <v>126</v>
      </c>
    </row>
    <row r="8832" spans="1:2">
      <c r="A8832" t="s">
        <v>169</v>
      </c>
      <c r="B8832" t="s">
        <v>711</v>
      </c>
    </row>
    <row r="8833" spans="1:2">
      <c r="A8833" t="s">
        <v>246</v>
      </c>
      <c r="B8833">
        <v>-3.4833500000000002</v>
      </c>
    </row>
    <row r="8834" spans="1:2">
      <c r="A8834" t="s">
        <v>247</v>
      </c>
      <c r="B8834">
        <v>-2.8847700000000001</v>
      </c>
    </row>
    <row r="8835" spans="1:2">
      <c r="A8835" t="s">
        <v>248</v>
      </c>
      <c r="B8835">
        <v>-2.5791599999999999</v>
      </c>
    </row>
    <row r="8836" spans="1:2">
      <c r="A8836" t="s">
        <v>265</v>
      </c>
      <c r="B8836">
        <v>0.01</v>
      </c>
    </row>
    <row r="8837" spans="1:2">
      <c r="A8837" t="s">
        <v>683</v>
      </c>
      <c r="B8837" t="s">
        <v>403</v>
      </c>
    </row>
    <row r="8838" spans="1:2">
      <c r="A8838" t="s">
        <v>684</v>
      </c>
      <c r="B8838" t="s">
        <v>441</v>
      </c>
    </row>
    <row r="8839" spans="1:2">
      <c r="A8839" t="s">
        <v>685</v>
      </c>
      <c r="B8839">
        <v>0</v>
      </c>
    </row>
    <row r="8840" spans="1:2">
      <c r="A8840" t="s">
        <v>250</v>
      </c>
      <c r="B8840" t="s">
        <v>697</v>
      </c>
    </row>
    <row r="8841" spans="1:2">
      <c r="A8841" t="s">
        <v>252</v>
      </c>
      <c r="B8841" t="s">
        <v>253</v>
      </c>
    </row>
    <row r="8842" spans="1:2">
      <c r="A8842" t="s">
        <v>560</v>
      </c>
    </row>
    <row r="8843" spans="1:2">
      <c r="A8843" t="s">
        <v>241</v>
      </c>
      <c r="B8843">
        <v>-4.7979799999999999</v>
      </c>
    </row>
    <row r="8844" spans="1:2">
      <c r="A8844" t="s">
        <v>242</v>
      </c>
      <c r="B8844" s="10">
        <v>5.4870800000000003E-5</v>
      </c>
    </row>
    <row r="8845" spans="1:2">
      <c r="A8845" t="s">
        <v>243</v>
      </c>
      <c r="B8845">
        <v>3</v>
      </c>
    </row>
    <row r="8846" spans="1:2">
      <c r="A8846" t="s">
        <v>244</v>
      </c>
      <c r="B8846">
        <v>123</v>
      </c>
    </row>
    <row r="8847" spans="1:2">
      <c r="A8847" t="s">
        <v>169</v>
      </c>
      <c r="B8847" t="s">
        <v>712</v>
      </c>
    </row>
    <row r="8848" spans="1:2">
      <c r="A8848" t="s">
        <v>246</v>
      </c>
      <c r="B8848">
        <v>-3.4846699999999999</v>
      </c>
    </row>
    <row r="8849" spans="1:2">
      <c r="A8849" t="s">
        <v>247</v>
      </c>
      <c r="B8849">
        <v>-2.8853399999999998</v>
      </c>
    </row>
    <row r="8850" spans="1:2">
      <c r="A8850" t="s">
        <v>248</v>
      </c>
      <c r="B8850">
        <v>-2.5794600000000001</v>
      </c>
    </row>
    <row r="8851" spans="1:2">
      <c r="A8851" t="s">
        <v>265</v>
      </c>
      <c r="B8851">
        <v>0.01</v>
      </c>
    </row>
    <row r="8852" spans="1:2">
      <c r="A8852" t="s">
        <v>683</v>
      </c>
      <c r="B8852" t="s">
        <v>403</v>
      </c>
    </row>
    <row r="8853" spans="1:2">
      <c r="A8853" t="s">
        <v>684</v>
      </c>
      <c r="B8853" t="s">
        <v>441</v>
      </c>
    </row>
    <row r="8854" spans="1:2">
      <c r="A8854" t="s">
        <v>685</v>
      </c>
      <c r="B8854">
        <v>1E-4</v>
      </c>
    </row>
    <row r="8855" spans="1:2">
      <c r="A8855" t="s">
        <v>250</v>
      </c>
      <c r="B8855" t="s">
        <v>697</v>
      </c>
    </row>
    <row r="8856" spans="1:2">
      <c r="A8856" t="s">
        <v>252</v>
      </c>
      <c r="B8856" t="s">
        <v>253</v>
      </c>
    </row>
    <row r="8857" spans="1:2">
      <c r="A8857" t="s">
        <v>811</v>
      </c>
    </row>
    <row r="8858" spans="1:2">
      <c r="A8858" t="s">
        <v>241</v>
      </c>
      <c r="B8858">
        <v>-10.0373</v>
      </c>
    </row>
    <row r="8859" spans="1:2">
      <c r="A8859" t="s">
        <v>242</v>
      </c>
      <c r="B8859" s="10">
        <v>1.52854E-17</v>
      </c>
    </row>
    <row r="8860" spans="1:2">
      <c r="A8860" t="s">
        <v>243</v>
      </c>
      <c r="B8860">
        <v>0</v>
      </c>
    </row>
    <row r="8861" spans="1:2">
      <c r="A8861" t="s">
        <v>244</v>
      </c>
      <c r="B8861">
        <v>126</v>
      </c>
    </row>
    <row r="8862" spans="1:2">
      <c r="A8862" t="s">
        <v>169</v>
      </c>
      <c r="B8862" t="s">
        <v>735</v>
      </c>
    </row>
    <row r="8863" spans="1:2">
      <c r="A8863" t="s">
        <v>246</v>
      </c>
      <c r="B8863">
        <v>-3.4833500000000002</v>
      </c>
    </row>
    <row r="8864" spans="1:2">
      <c r="A8864" t="s">
        <v>247</v>
      </c>
      <c r="B8864">
        <v>-2.8847700000000001</v>
      </c>
    </row>
    <row r="8865" spans="1:2">
      <c r="A8865" t="s">
        <v>248</v>
      </c>
      <c r="B8865">
        <v>-2.5791599999999999</v>
      </c>
    </row>
    <row r="8866" spans="1:2">
      <c r="A8866" t="s">
        <v>265</v>
      </c>
      <c r="B8866">
        <v>0.01</v>
      </c>
    </row>
    <row r="8867" spans="1:2">
      <c r="A8867" t="s">
        <v>683</v>
      </c>
      <c r="B8867" t="s">
        <v>403</v>
      </c>
    </row>
    <row r="8868" spans="1:2">
      <c r="A8868" t="s">
        <v>684</v>
      </c>
      <c r="B8868" t="s">
        <v>441</v>
      </c>
    </row>
    <row r="8869" spans="1:2">
      <c r="A8869" t="s">
        <v>685</v>
      </c>
      <c r="B8869">
        <v>0</v>
      </c>
    </row>
    <row r="8870" spans="1:2">
      <c r="A8870" t="s">
        <v>250</v>
      </c>
      <c r="B8870" t="s">
        <v>697</v>
      </c>
    </row>
    <row r="8871" spans="1:2">
      <c r="A8871" t="s">
        <v>252</v>
      </c>
      <c r="B8871" t="s">
        <v>253</v>
      </c>
    </row>
    <row r="8872" spans="1:2">
      <c r="A8872" t="s">
        <v>812</v>
      </c>
    </row>
    <row r="8873" spans="1:2">
      <c r="A8873" t="s">
        <v>241</v>
      </c>
      <c r="B8873">
        <v>-10.0373</v>
      </c>
    </row>
    <row r="8874" spans="1:2">
      <c r="A8874" t="s">
        <v>242</v>
      </c>
      <c r="B8874" s="10">
        <v>1.52854E-17</v>
      </c>
    </row>
    <row r="8875" spans="1:2">
      <c r="A8875" t="s">
        <v>243</v>
      </c>
      <c r="B8875">
        <v>0</v>
      </c>
    </row>
    <row r="8876" spans="1:2">
      <c r="A8876" t="s">
        <v>244</v>
      </c>
      <c r="B8876">
        <v>126</v>
      </c>
    </row>
    <row r="8877" spans="1:2">
      <c r="A8877" t="s">
        <v>169</v>
      </c>
      <c r="B8877" t="s">
        <v>736</v>
      </c>
    </row>
    <row r="8878" spans="1:2">
      <c r="A8878" t="s">
        <v>246</v>
      </c>
      <c r="B8878">
        <v>-3.4833500000000002</v>
      </c>
    </row>
    <row r="8879" spans="1:2">
      <c r="A8879" t="s">
        <v>247</v>
      </c>
      <c r="B8879">
        <v>-2.8847700000000001</v>
      </c>
    </row>
    <row r="8880" spans="1:2">
      <c r="A8880" t="s">
        <v>248</v>
      </c>
      <c r="B8880">
        <v>-2.5791599999999999</v>
      </c>
    </row>
    <row r="8881" spans="1:2">
      <c r="A8881" t="s">
        <v>265</v>
      </c>
      <c r="B8881">
        <v>0.01</v>
      </c>
    </row>
    <row r="8882" spans="1:2">
      <c r="A8882" t="s">
        <v>683</v>
      </c>
      <c r="B8882" t="s">
        <v>403</v>
      </c>
    </row>
    <row r="8883" spans="1:2">
      <c r="A8883" t="s">
        <v>684</v>
      </c>
      <c r="B8883" t="s">
        <v>441</v>
      </c>
    </row>
    <row r="8884" spans="1:2">
      <c r="A8884" t="s">
        <v>685</v>
      </c>
      <c r="B8884">
        <v>0</v>
      </c>
    </row>
    <row r="8885" spans="1:2">
      <c r="A8885" t="s">
        <v>250</v>
      </c>
      <c r="B8885" t="s">
        <v>697</v>
      </c>
    </row>
    <row r="8886" spans="1:2">
      <c r="A8886" t="s">
        <v>252</v>
      </c>
      <c r="B8886" t="s">
        <v>253</v>
      </c>
    </row>
    <row r="8887" spans="1:2">
      <c r="A8887" t="s">
        <v>813</v>
      </c>
    </row>
    <row r="8888" spans="1:2">
      <c r="A8888" t="s">
        <v>241</v>
      </c>
      <c r="B8888">
        <v>-9.7596100000000003</v>
      </c>
    </row>
    <row r="8889" spans="1:2">
      <c r="A8889" t="s">
        <v>242</v>
      </c>
      <c r="B8889" s="10">
        <v>7.62525E-17</v>
      </c>
    </row>
    <row r="8890" spans="1:2">
      <c r="A8890" t="s">
        <v>243</v>
      </c>
      <c r="B8890">
        <v>0</v>
      </c>
    </row>
    <row r="8891" spans="1:2">
      <c r="A8891" t="s">
        <v>244</v>
      </c>
      <c r="B8891">
        <v>126</v>
      </c>
    </row>
    <row r="8892" spans="1:2">
      <c r="A8892" t="s">
        <v>169</v>
      </c>
      <c r="B8892" t="s">
        <v>737</v>
      </c>
    </row>
    <row r="8893" spans="1:2">
      <c r="A8893" t="s">
        <v>246</v>
      </c>
      <c r="B8893">
        <v>-3.4833500000000002</v>
      </c>
    </row>
    <row r="8894" spans="1:2">
      <c r="A8894" t="s">
        <v>247</v>
      </c>
      <c r="B8894">
        <v>-2.8847700000000001</v>
      </c>
    </row>
    <row r="8895" spans="1:2">
      <c r="A8895" t="s">
        <v>248</v>
      </c>
      <c r="B8895">
        <v>-2.5791599999999999</v>
      </c>
    </row>
    <row r="8896" spans="1:2">
      <c r="A8896" t="s">
        <v>265</v>
      </c>
      <c r="B8896">
        <v>0.01</v>
      </c>
    </row>
    <row r="8897" spans="1:2">
      <c r="A8897" t="s">
        <v>683</v>
      </c>
      <c r="B8897" t="s">
        <v>403</v>
      </c>
    </row>
    <row r="8898" spans="1:2">
      <c r="A8898" t="s">
        <v>684</v>
      </c>
      <c r="B8898" t="s">
        <v>441</v>
      </c>
    </row>
    <row r="8899" spans="1:2">
      <c r="A8899" t="s">
        <v>685</v>
      </c>
      <c r="B8899">
        <v>0</v>
      </c>
    </row>
    <row r="8900" spans="1:2">
      <c r="A8900" t="s">
        <v>250</v>
      </c>
      <c r="B8900" t="s">
        <v>697</v>
      </c>
    </row>
    <row r="8901" spans="1:2">
      <c r="A8901" t="s">
        <v>252</v>
      </c>
      <c r="B8901" t="s">
        <v>253</v>
      </c>
    </row>
    <row r="8902" spans="1:2">
      <c r="A8902" t="s">
        <v>814</v>
      </c>
    </row>
    <row r="8903" spans="1:2">
      <c r="A8903" t="s">
        <v>241</v>
      </c>
      <c r="B8903">
        <v>-8.6036699999999993</v>
      </c>
    </row>
    <row r="8904" spans="1:2">
      <c r="A8904" t="s">
        <v>242</v>
      </c>
      <c r="B8904" s="10">
        <v>6.7622099999999994E-14</v>
      </c>
    </row>
    <row r="8905" spans="1:2">
      <c r="A8905" t="s">
        <v>243</v>
      </c>
      <c r="B8905">
        <v>0</v>
      </c>
    </row>
    <row r="8906" spans="1:2">
      <c r="A8906" t="s">
        <v>244</v>
      </c>
      <c r="B8906">
        <v>126</v>
      </c>
    </row>
    <row r="8907" spans="1:2">
      <c r="A8907" t="s">
        <v>169</v>
      </c>
      <c r="B8907" t="s">
        <v>738</v>
      </c>
    </row>
    <row r="8908" spans="1:2">
      <c r="A8908" t="s">
        <v>246</v>
      </c>
      <c r="B8908">
        <v>-3.4833500000000002</v>
      </c>
    </row>
    <row r="8909" spans="1:2">
      <c r="A8909" t="s">
        <v>247</v>
      </c>
      <c r="B8909">
        <v>-2.8847700000000001</v>
      </c>
    </row>
    <row r="8910" spans="1:2">
      <c r="A8910" t="s">
        <v>248</v>
      </c>
      <c r="B8910">
        <v>-2.5791599999999999</v>
      </c>
    </row>
    <row r="8911" spans="1:2">
      <c r="A8911" t="s">
        <v>265</v>
      </c>
      <c r="B8911">
        <v>0.01</v>
      </c>
    </row>
    <row r="8912" spans="1:2">
      <c r="A8912" t="s">
        <v>683</v>
      </c>
      <c r="B8912" t="s">
        <v>403</v>
      </c>
    </row>
    <row r="8913" spans="1:2">
      <c r="A8913" t="s">
        <v>684</v>
      </c>
      <c r="B8913" t="s">
        <v>441</v>
      </c>
    </row>
    <row r="8914" spans="1:2">
      <c r="A8914" t="s">
        <v>685</v>
      </c>
      <c r="B8914">
        <v>0</v>
      </c>
    </row>
    <row r="8915" spans="1:2">
      <c r="A8915" t="s">
        <v>250</v>
      </c>
      <c r="B8915" t="s">
        <v>697</v>
      </c>
    </row>
    <row r="8916" spans="1:2">
      <c r="A8916" t="s">
        <v>252</v>
      </c>
      <c r="B8916" t="s">
        <v>253</v>
      </c>
    </row>
    <row r="8917" spans="1:2">
      <c r="A8917" t="s">
        <v>815</v>
      </c>
    </row>
    <row r="8918" spans="1:2">
      <c r="A8918" t="s">
        <v>241</v>
      </c>
      <c r="B8918">
        <v>-9.0638500000000004</v>
      </c>
    </row>
    <row r="8919" spans="1:2">
      <c r="A8919" t="s">
        <v>242</v>
      </c>
      <c r="B8919" s="10">
        <v>4.4875999999999998E-15</v>
      </c>
    </row>
    <row r="8920" spans="1:2">
      <c r="A8920" t="s">
        <v>243</v>
      </c>
      <c r="B8920">
        <v>0</v>
      </c>
    </row>
    <row r="8921" spans="1:2">
      <c r="A8921" t="s">
        <v>244</v>
      </c>
      <c r="B8921">
        <v>126</v>
      </c>
    </row>
    <row r="8922" spans="1:2">
      <c r="A8922" t="s">
        <v>169</v>
      </c>
      <c r="B8922" t="s">
        <v>739</v>
      </c>
    </row>
    <row r="8923" spans="1:2">
      <c r="A8923" t="s">
        <v>246</v>
      </c>
      <c r="B8923">
        <v>-3.4833500000000002</v>
      </c>
    </row>
    <row r="8924" spans="1:2">
      <c r="A8924" t="s">
        <v>247</v>
      </c>
      <c r="B8924">
        <v>-2.8847700000000001</v>
      </c>
    </row>
    <row r="8925" spans="1:2">
      <c r="A8925" t="s">
        <v>248</v>
      </c>
      <c r="B8925">
        <v>-2.5791599999999999</v>
      </c>
    </row>
    <row r="8926" spans="1:2">
      <c r="A8926" t="s">
        <v>265</v>
      </c>
      <c r="B8926">
        <v>0.01</v>
      </c>
    </row>
    <row r="8927" spans="1:2">
      <c r="A8927" t="s">
        <v>683</v>
      </c>
      <c r="B8927" t="s">
        <v>403</v>
      </c>
    </row>
    <row r="8928" spans="1:2">
      <c r="A8928" t="s">
        <v>684</v>
      </c>
      <c r="B8928" t="s">
        <v>441</v>
      </c>
    </row>
    <row r="8929" spans="1:2">
      <c r="A8929" t="s">
        <v>685</v>
      </c>
      <c r="B8929">
        <v>0</v>
      </c>
    </row>
    <row r="8930" spans="1:2">
      <c r="A8930" t="s">
        <v>250</v>
      </c>
      <c r="B8930" t="s">
        <v>697</v>
      </c>
    </row>
    <row r="8931" spans="1:2">
      <c r="A8931" t="s">
        <v>252</v>
      </c>
      <c r="B8931" t="s">
        <v>253</v>
      </c>
    </row>
    <row r="8932" spans="1:2">
      <c r="A8932" t="s">
        <v>816</v>
      </c>
    </row>
    <row r="8933" spans="1:2">
      <c r="A8933" t="s">
        <v>241</v>
      </c>
      <c r="B8933">
        <v>-9.0638500000000004</v>
      </c>
    </row>
    <row r="8934" spans="1:2">
      <c r="A8934" t="s">
        <v>242</v>
      </c>
      <c r="B8934" s="10">
        <v>4.4875999999999998E-15</v>
      </c>
    </row>
    <row r="8935" spans="1:2">
      <c r="A8935" t="s">
        <v>243</v>
      </c>
      <c r="B8935">
        <v>0</v>
      </c>
    </row>
    <row r="8936" spans="1:2">
      <c r="A8936" t="s">
        <v>244</v>
      </c>
      <c r="B8936">
        <v>126</v>
      </c>
    </row>
    <row r="8937" spans="1:2">
      <c r="A8937" t="s">
        <v>169</v>
      </c>
      <c r="B8937" t="s">
        <v>740</v>
      </c>
    </row>
    <row r="8938" spans="1:2">
      <c r="A8938" t="s">
        <v>246</v>
      </c>
      <c r="B8938">
        <v>-3.4833500000000002</v>
      </c>
    </row>
    <row r="8939" spans="1:2">
      <c r="A8939" t="s">
        <v>247</v>
      </c>
      <c r="B8939">
        <v>-2.8847700000000001</v>
      </c>
    </row>
    <row r="8940" spans="1:2">
      <c r="A8940" t="s">
        <v>248</v>
      </c>
      <c r="B8940">
        <v>-2.5791599999999999</v>
      </c>
    </row>
    <row r="8941" spans="1:2">
      <c r="A8941" t="s">
        <v>265</v>
      </c>
      <c r="B8941">
        <v>0.01</v>
      </c>
    </row>
    <row r="8942" spans="1:2">
      <c r="A8942" t="s">
        <v>683</v>
      </c>
      <c r="B8942" t="s">
        <v>403</v>
      </c>
    </row>
    <row r="8943" spans="1:2">
      <c r="A8943" t="s">
        <v>684</v>
      </c>
      <c r="B8943" t="s">
        <v>441</v>
      </c>
    </row>
    <row r="8944" spans="1:2">
      <c r="A8944" t="s">
        <v>685</v>
      </c>
      <c r="B8944">
        <v>0</v>
      </c>
    </row>
    <row r="8945" spans="1:2">
      <c r="A8945" t="s">
        <v>250</v>
      </c>
      <c r="B8945" t="s">
        <v>697</v>
      </c>
    </row>
    <row r="8946" spans="1:2">
      <c r="A8946" t="s">
        <v>252</v>
      </c>
      <c r="B8946" t="s">
        <v>253</v>
      </c>
    </row>
    <row r="8947" spans="1:2">
      <c r="A8947" t="s">
        <v>817</v>
      </c>
    </row>
    <row r="8948" spans="1:2">
      <c r="A8948" t="s">
        <v>241</v>
      </c>
      <c r="B8948">
        <v>-9.3715499999999992</v>
      </c>
    </row>
    <row r="8949" spans="1:2">
      <c r="A8949" t="s">
        <v>242</v>
      </c>
      <c r="B8949" s="10">
        <v>7.3542700000000005E-16</v>
      </c>
    </row>
    <row r="8950" spans="1:2">
      <c r="A8950" t="s">
        <v>243</v>
      </c>
      <c r="B8950">
        <v>0</v>
      </c>
    </row>
    <row r="8951" spans="1:2">
      <c r="A8951" t="s">
        <v>244</v>
      </c>
      <c r="B8951">
        <v>126</v>
      </c>
    </row>
    <row r="8952" spans="1:2">
      <c r="A8952" t="s">
        <v>169</v>
      </c>
      <c r="B8952" t="s">
        <v>741</v>
      </c>
    </row>
    <row r="8953" spans="1:2">
      <c r="A8953" t="s">
        <v>246</v>
      </c>
      <c r="B8953">
        <v>-3.4833500000000002</v>
      </c>
    </row>
    <row r="8954" spans="1:2">
      <c r="A8954" t="s">
        <v>247</v>
      </c>
      <c r="B8954">
        <v>-2.8847700000000001</v>
      </c>
    </row>
    <row r="8955" spans="1:2">
      <c r="A8955" t="s">
        <v>248</v>
      </c>
      <c r="B8955">
        <v>-2.5791599999999999</v>
      </c>
    </row>
    <row r="8956" spans="1:2">
      <c r="A8956" t="s">
        <v>265</v>
      </c>
      <c r="B8956">
        <v>0.01</v>
      </c>
    </row>
    <row r="8957" spans="1:2">
      <c r="A8957" t="s">
        <v>683</v>
      </c>
      <c r="B8957" t="s">
        <v>403</v>
      </c>
    </row>
    <row r="8958" spans="1:2">
      <c r="A8958" t="s">
        <v>684</v>
      </c>
      <c r="B8958" t="s">
        <v>441</v>
      </c>
    </row>
    <row r="8959" spans="1:2">
      <c r="A8959" t="s">
        <v>685</v>
      </c>
      <c r="B8959">
        <v>0</v>
      </c>
    </row>
    <row r="8960" spans="1:2">
      <c r="A8960" t="s">
        <v>250</v>
      </c>
      <c r="B8960" t="s">
        <v>697</v>
      </c>
    </row>
    <row r="8961" spans="1:2">
      <c r="A8961" t="s">
        <v>252</v>
      </c>
      <c r="B8961" t="s">
        <v>253</v>
      </c>
    </row>
    <row r="8962" spans="1:2">
      <c r="A8962" t="s">
        <v>818</v>
      </c>
    </row>
    <row r="8963" spans="1:2">
      <c r="A8963" t="s">
        <v>241</v>
      </c>
      <c r="B8963">
        <v>-8.1685999999999996</v>
      </c>
    </row>
    <row r="8964" spans="1:2">
      <c r="A8964" t="s">
        <v>242</v>
      </c>
      <c r="B8964" s="10">
        <v>8.7458300000000001E-13</v>
      </c>
    </row>
    <row r="8965" spans="1:2">
      <c r="A8965" t="s">
        <v>243</v>
      </c>
      <c r="B8965">
        <v>0</v>
      </c>
    </row>
    <row r="8966" spans="1:2">
      <c r="A8966" t="s">
        <v>244</v>
      </c>
      <c r="B8966">
        <v>126</v>
      </c>
    </row>
    <row r="8967" spans="1:2">
      <c r="A8967" t="s">
        <v>169</v>
      </c>
      <c r="B8967" t="s">
        <v>742</v>
      </c>
    </row>
    <row r="8968" spans="1:2">
      <c r="A8968" t="s">
        <v>246</v>
      </c>
      <c r="B8968">
        <v>-3.4833500000000002</v>
      </c>
    </row>
    <row r="8969" spans="1:2">
      <c r="A8969" t="s">
        <v>247</v>
      </c>
      <c r="B8969">
        <v>-2.8847700000000001</v>
      </c>
    </row>
    <row r="8970" spans="1:2">
      <c r="A8970" t="s">
        <v>248</v>
      </c>
      <c r="B8970">
        <v>-2.5791599999999999</v>
      </c>
    </row>
    <row r="8971" spans="1:2">
      <c r="A8971" t="s">
        <v>265</v>
      </c>
      <c r="B8971">
        <v>0.01</v>
      </c>
    </row>
    <row r="8972" spans="1:2">
      <c r="A8972" t="s">
        <v>683</v>
      </c>
      <c r="B8972" t="s">
        <v>403</v>
      </c>
    </row>
    <row r="8973" spans="1:2">
      <c r="A8973" t="s">
        <v>684</v>
      </c>
      <c r="B8973" t="s">
        <v>441</v>
      </c>
    </row>
    <row r="8974" spans="1:2">
      <c r="A8974" t="s">
        <v>685</v>
      </c>
      <c r="B8974">
        <v>0</v>
      </c>
    </row>
    <row r="8975" spans="1:2">
      <c r="A8975" t="s">
        <v>250</v>
      </c>
      <c r="B8975" t="s">
        <v>697</v>
      </c>
    </row>
    <row r="8976" spans="1:2">
      <c r="A8976" t="s">
        <v>252</v>
      </c>
      <c r="B8976" t="s">
        <v>253</v>
      </c>
    </row>
    <row r="8977" spans="1:2">
      <c r="A8977" t="s">
        <v>819</v>
      </c>
    </row>
    <row r="8978" spans="1:2">
      <c r="A8978" t="s">
        <v>241</v>
      </c>
      <c r="B8978">
        <v>-14.029299999999999</v>
      </c>
    </row>
    <row r="8979" spans="1:2">
      <c r="A8979" t="s">
        <v>242</v>
      </c>
      <c r="B8979" s="10">
        <v>3.45818E-26</v>
      </c>
    </row>
    <row r="8980" spans="1:2">
      <c r="A8980" t="s">
        <v>243</v>
      </c>
      <c r="B8980">
        <v>0</v>
      </c>
    </row>
    <row r="8981" spans="1:2">
      <c r="A8981" t="s">
        <v>244</v>
      </c>
      <c r="B8981">
        <v>126</v>
      </c>
    </row>
    <row r="8982" spans="1:2">
      <c r="A8982" t="s">
        <v>169</v>
      </c>
      <c r="B8982" t="s">
        <v>755</v>
      </c>
    </row>
    <row r="8983" spans="1:2">
      <c r="A8983" t="s">
        <v>246</v>
      </c>
      <c r="B8983">
        <v>-3.4833500000000002</v>
      </c>
    </row>
    <row r="8984" spans="1:2">
      <c r="A8984" t="s">
        <v>247</v>
      </c>
      <c r="B8984">
        <v>-2.8847700000000001</v>
      </c>
    </row>
    <row r="8985" spans="1:2">
      <c r="A8985" t="s">
        <v>248</v>
      </c>
      <c r="B8985">
        <v>-2.5791599999999999</v>
      </c>
    </row>
    <row r="8986" spans="1:2">
      <c r="A8986" t="s">
        <v>265</v>
      </c>
      <c r="B8986">
        <v>0.01</v>
      </c>
    </row>
    <row r="8987" spans="1:2">
      <c r="A8987" t="s">
        <v>683</v>
      </c>
      <c r="B8987" t="s">
        <v>403</v>
      </c>
    </row>
    <row r="8988" spans="1:2">
      <c r="A8988" t="s">
        <v>684</v>
      </c>
      <c r="B8988" t="s">
        <v>441</v>
      </c>
    </row>
    <row r="8989" spans="1:2">
      <c r="A8989" t="s">
        <v>685</v>
      </c>
      <c r="B8989">
        <v>0</v>
      </c>
    </row>
    <row r="8990" spans="1:2">
      <c r="A8990" t="s">
        <v>250</v>
      </c>
      <c r="B8990" t="s">
        <v>697</v>
      </c>
    </row>
    <row r="8991" spans="1:2">
      <c r="A8991" t="s">
        <v>252</v>
      </c>
      <c r="B8991" t="s">
        <v>253</v>
      </c>
    </row>
    <row r="8992" spans="1:2">
      <c r="A8992" t="s">
        <v>820</v>
      </c>
    </row>
    <row r="8993" spans="1:2">
      <c r="A8993" t="s">
        <v>241</v>
      </c>
      <c r="B8993">
        <v>-10.8978</v>
      </c>
    </row>
    <row r="8994" spans="1:2">
      <c r="A8994" t="s">
        <v>242</v>
      </c>
      <c r="B8994" s="10">
        <v>1.1802600000000001E-19</v>
      </c>
    </row>
    <row r="8995" spans="1:2">
      <c r="A8995" t="s">
        <v>243</v>
      </c>
      <c r="B8995">
        <v>0</v>
      </c>
    </row>
    <row r="8996" spans="1:2">
      <c r="A8996" t="s">
        <v>244</v>
      </c>
      <c r="B8996">
        <v>126</v>
      </c>
    </row>
    <row r="8997" spans="1:2">
      <c r="A8997" t="s">
        <v>169</v>
      </c>
      <c r="B8997" t="s">
        <v>756</v>
      </c>
    </row>
    <row r="8998" spans="1:2">
      <c r="A8998" t="s">
        <v>246</v>
      </c>
      <c r="B8998">
        <v>-3.4833500000000002</v>
      </c>
    </row>
    <row r="8999" spans="1:2">
      <c r="A8999" t="s">
        <v>247</v>
      </c>
      <c r="B8999">
        <v>-2.8847700000000001</v>
      </c>
    </row>
    <row r="9000" spans="1:2">
      <c r="A9000" t="s">
        <v>248</v>
      </c>
      <c r="B9000">
        <v>-2.5791599999999999</v>
      </c>
    </row>
    <row r="9001" spans="1:2">
      <c r="A9001" t="s">
        <v>265</v>
      </c>
      <c r="B9001">
        <v>0.01</v>
      </c>
    </row>
    <row r="9002" spans="1:2">
      <c r="A9002" t="s">
        <v>683</v>
      </c>
      <c r="B9002" t="s">
        <v>403</v>
      </c>
    </row>
    <row r="9003" spans="1:2">
      <c r="A9003" t="s">
        <v>684</v>
      </c>
      <c r="B9003" t="s">
        <v>441</v>
      </c>
    </row>
    <row r="9004" spans="1:2">
      <c r="A9004" t="s">
        <v>685</v>
      </c>
      <c r="B9004">
        <v>0</v>
      </c>
    </row>
    <row r="9005" spans="1:2">
      <c r="A9005" t="s">
        <v>250</v>
      </c>
      <c r="B9005" t="s">
        <v>697</v>
      </c>
    </row>
    <row r="9006" spans="1:2">
      <c r="A9006" t="s">
        <v>252</v>
      </c>
      <c r="B9006" t="s">
        <v>253</v>
      </c>
    </row>
    <row r="9007" spans="1:2">
      <c r="A9007" t="s">
        <v>821</v>
      </c>
    </row>
    <row r="9008" spans="1:2">
      <c r="A9008" t="s">
        <v>241</v>
      </c>
      <c r="B9008">
        <v>-10.686999999999999</v>
      </c>
    </row>
    <row r="9009" spans="1:2">
      <c r="A9009" t="s">
        <v>242</v>
      </c>
      <c r="B9009" s="10">
        <v>3.8107099999999999E-19</v>
      </c>
    </row>
    <row r="9010" spans="1:2">
      <c r="A9010" t="s">
        <v>243</v>
      </c>
      <c r="B9010">
        <v>0</v>
      </c>
    </row>
    <row r="9011" spans="1:2">
      <c r="A9011" t="s">
        <v>244</v>
      </c>
      <c r="B9011">
        <v>126</v>
      </c>
    </row>
    <row r="9012" spans="1:2">
      <c r="A9012" t="s">
        <v>169</v>
      </c>
      <c r="B9012" t="s">
        <v>757</v>
      </c>
    </row>
    <row r="9013" spans="1:2">
      <c r="A9013" t="s">
        <v>246</v>
      </c>
      <c r="B9013">
        <v>-3.4833500000000002</v>
      </c>
    </row>
    <row r="9014" spans="1:2">
      <c r="A9014" t="s">
        <v>247</v>
      </c>
      <c r="B9014">
        <v>-2.8847700000000001</v>
      </c>
    </row>
    <row r="9015" spans="1:2">
      <c r="A9015" t="s">
        <v>248</v>
      </c>
      <c r="B9015">
        <v>-2.5791599999999999</v>
      </c>
    </row>
    <row r="9016" spans="1:2">
      <c r="A9016" t="s">
        <v>265</v>
      </c>
      <c r="B9016">
        <v>0.01</v>
      </c>
    </row>
    <row r="9017" spans="1:2">
      <c r="A9017" t="s">
        <v>683</v>
      </c>
      <c r="B9017" t="s">
        <v>403</v>
      </c>
    </row>
    <row r="9018" spans="1:2">
      <c r="A9018" t="s">
        <v>684</v>
      </c>
      <c r="B9018" t="s">
        <v>441</v>
      </c>
    </row>
    <row r="9019" spans="1:2">
      <c r="A9019" t="s">
        <v>685</v>
      </c>
      <c r="B9019">
        <v>0</v>
      </c>
    </row>
    <row r="9020" spans="1:2">
      <c r="A9020" t="s">
        <v>250</v>
      </c>
      <c r="B9020" t="s">
        <v>697</v>
      </c>
    </row>
    <row r="9021" spans="1:2">
      <c r="A9021" t="s">
        <v>252</v>
      </c>
      <c r="B9021" t="s">
        <v>253</v>
      </c>
    </row>
    <row r="9022" spans="1:2">
      <c r="A9022" t="s">
        <v>822</v>
      </c>
    </row>
    <row r="9023" spans="1:2">
      <c r="A9023" t="s">
        <v>241</v>
      </c>
      <c r="B9023">
        <v>-4.8196199999999996</v>
      </c>
    </row>
    <row r="9024" spans="1:2">
      <c r="A9024" t="s">
        <v>242</v>
      </c>
      <c r="B9024" s="10">
        <v>4.9874999999999999E-5</v>
      </c>
    </row>
    <row r="9025" spans="1:2">
      <c r="A9025" t="s">
        <v>243</v>
      </c>
      <c r="B9025">
        <v>3</v>
      </c>
    </row>
    <row r="9026" spans="1:2">
      <c r="A9026" t="s">
        <v>244</v>
      </c>
      <c r="B9026">
        <v>123</v>
      </c>
    </row>
    <row r="9027" spans="1:2">
      <c r="A9027" t="s">
        <v>169</v>
      </c>
      <c r="B9027" t="s">
        <v>758</v>
      </c>
    </row>
    <row r="9028" spans="1:2">
      <c r="A9028" t="s">
        <v>246</v>
      </c>
      <c r="B9028">
        <v>-3.4846699999999999</v>
      </c>
    </row>
    <row r="9029" spans="1:2">
      <c r="A9029" t="s">
        <v>247</v>
      </c>
      <c r="B9029">
        <v>-2.8853399999999998</v>
      </c>
    </row>
    <row r="9030" spans="1:2">
      <c r="A9030" t="s">
        <v>248</v>
      </c>
      <c r="B9030">
        <v>-2.5794600000000001</v>
      </c>
    </row>
    <row r="9031" spans="1:2">
      <c r="A9031" t="s">
        <v>265</v>
      </c>
      <c r="B9031">
        <v>0.01</v>
      </c>
    </row>
    <row r="9032" spans="1:2">
      <c r="A9032" t="s">
        <v>683</v>
      </c>
      <c r="B9032" t="s">
        <v>403</v>
      </c>
    </row>
    <row r="9033" spans="1:2">
      <c r="A9033" t="s">
        <v>684</v>
      </c>
      <c r="B9033" t="s">
        <v>441</v>
      </c>
    </row>
    <row r="9034" spans="1:2">
      <c r="A9034" t="s">
        <v>685</v>
      </c>
      <c r="B9034">
        <v>0</v>
      </c>
    </row>
    <row r="9035" spans="1:2">
      <c r="A9035" t="s">
        <v>250</v>
      </c>
      <c r="B9035" t="s">
        <v>697</v>
      </c>
    </row>
    <row r="9036" spans="1:2">
      <c r="A9036" t="s">
        <v>252</v>
      </c>
      <c r="B9036" t="s">
        <v>253</v>
      </c>
    </row>
    <row r="9037" spans="1:2">
      <c r="A9037" t="s">
        <v>823</v>
      </c>
    </row>
    <row r="9038" spans="1:2">
      <c r="A9038" t="s">
        <v>241</v>
      </c>
      <c r="B9038">
        <v>-9.5381499999999999</v>
      </c>
    </row>
    <row r="9039" spans="1:2">
      <c r="A9039" t="s">
        <v>242</v>
      </c>
      <c r="B9039" s="10">
        <v>2.7727399999999999E-16</v>
      </c>
    </row>
    <row r="9040" spans="1:2">
      <c r="A9040" t="s">
        <v>243</v>
      </c>
      <c r="B9040">
        <v>1</v>
      </c>
    </row>
    <row r="9041" spans="1:2">
      <c r="A9041" t="s">
        <v>244</v>
      </c>
      <c r="B9041">
        <v>125</v>
      </c>
    </row>
    <row r="9042" spans="1:2">
      <c r="A9042" t="s">
        <v>169</v>
      </c>
      <c r="B9042" t="s">
        <v>759</v>
      </c>
    </row>
    <row r="9043" spans="1:2">
      <c r="A9043" t="s">
        <v>246</v>
      </c>
      <c r="B9043">
        <v>-3.4837799999999999</v>
      </c>
    </row>
    <row r="9044" spans="1:2">
      <c r="A9044" t="s">
        <v>247</v>
      </c>
      <c r="B9044">
        <v>-2.8849499999999999</v>
      </c>
    </row>
    <row r="9045" spans="1:2">
      <c r="A9045" t="s">
        <v>248</v>
      </c>
      <c r="B9045">
        <v>-2.5792600000000001</v>
      </c>
    </row>
    <row r="9046" spans="1:2">
      <c r="A9046" t="s">
        <v>265</v>
      </c>
      <c r="B9046">
        <v>0.01</v>
      </c>
    </row>
    <row r="9047" spans="1:2">
      <c r="A9047" t="s">
        <v>683</v>
      </c>
      <c r="B9047" t="s">
        <v>403</v>
      </c>
    </row>
    <row r="9048" spans="1:2">
      <c r="A9048" t="s">
        <v>684</v>
      </c>
      <c r="B9048" t="s">
        <v>441</v>
      </c>
    </row>
    <row r="9049" spans="1:2">
      <c r="A9049" t="s">
        <v>685</v>
      </c>
      <c r="B9049">
        <v>0</v>
      </c>
    </row>
    <row r="9050" spans="1:2">
      <c r="A9050" t="s">
        <v>250</v>
      </c>
      <c r="B9050" t="s">
        <v>697</v>
      </c>
    </row>
    <row r="9051" spans="1:2">
      <c r="A9051" t="s">
        <v>252</v>
      </c>
      <c r="B9051" t="s">
        <v>253</v>
      </c>
    </row>
    <row r="9052" spans="1:2">
      <c r="A9052" t="s">
        <v>824</v>
      </c>
    </row>
    <row r="9053" spans="1:2">
      <c r="A9053" t="s">
        <v>241</v>
      </c>
      <c r="B9053">
        <v>-10.111800000000001</v>
      </c>
    </row>
    <row r="9054" spans="1:2">
      <c r="A9054" t="s">
        <v>242</v>
      </c>
      <c r="B9054" s="10">
        <v>9.9611600000000001E-18</v>
      </c>
    </row>
    <row r="9055" spans="1:2">
      <c r="A9055" t="s">
        <v>243</v>
      </c>
      <c r="B9055">
        <v>0</v>
      </c>
    </row>
    <row r="9056" spans="1:2">
      <c r="A9056" t="s">
        <v>244</v>
      </c>
      <c r="B9056">
        <v>126</v>
      </c>
    </row>
    <row r="9057" spans="1:2">
      <c r="A9057" t="s">
        <v>169</v>
      </c>
      <c r="B9057" t="s">
        <v>760</v>
      </c>
    </row>
    <row r="9058" spans="1:2">
      <c r="A9058" t="s">
        <v>246</v>
      </c>
      <c r="B9058">
        <v>-3.4833500000000002</v>
      </c>
    </row>
    <row r="9059" spans="1:2">
      <c r="A9059" t="s">
        <v>247</v>
      </c>
      <c r="B9059">
        <v>-2.8847700000000001</v>
      </c>
    </row>
    <row r="9060" spans="1:2">
      <c r="A9060" t="s">
        <v>248</v>
      </c>
      <c r="B9060">
        <v>-2.5791599999999999</v>
      </c>
    </row>
    <row r="9061" spans="1:2">
      <c r="A9061" t="s">
        <v>265</v>
      </c>
      <c r="B9061">
        <v>0.01</v>
      </c>
    </row>
    <row r="9062" spans="1:2">
      <c r="A9062" t="s">
        <v>683</v>
      </c>
      <c r="B9062" t="s">
        <v>403</v>
      </c>
    </row>
    <row r="9063" spans="1:2">
      <c r="A9063" t="s">
        <v>684</v>
      </c>
      <c r="B9063" t="s">
        <v>441</v>
      </c>
    </row>
    <row r="9064" spans="1:2">
      <c r="A9064" t="s">
        <v>685</v>
      </c>
      <c r="B9064">
        <v>0</v>
      </c>
    </row>
    <row r="9065" spans="1:2">
      <c r="A9065" t="s">
        <v>250</v>
      </c>
      <c r="B9065" t="s">
        <v>697</v>
      </c>
    </row>
    <row r="9066" spans="1:2">
      <c r="A9066" t="s">
        <v>252</v>
      </c>
      <c r="B9066" t="s">
        <v>253</v>
      </c>
    </row>
    <row r="9067" spans="1:2">
      <c r="A9067" t="s">
        <v>825</v>
      </c>
    </row>
    <row r="9068" spans="1:2">
      <c r="A9068" t="s">
        <v>241</v>
      </c>
      <c r="B9068">
        <v>-9.7917299999999994</v>
      </c>
    </row>
    <row r="9069" spans="1:2">
      <c r="A9069" t="s">
        <v>242</v>
      </c>
      <c r="B9069" s="10">
        <v>6.3272400000000002E-17</v>
      </c>
    </row>
    <row r="9070" spans="1:2">
      <c r="A9070" t="s">
        <v>243</v>
      </c>
      <c r="B9070">
        <v>0</v>
      </c>
    </row>
    <row r="9071" spans="1:2">
      <c r="A9071" t="s">
        <v>244</v>
      </c>
      <c r="B9071">
        <v>126</v>
      </c>
    </row>
    <row r="9072" spans="1:2">
      <c r="A9072" t="s">
        <v>169</v>
      </c>
      <c r="B9072" t="s">
        <v>761</v>
      </c>
    </row>
    <row r="9073" spans="1:2">
      <c r="A9073" t="s">
        <v>246</v>
      </c>
      <c r="B9073">
        <v>-3.4833500000000002</v>
      </c>
    </row>
    <row r="9074" spans="1:2">
      <c r="A9074" t="s">
        <v>247</v>
      </c>
      <c r="B9074">
        <v>-2.8847700000000001</v>
      </c>
    </row>
    <row r="9075" spans="1:2">
      <c r="A9075" t="s">
        <v>248</v>
      </c>
      <c r="B9075">
        <v>-2.5791599999999999</v>
      </c>
    </row>
    <row r="9076" spans="1:2">
      <c r="A9076" t="s">
        <v>265</v>
      </c>
      <c r="B9076">
        <v>0.01</v>
      </c>
    </row>
    <row r="9077" spans="1:2">
      <c r="A9077" t="s">
        <v>683</v>
      </c>
      <c r="B9077" t="s">
        <v>403</v>
      </c>
    </row>
    <row r="9078" spans="1:2">
      <c r="A9078" t="s">
        <v>684</v>
      </c>
      <c r="B9078" t="s">
        <v>441</v>
      </c>
    </row>
    <row r="9079" spans="1:2">
      <c r="A9079" t="s">
        <v>685</v>
      </c>
      <c r="B9079">
        <v>0</v>
      </c>
    </row>
    <row r="9080" spans="1:2">
      <c r="A9080" t="s">
        <v>250</v>
      </c>
      <c r="B9080" t="s">
        <v>697</v>
      </c>
    </row>
    <row r="9081" spans="1:2">
      <c r="A9081" t="s">
        <v>252</v>
      </c>
      <c r="B9081" t="s">
        <v>253</v>
      </c>
    </row>
    <row r="9082" spans="1:2">
      <c r="A9082" t="s">
        <v>826</v>
      </c>
    </row>
    <row r="9083" spans="1:2">
      <c r="A9083" t="s">
        <v>241</v>
      </c>
      <c r="B9083">
        <v>-8.71814</v>
      </c>
    </row>
    <row r="9084" spans="1:2">
      <c r="A9084" t="s">
        <v>242</v>
      </c>
      <c r="B9084" s="10">
        <v>3.4433900000000003E-14</v>
      </c>
    </row>
    <row r="9085" spans="1:2">
      <c r="A9085" t="s">
        <v>243</v>
      </c>
      <c r="B9085">
        <v>0</v>
      </c>
    </row>
    <row r="9086" spans="1:2">
      <c r="A9086" t="s">
        <v>244</v>
      </c>
      <c r="B9086">
        <v>126</v>
      </c>
    </row>
    <row r="9087" spans="1:2">
      <c r="A9087" t="s">
        <v>169</v>
      </c>
      <c r="B9087" t="s">
        <v>762</v>
      </c>
    </row>
    <row r="9088" spans="1:2">
      <c r="A9088" t="s">
        <v>246</v>
      </c>
      <c r="B9088">
        <v>-3.4833500000000002</v>
      </c>
    </row>
    <row r="9089" spans="1:2">
      <c r="A9089" t="s">
        <v>247</v>
      </c>
      <c r="B9089">
        <v>-2.8847700000000001</v>
      </c>
    </row>
    <row r="9090" spans="1:2">
      <c r="A9090" t="s">
        <v>248</v>
      </c>
      <c r="B9090">
        <v>-2.5791599999999999</v>
      </c>
    </row>
    <row r="9091" spans="1:2">
      <c r="A9091" t="s">
        <v>265</v>
      </c>
      <c r="B9091">
        <v>0.01</v>
      </c>
    </row>
    <row r="9092" spans="1:2">
      <c r="A9092" t="s">
        <v>683</v>
      </c>
      <c r="B9092" t="s">
        <v>403</v>
      </c>
    </row>
    <row r="9093" spans="1:2">
      <c r="A9093" t="s">
        <v>684</v>
      </c>
      <c r="B9093" t="s">
        <v>441</v>
      </c>
    </row>
    <row r="9094" spans="1:2">
      <c r="A9094" t="s">
        <v>685</v>
      </c>
      <c r="B9094">
        <v>0</v>
      </c>
    </row>
    <row r="9095" spans="1:2">
      <c r="A9095" t="s">
        <v>250</v>
      </c>
      <c r="B9095" t="s">
        <v>697</v>
      </c>
    </row>
    <row r="9096" spans="1:2">
      <c r="A9096" t="s">
        <v>252</v>
      </c>
      <c r="B9096" t="s">
        <v>253</v>
      </c>
    </row>
    <row r="9097" spans="1:2">
      <c r="A9097" t="s">
        <v>827</v>
      </c>
    </row>
    <row r="9098" spans="1:2">
      <c r="A9098" t="s">
        <v>241</v>
      </c>
      <c r="B9098">
        <v>-8.9325799999999997</v>
      </c>
    </row>
    <row r="9099" spans="1:2">
      <c r="A9099" t="s">
        <v>242</v>
      </c>
      <c r="B9099" s="10">
        <v>9.7250900000000004E-15</v>
      </c>
    </row>
    <row r="9100" spans="1:2">
      <c r="A9100" t="s">
        <v>243</v>
      </c>
      <c r="B9100">
        <v>1</v>
      </c>
    </row>
    <row r="9101" spans="1:2">
      <c r="A9101" t="s">
        <v>244</v>
      </c>
      <c r="B9101">
        <v>125</v>
      </c>
    </row>
    <row r="9102" spans="1:2">
      <c r="A9102" t="s">
        <v>169</v>
      </c>
      <c r="B9102" t="s">
        <v>763</v>
      </c>
    </row>
    <row r="9103" spans="1:2">
      <c r="A9103" t="s">
        <v>246</v>
      </c>
      <c r="B9103">
        <v>-3.4837799999999999</v>
      </c>
    </row>
    <row r="9104" spans="1:2">
      <c r="A9104" t="s">
        <v>247</v>
      </c>
      <c r="B9104">
        <v>-2.8849499999999999</v>
      </c>
    </row>
    <row r="9105" spans="1:2">
      <c r="A9105" t="s">
        <v>248</v>
      </c>
      <c r="B9105">
        <v>-2.5792600000000001</v>
      </c>
    </row>
    <row r="9106" spans="1:2">
      <c r="A9106" t="s">
        <v>265</v>
      </c>
      <c r="B9106">
        <v>0.01</v>
      </c>
    </row>
    <row r="9107" spans="1:2">
      <c r="A9107" t="s">
        <v>683</v>
      </c>
      <c r="B9107" t="s">
        <v>403</v>
      </c>
    </row>
    <row r="9108" spans="1:2">
      <c r="A9108" t="s">
        <v>684</v>
      </c>
      <c r="B9108" t="s">
        <v>441</v>
      </c>
    </row>
    <row r="9109" spans="1:2">
      <c r="A9109" t="s">
        <v>685</v>
      </c>
      <c r="B9109">
        <v>0</v>
      </c>
    </row>
    <row r="9110" spans="1:2">
      <c r="A9110" t="s">
        <v>250</v>
      </c>
      <c r="B9110" t="s">
        <v>697</v>
      </c>
    </row>
    <row r="9111" spans="1:2">
      <c r="A9111" t="s">
        <v>252</v>
      </c>
      <c r="B9111" t="s">
        <v>253</v>
      </c>
    </row>
    <row r="9112" spans="1:2">
      <c r="A9112" t="s">
        <v>828</v>
      </c>
    </row>
    <row r="9113" spans="1:2">
      <c r="A9113" t="s">
        <v>241</v>
      </c>
      <c r="B9113">
        <v>-9.1845800000000004</v>
      </c>
    </row>
    <row r="9114" spans="1:2">
      <c r="A9114" t="s">
        <v>242</v>
      </c>
      <c r="B9114" s="10">
        <v>2.2051800000000001E-15</v>
      </c>
    </row>
    <row r="9115" spans="1:2">
      <c r="A9115" t="s">
        <v>243</v>
      </c>
      <c r="B9115">
        <v>0</v>
      </c>
    </row>
    <row r="9116" spans="1:2">
      <c r="A9116" t="s">
        <v>244</v>
      </c>
      <c r="B9116">
        <v>126</v>
      </c>
    </row>
    <row r="9117" spans="1:2">
      <c r="A9117" t="s">
        <v>169</v>
      </c>
      <c r="B9117" t="s">
        <v>764</v>
      </c>
    </row>
    <row r="9118" spans="1:2">
      <c r="A9118" t="s">
        <v>246</v>
      </c>
      <c r="B9118">
        <v>-3.4833500000000002</v>
      </c>
    </row>
    <row r="9119" spans="1:2">
      <c r="A9119" t="s">
        <v>247</v>
      </c>
      <c r="B9119">
        <v>-2.8847700000000001</v>
      </c>
    </row>
    <row r="9120" spans="1:2">
      <c r="A9120" t="s">
        <v>248</v>
      </c>
      <c r="B9120">
        <v>-2.5791599999999999</v>
      </c>
    </row>
    <row r="9121" spans="1:2">
      <c r="A9121" t="s">
        <v>265</v>
      </c>
      <c r="B9121">
        <v>0.01</v>
      </c>
    </row>
    <row r="9122" spans="1:2">
      <c r="A9122" t="s">
        <v>683</v>
      </c>
      <c r="B9122" t="s">
        <v>403</v>
      </c>
    </row>
    <row r="9123" spans="1:2">
      <c r="A9123" t="s">
        <v>684</v>
      </c>
      <c r="B9123" t="s">
        <v>441</v>
      </c>
    </row>
    <row r="9124" spans="1:2">
      <c r="A9124" t="s">
        <v>685</v>
      </c>
      <c r="B9124">
        <v>0</v>
      </c>
    </row>
    <row r="9125" spans="1:2">
      <c r="A9125" t="s">
        <v>250</v>
      </c>
      <c r="B9125" t="s">
        <v>697</v>
      </c>
    </row>
    <row r="9126" spans="1:2">
      <c r="A9126" t="s">
        <v>252</v>
      </c>
      <c r="B9126" t="s">
        <v>253</v>
      </c>
    </row>
    <row r="9127" spans="1:2">
      <c r="A9127" t="s">
        <v>829</v>
      </c>
    </row>
    <row r="9128" spans="1:2">
      <c r="A9128" t="s">
        <v>241</v>
      </c>
      <c r="B9128">
        <v>-9.3961100000000002</v>
      </c>
    </row>
    <row r="9129" spans="1:2">
      <c r="A9129" t="s">
        <v>242</v>
      </c>
      <c r="B9129" s="10">
        <v>6.3678300000000002E-16</v>
      </c>
    </row>
    <row r="9130" spans="1:2">
      <c r="A9130" t="s">
        <v>243</v>
      </c>
      <c r="B9130">
        <v>0</v>
      </c>
    </row>
    <row r="9131" spans="1:2">
      <c r="A9131" t="s">
        <v>244</v>
      </c>
      <c r="B9131">
        <v>126</v>
      </c>
    </row>
    <row r="9132" spans="1:2">
      <c r="A9132" t="s">
        <v>169</v>
      </c>
      <c r="B9132" t="s">
        <v>765</v>
      </c>
    </row>
    <row r="9133" spans="1:2">
      <c r="A9133" t="s">
        <v>246</v>
      </c>
      <c r="B9133">
        <v>-3.4833500000000002</v>
      </c>
    </row>
    <row r="9134" spans="1:2">
      <c r="A9134" t="s">
        <v>247</v>
      </c>
      <c r="B9134">
        <v>-2.8847700000000001</v>
      </c>
    </row>
    <row r="9135" spans="1:2">
      <c r="A9135" t="s">
        <v>248</v>
      </c>
      <c r="B9135">
        <v>-2.5791599999999999</v>
      </c>
    </row>
    <row r="9136" spans="1:2">
      <c r="A9136" t="s">
        <v>265</v>
      </c>
      <c r="B9136">
        <v>0.01</v>
      </c>
    </row>
    <row r="9137" spans="1:2">
      <c r="A9137" t="s">
        <v>683</v>
      </c>
      <c r="B9137" t="s">
        <v>403</v>
      </c>
    </row>
    <row r="9138" spans="1:2">
      <c r="A9138" t="s">
        <v>684</v>
      </c>
      <c r="B9138" t="s">
        <v>441</v>
      </c>
    </row>
    <row r="9139" spans="1:2">
      <c r="A9139" t="s">
        <v>685</v>
      </c>
      <c r="B9139">
        <v>0</v>
      </c>
    </row>
    <row r="9140" spans="1:2">
      <c r="A9140" t="s">
        <v>250</v>
      </c>
      <c r="B9140" t="s">
        <v>697</v>
      </c>
    </row>
    <row r="9141" spans="1:2">
      <c r="A9141" t="s">
        <v>252</v>
      </c>
      <c r="B9141" t="s">
        <v>253</v>
      </c>
    </row>
    <row r="9142" spans="1:2">
      <c r="A9142" t="s">
        <v>830</v>
      </c>
    </row>
    <row r="9143" spans="1:2">
      <c r="A9143" t="s">
        <v>241</v>
      </c>
      <c r="B9143">
        <v>-8.2586700000000004</v>
      </c>
    </row>
    <row r="9144" spans="1:2">
      <c r="A9144" t="s">
        <v>242</v>
      </c>
      <c r="B9144" s="10">
        <v>5.1537599999999998E-13</v>
      </c>
    </row>
    <row r="9145" spans="1:2">
      <c r="A9145" t="s">
        <v>243</v>
      </c>
      <c r="B9145">
        <v>0</v>
      </c>
    </row>
    <row r="9146" spans="1:2">
      <c r="A9146" t="s">
        <v>244</v>
      </c>
      <c r="B9146">
        <v>126</v>
      </c>
    </row>
    <row r="9147" spans="1:2">
      <c r="A9147" t="s">
        <v>169</v>
      </c>
      <c r="B9147" t="s">
        <v>766</v>
      </c>
    </row>
    <row r="9148" spans="1:2">
      <c r="A9148" t="s">
        <v>246</v>
      </c>
      <c r="B9148">
        <v>-3.4833500000000002</v>
      </c>
    </row>
    <row r="9149" spans="1:2">
      <c r="A9149" t="s">
        <v>247</v>
      </c>
      <c r="B9149">
        <v>-2.8847700000000001</v>
      </c>
    </row>
    <row r="9150" spans="1:2">
      <c r="A9150" t="s">
        <v>248</v>
      </c>
      <c r="B9150">
        <v>-2.5791599999999999</v>
      </c>
    </row>
    <row r="9151" spans="1:2">
      <c r="A9151" t="s">
        <v>265</v>
      </c>
      <c r="B9151">
        <v>0.01</v>
      </c>
    </row>
    <row r="9152" spans="1:2">
      <c r="A9152" t="s">
        <v>683</v>
      </c>
      <c r="B9152" t="s">
        <v>403</v>
      </c>
    </row>
    <row r="9153" spans="1:2">
      <c r="A9153" t="s">
        <v>684</v>
      </c>
      <c r="B9153" t="s">
        <v>441</v>
      </c>
    </row>
    <row r="9154" spans="1:2">
      <c r="A9154" t="s">
        <v>685</v>
      </c>
      <c r="B9154">
        <v>0</v>
      </c>
    </row>
    <row r="9155" spans="1:2">
      <c r="A9155" t="s">
        <v>250</v>
      </c>
      <c r="B9155" t="s">
        <v>697</v>
      </c>
    </row>
    <row r="9156" spans="1:2">
      <c r="A9156" t="s">
        <v>252</v>
      </c>
      <c r="B9156" t="s">
        <v>253</v>
      </c>
    </row>
    <row r="9157" spans="1:2">
      <c r="A9157" t="s">
        <v>577</v>
      </c>
    </row>
    <row r="9158" spans="1:2">
      <c r="A9158" t="s">
        <v>241</v>
      </c>
      <c r="B9158">
        <v>-0.53533600000000003</v>
      </c>
    </row>
    <row r="9159" spans="1:2">
      <c r="A9159" t="s">
        <v>242</v>
      </c>
      <c r="B9159">
        <v>0.884934</v>
      </c>
    </row>
    <row r="9160" spans="1:2">
      <c r="A9160" t="s">
        <v>243</v>
      </c>
      <c r="B9160">
        <v>3</v>
      </c>
    </row>
    <row r="9161" spans="1:2">
      <c r="A9161" t="s">
        <v>244</v>
      </c>
      <c r="B9161">
        <v>123</v>
      </c>
    </row>
    <row r="9162" spans="1:2">
      <c r="A9162" t="s">
        <v>169</v>
      </c>
      <c r="B9162" t="s">
        <v>141</v>
      </c>
    </row>
    <row r="9163" spans="1:2">
      <c r="A9163" t="s">
        <v>246</v>
      </c>
      <c r="B9163">
        <v>-3.4846699999999999</v>
      </c>
    </row>
    <row r="9164" spans="1:2">
      <c r="A9164" t="s">
        <v>247</v>
      </c>
      <c r="B9164">
        <v>-2.8853399999999998</v>
      </c>
    </row>
    <row r="9165" spans="1:2">
      <c r="A9165" t="s">
        <v>248</v>
      </c>
      <c r="B9165">
        <v>-2.5794600000000001</v>
      </c>
    </row>
    <row r="9166" spans="1:2">
      <c r="A9166" t="s">
        <v>265</v>
      </c>
      <c r="B9166">
        <v>0.01</v>
      </c>
    </row>
    <row r="9167" spans="1:2">
      <c r="A9167" t="s">
        <v>683</v>
      </c>
      <c r="B9167" t="s">
        <v>403</v>
      </c>
    </row>
    <row r="9168" spans="1:2">
      <c r="A9168" t="s">
        <v>684</v>
      </c>
      <c r="B9168" t="s">
        <v>441</v>
      </c>
    </row>
    <row r="9169" spans="1:2">
      <c r="A9169" t="s">
        <v>685</v>
      </c>
      <c r="B9169">
        <v>0.88490000000000002</v>
      </c>
    </row>
    <row r="9170" spans="1:2">
      <c r="A9170" t="s">
        <v>250</v>
      </c>
      <c r="B9170" t="s">
        <v>687</v>
      </c>
    </row>
    <row r="9171" spans="1:2">
      <c r="A9171" t="s">
        <v>252</v>
      </c>
      <c r="B9171" t="s">
        <v>253</v>
      </c>
    </row>
    <row r="9172" spans="1:2">
      <c r="A9172" t="s">
        <v>578</v>
      </c>
    </row>
    <row r="9173" spans="1:2">
      <c r="A9173" t="s">
        <v>241</v>
      </c>
      <c r="B9173">
        <v>-1.0281199999999999</v>
      </c>
    </row>
    <row r="9174" spans="1:2">
      <c r="A9174" t="s">
        <v>242</v>
      </c>
      <c r="B9174">
        <v>0.74287000000000003</v>
      </c>
    </row>
    <row r="9175" spans="1:2">
      <c r="A9175" t="s">
        <v>243</v>
      </c>
      <c r="B9175">
        <v>3</v>
      </c>
    </row>
    <row r="9176" spans="1:2">
      <c r="A9176" t="s">
        <v>244</v>
      </c>
      <c r="B9176">
        <v>123</v>
      </c>
    </row>
    <row r="9177" spans="1:2">
      <c r="A9177" t="s">
        <v>169</v>
      </c>
      <c r="B9177" t="s">
        <v>142</v>
      </c>
    </row>
    <row r="9178" spans="1:2">
      <c r="A9178" t="s">
        <v>246</v>
      </c>
      <c r="B9178">
        <v>-3.4846699999999999</v>
      </c>
    </row>
    <row r="9179" spans="1:2">
      <c r="A9179" t="s">
        <v>247</v>
      </c>
      <c r="B9179">
        <v>-2.8853399999999998</v>
      </c>
    </row>
    <row r="9180" spans="1:2">
      <c r="A9180" t="s">
        <v>248</v>
      </c>
      <c r="B9180">
        <v>-2.5794600000000001</v>
      </c>
    </row>
    <row r="9181" spans="1:2">
      <c r="A9181" t="s">
        <v>265</v>
      </c>
      <c r="B9181">
        <v>0.01</v>
      </c>
    </row>
    <row r="9182" spans="1:2">
      <c r="A9182" t="s">
        <v>683</v>
      </c>
      <c r="B9182" t="s">
        <v>403</v>
      </c>
    </row>
    <row r="9183" spans="1:2">
      <c r="A9183" t="s">
        <v>684</v>
      </c>
      <c r="B9183" t="s">
        <v>441</v>
      </c>
    </row>
    <row r="9184" spans="1:2">
      <c r="A9184" t="s">
        <v>685</v>
      </c>
      <c r="B9184">
        <v>0.7429</v>
      </c>
    </row>
    <row r="9185" spans="1:2">
      <c r="A9185" t="s">
        <v>250</v>
      </c>
      <c r="B9185" t="s">
        <v>687</v>
      </c>
    </row>
    <row r="9186" spans="1:2">
      <c r="A9186" t="s">
        <v>252</v>
      </c>
      <c r="B9186" t="s">
        <v>253</v>
      </c>
    </row>
    <row r="9187" spans="1:2">
      <c r="A9187" t="s">
        <v>579</v>
      </c>
    </row>
    <row r="9188" spans="1:2">
      <c r="A9188" t="s">
        <v>241</v>
      </c>
      <c r="B9188">
        <v>-1.9330400000000001</v>
      </c>
    </row>
    <row r="9189" spans="1:2">
      <c r="A9189" t="s">
        <v>242</v>
      </c>
      <c r="B9189">
        <v>0.31668200000000002</v>
      </c>
    </row>
    <row r="9190" spans="1:2">
      <c r="A9190" t="s">
        <v>243</v>
      </c>
      <c r="B9190">
        <v>0</v>
      </c>
    </row>
    <row r="9191" spans="1:2">
      <c r="A9191" t="s">
        <v>244</v>
      </c>
      <c r="B9191">
        <v>126</v>
      </c>
    </row>
    <row r="9192" spans="1:2">
      <c r="A9192" t="s">
        <v>169</v>
      </c>
      <c r="B9192" t="s">
        <v>143</v>
      </c>
    </row>
    <row r="9193" spans="1:2">
      <c r="A9193" t="s">
        <v>246</v>
      </c>
      <c r="B9193">
        <v>-3.4833500000000002</v>
      </c>
    </row>
    <row r="9194" spans="1:2">
      <c r="A9194" t="s">
        <v>247</v>
      </c>
      <c r="B9194">
        <v>-2.8847700000000001</v>
      </c>
    </row>
    <row r="9195" spans="1:2">
      <c r="A9195" t="s">
        <v>248</v>
      </c>
      <c r="B9195">
        <v>-2.5791599999999999</v>
      </c>
    </row>
    <row r="9196" spans="1:2">
      <c r="A9196" t="s">
        <v>265</v>
      </c>
      <c r="B9196">
        <v>0.01</v>
      </c>
    </row>
    <row r="9197" spans="1:2">
      <c r="A9197" t="s">
        <v>683</v>
      </c>
      <c r="B9197" t="s">
        <v>403</v>
      </c>
    </row>
    <row r="9198" spans="1:2">
      <c r="A9198" t="s">
        <v>684</v>
      </c>
      <c r="B9198" t="s">
        <v>441</v>
      </c>
    </row>
    <row r="9199" spans="1:2">
      <c r="A9199" t="s">
        <v>685</v>
      </c>
      <c r="B9199">
        <v>0.31669999999999998</v>
      </c>
    </row>
    <row r="9200" spans="1:2">
      <c r="A9200" t="s">
        <v>250</v>
      </c>
      <c r="B9200" t="s">
        <v>687</v>
      </c>
    </row>
    <row r="9201" spans="1:2">
      <c r="A9201" t="s">
        <v>252</v>
      </c>
      <c r="B9201" t="s">
        <v>253</v>
      </c>
    </row>
    <row r="9202" spans="1:2">
      <c r="A9202" t="s">
        <v>580</v>
      </c>
    </row>
    <row r="9203" spans="1:2">
      <c r="A9203" t="s">
        <v>241</v>
      </c>
      <c r="B9203">
        <v>-3.4381599999999999</v>
      </c>
    </row>
    <row r="9204" spans="1:2">
      <c r="A9204" t="s">
        <v>242</v>
      </c>
      <c r="B9204">
        <v>9.72487E-3</v>
      </c>
    </row>
    <row r="9205" spans="1:2">
      <c r="A9205" t="s">
        <v>243</v>
      </c>
      <c r="B9205">
        <v>2</v>
      </c>
    </row>
    <row r="9206" spans="1:2">
      <c r="A9206" t="s">
        <v>244</v>
      </c>
      <c r="B9206">
        <v>124</v>
      </c>
    </row>
    <row r="9207" spans="1:2">
      <c r="A9207" t="s">
        <v>169</v>
      </c>
      <c r="B9207" t="s">
        <v>702</v>
      </c>
    </row>
    <row r="9208" spans="1:2">
      <c r="A9208" t="s">
        <v>246</v>
      </c>
      <c r="B9208">
        <v>-3.4842200000000001</v>
      </c>
    </row>
    <row r="9209" spans="1:2">
      <c r="A9209" t="s">
        <v>247</v>
      </c>
      <c r="B9209">
        <v>-2.8851499999999999</v>
      </c>
    </row>
    <row r="9210" spans="1:2">
      <c r="A9210" t="s">
        <v>248</v>
      </c>
      <c r="B9210">
        <v>-2.5793599999999999</v>
      </c>
    </row>
    <row r="9211" spans="1:2">
      <c r="A9211" t="s">
        <v>265</v>
      </c>
      <c r="B9211">
        <v>0.01</v>
      </c>
    </row>
    <row r="9212" spans="1:2">
      <c r="A9212" t="s">
        <v>683</v>
      </c>
      <c r="B9212" t="s">
        <v>403</v>
      </c>
    </row>
    <row r="9213" spans="1:2">
      <c r="A9213" t="s">
        <v>684</v>
      </c>
      <c r="B9213" t="s">
        <v>441</v>
      </c>
    </row>
    <row r="9214" spans="1:2">
      <c r="A9214" t="s">
        <v>685</v>
      </c>
      <c r="B9214">
        <v>9.7000000000000003E-3</v>
      </c>
    </row>
    <row r="9215" spans="1:2">
      <c r="A9215" t="s">
        <v>250</v>
      </c>
      <c r="B9215" t="s">
        <v>697</v>
      </c>
    </row>
    <row r="9216" spans="1:2">
      <c r="A9216" t="s">
        <v>252</v>
      </c>
      <c r="B9216" t="s">
        <v>253</v>
      </c>
    </row>
    <row r="9217" spans="1:2">
      <c r="A9217" t="s">
        <v>581</v>
      </c>
    </row>
    <row r="9218" spans="1:2">
      <c r="A9218" t="s">
        <v>241</v>
      </c>
      <c r="B9218">
        <v>-3.4791500000000002</v>
      </c>
    </row>
    <row r="9219" spans="1:2">
      <c r="A9219" t="s">
        <v>242</v>
      </c>
      <c r="B9219">
        <v>8.5391000000000009E-3</v>
      </c>
    </row>
    <row r="9220" spans="1:2">
      <c r="A9220" t="s">
        <v>243</v>
      </c>
      <c r="B9220">
        <v>2</v>
      </c>
    </row>
    <row r="9221" spans="1:2">
      <c r="A9221" t="s">
        <v>244</v>
      </c>
      <c r="B9221">
        <v>124</v>
      </c>
    </row>
    <row r="9222" spans="1:2">
      <c r="A9222" t="s">
        <v>169</v>
      </c>
      <c r="B9222" t="s">
        <v>703</v>
      </c>
    </row>
    <row r="9223" spans="1:2">
      <c r="A9223" t="s">
        <v>246</v>
      </c>
      <c r="B9223">
        <v>-3.4842200000000001</v>
      </c>
    </row>
    <row r="9224" spans="1:2">
      <c r="A9224" t="s">
        <v>247</v>
      </c>
      <c r="B9224">
        <v>-2.8851499999999999</v>
      </c>
    </row>
    <row r="9225" spans="1:2">
      <c r="A9225" t="s">
        <v>248</v>
      </c>
      <c r="B9225">
        <v>-2.5793599999999999</v>
      </c>
    </row>
    <row r="9226" spans="1:2">
      <c r="A9226" t="s">
        <v>265</v>
      </c>
      <c r="B9226">
        <v>0.01</v>
      </c>
    </row>
    <row r="9227" spans="1:2">
      <c r="A9227" t="s">
        <v>683</v>
      </c>
      <c r="B9227" t="s">
        <v>403</v>
      </c>
    </row>
    <row r="9228" spans="1:2">
      <c r="A9228" t="s">
        <v>684</v>
      </c>
      <c r="B9228" t="s">
        <v>441</v>
      </c>
    </row>
    <row r="9229" spans="1:2">
      <c r="A9229" t="s">
        <v>685</v>
      </c>
      <c r="B9229">
        <v>8.5000000000000006E-3</v>
      </c>
    </row>
    <row r="9230" spans="1:2">
      <c r="A9230" t="s">
        <v>250</v>
      </c>
      <c r="B9230" t="s">
        <v>697</v>
      </c>
    </row>
    <row r="9231" spans="1:2">
      <c r="A9231" t="s">
        <v>252</v>
      </c>
      <c r="B9231" t="s">
        <v>253</v>
      </c>
    </row>
    <row r="9232" spans="1:2">
      <c r="A9232" t="s">
        <v>582</v>
      </c>
    </row>
    <row r="9233" spans="1:2">
      <c r="A9233" t="s">
        <v>241</v>
      </c>
      <c r="B9233">
        <v>-11.4765</v>
      </c>
    </row>
    <row r="9234" spans="1:2">
      <c r="A9234" t="s">
        <v>242</v>
      </c>
      <c r="B9234" s="10">
        <v>5.1153699999999999E-21</v>
      </c>
    </row>
    <row r="9235" spans="1:2">
      <c r="A9235" t="s">
        <v>243</v>
      </c>
      <c r="B9235">
        <v>0</v>
      </c>
    </row>
    <row r="9236" spans="1:2">
      <c r="A9236" t="s">
        <v>244</v>
      </c>
      <c r="B9236">
        <v>126</v>
      </c>
    </row>
    <row r="9237" spans="1:2">
      <c r="A9237" t="s">
        <v>169</v>
      </c>
      <c r="B9237" t="s">
        <v>704</v>
      </c>
    </row>
    <row r="9238" spans="1:2">
      <c r="A9238" t="s">
        <v>246</v>
      </c>
      <c r="B9238">
        <v>-3.4833500000000002</v>
      </c>
    </row>
    <row r="9239" spans="1:2">
      <c r="A9239" t="s">
        <v>247</v>
      </c>
      <c r="B9239">
        <v>-2.8847700000000001</v>
      </c>
    </row>
    <row r="9240" spans="1:2">
      <c r="A9240" t="s">
        <v>248</v>
      </c>
      <c r="B9240">
        <v>-2.5791599999999999</v>
      </c>
    </row>
    <row r="9241" spans="1:2">
      <c r="A9241" t="s">
        <v>265</v>
      </c>
      <c r="B9241">
        <v>0.01</v>
      </c>
    </row>
    <row r="9242" spans="1:2">
      <c r="A9242" t="s">
        <v>683</v>
      </c>
      <c r="B9242" t="s">
        <v>403</v>
      </c>
    </row>
    <row r="9243" spans="1:2">
      <c r="A9243" t="s">
        <v>684</v>
      </c>
      <c r="B9243" t="s">
        <v>441</v>
      </c>
    </row>
    <row r="9244" spans="1:2">
      <c r="A9244" t="s">
        <v>685</v>
      </c>
      <c r="B9244">
        <v>0</v>
      </c>
    </row>
    <row r="9245" spans="1:2">
      <c r="A9245" t="s">
        <v>250</v>
      </c>
      <c r="B9245" t="s">
        <v>697</v>
      </c>
    </row>
    <row r="9246" spans="1:2">
      <c r="A9246" t="s">
        <v>252</v>
      </c>
      <c r="B9246" t="s">
        <v>253</v>
      </c>
    </row>
    <row r="9247" spans="1:2">
      <c r="A9247" t="s">
        <v>583</v>
      </c>
    </row>
    <row r="9248" spans="1:2">
      <c r="A9248" t="s">
        <v>241</v>
      </c>
      <c r="B9248">
        <v>-3.3712</v>
      </c>
    </row>
    <row r="9249" spans="1:2">
      <c r="A9249" t="s">
        <v>242</v>
      </c>
      <c r="B9249">
        <v>5.5356000000000002E-2</v>
      </c>
    </row>
    <row r="9250" spans="1:2">
      <c r="A9250" t="s">
        <v>243</v>
      </c>
      <c r="B9250">
        <v>0</v>
      </c>
    </row>
    <row r="9251" spans="1:2">
      <c r="A9251" t="s">
        <v>244</v>
      </c>
      <c r="B9251">
        <v>126</v>
      </c>
    </row>
    <row r="9252" spans="1:2">
      <c r="A9252" t="s">
        <v>169</v>
      </c>
      <c r="B9252" t="s">
        <v>108</v>
      </c>
    </row>
    <row r="9253" spans="1:2">
      <c r="A9253" t="s">
        <v>246</v>
      </c>
      <c r="B9253">
        <v>-4.0324799999999996</v>
      </c>
    </row>
    <row r="9254" spans="1:2">
      <c r="A9254" t="s">
        <v>247</v>
      </c>
      <c r="B9254">
        <v>-3.4459300000000002</v>
      </c>
    </row>
    <row r="9255" spans="1:2">
      <c r="A9255" t="s">
        <v>248</v>
      </c>
      <c r="B9255">
        <v>-3.1478299999999999</v>
      </c>
    </row>
    <row r="9256" spans="1:2">
      <c r="A9256" t="s">
        <v>265</v>
      </c>
      <c r="B9256">
        <v>0.05</v>
      </c>
    </row>
    <row r="9257" spans="1:2">
      <c r="A9257" t="s">
        <v>683</v>
      </c>
      <c r="B9257" t="s">
        <v>403</v>
      </c>
    </row>
    <row r="9258" spans="1:2">
      <c r="A9258" t="s">
        <v>684</v>
      </c>
      <c r="B9258" t="s">
        <v>705</v>
      </c>
    </row>
    <row r="9259" spans="1:2">
      <c r="A9259" t="s">
        <v>685</v>
      </c>
      <c r="B9259">
        <v>5.5399999999999998E-2</v>
      </c>
    </row>
    <row r="9260" spans="1:2">
      <c r="A9260" t="s">
        <v>250</v>
      </c>
      <c r="B9260" t="s">
        <v>687</v>
      </c>
    </row>
    <row r="9261" spans="1:2">
      <c r="A9261" t="s">
        <v>252</v>
      </c>
      <c r="B9261" t="s">
        <v>253</v>
      </c>
    </row>
    <row r="9262" spans="1:2">
      <c r="A9262" t="s">
        <v>584</v>
      </c>
    </row>
    <row r="9263" spans="1:2">
      <c r="A9263" t="s">
        <v>241</v>
      </c>
      <c r="B9263">
        <v>-3.1193399999999998</v>
      </c>
    </row>
    <row r="9264" spans="1:2">
      <c r="A9264" t="s">
        <v>242</v>
      </c>
      <c r="B9264">
        <v>0.101705</v>
      </c>
    </row>
    <row r="9265" spans="1:2">
      <c r="A9265" t="s">
        <v>243</v>
      </c>
      <c r="B9265">
        <v>0</v>
      </c>
    </row>
    <row r="9266" spans="1:2">
      <c r="A9266" t="s">
        <v>244</v>
      </c>
      <c r="B9266">
        <v>126</v>
      </c>
    </row>
    <row r="9267" spans="1:2">
      <c r="A9267" t="s">
        <v>169</v>
      </c>
      <c r="B9267" t="s">
        <v>109</v>
      </c>
    </row>
    <row r="9268" spans="1:2">
      <c r="A9268" t="s">
        <v>246</v>
      </c>
      <c r="B9268">
        <v>-4.0324799999999996</v>
      </c>
    </row>
    <row r="9269" spans="1:2">
      <c r="A9269" t="s">
        <v>247</v>
      </c>
      <c r="B9269">
        <v>-3.4459300000000002</v>
      </c>
    </row>
    <row r="9270" spans="1:2">
      <c r="A9270" t="s">
        <v>248</v>
      </c>
      <c r="B9270">
        <v>-3.1478299999999999</v>
      </c>
    </row>
    <row r="9271" spans="1:2">
      <c r="A9271" t="s">
        <v>265</v>
      </c>
      <c r="B9271">
        <v>0.05</v>
      </c>
    </row>
    <row r="9272" spans="1:2">
      <c r="A9272" t="s">
        <v>683</v>
      </c>
      <c r="B9272" t="s">
        <v>403</v>
      </c>
    </row>
    <row r="9273" spans="1:2">
      <c r="A9273" t="s">
        <v>684</v>
      </c>
      <c r="B9273" t="s">
        <v>705</v>
      </c>
    </row>
    <row r="9274" spans="1:2">
      <c r="A9274" t="s">
        <v>685</v>
      </c>
      <c r="B9274">
        <v>0.1017</v>
      </c>
    </row>
    <row r="9275" spans="1:2">
      <c r="A9275" t="s">
        <v>250</v>
      </c>
      <c r="B9275" t="s">
        <v>687</v>
      </c>
    </row>
    <row r="9276" spans="1:2">
      <c r="A9276" t="s">
        <v>252</v>
      </c>
      <c r="B9276" t="s">
        <v>253</v>
      </c>
    </row>
    <row r="9277" spans="1:2">
      <c r="A9277" t="s">
        <v>585</v>
      </c>
    </row>
    <row r="9278" spans="1:2">
      <c r="A9278" t="s">
        <v>241</v>
      </c>
      <c r="B9278">
        <v>-3.2049799999999999</v>
      </c>
    </row>
    <row r="9279" spans="1:2">
      <c r="A9279" t="s">
        <v>242</v>
      </c>
      <c r="B9279">
        <v>8.3414000000000002E-2</v>
      </c>
    </row>
    <row r="9280" spans="1:2">
      <c r="A9280" t="s">
        <v>243</v>
      </c>
      <c r="B9280">
        <v>0</v>
      </c>
    </row>
    <row r="9281" spans="1:2">
      <c r="A9281" t="s">
        <v>244</v>
      </c>
      <c r="B9281">
        <v>126</v>
      </c>
    </row>
    <row r="9282" spans="1:2">
      <c r="A9282" t="s">
        <v>169</v>
      </c>
      <c r="B9282" t="s">
        <v>110</v>
      </c>
    </row>
    <row r="9283" spans="1:2">
      <c r="A9283" t="s">
        <v>246</v>
      </c>
      <c r="B9283">
        <v>-4.0324799999999996</v>
      </c>
    </row>
    <row r="9284" spans="1:2">
      <c r="A9284" t="s">
        <v>247</v>
      </c>
      <c r="B9284">
        <v>-3.4459300000000002</v>
      </c>
    </row>
    <row r="9285" spans="1:2">
      <c r="A9285" t="s">
        <v>248</v>
      </c>
      <c r="B9285">
        <v>-3.1478299999999999</v>
      </c>
    </row>
    <row r="9286" spans="1:2">
      <c r="A9286" t="s">
        <v>265</v>
      </c>
      <c r="B9286">
        <v>0.05</v>
      </c>
    </row>
    <row r="9287" spans="1:2">
      <c r="A9287" t="s">
        <v>683</v>
      </c>
      <c r="B9287" t="s">
        <v>403</v>
      </c>
    </row>
    <row r="9288" spans="1:2">
      <c r="A9288" t="s">
        <v>684</v>
      </c>
      <c r="B9288" t="s">
        <v>705</v>
      </c>
    </row>
    <row r="9289" spans="1:2">
      <c r="A9289" t="s">
        <v>685</v>
      </c>
      <c r="B9289">
        <v>8.3400000000000002E-2</v>
      </c>
    </row>
    <row r="9290" spans="1:2">
      <c r="A9290" t="s">
        <v>250</v>
      </c>
      <c r="B9290" t="s">
        <v>687</v>
      </c>
    </row>
    <row r="9291" spans="1:2">
      <c r="A9291" t="s">
        <v>252</v>
      </c>
      <c r="B9291" t="s">
        <v>253</v>
      </c>
    </row>
    <row r="9292" spans="1:2">
      <c r="A9292" t="s">
        <v>586</v>
      </c>
    </row>
    <row r="9293" spans="1:2">
      <c r="A9293" t="s">
        <v>241</v>
      </c>
      <c r="B9293">
        <v>-4.4972500000000002</v>
      </c>
    </row>
    <row r="9294" spans="1:2">
      <c r="A9294" t="s">
        <v>242</v>
      </c>
      <c r="B9294">
        <v>1.5252E-3</v>
      </c>
    </row>
    <row r="9295" spans="1:2">
      <c r="A9295" t="s">
        <v>243</v>
      </c>
      <c r="B9295">
        <v>0</v>
      </c>
    </row>
    <row r="9296" spans="1:2">
      <c r="A9296" t="s">
        <v>244</v>
      </c>
      <c r="B9296">
        <v>126</v>
      </c>
    </row>
    <row r="9297" spans="1:2">
      <c r="A9297" t="s">
        <v>169</v>
      </c>
      <c r="B9297" t="s">
        <v>111</v>
      </c>
    </row>
    <row r="9298" spans="1:2">
      <c r="A9298" t="s">
        <v>246</v>
      </c>
      <c r="B9298">
        <v>-4.0324799999999996</v>
      </c>
    </row>
    <row r="9299" spans="1:2">
      <c r="A9299" t="s">
        <v>247</v>
      </c>
      <c r="B9299">
        <v>-3.4459300000000002</v>
      </c>
    </row>
    <row r="9300" spans="1:2">
      <c r="A9300" t="s">
        <v>248</v>
      </c>
      <c r="B9300">
        <v>-3.1478299999999999</v>
      </c>
    </row>
    <row r="9301" spans="1:2">
      <c r="A9301" t="s">
        <v>265</v>
      </c>
      <c r="B9301">
        <v>0.05</v>
      </c>
    </row>
    <row r="9302" spans="1:2">
      <c r="A9302" t="s">
        <v>683</v>
      </c>
      <c r="B9302" t="s">
        <v>403</v>
      </c>
    </row>
    <row r="9303" spans="1:2">
      <c r="A9303" t="s">
        <v>684</v>
      </c>
      <c r="B9303" t="s">
        <v>705</v>
      </c>
    </row>
    <row r="9304" spans="1:2">
      <c r="A9304" t="s">
        <v>685</v>
      </c>
      <c r="B9304">
        <v>1.5E-3</v>
      </c>
    </row>
    <row r="9305" spans="1:2">
      <c r="A9305" t="s">
        <v>250</v>
      </c>
      <c r="B9305" t="s">
        <v>697</v>
      </c>
    </row>
    <row r="9306" spans="1:2">
      <c r="A9306" t="s">
        <v>252</v>
      </c>
      <c r="B9306" t="s">
        <v>253</v>
      </c>
    </row>
    <row r="9307" spans="1:2">
      <c r="A9307" t="s">
        <v>587</v>
      </c>
    </row>
    <row r="9308" spans="1:2">
      <c r="A9308" t="s">
        <v>241</v>
      </c>
      <c r="B9308">
        <v>-2.0310800000000002</v>
      </c>
    </row>
    <row r="9309" spans="1:2">
      <c r="A9309" t="s">
        <v>242</v>
      </c>
      <c r="B9309">
        <v>0.58440800000000004</v>
      </c>
    </row>
    <row r="9310" spans="1:2">
      <c r="A9310" t="s">
        <v>243</v>
      </c>
      <c r="B9310">
        <v>2</v>
      </c>
    </row>
    <row r="9311" spans="1:2">
      <c r="A9311" t="s">
        <v>244</v>
      </c>
      <c r="B9311">
        <v>124</v>
      </c>
    </row>
    <row r="9312" spans="1:2">
      <c r="A9312" t="s">
        <v>169</v>
      </c>
      <c r="B9312" t="s">
        <v>113</v>
      </c>
    </row>
    <row r="9313" spans="1:2">
      <c r="A9313" t="s">
        <v>246</v>
      </c>
      <c r="B9313">
        <v>-4.0336999999999996</v>
      </c>
    </row>
    <row r="9314" spans="1:2">
      <c r="A9314" t="s">
        <v>247</v>
      </c>
      <c r="B9314">
        <v>-3.44651</v>
      </c>
    </row>
    <row r="9315" spans="1:2">
      <c r="A9315" t="s">
        <v>248</v>
      </c>
      <c r="B9315">
        <v>-3.1481699999999999</v>
      </c>
    </row>
    <row r="9316" spans="1:2">
      <c r="A9316" t="s">
        <v>265</v>
      </c>
      <c r="B9316">
        <v>0.05</v>
      </c>
    </row>
    <row r="9317" spans="1:2">
      <c r="A9317" t="s">
        <v>683</v>
      </c>
      <c r="B9317" t="s">
        <v>403</v>
      </c>
    </row>
    <row r="9318" spans="1:2">
      <c r="A9318" t="s">
        <v>684</v>
      </c>
      <c r="B9318" t="s">
        <v>705</v>
      </c>
    </row>
    <row r="9319" spans="1:2">
      <c r="A9319" t="s">
        <v>685</v>
      </c>
      <c r="B9319">
        <v>0.58440000000000003</v>
      </c>
    </row>
    <row r="9320" spans="1:2">
      <c r="A9320" t="s">
        <v>250</v>
      </c>
      <c r="B9320" t="s">
        <v>687</v>
      </c>
    </row>
    <row r="9321" spans="1:2">
      <c r="A9321" t="s">
        <v>252</v>
      </c>
      <c r="B9321" t="s">
        <v>253</v>
      </c>
    </row>
    <row r="9322" spans="1:2">
      <c r="A9322" t="s">
        <v>588</v>
      </c>
    </row>
    <row r="9323" spans="1:2">
      <c r="A9323" t="s">
        <v>241</v>
      </c>
      <c r="B9323">
        <v>-3.5124499999999999</v>
      </c>
    </row>
    <row r="9324" spans="1:2">
      <c r="A9324" t="s">
        <v>242</v>
      </c>
      <c r="B9324">
        <v>3.8077600000000003E-2</v>
      </c>
    </row>
    <row r="9325" spans="1:2">
      <c r="A9325" t="s">
        <v>243</v>
      </c>
      <c r="B9325">
        <v>0</v>
      </c>
    </row>
    <row r="9326" spans="1:2">
      <c r="A9326" t="s">
        <v>244</v>
      </c>
      <c r="B9326">
        <v>126</v>
      </c>
    </row>
    <row r="9327" spans="1:2">
      <c r="A9327" t="s">
        <v>169</v>
      </c>
      <c r="B9327" t="s">
        <v>114</v>
      </c>
    </row>
    <row r="9328" spans="1:2">
      <c r="A9328" t="s">
        <v>246</v>
      </c>
      <c r="B9328">
        <v>-4.0324799999999996</v>
      </c>
    </row>
    <row r="9329" spans="1:2">
      <c r="A9329" t="s">
        <v>247</v>
      </c>
      <c r="B9329">
        <v>-3.4459300000000002</v>
      </c>
    </row>
    <row r="9330" spans="1:2">
      <c r="A9330" t="s">
        <v>248</v>
      </c>
      <c r="B9330">
        <v>-3.1478299999999999</v>
      </c>
    </row>
    <row r="9331" spans="1:2">
      <c r="A9331" t="s">
        <v>265</v>
      </c>
      <c r="B9331">
        <v>0.05</v>
      </c>
    </row>
    <row r="9332" spans="1:2">
      <c r="A9332" t="s">
        <v>683</v>
      </c>
      <c r="B9332" t="s">
        <v>403</v>
      </c>
    </row>
    <row r="9333" spans="1:2">
      <c r="A9333" t="s">
        <v>684</v>
      </c>
      <c r="B9333" t="s">
        <v>705</v>
      </c>
    </row>
    <row r="9334" spans="1:2">
      <c r="A9334" t="s">
        <v>685</v>
      </c>
      <c r="B9334">
        <v>3.8100000000000002E-2</v>
      </c>
    </row>
    <row r="9335" spans="1:2">
      <c r="A9335" t="s">
        <v>250</v>
      </c>
      <c r="B9335" t="s">
        <v>697</v>
      </c>
    </row>
    <row r="9336" spans="1:2">
      <c r="A9336" t="s">
        <v>252</v>
      </c>
      <c r="B9336" t="s">
        <v>253</v>
      </c>
    </row>
    <row r="9337" spans="1:2">
      <c r="A9337" t="s">
        <v>589</v>
      </c>
    </row>
    <row r="9338" spans="1:2">
      <c r="A9338" t="s">
        <v>241</v>
      </c>
      <c r="B9338">
        <v>-3.5527700000000002</v>
      </c>
    </row>
    <row r="9339" spans="1:2">
      <c r="A9339" t="s">
        <v>242</v>
      </c>
      <c r="B9339">
        <v>3.4074599999999997E-2</v>
      </c>
    </row>
    <row r="9340" spans="1:2">
      <c r="A9340" t="s">
        <v>243</v>
      </c>
      <c r="B9340">
        <v>0</v>
      </c>
    </row>
    <row r="9341" spans="1:2">
      <c r="A9341" t="s">
        <v>244</v>
      </c>
      <c r="B9341">
        <v>126</v>
      </c>
    </row>
    <row r="9342" spans="1:2">
      <c r="A9342" t="s">
        <v>169</v>
      </c>
      <c r="B9342" t="s">
        <v>115</v>
      </c>
    </row>
    <row r="9343" spans="1:2">
      <c r="A9343" t="s">
        <v>246</v>
      </c>
      <c r="B9343">
        <v>-4.0324799999999996</v>
      </c>
    </row>
    <row r="9344" spans="1:2">
      <c r="A9344" t="s">
        <v>247</v>
      </c>
      <c r="B9344">
        <v>-3.4459300000000002</v>
      </c>
    </row>
    <row r="9345" spans="1:2">
      <c r="A9345" t="s">
        <v>248</v>
      </c>
      <c r="B9345">
        <v>-3.1478299999999999</v>
      </c>
    </row>
    <row r="9346" spans="1:2">
      <c r="A9346" t="s">
        <v>265</v>
      </c>
      <c r="B9346">
        <v>0.05</v>
      </c>
    </row>
    <row r="9347" spans="1:2">
      <c r="A9347" t="s">
        <v>683</v>
      </c>
      <c r="B9347" t="s">
        <v>403</v>
      </c>
    </row>
    <row r="9348" spans="1:2">
      <c r="A9348" t="s">
        <v>684</v>
      </c>
      <c r="B9348" t="s">
        <v>705</v>
      </c>
    </row>
    <row r="9349" spans="1:2">
      <c r="A9349" t="s">
        <v>685</v>
      </c>
      <c r="B9349">
        <v>3.4099999999999998E-2</v>
      </c>
    </row>
    <row r="9350" spans="1:2">
      <c r="A9350" t="s">
        <v>250</v>
      </c>
      <c r="B9350" t="s">
        <v>697</v>
      </c>
    </row>
    <row r="9351" spans="1:2">
      <c r="A9351" t="s">
        <v>252</v>
      </c>
      <c r="B9351" t="s">
        <v>253</v>
      </c>
    </row>
    <row r="9352" spans="1:2">
      <c r="A9352" t="s">
        <v>590</v>
      </c>
    </row>
    <row r="9353" spans="1:2">
      <c r="A9353" t="s">
        <v>241</v>
      </c>
      <c r="B9353">
        <v>-4.9534700000000003</v>
      </c>
    </row>
    <row r="9354" spans="1:2">
      <c r="A9354" t="s">
        <v>242</v>
      </c>
      <c r="B9354">
        <v>2.4986700000000003E-4</v>
      </c>
    </row>
    <row r="9355" spans="1:2">
      <c r="A9355" t="s">
        <v>243</v>
      </c>
      <c r="B9355">
        <v>0</v>
      </c>
    </row>
    <row r="9356" spans="1:2">
      <c r="A9356" t="s">
        <v>244</v>
      </c>
      <c r="B9356">
        <v>126</v>
      </c>
    </row>
    <row r="9357" spans="1:2">
      <c r="A9357" t="s">
        <v>169</v>
      </c>
      <c r="B9357" t="s">
        <v>116</v>
      </c>
    </row>
    <row r="9358" spans="1:2">
      <c r="A9358" t="s">
        <v>246</v>
      </c>
      <c r="B9358">
        <v>-4.0324799999999996</v>
      </c>
    </row>
    <row r="9359" spans="1:2">
      <c r="A9359" t="s">
        <v>247</v>
      </c>
      <c r="B9359">
        <v>-3.4459300000000002</v>
      </c>
    </row>
    <row r="9360" spans="1:2">
      <c r="A9360" t="s">
        <v>248</v>
      </c>
      <c r="B9360">
        <v>-3.1478299999999999</v>
      </c>
    </row>
    <row r="9361" spans="1:2">
      <c r="A9361" t="s">
        <v>265</v>
      </c>
      <c r="B9361">
        <v>0.05</v>
      </c>
    </row>
    <row r="9362" spans="1:2">
      <c r="A9362" t="s">
        <v>683</v>
      </c>
      <c r="B9362" t="s">
        <v>403</v>
      </c>
    </row>
    <row r="9363" spans="1:2">
      <c r="A9363" t="s">
        <v>684</v>
      </c>
      <c r="B9363" t="s">
        <v>705</v>
      </c>
    </row>
    <row r="9364" spans="1:2">
      <c r="A9364" t="s">
        <v>685</v>
      </c>
      <c r="B9364">
        <v>2.0000000000000001E-4</v>
      </c>
    </row>
    <row r="9365" spans="1:2">
      <c r="A9365" t="s">
        <v>250</v>
      </c>
      <c r="B9365" t="s">
        <v>697</v>
      </c>
    </row>
    <row r="9366" spans="1:2">
      <c r="A9366" t="s">
        <v>252</v>
      </c>
      <c r="B9366" t="s">
        <v>253</v>
      </c>
    </row>
    <row r="9367" spans="1:2">
      <c r="A9367" t="s">
        <v>591</v>
      </c>
    </row>
    <row r="9368" spans="1:2">
      <c r="A9368" t="s">
        <v>241</v>
      </c>
      <c r="B9368">
        <v>-5.8840700000000004</v>
      </c>
    </row>
    <row r="9369" spans="1:2">
      <c r="A9369" t="s">
        <v>242</v>
      </c>
      <c r="B9369" s="10">
        <v>3.8363400000000003E-6</v>
      </c>
    </row>
    <row r="9370" spans="1:2">
      <c r="A9370" t="s">
        <v>243</v>
      </c>
      <c r="B9370">
        <v>0</v>
      </c>
    </row>
    <row r="9371" spans="1:2">
      <c r="A9371" t="s">
        <v>244</v>
      </c>
      <c r="B9371">
        <v>126</v>
      </c>
    </row>
    <row r="9372" spans="1:2">
      <c r="A9372" t="s">
        <v>169</v>
      </c>
      <c r="B9372" t="s">
        <v>118</v>
      </c>
    </row>
    <row r="9373" spans="1:2">
      <c r="A9373" t="s">
        <v>246</v>
      </c>
      <c r="B9373">
        <v>-4.0324799999999996</v>
      </c>
    </row>
    <row r="9374" spans="1:2">
      <c r="A9374" t="s">
        <v>247</v>
      </c>
      <c r="B9374">
        <v>-3.4459300000000002</v>
      </c>
    </row>
    <row r="9375" spans="1:2">
      <c r="A9375" t="s">
        <v>248</v>
      </c>
      <c r="B9375">
        <v>-3.1478299999999999</v>
      </c>
    </row>
    <row r="9376" spans="1:2">
      <c r="A9376" t="s">
        <v>265</v>
      </c>
      <c r="B9376">
        <v>0.05</v>
      </c>
    </row>
    <row r="9377" spans="1:2">
      <c r="A9377" t="s">
        <v>683</v>
      </c>
      <c r="B9377" t="s">
        <v>403</v>
      </c>
    </row>
    <row r="9378" spans="1:2">
      <c r="A9378" t="s">
        <v>684</v>
      </c>
      <c r="B9378" t="s">
        <v>705</v>
      </c>
    </row>
    <row r="9379" spans="1:2">
      <c r="A9379" t="s">
        <v>685</v>
      </c>
      <c r="B9379">
        <v>0</v>
      </c>
    </row>
    <row r="9380" spans="1:2">
      <c r="A9380" t="s">
        <v>250</v>
      </c>
      <c r="B9380" t="s">
        <v>697</v>
      </c>
    </row>
    <row r="9381" spans="1:2">
      <c r="A9381" t="s">
        <v>252</v>
      </c>
      <c r="B9381" t="s">
        <v>253</v>
      </c>
    </row>
    <row r="9382" spans="1:2">
      <c r="A9382" t="s">
        <v>592</v>
      </c>
    </row>
    <row r="9383" spans="1:2">
      <c r="A9383" t="s">
        <v>241</v>
      </c>
      <c r="B9383">
        <v>-4.1646999999999998</v>
      </c>
    </row>
    <row r="9384" spans="1:2">
      <c r="A9384" t="s">
        <v>242</v>
      </c>
      <c r="B9384">
        <v>5.0585200000000004E-3</v>
      </c>
    </row>
    <row r="9385" spans="1:2">
      <c r="A9385" t="s">
        <v>243</v>
      </c>
      <c r="B9385">
        <v>0</v>
      </c>
    </row>
    <row r="9386" spans="1:2">
      <c r="A9386" t="s">
        <v>244</v>
      </c>
      <c r="B9386">
        <v>126</v>
      </c>
    </row>
    <row r="9387" spans="1:2">
      <c r="A9387" t="s">
        <v>169</v>
      </c>
      <c r="B9387" t="s">
        <v>119</v>
      </c>
    </row>
    <row r="9388" spans="1:2">
      <c r="A9388" t="s">
        <v>246</v>
      </c>
      <c r="B9388">
        <v>-4.0324799999999996</v>
      </c>
    </row>
    <row r="9389" spans="1:2">
      <c r="A9389" t="s">
        <v>247</v>
      </c>
      <c r="B9389">
        <v>-3.4459300000000002</v>
      </c>
    </row>
    <row r="9390" spans="1:2">
      <c r="A9390" t="s">
        <v>248</v>
      </c>
      <c r="B9390">
        <v>-3.1478299999999999</v>
      </c>
    </row>
    <row r="9391" spans="1:2">
      <c r="A9391" t="s">
        <v>265</v>
      </c>
      <c r="B9391">
        <v>0.05</v>
      </c>
    </row>
    <row r="9392" spans="1:2">
      <c r="A9392" t="s">
        <v>683</v>
      </c>
      <c r="B9392" t="s">
        <v>403</v>
      </c>
    </row>
    <row r="9393" spans="1:2">
      <c r="A9393" t="s">
        <v>684</v>
      </c>
      <c r="B9393" t="s">
        <v>705</v>
      </c>
    </row>
    <row r="9394" spans="1:2">
      <c r="A9394" t="s">
        <v>685</v>
      </c>
      <c r="B9394">
        <v>5.1000000000000004E-3</v>
      </c>
    </row>
    <row r="9395" spans="1:2">
      <c r="A9395" t="s">
        <v>250</v>
      </c>
      <c r="B9395" t="s">
        <v>697</v>
      </c>
    </row>
    <row r="9396" spans="1:2">
      <c r="A9396" t="s">
        <v>252</v>
      </c>
      <c r="B9396" t="s">
        <v>253</v>
      </c>
    </row>
    <row r="9397" spans="1:2">
      <c r="A9397" t="s">
        <v>593</v>
      </c>
    </row>
    <row r="9398" spans="1:2">
      <c r="A9398" t="s">
        <v>241</v>
      </c>
      <c r="B9398">
        <v>-4.0045500000000001</v>
      </c>
    </row>
    <row r="9399" spans="1:2">
      <c r="A9399" t="s">
        <v>242</v>
      </c>
      <c r="B9399">
        <v>8.6636100000000004E-3</v>
      </c>
    </row>
    <row r="9400" spans="1:2">
      <c r="A9400" t="s">
        <v>243</v>
      </c>
      <c r="B9400">
        <v>0</v>
      </c>
    </row>
    <row r="9401" spans="1:2">
      <c r="A9401" t="s">
        <v>244</v>
      </c>
      <c r="B9401">
        <v>126</v>
      </c>
    </row>
    <row r="9402" spans="1:2">
      <c r="A9402" t="s">
        <v>169</v>
      </c>
      <c r="B9402" t="s">
        <v>120</v>
      </c>
    </row>
    <row r="9403" spans="1:2">
      <c r="A9403" t="s">
        <v>246</v>
      </c>
      <c r="B9403">
        <v>-4.0324799999999996</v>
      </c>
    </row>
    <row r="9404" spans="1:2">
      <c r="A9404" t="s">
        <v>247</v>
      </c>
      <c r="B9404">
        <v>-3.4459300000000002</v>
      </c>
    </row>
    <row r="9405" spans="1:2">
      <c r="A9405" t="s">
        <v>248</v>
      </c>
      <c r="B9405">
        <v>-3.1478299999999999</v>
      </c>
    </row>
    <row r="9406" spans="1:2">
      <c r="A9406" t="s">
        <v>265</v>
      </c>
      <c r="B9406">
        <v>0.05</v>
      </c>
    </row>
    <row r="9407" spans="1:2">
      <c r="A9407" t="s">
        <v>683</v>
      </c>
      <c r="B9407" t="s">
        <v>403</v>
      </c>
    </row>
    <row r="9408" spans="1:2">
      <c r="A9408" t="s">
        <v>684</v>
      </c>
      <c r="B9408" t="s">
        <v>705</v>
      </c>
    </row>
    <row r="9409" spans="1:2">
      <c r="A9409" t="s">
        <v>685</v>
      </c>
      <c r="B9409">
        <v>8.6999999999999994E-3</v>
      </c>
    </row>
    <row r="9410" spans="1:2">
      <c r="A9410" t="s">
        <v>250</v>
      </c>
      <c r="B9410" t="s">
        <v>697</v>
      </c>
    </row>
    <row r="9411" spans="1:2">
      <c r="A9411" t="s">
        <v>252</v>
      </c>
      <c r="B9411" t="s">
        <v>253</v>
      </c>
    </row>
    <row r="9412" spans="1:2">
      <c r="A9412" t="s">
        <v>594</v>
      </c>
    </row>
    <row r="9413" spans="1:2">
      <c r="A9413" t="s">
        <v>241</v>
      </c>
      <c r="B9413">
        <v>-4.9905499999999998</v>
      </c>
    </row>
    <row r="9414" spans="1:2">
      <c r="A9414" t="s">
        <v>242</v>
      </c>
      <c r="B9414">
        <v>2.1405799999999999E-4</v>
      </c>
    </row>
    <row r="9415" spans="1:2">
      <c r="A9415" t="s">
        <v>243</v>
      </c>
      <c r="B9415">
        <v>0</v>
      </c>
    </row>
    <row r="9416" spans="1:2">
      <c r="A9416" t="s">
        <v>244</v>
      </c>
      <c r="B9416">
        <v>126</v>
      </c>
    </row>
    <row r="9417" spans="1:2">
      <c r="A9417" t="s">
        <v>169</v>
      </c>
      <c r="B9417" t="s">
        <v>121</v>
      </c>
    </row>
    <row r="9418" spans="1:2">
      <c r="A9418" t="s">
        <v>246</v>
      </c>
      <c r="B9418">
        <v>-4.0324799999999996</v>
      </c>
    </row>
    <row r="9419" spans="1:2">
      <c r="A9419" t="s">
        <v>247</v>
      </c>
      <c r="B9419">
        <v>-3.4459300000000002</v>
      </c>
    </row>
    <row r="9420" spans="1:2">
      <c r="A9420" t="s">
        <v>248</v>
      </c>
      <c r="B9420">
        <v>-3.1478299999999999</v>
      </c>
    </row>
    <row r="9421" spans="1:2">
      <c r="A9421" t="s">
        <v>265</v>
      </c>
      <c r="B9421">
        <v>0.05</v>
      </c>
    </row>
    <row r="9422" spans="1:2">
      <c r="A9422" t="s">
        <v>683</v>
      </c>
      <c r="B9422" t="s">
        <v>403</v>
      </c>
    </row>
    <row r="9423" spans="1:2">
      <c r="A9423" t="s">
        <v>684</v>
      </c>
      <c r="B9423" t="s">
        <v>705</v>
      </c>
    </row>
    <row r="9424" spans="1:2">
      <c r="A9424" t="s">
        <v>685</v>
      </c>
      <c r="B9424">
        <v>2.0000000000000001E-4</v>
      </c>
    </row>
    <row r="9425" spans="1:2">
      <c r="A9425" t="s">
        <v>250</v>
      </c>
      <c r="B9425" t="s">
        <v>697</v>
      </c>
    </row>
    <row r="9426" spans="1:2">
      <c r="A9426" t="s">
        <v>252</v>
      </c>
      <c r="B9426" t="s">
        <v>253</v>
      </c>
    </row>
    <row r="9427" spans="1:2">
      <c r="A9427" t="s">
        <v>831</v>
      </c>
    </row>
    <row r="9428" spans="1:2">
      <c r="A9428" t="s">
        <v>241</v>
      </c>
      <c r="B9428">
        <v>-3.2971499999999998</v>
      </c>
    </row>
    <row r="9429" spans="1:2">
      <c r="A9429" t="s">
        <v>242</v>
      </c>
      <c r="B9429">
        <v>6.6721699999999995E-2</v>
      </c>
    </row>
    <row r="9430" spans="1:2">
      <c r="A9430" t="s">
        <v>243</v>
      </c>
      <c r="B9430">
        <v>0</v>
      </c>
    </row>
    <row r="9431" spans="1:2">
      <c r="A9431" t="s">
        <v>244</v>
      </c>
      <c r="B9431">
        <v>126</v>
      </c>
    </row>
    <row r="9432" spans="1:2">
      <c r="A9432" t="s">
        <v>169</v>
      </c>
      <c r="B9432" t="s">
        <v>743</v>
      </c>
    </row>
    <row r="9433" spans="1:2">
      <c r="A9433" t="s">
        <v>246</v>
      </c>
      <c r="B9433">
        <v>-4.0324799999999996</v>
      </c>
    </row>
    <row r="9434" spans="1:2">
      <c r="A9434" t="s">
        <v>247</v>
      </c>
      <c r="B9434">
        <v>-3.4459300000000002</v>
      </c>
    </row>
    <row r="9435" spans="1:2">
      <c r="A9435" t="s">
        <v>248</v>
      </c>
      <c r="B9435">
        <v>-3.1478299999999999</v>
      </c>
    </row>
    <row r="9436" spans="1:2">
      <c r="A9436" t="s">
        <v>265</v>
      </c>
      <c r="B9436">
        <v>0.05</v>
      </c>
    </row>
    <row r="9437" spans="1:2">
      <c r="A9437" t="s">
        <v>683</v>
      </c>
      <c r="B9437" t="s">
        <v>403</v>
      </c>
    </row>
    <row r="9438" spans="1:2">
      <c r="A9438" t="s">
        <v>684</v>
      </c>
      <c r="B9438" t="s">
        <v>705</v>
      </c>
    </row>
    <row r="9439" spans="1:2">
      <c r="A9439" t="s">
        <v>685</v>
      </c>
      <c r="B9439">
        <v>6.6699999999999995E-2</v>
      </c>
    </row>
    <row r="9440" spans="1:2">
      <c r="A9440" t="s">
        <v>250</v>
      </c>
      <c r="B9440" t="s">
        <v>687</v>
      </c>
    </row>
    <row r="9441" spans="1:2">
      <c r="A9441" t="s">
        <v>252</v>
      </c>
      <c r="B9441" t="s">
        <v>253</v>
      </c>
    </row>
    <row r="9442" spans="1:2">
      <c r="A9442" t="s">
        <v>832</v>
      </c>
    </row>
    <row r="9443" spans="1:2">
      <c r="A9443" t="s">
        <v>241</v>
      </c>
      <c r="B9443">
        <v>-3.0709200000000001</v>
      </c>
    </row>
    <row r="9444" spans="1:2">
      <c r="A9444" t="s">
        <v>242</v>
      </c>
      <c r="B9444">
        <v>0.113318</v>
      </c>
    </row>
    <row r="9445" spans="1:2">
      <c r="A9445" t="s">
        <v>243</v>
      </c>
      <c r="B9445">
        <v>0</v>
      </c>
    </row>
    <row r="9446" spans="1:2">
      <c r="A9446" t="s">
        <v>244</v>
      </c>
      <c r="B9446">
        <v>126</v>
      </c>
    </row>
    <row r="9447" spans="1:2">
      <c r="A9447" t="s">
        <v>169</v>
      </c>
      <c r="B9447" t="s">
        <v>744</v>
      </c>
    </row>
    <row r="9448" spans="1:2">
      <c r="A9448" t="s">
        <v>246</v>
      </c>
      <c r="B9448">
        <v>-4.0324799999999996</v>
      </c>
    </row>
    <row r="9449" spans="1:2">
      <c r="A9449" t="s">
        <v>247</v>
      </c>
      <c r="B9449">
        <v>-3.4459300000000002</v>
      </c>
    </row>
    <row r="9450" spans="1:2">
      <c r="A9450" t="s">
        <v>248</v>
      </c>
      <c r="B9450">
        <v>-3.1478299999999999</v>
      </c>
    </row>
    <row r="9451" spans="1:2">
      <c r="A9451" t="s">
        <v>265</v>
      </c>
      <c r="B9451">
        <v>0.05</v>
      </c>
    </row>
    <row r="9452" spans="1:2">
      <c r="A9452" t="s">
        <v>683</v>
      </c>
      <c r="B9452" t="s">
        <v>403</v>
      </c>
    </row>
    <row r="9453" spans="1:2">
      <c r="A9453" t="s">
        <v>684</v>
      </c>
      <c r="B9453" t="s">
        <v>705</v>
      </c>
    </row>
    <row r="9454" spans="1:2">
      <c r="A9454" t="s">
        <v>685</v>
      </c>
      <c r="B9454">
        <v>0.1133</v>
      </c>
    </row>
    <row r="9455" spans="1:2">
      <c r="A9455" t="s">
        <v>250</v>
      </c>
      <c r="B9455" t="s">
        <v>687</v>
      </c>
    </row>
    <row r="9456" spans="1:2">
      <c r="A9456" t="s">
        <v>252</v>
      </c>
      <c r="B9456" t="s">
        <v>253</v>
      </c>
    </row>
    <row r="9457" spans="1:2">
      <c r="A9457" t="s">
        <v>833</v>
      </c>
    </row>
    <row r="9458" spans="1:2">
      <c r="A9458" t="s">
        <v>241</v>
      </c>
      <c r="B9458">
        <v>-3.1560199999999998</v>
      </c>
    </row>
    <row r="9459" spans="1:2">
      <c r="A9459" t="s">
        <v>242</v>
      </c>
      <c r="B9459">
        <v>9.3525999999999998E-2</v>
      </c>
    </row>
    <row r="9460" spans="1:2">
      <c r="A9460" t="s">
        <v>243</v>
      </c>
      <c r="B9460">
        <v>0</v>
      </c>
    </row>
    <row r="9461" spans="1:2">
      <c r="A9461" t="s">
        <v>244</v>
      </c>
      <c r="B9461">
        <v>126</v>
      </c>
    </row>
    <row r="9462" spans="1:2">
      <c r="A9462" t="s">
        <v>169</v>
      </c>
      <c r="B9462" t="s">
        <v>745</v>
      </c>
    </row>
    <row r="9463" spans="1:2">
      <c r="A9463" t="s">
        <v>246</v>
      </c>
      <c r="B9463">
        <v>-4.0324799999999996</v>
      </c>
    </row>
    <row r="9464" spans="1:2">
      <c r="A9464" t="s">
        <v>247</v>
      </c>
      <c r="B9464">
        <v>-3.4459300000000002</v>
      </c>
    </row>
    <row r="9465" spans="1:2">
      <c r="A9465" t="s">
        <v>248</v>
      </c>
      <c r="B9465">
        <v>-3.1478299999999999</v>
      </c>
    </row>
    <row r="9466" spans="1:2">
      <c r="A9466" t="s">
        <v>265</v>
      </c>
      <c r="B9466">
        <v>0.05</v>
      </c>
    </row>
    <row r="9467" spans="1:2">
      <c r="A9467" t="s">
        <v>683</v>
      </c>
      <c r="B9467" t="s">
        <v>403</v>
      </c>
    </row>
    <row r="9468" spans="1:2">
      <c r="A9468" t="s">
        <v>684</v>
      </c>
      <c r="B9468" t="s">
        <v>705</v>
      </c>
    </row>
    <row r="9469" spans="1:2">
      <c r="A9469" t="s">
        <v>685</v>
      </c>
      <c r="B9469">
        <v>9.35E-2</v>
      </c>
    </row>
    <row r="9470" spans="1:2">
      <c r="A9470" t="s">
        <v>250</v>
      </c>
      <c r="B9470" t="s">
        <v>687</v>
      </c>
    </row>
    <row r="9471" spans="1:2">
      <c r="A9471" t="s">
        <v>252</v>
      </c>
      <c r="B9471" t="s">
        <v>253</v>
      </c>
    </row>
    <row r="9472" spans="1:2">
      <c r="A9472" t="s">
        <v>834</v>
      </c>
    </row>
    <row r="9473" spans="1:2">
      <c r="A9473" t="s">
        <v>241</v>
      </c>
      <c r="B9473">
        <v>-4.3769499999999999</v>
      </c>
    </row>
    <row r="9474" spans="1:2">
      <c r="A9474" t="s">
        <v>242</v>
      </c>
      <c r="B9474">
        <v>2.38258E-3</v>
      </c>
    </row>
    <row r="9475" spans="1:2">
      <c r="A9475" t="s">
        <v>243</v>
      </c>
      <c r="B9475">
        <v>0</v>
      </c>
    </row>
    <row r="9476" spans="1:2">
      <c r="A9476" t="s">
        <v>244</v>
      </c>
      <c r="B9476">
        <v>126</v>
      </c>
    </row>
    <row r="9477" spans="1:2">
      <c r="A9477" t="s">
        <v>169</v>
      </c>
      <c r="B9477" t="s">
        <v>746</v>
      </c>
    </row>
    <row r="9478" spans="1:2">
      <c r="A9478" t="s">
        <v>246</v>
      </c>
      <c r="B9478">
        <v>-4.0324799999999996</v>
      </c>
    </row>
    <row r="9479" spans="1:2">
      <c r="A9479" t="s">
        <v>247</v>
      </c>
      <c r="B9479">
        <v>-3.4459300000000002</v>
      </c>
    </row>
    <row r="9480" spans="1:2">
      <c r="A9480" t="s">
        <v>248</v>
      </c>
      <c r="B9480">
        <v>-3.1478299999999999</v>
      </c>
    </row>
    <row r="9481" spans="1:2">
      <c r="A9481" t="s">
        <v>265</v>
      </c>
      <c r="B9481">
        <v>0.05</v>
      </c>
    </row>
    <row r="9482" spans="1:2">
      <c r="A9482" t="s">
        <v>683</v>
      </c>
      <c r="B9482" t="s">
        <v>403</v>
      </c>
    </row>
    <row r="9483" spans="1:2">
      <c r="A9483" t="s">
        <v>684</v>
      </c>
      <c r="B9483" t="s">
        <v>705</v>
      </c>
    </row>
    <row r="9484" spans="1:2">
      <c r="A9484" t="s">
        <v>685</v>
      </c>
      <c r="B9484">
        <v>2.3999999999999998E-3</v>
      </c>
    </row>
    <row r="9485" spans="1:2">
      <c r="A9485" t="s">
        <v>250</v>
      </c>
      <c r="B9485" t="s">
        <v>697</v>
      </c>
    </row>
    <row r="9486" spans="1:2">
      <c r="A9486" t="s">
        <v>252</v>
      </c>
      <c r="B9486" t="s">
        <v>253</v>
      </c>
    </row>
    <row r="9487" spans="1:2">
      <c r="A9487" t="s">
        <v>835</v>
      </c>
    </row>
    <row r="9488" spans="1:2">
      <c r="A9488" t="s">
        <v>241</v>
      </c>
      <c r="B9488">
        <v>-2.01952</v>
      </c>
    </row>
    <row r="9489" spans="1:2">
      <c r="A9489" t="s">
        <v>242</v>
      </c>
      <c r="B9489">
        <v>0.59076099999999998</v>
      </c>
    </row>
    <row r="9490" spans="1:2">
      <c r="A9490" t="s">
        <v>243</v>
      </c>
      <c r="B9490">
        <v>2</v>
      </c>
    </row>
    <row r="9491" spans="1:2">
      <c r="A9491" t="s">
        <v>244</v>
      </c>
      <c r="B9491">
        <v>124</v>
      </c>
    </row>
    <row r="9492" spans="1:2">
      <c r="A9492" t="s">
        <v>169</v>
      </c>
      <c r="B9492" t="s">
        <v>747</v>
      </c>
    </row>
    <row r="9493" spans="1:2">
      <c r="A9493" t="s">
        <v>246</v>
      </c>
      <c r="B9493">
        <v>-4.0336999999999996</v>
      </c>
    </row>
    <row r="9494" spans="1:2">
      <c r="A9494" t="s">
        <v>247</v>
      </c>
      <c r="B9494">
        <v>-3.44651</v>
      </c>
    </row>
    <row r="9495" spans="1:2">
      <c r="A9495" t="s">
        <v>248</v>
      </c>
      <c r="B9495">
        <v>-3.1481699999999999</v>
      </c>
    </row>
    <row r="9496" spans="1:2">
      <c r="A9496" t="s">
        <v>265</v>
      </c>
      <c r="B9496">
        <v>0.05</v>
      </c>
    </row>
    <row r="9497" spans="1:2">
      <c r="A9497" t="s">
        <v>683</v>
      </c>
      <c r="B9497" t="s">
        <v>403</v>
      </c>
    </row>
    <row r="9498" spans="1:2">
      <c r="A9498" t="s">
        <v>684</v>
      </c>
      <c r="B9498" t="s">
        <v>705</v>
      </c>
    </row>
    <row r="9499" spans="1:2">
      <c r="A9499" t="s">
        <v>685</v>
      </c>
      <c r="B9499">
        <v>0.59079999999999999</v>
      </c>
    </row>
    <row r="9500" spans="1:2">
      <c r="A9500" t="s">
        <v>250</v>
      </c>
      <c r="B9500" t="s">
        <v>687</v>
      </c>
    </row>
    <row r="9501" spans="1:2">
      <c r="A9501" t="s">
        <v>252</v>
      </c>
      <c r="B9501" t="s">
        <v>253</v>
      </c>
    </row>
    <row r="9502" spans="1:2">
      <c r="A9502" t="s">
        <v>836</v>
      </c>
    </row>
    <row r="9503" spans="1:2">
      <c r="A9503" t="s">
        <v>241</v>
      </c>
      <c r="B9503">
        <v>-3.4341300000000001</v>
      </c>
    </row>
    <row r="9504" spans="1:2">
      <c r="A9504" t="s">
        <v>242</v>
      </c>
      <c r="B9504">
        <v>4.6992699999999998E-2</v>
      </c>
    </row>
    <row r="9505" spans="1:2">
      <c r="A9505" t="s">
        <v>243</v>
      </c>
      <c r="B9505">
        <v>0</v>
      </c>
    </row>
    <row r="9506" spans="1:2">
      <c r="A9506" t="s">
        <v>244</v>
      </c>
      <c r="B9506">
        <v>126</v>
      </c>
    </row>
    <row r="9507" spans="1:2">
      <c r="A9507" t="s">
        <v>169</v>
      </c>
      <c r="B9507" t="s">
        <v>748</v>
      </c>
    </row>
    <row r="9508" spans="1:2">
      <c r="A9508" t="s">
        <v>246</v>
      </c>
      <c r="B9508">
        <v>-4.0324799999999996</v>
      </c>
    </row>
    <row r="9509" spans="1:2">
      <c r="A9509" t="s">
        <v>247</v>
      </c>
      <c r="B9509">
        <v>-3.4459300000000002</v>
      </c>
    </row>
    <row r="9510" spans="1:2">
      <c r="A9510" t="s">
        <v>248</v>
      </c>
      <c r="B9510">
        <v>-3.1478299999999999</v>
      </c>
    </row>
    <row r="9511" spans="1:2">
      <c r="A9511" t="s">
        <v>265</v>
      </c>
      <c r="B9511">
        <v>0.05</v>
      </c>
    </row>
    <row r="9512" spans="1:2">
      <c r="A9512" t="s">
        <v>683</v>
      </c>
      <c r="B9512" t="s">
        <v>403</v>
      </c>
    </row>
    <row r="9513" spans="1:2">
      <c r="A9513" t="s">
        <v>684</v>
      </c>
      <c r="B9513" t="s">
        <v>705</v>
      </c>
    </row>
    <row r="9514" spans="1:2">
      <c r="A9514" t="s">
        <v>685</v>
      </c>
      <c r="B9514">
        <v>4.7E-2</v>
      </c>
    </row>
    <row r="9515" spans="1:2">
      <c r="A9515" t="s">
        <v>250</v>
      </c>
      <c r="B9515" t="s">
        <v>697</v>
      </c>
    </row>
    <row r="9516" spans="1:2">
      <c r="A9516" t="s">
        <v>252</v>
      </c>
      <c r="B9516" t="s">
        <v>253</v>
      </c>
    </row>
    <row r="9517" spans="1:2">
      <c r="A9517" t="s">
        <v>837</v>
      </c>
    </row>
    <row r="9518" spans="1:2">
      <c r="A9518" t="s">
        <v>241</v>
      </c>
      <c r="B9518">
        <v>-3.4783200000000001</v>
      </c>
    </row>
    <row r="9519" spans="1:2">
      <c r="A9519" t="s">
        <v>242</v>
      </c>
      <c r="B9519">
        <v>4.1770000000000002E-2</v>
      </c>
    </row>
    <row r="9520" spans="1:2">
      <c r="A9520" t="s">
        <v>243</v>
      </c>
      <c r="B9520">
        <v>0</v>
      </c>
    </row>
    <row r="9521" spans="1:2">
      <c r="A9521" t="s">
        <v>244</v>
      </c>
      <c r="B9521">
        <v>126</v>
      </c>
    </row>
    <row r="9522" spans="1:2">
      <c r="A9522" t="s">
        <v>169</v>
      </c>
      <c r="B9522" t="s">
        <v>749</v>
      </c>
    </row>
    <row r="9523" spans="1:2">
      <c r="A9523" t="s">
        <v>246</v>
      </c>
      <c r="B9523">
        <v>-4.0324799999999996</v>
      </c>
    </row>
    <row r="9524" spans="1:2">
      <c r="A9524" t="s">
        <v>247</v>
      </c>
      <c r="B9524">
        <v>-3.4459300000000002</v>
      </c>
    </row>
    <row r="9525" spans="1:2">
      <c r="A9525" t="s">
        <v>248</v>
      </c>
      <c r="B9525">
        <v>-3.1478299999999999</v>
      </c>
    </row>
    <row r="9526" spans="1:2">
      <c r="A9526" t="s">
        <v>265</v>
      </c>
      <c r="B9526">
        <v>0.05</v>
      </c>
    </row>
    <row r="9527" spans="1:2">
      <c r="A9527" t="s">
        <v>683</v>
      </c>
      <c r="B9527" t="s">
        <v>403</v>
      </c>
    </row>
    <row r="9528" spans="1:2">
      <c r="A9528" t="s">
        <v>684</v>
      </c>
      <c r="B9528" t="s">
        <v>705</v>
      </c>
    </row>
    <row r="9529" spans="1:2">
      <c r="A9529" t="s">
        <v>685</v>
      </c>
      <c r="B9529">
        <v>4.1799999999999997E-2</v>
      </c>
    </row>
    <row r="9530" spans="1:2">
      <c r="A9530" t="s">
        <v>250</v>
      </c>
      <c r="B9530" t="s">
        <v>697</v>
      </c>
    </row>
    <row r="9531" spans="1:2">
      <c r="A9531" t="s">
        <v>252</v>
      </c>
      <c r="B9531" t="s">
        <v>253</v>
      </c>
    </row>
    <row r="9532" spans="1:2">
      <c r="A9532" t="s">
        <v>838</v>
      </c>
    </row>
    <row r="9533" spans="1:2">
      <c r="A9533" t="s">
        <v>241</v>
      </c>
      <c r="B9533">
        <v>-4.7430099999999999</v>
      </c>
    </row>
    <row r="9534" spans="1:2">
      <c r="A9534" t="s">
        <v>242</v>
      </c>
      <c r="B9534">
        <v>5.8854600000000001E-4</v>
      </c>
    </row>
    <row r="9535" spans="1:2">
      <c r="A9535" t="s">
        <v>243</v>
      </c>
      <c r="B9535">
        <v>0</v>
      </c>
    </row>
    <row r="9536" spans="1:2">
      <c r="A9536" t="s">
        <v>244</v>
      </c>
      <c r="B9536">
        <v>126</v>
      </c>
    </row>
    <row r="9537" spans="1:2">
      <c r="A9537" t="s">
        <v>169</v>
      </c>
      <c r="B9537" t="s">
        <v>750</v>
      </c>
    </row>
    <row r="9538" spans="1:2">
      <c r="A9538" t="s">
        <v>246</v>
      </c>
      <c r="B9538">
        <v>-4.0324799999999996</v>
      </c>
    </row>
    <row r="9539" spans="1:2">
      <c r="A9539" t="s">
        <v>247</v>
      </c>
      <c r="B9539">
        <v>-3.4459300000000002</v>
      </c>
    </row>
    <row r="9540" spans="1:2">
      <c r="A9540" t="s">
        <v>248</v>
      </c>
      <c r="B9540">
        <v>-3.1478299999999999</v>
      </c>
    </row>
    <row r="9541" spans="1:2">
      <c r="A9541" t="s">
        <v>265</v>
      </c>
      <c r="B9541">
        <v>0.05</v>
      </c>
    </row>
    <row r="9542" spans="1:2">
      <c r="A9542" t="s">
        <v>683</v>
      </c>
      <c r="B9542" t="s">
        <v>403</v>
      </c>
    </row>
    <row r="9543" spans="1:2">
      <c r="A9543" t="s">
        <v>684</v>
      </c>
      <c r="B9543" t="s">
        <v>705</v>
      </c>
    </row>
    <row r="9544" spans="1:2">
      <c r="A9544" t="s">
        <v>685</v>
      </c>
      <c r="B9544">
        <v>5.9999999999999995E-4</v>
      </c>
    </row>
    <row r="9545" spans="1:2">
      <c r="A9545" t="s">
        <v>250</v>
      </c>
      <c r="B9545" t="s">
        <v>697</v>
      </c>
    </row>
    <row r="9546" spans="1:2">
      <c r="A9546" t="s">
        <v>252</v>
      </c>
      <c r="B9546" t="s">
        <v>253</v>
      </c>
    </row>
    <row r="9547" spans="1:2">
      <c r="A9547" t="s">
        <v>839</v>
      </c>
    </row>
    <row r="9548" spans="1:2">
      <c r="A9548" t="s">
        <v>241</v>
      </c>
      <c r="B9548">
        <v>-5.7350700000000003</v>
      </c>
    </row>
    <row r="9549" spans="1:2">
      <c r="A9549" t="s">
        <v>242</v>
      </c>
      <c r="B9549" s="10">
        <v>7.7708800000000007E-6</v>
      </c>
    </row>
    <row r="9550" spans="1:2">
      <c r="A9550" t="s">
        <v>243</v>
      </c>
      <c r="B9550">
        <v>0</v>
      </c>
    </row>
    <row r="9551" spans="1:2">
      <c r="A9551" t="s">
        <v>244</v>
      </c>
      <c r="B9551">
        <v>126</v>
      </c>
    </row>
    <row r="9552" spans="1:2">
      <c r="A9552" t="s">
        <v>169</v>
      </c>
      <c r="B9552" t="s">
        <v>751</v>
      </c>
    </row>
    <row r="9553" spans="1:2">
      <c r="A9553" t="s">
        <v>246</v>
      </c>
      <c r="B9553">
        <v>-4.0324799999999996</v>
      </c>
    </row>
    <row r="9554" spans="1:2">
      <c r="A9554" t="s">
        <v>247</v>
      </c>
      <c r="B9554">
        <v>-3.4459300000000002</v>
      </c>
    </row>
    <row r="9555" spans="1:2">
      <c r="A9555" t="s">
        <v>248</v>
      </c>
      <c r="B9555">
        <v>-3.1478299999999999</v>
      </c>
    </row>
    <row r="9556" spans="1:2">
      <c r="A9556" t="s">
        <v>265</v>
      </c>
      <c r="B9556">
        <v>0.05</v>
      </c>
    </row>
    <row r="9557" spans="1:2">
      <c r="A9557" t="s">
        <v>683</v>
      </c>
      <c r="B9557" t="s">
        <v>403</v>
      </c>
    </row>
    <row r="9558" spans="1:2">
      <c r="A9558" t="s">
        <v>684</v>
      </c>
      <c r="B9558" t="s">
        <v>705</v>
      </c>
    </row>
    <row r="9559" spans="1:2">
      <c r="A9559" t="s">
        <v>685</v>
      </c>
      <c r="B9559">
        <v>0</v>
      </c>
    </row>
    <row r="9560" spans="1:2">
      <c r="A9560" t="s">
        <v>250</v>
      </c>
      <c r="B9560" t="s">
        <v>697</v>
      </c>
    </row>
    <row r="9561" spans="1:2">
      <c r="A9561" t="s">
        <v>252</v>
      </c>
      <c r="B9561" t="s">
        <v>253</v>
      </c>
    </row>
    <row r="9562" spans="1:2">
      <c r="A9562" t="s">
        <v>840</v>
      </c>
    </row>
    <row r="9563" spans="1:2">
      <c r="A9563" t="s">
        <v>241</v>
      </c>
      <c r="B9563">
        <v>-4.0441700000000003</v>
      </c>
    </row>
    <row r="9564" spans="1:2">
      <c r="A9564" t="s">
        <v>242</v>
      </c>
      <c r="B9564">
        <v>7.6027300000000003E-3</v>
      </c>
    </row>
    <row r="9565" spans="1:2">
      <c r="A9565" t="s">
        <v>243</v>
      </c>
      <c r="B9565">
        <v>0</v>
      </c>
    </row>
    <row r="9566" spans="1:2">
      <c r="A9566" t="s">
        <v>244</v>
      </c>
      <c r="B9566">
        <v>126</v>
      </c>
    </row>
    <row r="9567" spans="1:2">
      <c r="A9567" t="s">
        <v>169</v>
      </c>
      <c r="B9567" t="s">
        <v>752</v>
      </c>
    </row>
    <row r="9568" spans="1:2">
      <c r="A9568" t="s">
        <v>246</v>
      </c>
      <c r="B9568">
        <v>-4.0324799999999996</v>
      </c>
    </row>
    <row r="9569" spans="1:2">
      <c r="A9569" t="s">
        <v>247</v>
      </c>
      <c r="B9569">
        <v>-3.4459300000000002</v>
      </c>
    </row>
    <row r="9570" spans="1:2">
      <c r="A9570" t="s">
        <v>248</v>
      </c>
      <c r="B9570">
        <v>-3.1478299999999999</v>
      </c>
    </row>
    <row r="9571" spans="1:2">
      <c r="A9571" t="s">
        <v>265</v>
      </c>
      <c r="B9571">
        <v>0.05</v>
      </c>
    </row>
    <row r="9572" spans="1:2">
      <c r="A9572" t="s">
        <v>683</v>
      </c>
      <c r="B9572" t="s">
        <v>403</v>
      </c>
    </row>
    <row r="9573" spans="1:2">
      <c r="A9573" t="s">
        <v>684</v>
      </c>
      <c r="B9573" t="s">
        <v>705</v>
      </c>
    </row>
    <row r="9574" spans="1:2">
      <c r="A9574" t="s">
        <v>685</v>
      </c>
      <c r="B9574">
        <v>7.6E-3</v>
      </c>
    </row>
    <row r="9575" spans="1:2">
      <c r="A9575" t="s">
        <v>250</v>
      </c>
      <c r="B9575" t="s">
        <v>697</v>
      </c>
    </row>
    <row r="9576" spans="1:2">
      <c r="A9576" t="s">
        <v>252</v>
      </c>
      <c r="B9576" t="s">
        <v>253</v>
      </c>
    </row>
    <row r="9577" spans="1:2">
      <c r="A9577" t="s">
        <v>841</v>
      </c>
    </row>
    <row r="9578" spans="1:2">
      <c r="A9578" t="s">
        <v>241</v>
      </c>
      <c r="B9578">
        <v>-3.8845499999999999</v>
      </c>
    </row>
    <row r="9579" spans="1:2">
      <c r="A9579" t="s">
        <v>242</v>
      </c>
      <c r="B9579">
        <v>1.27394E-2</v>
      </c>
    </row>
    <row r="9580" spans="1:2">
      <c r="A9580" t="s">
        <v>243</v>
      </c>
      <c r="B9580">
        <v>0</v>
      </c>
    </row>
    <row r="9581" spans="1:2">
      <c r="A9581" t="s">
        <v>244</v>
      </c>
      <c r="B9581">
        <v>126</v>
      </c>
    </row>
    <row r="9582" spans="1:2">
      <c r="A9582" t="s">
        <v>169</v>
      </c>
      <c r="B9582" t="s">
        <v>753</v>
      </c>
    </row>
    <row r="9583" spans="1:2">
      <c r="A9583" t="s">
        <v>246</v>
      </c>
      <c r="B9583">
        <v>-4.0324799999999996</v>
      </c>
    </row>
    <row r="9584" spans="1:2">
      <c r="A9584" t="s">
        <v>247</v>
      </c>
      <c r="B9584">
        <v>-3.4459300000000002</v>
      </c>
    </row>
    <row r="9585" spans="1:2">
      <c r="A9585" t="s">
        <v>248</v>
      </c>
      <c r="B9585">
        <v>-3.1478299999999999</v>
      </c>
    </row>
    <row r="9586" spans="1:2">
      <c r="A9586" t="s">
        <v>265</v>
      </c>
      <c r="B9586">
        <v>0.05</v>
      </c>
    </row>
    <row r="9587" spans="1:2">
      <c r="A9587" t="s">
        <v>683</v>
      </c>
      <c r="B9587" t="s">
        <v>403</v>
      </c>
    </row>
    <row r="9588" spans="1:2">
      <c r="A9588" t="s">
        <v>684</v>
      </c>
      <c r="B9588" t="s">
        <v>705</v>
      </c>
    </row>
    <row r="9589" spans="1:2">
      <c r="A9589" t="s">
        <v>685</v>
      </c>
      <c r="B9589">
        <v>1.2699999999999999E-2</v>
      </c>
    </row>
    <row r="9590" spans="1:2">
      <c r="A9590" t="s">
        <v>250</v>
      </c>
      <c r="B9590" t="s">
        <v>697</v>
      </c>
    </row>
    <row r="9591" spans="1:2">
      <c r="A9591" t="s">
        <v>252</v>
      </c>
      <c r="B9591" t="s">
        <v>253</v>
      </c>
    </row>
    <row r="9592" spans="1:2">
      <c r="A9592" t="s">
        <v>842</v>
      </c>
    </row>
    <row r="9593" spans="1:2">
      <c r="A9593" t="s">
        <v>241</v>
      </c>
      <c r="B9593">
        <v>-4.6054899999999996</v>
      </c>
    </row>
    <row r="9594" spans="1:2">
      <c r="A9594" t="s">
        <v>242</v>
      </c>
      <c r="B9594">
        <v>1.0094399999999999E-3</v>
      </c>
    </row>
    <row r="9595" spans="1:2">
      <c r="A9595" t="s">
        <v>243</v>
      </c>
      <c r="B9595">
        <v>0</v>
      </c>
    </row>
    <row r="9596" spans="1:2">
      <c r="A9596" t="s">
        <v>244</v>
      </c>
      <c r="B9596">
        <v>126</v>
      </c>
    </row>
    <row r="9597" spans="1:2">
      <c r="A9597" t="s">
        <v>169</v>
      </c>
      <c r="B9597" t="s">
        <v>754</v>
      </c>
    </row>
    <row r="9598" spans="1:2">
      <c r="A9598" t="s">
        <v>246</v>
      </c>
      <c r="B9598">
        <v>-4.0324799999999996</v>
      </c>
    </row>
    <row r="9599" spans="1:2">
      <c r="A9599" t="s">
        <v>247</v>
      </c>
      <c r="B9599">
        <v>-3.4459300000000002</v>
      </c>
    </row>
    <row r="9600" spans="1:2">
      <c r="A9600" t="s">
        <v>248</v>
      </c>
      <c r="B9600">
        <v>-3.1478299999999999</v>
      </c>
    </row>
    <row r="9601" spans="1:2">
      <c r="A9601" t="s">
        <v>265</v>
      </c>
      <c r="B9601">
        <v>0.05</v>
      </c>
    </row>
    <row r="9602" spans="1:2">
      <c r="A9602" t="s">
        <v>683</v>
      </c>
      <c r="B9602" t="s">
        <v>403</v>
      </c>
    </row>
    <row r="9603" spans="1:2">
      <c r="A9603" t="s">
        <v>684</v>
      </c>
      <c r="B9603" t="s">
        <v>705</v>
      </c>
    </row>
    <row r="9604" spans="1:2">
      <c r="A9604" t="s">
        <v>685</v>
      </c>
      <c r="B9604">
        <v>1E-3</v>
      </c>
    </row>
    <row r="9605" spans="1:2">
      <c r="A9605" t="s">
        <v>250</v>
      </c>
      <c r="B9605" t="s">
        <v>697</v>
      </c>
    </row>
    <row r="9606" spans="1:2">
      <c r="A9606" t="s">
        <v>252</v>
      </c>
      <c r="B9606" t="s">
        <v>253</v>
      </c>
    </row>
    <row r="9607" spans="1:2">
      <c r="A9607" t="s">
        <v>607</v>
      </c>
    </row>
    <row r="9608" spans="1:2">
      <c r="A9608" t="s">
        <v>241</v>
      </c>
      <c r="B9608">
        <v>-10.8851</v>
      </c>
    </row>
    <row r="9609" spans="1:2">
      <c r="A9609" t="s">
        <v>242</v>
      </c>
      <c r="B9609" s="10">
        <v>3.69307E-17</v>
      </c>
    </row>
    <row r="9610" spans="1:2">
      <c r="A9610" t="s">
        <v>243</v>
      </c>
      <c r="B9610">
        <v>0</v>
      </c>
    </row>
    <row r="9611" spans="1:2">
      <c r="A9611" t="s">
        <v>244</v>
      </c>
      <c r="B9611">
        <v>126</v>
      </c>
    </row>
    <row r="9612" spans="1:2">
      <c r="A9612" t="s">
        <v>169</v>
      </c>
      <c r="B9612" t="s">
        <v>710</v>
      </c>
    </row>
    <row r="9613" spans="1:2">
      <c r="A9613" t="s">
        <v>246</v>
      </c>
      <c r="B9613">
        <v>-4.0324799999999996</v>
      </c>
    </row>
    <row r="9614" spans="1:2">
      <c r="A9614" t="s">
        <v>247</v>
      </c>
      <c r="B9614">
        <v>-3.4459300000000002</v>
      </c>
    </row>
    <row r="9615" spans="1:2">
      <c r="A9615" t="s">
        <v>248</v>
      </c>
      <c r="B9615">
        <v>-3.1478299999999999</v>
      </c>
    </row>
    <row r="9616" spans="1:2">
      <c r="A9616" t="s">
        <v>265</v>
      </c>
      <c r="B9616">
        <v>0.05</v>
      </c>
    </row>
    <row r="9617" spans="1:2">
      <c r="A9617" t="s">
        <v>683</v>
      </c>
      <c r="B9617" t="s">
        <v>403</v>
      </c>
    </row>
    <row r="9618" spans="1:2">
      <c r="A9618" t="s">
        <v>684</v>
      </c>
      <c r="B9618" t="s">
        <v>705</v>
      </c>
    </row>
    <row r="9619" spans="1:2">
      <c r="A9619" t="s">
        <v>685</v>
      </c>
      <c r="B9619">
        <v>0</v>
      </c>
    </row>
    <row r="9620" spans="1:2">
      <c r="A9620" t="s">
        <v>250</v>
      </c>
      <c r="B9620" t="s">
        <v>697</v>
      </c>
    </row>
    <row r="9621" spans="1:2">
      <c r="A9621" t="s">
        <v>252</v>
      </c>
      <c r="B9621" t="s">
        <v>253</v>
      </c>
    </row>
    <row r="9622" spans="1:2">
      <c r="A9622" t="s">
        <v>608</v>
      </c>
    </row>
    <row r="9623" spans="1:2">
      <c r="A9623" t="s">
        <v>241</v>
      </c>
      <c r="B9623">
        <v>-10.8851</v>
      </c>
    </row>
    <row r="9624" spans="1:2">
      <c r="A9624" t="s">
        <v>242</v>
      </c>
      <c r="B9624" s="10">
        <v>3.69307E-17</v>
      </c>
    </row>
    <row r="9625" spans="1:2">
      <c r="A9625" t="s">
        <v>243</v>
      </c>
      <c r="B9625">
        <v>0</v>
      </c>
    </row>
    <row r="9626" spans="1:2">
      <c r="A9626" t="s">
        <v>244</v>
      </c>
      <c r="B9626">
        <v>126</v>
      </c>
    </row>
    <row r="9627" spans="1:2">
      <c r="A9627" t="s">
        <v>169</v>
      </c>
      <c r="B9627" t="s">
        <v>698</v>
      </c>
    </row>
    <row r="9628" spans="1:2">
      <c r="A9628" t="s">
        <v>246</v>
      </c>
      <c r="B9628">
        <v>-4.0324799999999996</v>
      </c>
    </row>
    <row r="9629" spans="1:2">
      <c r="A9629" t="s">
        <v>247</v>
      </c>
      <c r="B9629">
        <v>-3.4459300000000002</v>
      </c>
    </row>
    <row r="9630" spans="1:2">
      <c r="A9630" t="s">
        <v>248</v>
      </c>
      <c r="B9630">
        <v>-3.1478299999999999</v>
      </c>
    </row>
    <row r="9631" spans="1:2">
      <c r="A9631" t="s">
        <v>265</v>
      </c>
      <c r="B9631">
        <v>0.05</v>
      </c>
    </row>
    <row r="9632" spans="1:2">
      <c r="A9632" t="s">
        <v>683</v>
      </c>
      <c r="B9632" t="s">
        <v>403</v>
      </c>
    </row>
    <row r="9633" spans="1:2">
      <c r="A9633" t="s">
        <v>684</v>
      </c>
      <c r="B9633" t="s">
        <v>705</v>
      </c>
    </row>
    <row r="9634" spans="1:2">
      <c r="A9634" t="s">
        <v>685</v>
      </c>
      <c r="B9634">
        <v>0</v>
      </c>
    </row>
    <row r="9635" spans="1:2">
      <c r="A9635" t="s">
        <v>250</v>
      </c>
      <c r="B9635" t="s">
        <v>697</v>
      </c>
    </row>
    <row r="9636" spans="1:2">
      <c r="A9636" t="s">
        <v>252</v>
      </c>
      <c r="B9636" t="s">
        <v>253</v>
      </c>
    </row>
    <row r="9637" spans="1:2">
      <c r="A9637" t="s">
        <v>609</v>
      </c>
    </row>
    <row r="9638" spans="1:2">
      <c r="A9638" t="s">
        <v>241</v>
      </c>
      <c r="B9638">
        <v>-10.723000000000001</v>
      </c>
    </row>
    <row r="9639" spans="1:2">
      <c r="A9639" t="s">
        <v>242</v>
      </c>
      <c r="B9639" s="10">
        <v>7.6446900000000006E-17</v>
      </c>
    </row>
    <row r="9640" spans="1:2">
      <c r="A9640" t="s">
        <v>243</v>
      </c>
      <c r="B9640">
        <v>0</v>
      </c>
    </row>
    <row r="9641" spans="1:2">
      <c r="A9641" t="s">
        <v>244</v>
      </c>
      <c r="B9641">
        <v>126</v>
      </c>
    </row>
    <row r="9642" spans="1:2">
      <c r="A9642" t="s">
        <v>169</v>
      </c>
      <c r="B9642" t="s">
        <v>711</v>
      </c>
    </row>
    <row r="9643" spans="1:2">
      <c r="A9643" t="s">
        <v>246</v>
      </c>
      <c r="B9643">
        <v>-4.0324799999999996</v>
      </c>
    </row>
    <row r="9644" spans="1:2">
      <c r="A9644" t="s">
        <v>247</v>
      </c>
      <c r="B9644">
        <v>-3.4459300000000002</v>
      </c>
    </row>
    <row r="9645" spans="1:2">
      <c r="A9645" t="s">
        <v>248</v>
      </c>
      <c r="B9645">
        <v>-3.1478299999999999</v>
      </c>
    </row>
    <row r="9646" spans="1:2">
      <c r="A9646" t="s">
        <v>265</v>
      </c>
      <c r="B9646">
        <v>0.05</v>
      </c>
    </row>
    <row r="9647" spans="1:2">
      <c r="A9647" t="s">
        <v>683</v>
      </c>
      <c r="B9647" t="s">
        <v>403</v>
      </c>
    </row>
    <row r="9648" spans="1:2">
      <c r="A9648" t="s">
        <v>684</v>
      </c>
      <c r="B9648" t="s">
        <v>705</v>
      </c>
    </row>
    <row r="9649" spans="1:2">
      <c r="A9649" t="s">
        <v>685</v>
      </c>
      <c r="B9649">
        <v>0</v>
      </c>
    </row>
    <row r="9650" spans="1:2">
      <c r="A9650" t="s">
        <v>250</v>
      </c>
      <c r="B9650" t="s">
        <v>697</v>
      </c>
    </row>
    <row r="9651" spans="1:2">
      <c r="A9651" t="s">
        <v>252</v>
      </c>
      <c r="B9651" t="s">
        <v>253</v>
      </c>
    </row>
    <row r="9652" spans="1:2">
      <c r="A9652" t="s">
        <v>610</v>
      </c>
    </row>
    <row r="9653" spans="1:2">
      <c r="A9653" t="s">
        <v>241</v>
      </c>
      <c r="B9653">
        <v>-4.8946500000000004</v>
      </c>
    </row>
    <row r="9654" spans="1:2">
      <c r="A9654" t="s">
        <v>242</v>
      </c>
      <c r="B9654">
        <v>3.1863399999999999E-4</v>
      </c>
    </row>
    <row r="9655" spans="1:2">
      <c r="A9655" t="s">
        <v>243</v>
      </c>
      <c r="B9655">
        <v>3</v>
      </c>
    </row>
    <row r="9656" spans="1:2">
      <c r="A9656" t="s">
        <v>244</v>
      </c>
      <c r="B9656">
        <v>123</v>
      </c>
    </row>
    <row r="9657" spans="1:2">
      <c r="A9657" t="s">
        <v>169</v>
      </c>
      <c r="B9657" t="s">
        <v>712</v>
      </c>
    </row>
    <row r="9658" spans="1:2">
      <c r="A9658" t="s">
        <v>246</v>
      </c>
      <c r="B9658">
        <v>-4.0343200000000001</v>
      </c>
    </row>
    <row r="9659" spans="1:2">
      <c r="A9659" t="s">
        <v>247</v>
      </c>
      <c r="B9659">
        <v>-3.4468100000000002</v>
      </c>
    </row>
    <row r="9660" spans="1:2">
      <c r="A9660" t="s">
        <v>248</v>
      </c>
      <c r="B9660">
        <v>-3.1483400000000001</v>
      </c>
    </row>
    <row r="9661" spans="1:2">
      <c r="A9661" t="s">
        <v>265</v>
      </c>
      <c r="B9661">
        <v>0.05</v>
      </c>
    </row>
    <row r="9662" spans="1:2">
      <c r="A9662" t="s">
        <v>683</v>
      </c>
      <c r="B9662" t="s">
        <v>403</v>
      </c>
    </row>
    <row r="9663" spans="1:2">
      <c r="A9663" t="s">
        <v>684</v>
      </c>
      <c r="B9663" t="s">
        <v>705</v>
      </c>
    </row>
    <row r="9664" spans="1:2">
      <c r="A9664" t="s">
        <v>685</v>
      </c>
      <c r="B9664">
        <v>2.9999999999999997E-4</v>
      </c>
    </row>
    <row r="9665" spans="1:2">
      <c r="A9665" t="s">
        <v>250</v>
      </c>
      <c r="B9665" t="s">
        <v>697</v>
      </c>
    </row>
    <row r="9666" spans="1:2">
      <c r="A9666" t="s">
        <v>252</v>
      </c>
      <c r="B9666" t="s">
        <v>253</v>
      </c>
    </row>
    <row r="9667" spans="1:2">
      <c r="A9667" t="s">
        <v>843</v>
      </c>
    </row>
    <row r="9668" spans="1:2">
      <c r="A9668" t="s">
        <v>241</v>
      </c>
      <c r="B9668">
        <v>-10.1348</v>
      </c>
    </row>
    <row r="9669" spans="1:2">
      <c r="A9669" t="s">
        <v>242</v>
      </c>
      <c r="B9669" s="10">
        <v>1.19968E-15</v>
      </c>
    </row>
    <row r="9670" spans="1:2">
      <c r="A9670" t="s">
        <v>243</v>
      </c>
      <c r="B9670">
        <v>0</v>
      </c>
    </row>
    <row r="9671" spans="1:2">
      <c r="A9671" t="s">
        <v>244</v>
      </c>
      <c r="B9671">
        <v>126</v>
      </c>
    </row>
    <row r="9672" spans="1:2">
      <c r="A9672" t="s">
        <v>169</v>
      </c>
      <c r="B9672" t="s">
        <v>735</v>
      </c>
    </row>
    <row r="9673" spans="1:2">
      <c r="A9673" t="s">
        <v>246</v>
      </c>
      <c r="B9673">
        <v>-4.0324799999999996</v>
      </c>
    </row>
    <row r="9674" spans="1:2">
      <c r="A9674" t="s">
        <v>247</v>
      </c>
      <c r="B9674">
        <v>-3.4459300000000002</v>
      </c>
    </row>
    <row r="9675" spans="1:2">
      <c r="A9675" t="s">
        <v>248</v>
      </c>
      <c r="B9675">
        <v>-3.1478299999999999</v>
      </c>
    </row>
    <row r="9676" spans="1:2">
      <c r="A9676" t="s">
        <v>265</v>
      </c>
      <c r="B9676">
        <v>0.05</v>
      </c>
    </row>
    <row r="9677" spans="1:2">
      <c r="A9677" t="s">
        <v>683</v>
      </c>
      <c r="B9677" t="s">
        <v>403</v>
      </c>
    </row>
    <row r="9678" spans="1:2">
      <c r="A9678" t="s">
        <v>684</v>
      </c>
      <c r="B9678" t="s">
        <v>705</v>
      </c>
    </row>
    <row r="9679" spans="1:2">
      <c r="A9679" t="s">
        <v>685</v>
      </c>
      <c r="B9679">
        <v>0</v>
      </c>
    </row>
    <row r="9680" spans="1:2">
      <c r="A9680" t="s">
        <v>250</v>
      </c>
      <c r="B9680" t="s">
        <v>697</v>
      </c>
    </row>
    <row r="9681" spans="1:2">
      <c r="A9681" t="s">
        <v>252</v>
      </c>
      <c r="B9681" t="s">
        <v>253</v>
      </c>
    </row>
    <row r="9682" spans="1:2">
      <c r="A9682" t="s">
        <v>844</v>
      </c>
    </row>
    <row r="9683" spans="1:2">
      <c r="A9683" t="s">
        <v>241</v>
      </c>
      <c r="B9683">
        <v>-10.1348</v>
      </c>
    </row>
    <row r="9684" spans="1:2">
      <c r="A9684" t="s">
        <v>242</v>
      </c>
      <c r="B9684" s="10">
        <v>1.19968E-15</v>
      </c>
    </row>
    <row r="9685" spans="1:2">
      <c r="A9685" t="s">
        <v>243</v>
      </c>
      <c r="B9685">
        <v>0</v>
      </c>
    </row>
    <row r="9686" spans="1:2">
      <c r="A9686" t="s">
        <v>244</v>
      </c>
      <c r="B9686">
        <v>126</v>
      </c>
    </row>
    <row r="9687" spans="1:2">
      <c r="A9687" t="s">
        <v>169</v>
      </c>
      <c r="B9687" t="s">
        <v>736</v>
      </c>
    </row>
    <row r="9688" spans="1:2">
      <c r="A9688" t="s">
        <v>246</v>
      </c>
      <c r="B9688">
        <v>-4.0324799999999996</v>
      </c>
    </row>
    <row r="9689" spans="1:2">
      <c r="A9689" t="s">
        <v>247</v>
      </c>
      <c r="B9689">
        <v>-3.4459300000000002</v>
      </c>
    </row>
    <row r="9690" spans="1:2">
      <c r="A9690" t="s">
        <v>248</v>
      </c>
      <c r="B9690">
        <v>-3.1478299999999999</v>
      </c>
    </row>
    <row r="9691" spans="1:2">
      <c r="A9691" t="s">
        <v>265</v>
      </c>
      <c r="B9691">
        <v>0.05</v>
      </c>
    </row>
    <row r="9692" spans="1:2">
      <c r="A9692" t="s">
        <v>683</v>
      </c>
      <c r="B9692" t="s">
        <v>403</v>
      </c>
    </row>
    <row r="9693" spans="1:2">
      <c r="A9693" t="s">
        <v>684</v>
      </c>
      <c r="B9693" t="s">
        <v>705</v>
      </c>
    </row>
    <row r="9694" spans="1:2">
      <c r="A9694" t="s">
        <v>685</v>
      </c>
      <c r="B9694">
        <v>0</v>
      </c>
    </row>
    <row r="9695" spans="1:2">
      <c r="A9695" t="s">
        <v>250</v>
      </c>
      <c r="B9695" t="s">
        <v>697</v>
      </c>
    </row>
    <row r="9696" spans="1:2">
      <c r="A9696" t="s">
        <v>252</v>
      </c>
      <c r="B9696" t="s">
        <v>253</v>
      </c>
    </row>
    <row r="9697" spans="1:2">
      <c r="A9697" t="s">
        <v>845</v>
      </c>
    </row>
    <row r="9698" spans="1:2">
      <c r="A9698" t="s">
        <v>241</v>
      </c>
      <c r="B9698">
        <v>-9.8541799999999995</v>
      </c>
    </row>
    <row r="9699" spans="1:2">
      <c r="A9699" t="s">
        <v>242</v>
      </c>
      <c r="B9699" s="10">
        <v>4.7204900000000003E-15</v>
      </c>
    </row>
    <row r="9700" spans="1:2">
      <c r="A9700" t="s">
        <v>243</v>
      </c>
      <c r="B9700">
        <v>0</v>
      </c>
    </row>
    <row r="9701" spans="1:2">
      <c r="A9701" t="s">
        <v>244</v>
      </c>
      <c r="B9701">
        <v>126</v>
      </c>
    </row>
    <row r="9702" spans="1:2">
      <c r="A9702" t="s">
        <v>169</v>
      </c>
      <c r="B9702" t="s">
        <v>737</v>
      </c>
    </row>
    <row r="9703" spans="1:2">
      <c r="A9703" t="s">
        <v>246</v>
      </c>
      <c r="B9703">
        <v>-4.0324799999999996</v>
      </c>
    </row>
    <row r="9704" spans="1:2">
      <c r="A9704" t="s">
        <v>247</v>
      </c>
      <c r="B9704">
        <v>-3.4459300000000002</v>
      </c>
    </row>
    <row r="9705" spans="1:2">
      <c r="A9705" t="s">
        <v>248</v>
      </c>
      <c r="B9705">
        <v>-3.1478299999999999</v>
      </c>
    </row>
    <row r="9706" spans="1:2">
      <c r="A9706" t="s">
        <v>265</v>
      </c>
      <c r="B9706">
        <v>0.05</v>
      </c>
    </row>
    <row r="9707" spans="1:2">
      <c r="A9707" t="s">
        <v>683</v>
      </c>
      <c r="B9707" t="s">
        <v>403</v>
      </c>
    </row>
    <row r="9708" spans="1:2">
      <c r="A9708" t="s">
        <v>684</v>
      </c>
      <c r="B9708" t="s">
        <v>705</v>
      </c>
    </row>
    <row r="9709" spans="1:2">
      <c r="A9709" t="s">
        <v>685</v>
      </c>
      <c r="B9709">
        <v>0</v>
      </c>
    </row>
    <row r="9710" spans="1:2">
      <c r="A9710" t="s">
        <v>250</v>
      </c>
      <c r="B9710" t="s">
        <v>697</v>
      </c>
    </row>
    <row r="9711" spans="1:2">
      <c r="A9711" t="s">
        <v>252</v>
      </c>
      <c r="B9711" t="s">
        <v>253</v>
      </c>
    </row>
    <row r="9712" spans="1:2">
      <c r="A9712" t="s">
        <v>846</v>
      </c>
    </row>
    <row r="9713" spans="1:2">
      <c r="A9713" t="s">
        <v>241</v>
      </c>
      <c r="B9713">
        <v>-8.82043</v>
      </c>
    </row>
    <row r="9714" spans="1:2">
      <c r="A9714" t="s">
        <v>242</v>
      </c>
      <c r="B9714" s="10">
        <v>9.2733899999999999E-13</v>
      </c>
    </row>
    <row r="9715" spans="1:2">
      <c r="A9715" t="s">
        <v>243</v>
      </c>
      <c r="B9715">
        <v>0</v>
      </c>
    </row>
    <row r="9716" spans="1:2">
      <c r="A9716" t="s">
        <v>244</v>
      </c>
      <c r="B9716">
        <v>126</v>
      </c>
    </row>
    <row r="9717" spans="1:2">
      <c r="A9717" t="s">
        <v>169</v>
      </c>
      <c r="B9717" t="s">
        <v>738</v>
      </c>
    </row>
    <row r="9718" spans="1:2">
      <c r="A9718" t="s">
        <v>246</v>
      </c>
      <c r="B9718">
        <v>-4.0324799999999996</v>
      </c>
    </row>
    <row r="9719" spans="1:2">
      <c r="A9719" t="s">
        <v>247</v>
      </c>
      <c r="B9719">
        <v>-3.4459300000000002</v>
      </c>
    </row>
    <row r="9720" spans="1:2">
      <c r="A9720" t="s">
        <v>248</v>
      </c>
      <c r="B9720">
        <v>-3.1478299999999999</v>
      </c>
    </row>
    <row r="9721" spans="1:2">
      <c r="A9721" t="s">
        <v>265</v>
      </c>
      <c r="B9721">
        <v>0.05</v>
      </c>
    </row>
    <row r="9722" spans="1:2">
      <c r="A9722" t="s">
        <v>683</v>
      </c>
      <c r="B9722" t="s">
        <v>403</v>
      </c>
    </row>
    <row r="9723" spans="1:2">
      <c r="A9723" t="s">
        <v>684</v>
      </c>
      <c r="B9723" t="s">
        <v>705</v>
      </c>
    </row>
    <row r="9724" spans="1:2">
      <c r="A9724" t="s">
        <v>685</v>
      </c>
      <c r="B9724">
        <v>0</v>
      </c>
    </row>
    <row r="9725" spans="1:2">
      <c r="A9725" t="s">
        <v>250</v>
      </c>
      <c r="B9725" t="s">
        <v>697</v>
      </c>
    </row>
    <row r="9726" spans="1:2">
      <c r="A9726" t="s">
        <v>252</v>
      </c>
      <c r="B9726" t="s">
        <v>253</v>
      </c>
    </row>
    <row r="9727" spans="1:2">
      <c r="A9727" t="s">
        <v>847</v>
      </c>
    </row>
    <row r="9728" spans="1:2">
      <c r="A9728" t="s">
        <v>241</v>
      </c>
      <c r="B9728">
        <v>-9.2236100000000008</v>
      </c>
    </row>
    <row r="9729" spans="1:2">
      <c r="A9729" t="s">
        <v>242</v>
      </c>
      <c r="B9729" s="10">
        <v>1.1402600000000001E-13</v>
      </c>
    </row>
    <row r="9730" spans="1:2">
      <c r="A9730" t="s">
        <v>243</v>
      </c>
      <c r="B9730">
        <v>0</v>
      </c>
    </row>
    <row r="9731" spans="1:2">
      <c r="A9731" t="s">
        <v>244</v>
      </c>
      <c r="B9731">
        <v>126</v>
      </c>
    </row>
    <row r="9732" spans="1:2">
      <c r="A9732" t="s">
        <v>169</v>
      </c>
      <c r="B9732" t="s">
        <v>739</v>
      </c>
    </row>
    <row r="9733" spans="1:2">
      <c r="A9733" t="s">
        <v>246</v>
      </c>
      <c r="B9733">
        <v>-4.0324799999999996</v>
      </c>
    </row>
    <row r="9734" spans="1:2">
      <c r="A9734" t="s">
        <v>247</v>
      </c>
      <c r="B9734">
        <v>-3.4459300000000002</v>
      </c>
    </row>
    <row r="9735" spans="1:2">
      <c r="A9735" t="s">
        <v>248</v>
      </c>
      <c r="B9735">
        <v>-3.1478299999999999</v>
      </c>
    </row>
    <row r="9736" spans="1:2">
      <c r="A9736" t="s">
        <v>265</v>
      </c>
      <c r="B9736">
        <v>0.05</v>
      </c>
    </row>
    <row r="9737" spans="1:2">
      <c r="A9737" t="s">
        <v>683</v>
      </c>
      <c r="B9737" t="s">
        <v>403</v>
      </c>
    </row>
    <row r="9738" spans="1:2">
      <c r="A9738" t="s">
        <v>684</v>
      </c>
      <c r="B9738" t="s">
        <v>705</v>
      </c>
    </row>
    <row r="9739" spans="1:2">
      <c r="A9739" t="s">
        <v>685</v>
      </c>
      <c r="B9739">
        <v>0</v>
      </c>
    </row>
    <row r="9740" spans="1:2">
      <c r="A9740" t="s">
        <v>250</v>
      </c>
      <c r="B9740" t="s">
        <v>697</v>
      </c>
    </row>
    <row r="9741" spans="1:2">
      <c r="A9741" t="s">
        <v>252</v>
      </c>
      <c r="B9741" t="s">
        <v>253</v>
      </c>
    </row>
    <row r="9742" spans="1:2">
      <c r="A9742" t="s">
        <v>848</v>
      </c>
    </row>
    <row r="9743" spans="1:2">
      <c r="A9743" t="s">
        <v>241</v>
      </c>
      <c r="B9743">
        <v>-9.2236100000000008</v>
      </c>
    </row>
    <row r="9744" spans="1:2">
      <c r="A9744" t="s">
        <v>242</v>
      </c>
      <c r="B9744" s="10">
        <v>1.1402600000000001E-13</v>
      </c>
    </row>
    <row r="9745" spans="1:2">
      <c r="A9745" t="s">
        <v>243</v>
      </c>
      <c r="B9745">
        <v>0</v>
      </c>
    </row>
    <row r="9746" spans="1:2">
      <c r="A9746" t="s">
        <v>244</v>
      </c>
      <c r="B9746">
        <v>126</v>
      </c>
    </row>
    <row r="9747" spans="1:2">
      <c r="A9747" t="s">
        <v>169</v>
      </c>
      <c r="B9747" t="s">
        <v>740</v>
      </c>
    </row>
    <row r="9748" spans="1:2">
      <c r="A9748" t="s">
        <v>246</v>
      </c>
      <c r="B9748">
        <v>-4.0324799999999996</v>
      </c>
    </row>
    <row r="9749" spans="1:2">
      <c r="A9749" t="s">
        <v>247</v>
      </c>
      <c r="B9749">
        <v>-3.4459300000000002</v>
      </c>
    </row>
    <row r="9750" spans="1:2">
      <c r="A9750" t="s">
        <v>248</v>
      </c>
      <c r="B9750">
        <v>-3.1478299999999999</v>
      </c>
    </row>
    <row r="9751" spans="1:2">
      <c r="A9751" t="s">
        <v>265</v>
      </c>
      <c r="B9751">
        <v>0.05</v>
      </c>
    </row>
    <row r="9752" spans="1:2">
      <c r="A9752" t="s">
        <v>683</v>
      </c>
      <c r="B9752" t="s">
        <v>403</v>
      </c>
    </row>
    <row r="9753" spans="1:2">
      <c r="A9753" t="s">
        <v>684</v>
      </c>
      <c r="B9753" t="s">
        <v>705</v>
      </c>
    </row>
    <row r="9754" spans="1:2">
      <c r="A9754" t="s">
        <v>685</v>
      </c>
      <c r="B9754">
        <v>0</v>
      </c>
    </row>
    <row r="9755" spans="1:2">
      <c r="A9755" t="s">
        <v>250</v>
      </c>
      <c r="B9755" t="s">
        <v>697</v>
      </c>
    </row>
    <row r="9756" spans="1:2">
      <c r="A9756" t="s">
        <v>252</v>
      </c>
      <c r="B9756" t="s">
        <v>253</v>
      </c>
    </row>
    <row r="9757" spans="1:2">
      <c r="A9757" t="s">
        <v>849</v>
      </c>
    </row>
    <row r="9758" spans="1:2">
      <c r="A9758" t="s">
        <v>241</v>
      </c>
      <c r="B9758">
        <v>-9.5085499999999996</v>
      </c>
    </row>
    <row r="9759" spans="1:2">
      <c r="A9759" t="s">
        <v>242</v>
      </c>
      <c r="B9759" s="10">
        <v>2.6604199999999999E-14</v>
      </c>
    </row>
    <row r="9760" spans="1:2">
      <c r="A9760" t="s">
        <v>243</v>
      </c>
      <c r="B9760">
        <v>0</v>
      </c>
    </row>
    <row r="9761" spans="1:2">
      <c r="A9761" t="s">
        <v>244</v>
      </c>
      <c r="B9761">
        <v>126</v>
      </c>
    </row>
    <row r="9762" spans="1:2">
      <c r="A9762" t="s">
        <v>169</v>
      </c>
      <c r="B9762" t="s">
        <v>741</v>
      </c>
    </row>
    <row r="9763" spans="1:2">
      <c r="A9763" t="s">
        <v>246</v>
      </c>
      <c r="B9763">
        <v>-4.0324799999999996</v>
      </c>
    </row>
    <row r="9764" spans="1:2">
      <c r="A9764" t="s">
        <v>247</v>
      </c>
      <c r="B9764">
        <v>-3.4459300000000002</v>
      </c>
    </row>
    <row r="9765" spans="1:2">
      <c r="A9765" t="s">
        <v>248</v>
      </c>
      <c r="B9765">
        <v>-3.1478299999999999</v>
      </c>
    </row>
    <row r="9766" spans="1:2">
      <c r="A9766" t="s">
        <v>265</v>
      </c>
      <c r="B9766">
        <v>0.05</v>
      </c>
    </row>
    <row r="9767" spans="1:2">
      <c r="A9767" t="s">
        <v>683</v>
      </c>
      <c r="B9767" t="s">
        <v>403</v>
      </c>
    </row>
    <row r="9768" spans="1:2">
      <c r="A9768" t="s">
        <v>684</v>
      </c>
      <c r="B9768" t="s">
        <v>705</v>
      </c>
    </row>
    <row r="9769" spans="1:2">
      <c r="A9769" t="s">
        <v>685</v>
      </c>
      <c r="B9769">
        <v>0</v>
      </c>
    </row>
    <row r="9770" spans="1:2">
      <c r="A9770" t="s">
        <v>250</v>
      </c>
      <c r="B9770" t="s">
        <v>697</v>
      </c>
    </row>
    <row r="9771" spans="1:2">
      <c r="A9771" t="s">
        <v>252</v>
      </c>
      <c r="B9771" t="s">
        <v>253</v>
      </c>
    </row>
    <row r="9772" spans="1:2">
      <c r="A9772" t="s">
        <v>850</v>
      </c>
    </row>
    <row r="9773" spans="1:2">
      <c r="A9773" t="s">
        <v>241</v>
      </c>
      <c r="B9773">
        <v>-8.3620699999999992</v>
      </c>
    </row>
    <row r="9774" spans="1:2">
      <c r="A9774" t="s">
        <v>242</v>
      </c>
      <c r="B9774" s="10">
        <v>1.04202E-11</v>
      </c>
    </row>
    <row r="9775" spans="1:2">
      <c r="A9775" t="s">
        <v>243</v>
      </c>
      <c r="B9775">
        <v>0</v>
      </c>
    </row>
    <row r="9776" spans="1:2">
      <c r="A9776" t="s">
        <v>244</v>
      </c>
      <c r="B9776">
        <v>126</v>
      </c>
    </row>
    <row r="9777" spans="1:2">
      <c r="A9777" t="s">
        <v>169</v>
      </c>
      <c r="B9777" t="s">
        <v>742</v>
      </c>
    </row>
    <row r="9778" spans="1:2">
      <c r="A9778" t="s">
        <v>246</v>
      </c>
      <c r="B9778">
        <v>-4.0324799999999996</v>
      </c>
    </row>
    <row r="9779" spans="1:2">
      <c r="A9779" t="s">
        <v>247</v>
      </c>
      <c r="B9779">
        <v>-3.4459300000000002</v>
      </c>
    </row>
    <row r="9780" spans="1:2">
      <c r="A9780" t="s">
        <v>248</v>
      </c>
      <c r="B9780">
        <v>-3.1478299999999999</v>
      </c>
    </row>
    <row r="9781" spans="1:2">
      <c r="A9781" t="s">
        <v>265</v>
      </c>
      <c r="B9781">
        <v>0.05</v>
      </c>
    </row>
    <row r="9782" spans="1:2">
      <c r="A9782" t="s">
        <v>683</v>
      </c>
      <c r="B9782" t="s">
        <v>403</v>
      </c>
    </row>
    <row r="9783" spans="1:2">
      <c r="A9783" t="s">
        <v>684</v>
      </c>
      <c r="B9783" t="s">
        <v>705</v>
      </c>
    </row>
    <row r="9784" spans="1:2">
      <c r="A9784" t="s">
        <v>685</v>
      </c>
      <c r="B9784">
        <v>0</v>
      </c>
    </row>
    <row r="9785" spans="1:2">
      <c r="A9785" t="s">
        <v>250</v>
      </c>
      <c r="B9785" t="s">
        <v>697</v>
      </c>
    </row>
    <row r="9786" spans="1:2">
      <c r="A9786" t="s">
        <v>252</v>
      </c>
      <c r="B9786" t="s">
        <v>253</v>
      </c>
    </row>
    <row r="9787" spans="1:2">
      <c r="A9787" t="s">
        <v>851</v>
      </c>
    </row>
    <row r="9788" spans="1:2">
      <c r="A9788" t="s">
        <v>241</v>
      </c>
      <c r="B9788">
        <v>-14.0219</v>
      </c>
    </row>
    <row r="9789" spans="1:2">
      <c r="A9789" t="s">
        <v>242</v>
      </c>
      <c r="B9789" s="10">
        <v>1.04887E-21</v>
      </c>
    </row>
    <row r="9790" spans="1:2">
      <c r="A9790" t="s">
        <v>243</v>
      </c>
      <c r="B9790">
        <v>0</v>
      </c>
    </row>
    <row r="9791" spans="1:2">
      <c r="A9791" t="s">
        <v>244</v>
      </c>
      <c r="B9791">
        <v>126</v>
      </c>
    </row>
    <row r="9792" spans="1:2">
      <c r="A9792" t="s">
        <v>169</v>
      </c>
      <c r="B9792" t="s">
        <v>755</v>
      </c>
    </row>
    <row r="9793" spans="1:2">
      <c r="A9793" t="s">
        <v>246</v>
      </c>
      <c r="B9793">
        <v>-4.0324799999999996</v>
      </c>
    </row>
    <row r="9794" spans="1:2">
      <c r="A9794" t="s">
        <v>247</v>
      </c>
      <c r="B9794">
        <v>-3.4459300000000002</v>
      </c>
    </row>
    <row r="9795" spans="1:2">
      <c r="A9795" t="s">
        <v>248</v>
      </c>
      <c r="B9795">
        <v>-3.1478299999999999</v>
      </c>
    </row>
    <row r="9796" spans="1:2">
      <c r="A9796" t="s">
        <v>265</v>
      </c>
      <c r="B9796">
        <v>0.05</v>
      </c>
    </row>
    <row r="9797" spans="1:2">
      <c r="A9797" t="s">
        <v>683</v>
      </c>
      <c r="B9797" t="s">
        <v>403</v>
      </c>
    </row>
    <row r="9798" spans="1:2">
      <c r="A9798" t="s">
        <v>684</v>
      </c>
      <c r="B9798" t="s">
        <v>705</v>
      </c>
    </row>
    <row r="9799" spans="1:2">
      <c r="A9799" t="s">
        <v>685</v>
      </c>
      <c r="B9799">
        <v>0</v>
      </c>
    </row>
    <row r="9800" spans="1:2">
      <c r="A9800" t="s">
        <v>250</v>
      </c>
      <c r="B9800" t="s">
        <v>697</v>
      </c>
    </row>
    <row r="9801" spans="1:2">
      <c r="A9801" t="s">
        <v>252</v>
      </c>
      <c r="B9801" t="s">
        <v>253</v>
      </c>
    </row>
    <row r="9802" spans="1:2">
      <c r="A9802" t="s">
        <v>852</v>
      </c>
    </row>
    <row r="9803" spans="1:2">
      <c r="A9803" t="s">
        <v>241</v>
      </c>
      <c r="B9803">
        <v>-10.9344</v>
      </c>
    </row>
    <row r="9804" spans="1:2">
      <c r="A9804" t="s">
        <v>242</v>
      </c>
      <c r="B9804" s="10">
        <v>2.9696400000000002E-17</v>
      </c>
    </row>
    <row r="9805" spans="1:2">
      <c r="A9805" t="s">
        <v>243</v>
      </c>
      <c r="B9805">
        <v>0</v>
      </c>
    </row>
    <row r="9806" spans="1:2">
      <c r="A9806" t="s">
        <v>244</v>
      </c>
      <c r="B9806">
        <v>126</v>
      </c>
    </row>
    <row r="9807" spans="1:2">
      <c r="A9807" t="s">
        <v>169</v>
      </c>
      <c r="B9807" t="s">
        <v>756</v>
      </c>
    </row>
    <row r="9808" spans="1:2">
      <c r="A9808" t="s">
        <v>246</v>
      </c>
      <c r="B9808">
        <v>-4.0324799999999996</v>
      </c>
    </row>
    <row r="9809" spans="1:2">
      <c r="A9809" t="s">
        <v>247</v>
      </c>
      <c r="B9809">
        <v>-3.4459300000000002</v>
      </c>
    </row>
    <row r="9810" spans="1:2">
      <c r="A9810" t="s">
        <v>248</v>
      </c>
      <c r="B9810">
        <v>-3.1478299999999999</v>
      </c>
    </row>
    <row r="9811" spans="1:2">
      <c r="A9811" t="s">
        <v>265</v>
      </c>
      <c r="B9811">
        <v>0.05</v>
      </c>
    </row>
    <row r="9812" spans="1:2">
      <c r="A9812" t="s">
        <v>683</v>
      </c>
      <c r="B9812" t="s">
        <v>403</v>
      </c>
    </row>
    <row r="9813" spans="1:2">
      <c r="A9813" t="s">
        <v>684</v>
      </c>
      <c r="B9813" t="s">
        <v>705</v>
      </c>
    </row>
    <row r="9814" spans="1:2">
      <c r="A9814" t="s">
        <v>685</v>
      </c>
      <c r="B9814">
        <v>0</v>
      </c>
    </row>
    <row r="9815" spans="1:2">
      <c r="A9815" t="s">
        <v>250</v>
      </c>
      <c r="B9815" t="s">
        <v>697</v>
      </c>
    </row>
    <row r="9816" spans="1:2">
      <c r="A9816" t="s">
        <v>252</v>
      </c>
      <c r="B9816" t="s">
        <v>253</v>
      </c>
    </row>
    <row r="9817" spans="1:2">
      <c r="A9817" t="s">
        <v>853</v>
      </c>
    </row>
    <row r="9818" spans="1:2">
      <c r="A9818" t="s">
        <v>241</v>
      </c>
      <c r="B9818">
        <v>-10.742900000000001</v>
      </c>
    </row>
    <row r="9819" spans="1:2">
      <c r="A9819" t="s">
        <v>242</v>
      </c>
      <c r="B9819" s="10">
        <v>6.9850299999999999E-17</v>
      </c>
    </row>
    <row r="9820" spans="1:2">
      <c r="A9820" t="s">
        <v>243</v>
      </c>
      <c r="B9820">
        <v>0</v>
      </c>
    </row>
    <row r="9821" spans="1:2">
      <c r="A9821" t="s">
        <v>244</v>
      </c>
      <c r="B9821">
        <v>126</v>
      </c>
    </row>
    <row r="9822" spans="1:2">
      <c r="A9822" t="s">
        <v>169</v>
      </c>
      <c r="B9822" t="s">
        <v>757</v>
      </c>
    </row>
    <row r="9823" spans="1:2">
      <c r="A9823" t="s">
        <v>246</v>
      </c>
      <c r="B9823">
        <v>-4.0324799999999996</v>
      </c>
    </row>
    <row r="9824" spans="1:2">
      <c r="A9824" t="s">
        <v>247</v>
      </c>
      <c r="B9824">
        <v>-3.4459300000000002</v>
      </c>
    </row>
    <row r="9825" spans="1:2">
      <c r="A9825" t="s">
        <v>248</v>
      </c>
      <c r="B9825">
        <v>-3.1478299999999999</v>
      </c>
    </row>
    <row r="9826" spans="1:2">
      <c r="A9826" t="s">
        <v>265</v>
      </c>
      <c r="B9826">
        <v>0.05</v>
      </c>
    </row>
    <row r="9827" spans="1:2">
      <c r="A9827" t="s">
        <v>683</v>
      </c>
      <c r="B9827" t="s">
        <v>403</v>
      </c>
    </row>
    <row r="9828" spans="1:2">
      <c r="A9828" t="s">
        <v>684</v>
      </c>
      <c r="B9828" t="s">
        <v>705</v>
      </c>
    </row>
    <row r="9829" spans="1:2">
      <c r="A9829" t="s">
        <v>685</v>
      </c>
      <c r="B9829">
        <v>0</v>
      </c>
    </row>
    <row r="9830" spans="1:2">
      <c r="A9830" t="s">
        <v>250</v>
      </c>
      <c r="B9830" t="s">
        <v>697</v>
      </c>
    </row>
    <row r="9831" spans="1:2">
      <c r="A9831" t="s">
        <v>252</v>
      </c>
      <c r="B9831" t="s">
        <v>253</v>
      </c>
    </row>
    <row r="9832" spans="1:2">
      <c r="A9832" t="s">
        <v>854</v>
      </c>
    </row>
    <row r="9833" spans="1:2">
      <c r="A9833" t="s">
        <v>241</v>
      </c>
      <c r="B9833">
        <v>-4.9158299999999997</v>
      </c>
    </row>
    <row r="9834" spans="1:2">
      <c r="A9834" t="s">
        <v>242</v>
      </c>
      <c r="B9834">
        <v>2.9201800000000001E-4</v>
      </c>
    </row>
    <row r="9835" spans="1:2">
      <c r="A9835" t="s">
        <v>243</v>
      </c>
      <c r="B9835">
        <v>3</v>
      </c>
    </row>
    <row r="9836" spans="1:2">
      <c r="A9836" t="s">
        <v>244</v>
      </c>
      <c r="B9836">
        <v>123</v>
      </c>
    </row>
    <row r="9837" spans="1:2">
      <c r="A9837" t="s">
        <v>169</v>
      </c>
      <c r="B9837" t="s">
        <v>758</v>
      </c>
    </row>
    <row r="9838" spans="1:2">
      <c r="A9838" t="s">
        <v>246</v>
      </c>
      <c r="B9838">
        <v>-4.0343200000000001</v>
      </c>
    </row>
    <row r="9839" spans="1:2">
      <c r="A9839" t="s">
        <v>247</v>
      </c>
      <c r="B9839">
        <v>-3.4468100000000002</v>
      </c>
    </row>
    <row r="9840" spans="1:2">
      <c r="A9840" t="s">
        <v>248</v>
      </c>
      <c r="B9840">
        <v>-3.1483400000000001</v>
      </c>
    </row>
    <row r="9841" spans="1:2">
      <c r="A9841" t="s">
        <v>265</v>
      </c>
      <c r="B9841">
        <v>0.05</v>
      </c>
    </row>
    <row r="9842" spans="1:2">
      <c r="A9842" t="s">
        <v>683</v>
      </c>
      <c r="B9842" t="s">
        <v>403</v>
      </c>
    </row>
    <row r="9843" spans="1:2">
      <c r="A9843" t="s">
        <v>684</v>
      </c>
      <c r="B9843" t="s">
        <v>705</v>
      </c>
    </row>
    <row r="9844" spans="1:2">
      <c r="A9844" t="s">
        <v>685</v>
      </c>
      <c r="B9844">
        <v>2.9999999999999997E-4</v>
      </c>
    </row>
    <row r="9845" spans="1:2">
      <c r="A9845" t="s">
        <v>250</v>
      </c>
      <c r="B9845" t="s">
        <v>697</v>
      </c>
    </row>
    <row r="9846" spans="1:2">
      <c r="A9846" t="s">
        <v>252</v>
      </c>
      <c r="B9846" t="s">
        <v>253</v>
      </c>
    </row>
    <row r="9847" spans="1:2">
      <c r="A9847" t="s">
        <v>855</v>
      </c>
    </row>
    <row r="9848" spans="1:2">
      <c r="A9848" t="s">
        <v>241</v>
      </c>
      <c r="B9848">
        <v>-9.7297399999999996</v>
      </c>
    </row>
    <row r="9849" spans="1:2">
      <c r="A9849" t="s">
        <v>242</v>
      </c>
      <c r="B9849" s="10">
        <v>8.7537500000000007E-15</v>
      </c>
    </row>
    <row r="9850" spans="1:2">
      <c r="A9850" t="s">
        <v>243</v>
      </c>
      <c r="B9850">
        <v>1</v>
      </c>
    </row>
    <row r="9851" spans="1:2">
      <c r="A9851" t="s">
        <v>244</v>
      </c>
      <c r="B9851">
        <v>125</v>
      </c>
    </row>
    <row r="9852" spans="1:2">
      <c r="A9852" t="s">
        <v>169</v>
      </c>
      <c r="B9852" t="s">
        <v>759</v>
      </c>
    </row>
    <row r="9853" spans="1:2">
      <c r="A9853" t="s">
        <v>246</v>
      </c>
      <c r="B9853">
        <v>-4.03308</v>
      </c>
    </row>
    <row r="9854" spans="1:2">
      <c r="A9854" t="s">
        <v>247</v>
      </c>
      <c r="B9854">
        <v>-3.4462100000000002</v>
      </c>
    </row>
    <row r="9855" spans="1:2">
      <c r="A9855" t="s">
        <v>248</v>
      </c>
      <c r="B9855">
        <v>-3.1480000000000001</v>
      </c>
    </row>
    <row r="9856" spans="1:2">
      <c r="A9856" t="s">
        <v>265</v>
      </c>
      <c r="B9856">
        <v>0.05</v>
      </c>
    </row>
    <row r="9857" spans="1:2">
      <c r="A9857" t="s">
        <v>683</v>
      </c>
      <c r="B9857" t="s">
        <v>403</v>
      </c>
    </row>
    <row r="9858" spans="1:2">
      <c r="A9858" t="s">
        <v>684</v>
      </c>
      <c r="B9858" t="s">
        <v>705</v>
      </c>
    </row>
    <row r="9859" spans="1:2">
      <c r="A9859" t="s">
        <v>685</v>
      </c>
      <c r="B9859">
        <v>0</v>
      </c>
    </row>
    <row r="9860" spans="1:2">
      <c r="A9860" t="s">
        <v>250</v>
      </c>
      <c r="B9860" t="s">
        <v>697</v>
      </c>
    </row>
    <row r="9861" spans="1:2">
      <c r="A9861" t="s">
        <v>252</v>
      </c>
      <c r="B9861" t="s">
        <v>253</v>
      </c>
    </row>
    <row r="9862" spans="1:2">
      <c r="A9862" t="s">
        <v>856</v>
      </c>
    </row>
    <row r="9863" spans="1:2">
      <c r="A9863" t="s">
        <v>241</v>
      </c>
      <c r="B9863">
        <v>-10.196</v>
      </c>
    </row>
    <row r="9864" spans="1:2">
      <c r="A9864" t="s">
        <v>242</v>
      </c>
      <c r="B9864" s="10">
        <v>8.9405100000000002E-16</v>
      </c>
    </row>
    <row r="9865" spans="1:2">
      <c r="A9865" t="s">
        <v>243</v>
      </c>
      <c r="B9865">
        <v>0</v>
      </c>
    </row>
    <row r="9866" spans="1:2">
      <c r="A9866" t="s">
        <v>244</v>
      </c>
      <c r="B9866">
        <v>126</v>
      </c>
    </row>
    <row r="9867" spans="1:2">
      <c r="A9867" t="s">
        <v>169</v>
      </c>
      <c r="B9867" t="s">
        <v>760</v>
      </c>
    </row>
    <row r="9868" spans="1:2">
      <c r="A9868" t="s">
        <v>246</v>
      </c>
      <c r="B9868">
        <v>-4.0324799999999996</v>
      </c>
    </row>
    <row r="9869" spans="1:2">
      <c r="A9869" t="s">
        <v>247</v>
      </c>
      <c r="B9869">
        <v>-3.4459300000000002</v>
      </c>
    </row>
    <row r="9870" spans="1:2">
      <c r="A9870" t="s">
        <v>248</v>
      </c>
      <c r="B9870">
        <v>-3.1478299999999999</v>
      </c>
    </row>
    <row r="9871" spans="1:2">
      <c r="A9871" t="s">
        <v>265</v>
      </c>
      <c r="B9871">
        <v>0.05</v>
      </c>
    </row>
    <row r="9872" spans="1:2">
      <c r="A9872" t="s">
        <v>683</v>
      </c>
      <c r="B9872" t="s">
        <v>403</v>
      </c>
    </row>
    <row r="9873" spans="1:2">
      <c r="A9873" t="s">
        <v>684</v>
      </c>
      <c r="B9873" t="s">
        <v>705</v>
      </c>
    </row>
    <row r="9874" spans="1:2">
      <c r="A9874" t="s">
        <v>685</v>
      </c>
      <c r="B9874">
        <v>0</v>
      </c>
    </row>
    <row r="9875" spans="1:2">
      <c r="A9875" t="s">
        <v>250</v>
      </c>
      <c r="B9875" t="s">
        <v>697</v>
      </c>
    </row>
    <row r="9876" spans="1:2">
      <c r="A9876" t="s">
        <v>252</v>
      </c>
      <c r="B9876" t="s">
        <v>253</v>
      </c>
    </row>
    <row r="9877" spans="1:2">
      <c r="A9877" t="s">
        <v>857</v>
      </c>
    </row>
    <row r="9878" spans="1:2">
      <c r="A9878" t="s">
        <v>241</v>
      </c>
      <c r="B9878">
        <v>-9.8731100000000005</v>
      </c>
    </row>
    <row r="9879" spans="1:2">
      <c r="A9879" t="s">
        <v>242</v>
      </c>
      <c r="B9879" s="10">
        <v>4.2995900000000001E-15</v>
      </c>
    </row>
    <row r="9880" spans="1:2">
      <c r="A9880" t="s">
        <v>243</v>
      </c>
      <c r="B9880">
        <v>0</v>
      </c>
    </row>
    <row r="9881" spans="1:2">
      <c r="A9881" t="s">
        <v>244</v>
      </c>
      <c r="B9881">
        <v>126</v>
      </c>
    </row>
    <row r="9882" spans="1:2">
      <c r="A9882" t="s">
        <v>169</v>
      </c>
      <c r="B9882" t="s">
        <v>761</v>
      </c>
    </row>
    <row r="9883" spans="1:2">
      <c r="A9883" t="s">
        <v>246</v>
      </c>
      <c r="B9883">
        <v>-4.0324799999999996</v>
      </c>
    </row>
    <row r="9884" spans="1:2">
      <c r="A9884" t="s">
        <v>247</v>
      </c>
      <c r="B9884">
        <v>-3.4459300000000002</v>
      </c>
    </row>
    <row r="9885" spans="1:2">
      <c r="A9885" t="s">
        <v>248</v>
      </c>
      <c r="B9885">
        <v>-3.1478299999999999</v>
      </c>
    </row>
    <row r="9886" spans="1:2">
      <c r="A9886" t="s">
        <v>265</v>
      </c>
      <c r="B9886">
        <v>0.05</v>
      </c>
    </row>
    <row r="9887" spans="1:2">
      <c r="A9887" t="s">
        <v>683</v>
      </c>
      <c r="B9887" t="s">
        <v>403</v>
      </c>
    </row>
    <row r="9888" spans="1:2">
      <c r="A9888" t="s">
        <v>684</v>
      </c>
      <c r="B9888" t="s">
        <v>705</v>
      </c>
    </row>
    <row r="9889" spans="1:2">
      <c r="A9889" t="s">
        <v>685</v>
      </c>
      <c r="B9889">
        <v>0</v>
      </c>
    </row>
    <row r="9890" spans="1:2">
      <c r="A9890" t="s">
        <v>250</v>
      </c>
      <c r="B9890" t="s">
        <v>697</v>
      </c>
    </row>
    <row r="9891" spans="1:2">
      <c r="A9891" t="s">
        <v>252</v>
      </c>
      <c r="B9891" t="s">
        <v>253</v>
      </c>
    </row>
    <row r="9892" spans="1:2">
      <c r="A9892" t="s">
        <v>858</v>
      </c>
    </row>
    <row r="9893" spans="1:2">
      <c r="A9893" t="s">
        <v>241</v>
      </c>
      <c r="B9893">
        <v>-8.9172600000000006</v>
      </c>
    </row>
    <row r="9894" spans="1:2">
      <c r="A9894" t="s">
        <v>242</v>
      </c>
      <c r="B9894" s="10">
        <v>5.5869499999999997E-13</v>
      </c>
    </row>
    <row r="9895" spans="1:2">
      <c r="A9895" t="s">
        <v>243</v>
      </c>
      <c r="B9895">
        <v>0</v>
      </c>
    </row>
    <row r="9896" spans="1:2">
      <c r="A9896" t="s">
        <v>244</v>
      </c>
      <c r="B9896">
        <v>126</v>
      </c>
    </row>
    <row r="9897" spans="1:2">
      <c r="A9897" t="s">
        <v>169</v>
      </c>
      <c r="B9897" t="s">
        <v>762</v>
      </c>
    </row>
    <row r="9898" spans="1:2">
      <c r="A9898" t="s">
        <v>246</v>
      </c>
      <c r="B9898">
        <v>-4.0324799999999996</v>
      </c>
    </row>
    <row r="9899" spans="1:2">
      <c r="A9899" t="s">
        <v>247</v>
      </c>
      <c r="B9899">
        <v>-3.4459300000000002</v>
      </c>
    </row>
    <row r="9900" spans="1:2">
      <c r="A9900" t="s">
        <v>248</v>
      </c>
      <c r="B9900">
        <v>-3.1478299999999999</v>
      </c>
    </row>
    <row r="9901" spans="1:2">
      <c r="A9901" t="s">
        <v>265</v>
      </c>
      <c r="B9901">
        <v>0.05</v>
      </c>
    </row>
    <row r="9902" spans="1:2">
      <c r="A9902" t="s">
        <v>683</v>
      </c>
      <c r="B9902" t="s">
        <v>403</v>
      </c>
    </row>
    <row r="9903" spans="1:2">
      <c r="A9903" t="s">
        <v>684</v>
      </c>
      <c r="B9903" t="s">
        <v>705</v>
      </c>
    </row>
    <row r="9904" spans="1:2">
      <c r="A9904" t="s">
        <v>685</v>
      </c>
      <c r="B9904">
        <v>0</v>
      </c>
    </row>
    <row r="9905" spans="1:2">
      <c r="A9905" t="s">
        <v>250</v>
      </c>
      <c r="B9905" t="s">
        <v>697</v>
      </c>
    </row>
    <row r="9906" spans="1:2">
      <c r="A9906" t="s">
        <v>252</v>
      </c>
      <c r="B9906" t="s">
        <v>253</v>
      </c>
    </row>
    <row r="9907" spans="1:2">
      <c r="A9907" t="s">
        <v>859</v>
      </c>
    </row>
    <row r="9908" spans="1:2">
      <c r="A9908" t="s">
        <v>241</v>
      </c>
      <c r="B9908">
        <v>-9.5581300000000002</v>
      </c>
    </row>
    <row r="9909" spans="1:2">
      <c r="A9909" t="s">
        <v>242</v>
      </c>
      <c r="B9909" s="10">
        <v>2.07069E-14</v>
      </c>
    </row>
    <row r="9910" spans="1:2">
      <c r="A9910" t="s">
        <v>243</v>
      </c>
      <c r="B9910">
        <v>1</v>
      </c>
    </row>
    <row r="9911" spans="1:2">
      <c r="A9911" t="s">
        <v>244</v>
      </c>
      <c r="B9911">
        <v>125</v>
      </c>
    </row>
    <row r="9912" spans="1:2">
      <c r="A9912" t="s">
        <v>169</v>
      </c>
      <c r="B9912" t="s">
        <v>763</v>
      </c>
    </row>
    <row r="9913" spans="1:2">
      <c r="A9913" t="s">
        <v>246</v>
      </c>
      <c r="B9913">
        <v>-4.03308</v>
      </c>
    </row>
    <row r="9914" spans="1:2">
      <c r="A9914" t="s">
        <v>247</v>
      </c>
      <c r="B9914">
        <v>-3.4462100000000002</v>
      </c>
    </row>
    <row r="9915" spans="1:2">
      <c r="A9915" t="s">
        <v>248</v>
      </c>
      <c r="B9915">
        <v>-3.1480000000000001</v>
      </c>
    </row>
    <row r="9916" spans="1:2">
      <c r="A9916" t="s">
        <v>265</v>
      </c>
      <c r="B9916">
        <v>0.05</v>
      </c>
    </row>
    <row r="9917" spans="1:2">
      <c r="A9917" t="s">
        <v>683</v>
      </c>
      <c r="B9917" t="s">
        <v>403</v>
      </c>
    </row>
    <row r="9918" spans="1:2">
      <c r="A9918" t="s">
        <v>684</v>
      </c>
      <c r="B9918" t="s">
        <v>705</v>
      </c>
    </row>
    <row r="9919" spans="1:2">
      <c r="A9919" t="s">
        <v>685</v>
      </c>
      <c r="B9919">
        <v>0</v>
      </c>
    </row>
    <row r="9920" spans="1:2">
      <c r="A9920" t="s">
        <v>250</v>
      </c>
      <c r="B9920" t="s">
        <v>697</v>
      </c>
    </row>
    <row r="9921" spans="1:2">
      <c r="A9921" t="s">
        <v>252</v>
      </c>
      <c r="B9921" t="s">
        <v>253</v>
      </c>
    </row>
    <row r="9922" spans="1:2">
      <c r="A9922" t="s">
        <v>860</v>
      </c>
    </row>
    <row r="9923" spans="1:2">
      <c r="A9923" t="s">
        <v>241</v>
      </c>
      <c r="B9923">
        <v>-9.3420000000000005</v>
      </c>
    </row>
    <row r="9924" spans="1:2">
      <c r="A9924" t="s">
        <v>242</v>
      </c>
      <c r="B9924" s="10">
        <v>6.2102700000000002E-14</v>
      </c>
    </row>
    <row r="9925" spans="1:2">
      <c r="A9925" t="s">
        <v>243</v>
      </c>
      <c r="B9925">
        <v>0</v>
      </c>
    </row>
    <row r="9926" spans="1:2">
      <c r="A9926" t="s">
        <v>244</v>
      </c>
      <c r="B9926">
        <v>126</v>
      </c>
    </row>
    <row r="9927" spans="1:2">
      <c r="A9927" t="s">
        <v>169</v>
      </c>
      <c r="B9927" t="s">
        <v>764</v>
      </c>
    </row>
    <row r="9928" spans="1:2">
      <c r="A9928" t="s">
        <v>246</v>
      </c>
      <c r="B9928">
        <v>-4.0324799999999996</v>
      </c>
    </row>
    <row r="9929" spans="1:2">
      <c r="A9929" t="s">
        <v>247</v>
      </c>
      <c r="B9929">
        <v>-3.4459300000000002</v>
      </c>
    </row>
    <row r="9930" spans="1:2">
      <c r="A9930" t="s">
        <v>248</v>
      </c>
      <c r="B9930">
        <v>-3.1478299999999999</v>
      </c>
    </row>
    <row r="9931" spans="1:2">
      <c r="A9931" t="s">
        <v>265</v>
      </c>
      <c r="B9931">
        <v>0.05</v>
      </c>
    </row>
    <row r="9932" spans="1:2">
      <c r="A9932" t="s">
        <v>683</v>
      </c>
      <c r="B9932" t="s">
        <v>403</v>
      </c>
    </row>
    <row r="9933" spans="1:2">
      <c r="A9933" t="s">
        <v>684</v>
      </c>
      <c r="B9933" t="s">
        <v>705</v>
      </c>
    </row>
    <row r="9934" spans="1:2">
      <c r="A9934" t="s">
        <v>685</v>
      </c>
      <c r="B9934">
        <v>0</v>
      </c>
    </row>
    <row r="9935" spans="1:2">
      <c r="A9935" t="s">
        <v>250</v>
      </c>
      <c r="B9935" t="s">
        <v>697</v>
      </c>
    </row>
    <row r="9936" spans="1:2">
      <c r="A9936" t="s">
        <v>252</v>
      </c>
      <c r="B9936" t="s">
        <v>253</v>
      </c>
    </row>
    <row r="9937" spans="1:2">
      <c r="A9937" t="s">
        <v>861</v>
      </c>
    </row>
    <row r="9938" spans="1:2">
      <c r="A9938" t="s">
        <v>241</v>
      </c>
      <c r="B9938">
        <v>-9.5350199999999994</v>
      </c>
    </row>
    <row r="9939" spans="1:2">
      <c r="A9939" t="s">
        <v>242</v>
      </c>
      <c r="B9939" s="10">
        <v>2.3269699999999999E-14</v>
      </c>
    </row>
    <row r="9940" spans="1:2">
      <c r="A9940" t="s">
        <v>243</v>
      </c>
      <c r="B9940">
        <v>0</v>
      </c>
    </row>
    <row r="9941" spans="1:2">
      <c r="A9941" t="s">
        <v>244</v>
      </c>
      <c r="B9941">
        <v>126</v>
      </c>
    </row>
    <row r="9942" spans="1:2">
      <c r="A9942" t="s">
        <v>169</v>
      </c>
      <c r="B9942" t="s">
        <v>765</v>
      </c>
    </row>
    <row r="9943" spans="1:2">
      <c r="A9943" t="s">
        <v>246</v>
      </c>
      <c r="B9943">
        <v>-4.0324799999999996</v>
      </c>
    </row>
    <row r="9944" spans="1:2">
      <c r="A9944" t="s">
        <v>247</v>
      </c>
      <c r="B9944">
        <v>-3.4459300000000002</v>
      </c>
    </row>
    <row r="9945" spans="1:2">
      <c r="A9945" t="s">
        <v>248</v>
      </c>
      <c r="B9945">
        <v>-3.1478299999999999</v>
      </c>
    </row>
    <row r="9946" spans="1:2">
      <c r="A9946" t="s">
        <v>265</v>
      </c>
      <c r="B9946">
        <v>0.05</v>
      </c>
    </row>
    <row r="9947" spans="1:2">
      <c r="A9947" t="s">
        <v>683</v>
      </c>
      <c r="B9947" t="s">
        <v>403</v>
      </c>
    </row>
    <row r="9948" spans="1:2">
      <c r="A9948" t="s">
        <v>684</v>
      </c>
      <c r="B9948" t="s">
        <v>705</v>
      </c>
    </row>
    <row r="9949" spans="1:2">
      <c r="A9949" t="s">
        <v>685</v>
      </c>
      <c r="B9949">
        <v>0</v>
      </c>
    </row>
    <row r="9950" spans="1:2">
      <c r="A9950" t="s">
        <v>250</v>
      </c>
      <c r="B9950" t="s">
        <v>697</v>
      </c>
    </row>
    <row r="9951" spans="1:2">
      <c r="A9951" t="s">
        <v>252</v>
      </c>
      <c r="B9951" t="s">
        <v>253</v>
      </c>
    </row>
    <row r="9952" spans="1:2">
      <c r="A9952" t="s">
        <v>862</v>
      </c>
    </row>
    <row r="9953" spans="1:2">
      <c r="A9953" t="s">
        <v>241</v>
      </c>
      <c r="B9953">
        <v>-8.4449699999999996</v>
      </c>
    </row>
    <row r="9954" spans="1:2">
      <c r="A9954" t="s">
        <v>242</v>
      </c>
      <c r="B9954" s="10">
        <v>6.7139999999999999E-12</v>
      </c>
    </row>
    <row r="9955" spans="1:2">
      <c r="A9955" t="s">
        <v>243</v>
      </c>
      <c r="B9955">
        <v>0</v>
      </c>
    </row>
    <row r="9956" spans="1:2">
      <c r="A9956" t="s">
        <v>244</v>
      </c>
      <c r="B9956">
        <v>126</v>
      </c>
    </row>
    <row r="9957" spans="1:2">
      <c r="A9957" t="s">
        <v>169</v>
      </c>
      <c r="B9957" t="s">
        <v>766</v>
      </c>
    </row>
    <row r="9958" spans="1:2">
      <c r="A9958" t="s">
        <v>246</v>
      </c>
      <c r="B9958">
        <v>-4.0324799999999996</v>
      </c>
    </row>
    <row r="9959" spans="1:2">
      <c r="A9959" t="s">
        <v>247</v>
      </c>
      <c r="B9959">
        <v>-3.4459300000000002</v>
      </c>
    </row>
    <row r="9960" spans="1:2">
      <c r="A9960" t="s">
        <v>248</v>
      </c>
      <c r="B9960">
        <v>-3.1478299999999999</v>
      </c>
    </row>
    <row r="9961" spans="1:2">
      <c r="A9961" t="s">
        <v>265</v>
      </c>
      <c r="B9961">
        <v>0.05</v>
      </c>
    </row>
    <row r="9962" spans="1:2">
      <c r="A9962" t="s">
        <v>683</v>
      </c>
      <c r="B9962" t="s">
        <v>403</v>
      </c>
    </row>
    <row r="9963" spans="1:2">
      <c r="A9963" t="s">
        <v>684</v>
      </c>
      <c r="B9963" t="s">
        <v>705</v>
      </c>
    </row>
    <row r="9964" spans="1:2">
      <c r="A9964" t="s">
        <v>685</v>
      </c>
      <c r="B9964">
        <v>0</v>
      </c>
    </row>
    <row r="9965" spans="1:2">
      <c r="A9965" t="s">
        <v>250</v>
      </c>
      <c r="B9965" t="s">
        <v>697</v>
      </c>
    </row>
    <row r="9966" spans="1:2">
      <c r="A9966" t="s">
        <v>252</v>
      </c>
      <c r="B9966" t="s">
        <v>253</v>
      </c>
    </row>
    <row r="9967" spans="1:2">
      <c r="A9967" t="s">
        <v>627</v>
      </c>
    </row>
    <row r="9968" spans="1:2">
      <c r="A9968" t="s">
        <v>241</v>
      </c>
      <c r="B9968">
        <v>-0.72629699999999997</v>
      </c>
    </row>
    <row r="9969" spans="1:2">
      <c r="A9969" t="s">
        <v>242</v>
      </c>
      <c r="B9969">
        <v>0.97136100000000003</v>
      </c>
    </row>
    <row r="9970" spans="1:2">
      <c r="A9970" t="s">
        <v>243</v>
      </c>
      <c r="B9970">
        <v>0</v>
      </c>
    </row>
    <row r="9971" spans="1:2">
      <c r="A9971" t="s">
        <v>244</v>
      </c>
      <c r="B9971">
        <v>126</v>
      </c>
    </row>
    <row r="9972" spans="1:2">
      <c r="A9972" t="s">
        <v>169</v>
      </c>
      <c r="B9972" t="s">
        <v>141</v>
      </c>
    </row>
    <row r="9973" spans="1:2">
      <c r="A9973" t="s">
        <v>246</v>
      </c>
      <c r="B9973">
        <v>-4.0324799999999996</v>
      </c>
    </row>
    <row r="9974" spans="1:2">
      <c r="A9974" t="s">
        <v>247</v>
      </c>
      <c r="B9974">
        <v>-3.4459300000000002</v>
      </c>
    </row>
    <row r="9975" spans="1:2">
      <c r="A9975" t="s">
        <v>248</v>
      </c>
      <c r="B9975">
        <v>-3.1478299999999999</v>
      </c>
    </row>
    <row r="9976" spans="1:2">
      <c r="A9976" t="s">
        <v>265</v>
      </c>
      <c r="B9976">
        <v>0.05</v>
      </c>
    </row>
    <row r="9977" spans="1:2">
      <c r="A9977" t="s">
        <v>683</v>
      </c>
      <c r="B9977" t="s">
        <v>403</v>
      </c>
    </row>
    <row r="9978" spans="1:2">
      <c r="A9978" t="s">
        <v>684</v>
      </c>
      <c r="B9978" t="s">
        <v>705</v>
      </c>
    </row>
    <row r="9979" spans="1:2">
      <c r="A9979" t="s">
        <v>685</v>
      </c>
      <c r="B9979">
        <v>0.97140000000000004</v>
      </c>
    </row>
    <row r="9980" spans="1:2">
      <c r="A9980" t="s">
        <v>250</v>
      </c>
      <c r="B9980" t="s">
        <v>687</v>
      </c>
    </row>
    <row r="9981" spans="1:2">
      <c r="A9981" t="s">
        <v>252</v>
      </c>
      <c r="B9981" t="s">
        <v>253</v>
      </c>
    </row>
    <row r="9982" spans="1:2">
      <c r="A9982" t="s">
        <v>628</v>
      </c>
    </row>
    <row r="9983" spans="1:2">
      <c r="A9983" t="s">
        <v>241</v>
      </c>
      <c r="B9983">
        <v>-1.9501500000000001</v>
      </c>
    </row>
    <row r="9984" spans="1:2">
      <c r="A9984" t="s">
        <v>242</v>
      </c>
      <c r="B9984">
        <v>0.62830399999999997</v>
      </c>
    </row>
    <row r="9985" spans="1:2">
      <c r="A9985" t="s">
        <v>243</v>
      </c>
      <c r="B9985">
        <v>3</v>
      </c>
    </row>
    <row r="9986" spans="1:2">
      <c r="A9986" t="s">
        <v>244</v>
      </c>
      <c r="B9986">
        <v>123</v>
      </c>
    </row>
    <row r="9987" spans="1:2">
      <c r="A9987" t="s">
        <v>169</v>
      </c>
      <c r="B9987" t="s">
        <v>142</v>
      </c>
    </row>
    <row r="9988" spans="1:2">
      <c r="A9988" t="s">
        <v>246</v>
      </c>
      <c r="B9988">
        <v>-4.0343200000000001</v>
      </c>
    </row>
    <row r="9989" spans="1:2">
      <c r="A9989" t="s">
        <v>247</v>
      </c>
      <c r="B9989">
        <v>-3.4468100000000002</v>
      </c>
    </row>
    <row r="9990" spans="1:2">
      <c r="A9990" t="s">
        <v>248</v>
      </c>
      <c r="B9990">
        <v>-3.1483400000000001</v>
      </c>
    </row>
    <row r="9991" spans="1:2">
      <c r="A9991" t="s">
        <v>265</v>
      </c>
      <c r="B9991">
        <v>0.05</v>
      </c>
    </row>
    <row r="9992" spans="1:2">
      <c r="A9992" t="s">
        <v>683</v>
      </c>
      <c r="B9992" t="s">
        <v>403</v>
      </c>
    </row>
    <row r="9993" spans="1:2">
      <c r="A9993" t="s">
        <v>684</v>
      </c>
      <c r="B9993" t="s">
        <v>705</v>
      </c>
    </row>
    <row r="9994" spans="1:2">
      <c r="A9994" t="s">
        <v>685</v>
      </c>
      <c r="B9994">
        <v>0.62829999999999997</v>
      </c>
    </row>
    <row r="9995" spans="1:2">
      <c r="A9995" t="s">
        <v>250</v>
      </c>
      <c r="B9995" t="s">
        <v>687</v>
      </c>
    </row>
    <row r="9996" spans="1:2">
      <c r="A9996" t="s">
        <v>252</v>
      </c>
      <c r="B9996" t="s">
        <v>253</v>
      </c>
    </row>
    <row r="9997" spans="1:2">
      <c r="A9997" t="s">
        <v>629</v>
      </c>
    </row>
    <row r="9998" spans="1:2">
      <c r="A9998" t="s">
        <v>241</v>
      </c>
      <c r="B9998">
        <v>-2.0535100000000002</v>
      </c>
    </row>
    <row r="9999" spans="1:2">
      <c r="A9999" t="s">
        <v>242</v>
      </c>
      <c r="B9999">
        <v>0.57201299999999999</v>
      </c>
    </row>
    <row r="10000" spans="1:2">
      <c r="A10000" t="s">
        <v>243</v>
      </c>
      <c r="B10000">
        <v>0</v>
      </c>
    </row>
    <row r="10001" spans="1:2">
      <c r="A10001" t="s">
        <v>244</v>
      </c>
      <c r="B10001">
        <v>126</v>
      </c>
    </row>
    <row r="10002" spans="1:2">
      <c r="A10002" t="s">
        <v>169</v>
      </c>
      <c r="B10002" t="s">
        <v>143</v>
      </c>
    </row>
    <row r="10003" spans="1:2">
      <c r="A10003" t="s">
        <v>246</v>
      </c>
      <c r="B10003">
        <v>-4.0324799999999996</v>
      </c>
    </row>
    <row r="10004" spans="1:2">
      <c r="A10004" t="s">
        <v>247</v>
      </c>
      <c r="B10004">
        <v>-3.4459300000000002</v>
      </c>
    </row>
    <row r="10005" spans="1:2">
      <c r="A10005" t="s">
        <v>248</v>
      </c>
      <c r="B10005">
        <v>-3.1478299999999999</v>
      </c>
    </row>
    <row r="10006" spans="1:2">
      <c r="A10006" t="s">
        <v>265</v>
      </c>
      <c r="B10006">
        <v>0.05</v>
      </c>
    </row>
    <row r="10007" spans="1:2">
      <c r="A10007" t="s">
        <v>683</v>
      </c>
      <c r="B10007" t="s">
        <v>403</v>
      </c>
    </row>
    <row r="10008" spans="1:2">
      <c r="A10008" t="s">
        <v>684</v>
      </c>
      <c r="B10008" t="s">
        <v>705</v>
      </c>
    </row>
    <row r="10009" spans="1:2">
      <c r="A10009" t="s">
        <v>685</v>
      </c>
      <c r="B10009">
        <v>0.57199999999999995</v>
      </c>
    </row>
    <row r="10010" spans="1:2">
      <c r="A10010" t="s">
        <v>250</v>
      </c>
      <c r="B10010" t="s">
        <v>687</v>
      </c>
    </row>
    <row r="10011" spans="1:2">
      <c r="A10011" t="s">
        <v>252</v>
      </c>
      <c r="B10011" t="s">
        <v>253</v>
      </c>
    </row>
    <row r="10012" spans="1:2">
      <c r="A10012" t="s">
        <v>630</v>
      </c>
    </row>
    <row r="10013" spans="1:2">
      <c r="A10013" t="s">
        <v>241</v>
      </c>
      <c r="B10013">
        <v>-9.7106300000000001</v>
      </c>
    </row>
    <row r="10014" spans="1:2">
      <c r="A10014" t="s">
        <v>242</v>
      </c>
      <c r="B10014" s="10">
        <v>9.62925E-15</v>
      </c>
    </row>
    <row r="10015" spans="1:2">
      <c r="A10015" t="s">
        <v>243</v>
      </c>
      <c r="B10015">
        <v>0</v>
      </c>
    </row>
    <row r="10016" spans="1:2">
      <c r="A10016" t="s">
        <v>244</v>
      </c>
      <c r="B10016">
        <v>126</v>
      </c>
    </row>
    <row r="10017" spans="1:2">
      <c r="A10017" t="s">
        <v>169</v>
      </c>
      <c r="B10017" t="s">
        <v>702</v>
      </c>
    </row>
    <row r="10018" spans="1:2">
      <c r="A10018" t="s">
        <v>246</v>
      </c>
      <c r="B10018">
        <v>-4.0324799999999996</v>
      </c>
    </row>
    <row r="10019" spans="1:2">
      <c r="A10019" t="s">
        <v>247</v>
      </c>
      <c r="B10019">
        <v>-3.4459300000000002</v>
      </c>
    </row>
    <row r="10020" spans="1:2">
      <c r="A10020" t="s">
        <v>248</v>
      </c>
      <c r="B10020">
        <v>-3.1478299999999999</v>
      </c>
    </row>
    <row r="10021" spans="1:2">
      <c r="A10021" t="s">
        <v>265</v>
      </c>
      <c r="B10021">
        <v>0.05</v>
      </c>
    </row>
    <row r="10022" spans="1:2">
      <c r="A10022" t="s">
        <v>683</v>
      </c>
      <c r="B10022" t="s">
        <v>403</v>
      </c>
    </row>
    <row r="10023" spans="1:2">
      <c r="A10023" t="s">
        <v>684</v>
      </c>
      <c r="B10023" t="s">
        <v>705</v>
      </c>
    </row>
    <row r="10024" spans="1:2">
      <c r="A10024" t="s">
        <v>685</v>
      </c>
      <c r="B10024">
        <v>0</v>
      </c>
    </row>
    <row r="10025" spans="1:2">
      <c r="A10025" t="s">
        <v>250</v>
      </c>
      <c r="B10025" t="s">
        <v>697</v>
      </c>
    </row>
    <row r="10026" spans="1:2">
      <c r="A10026" t="s">
        <v>252</v>
      </c>
      <c r="B10026" t="s">
        <v>253</v>
      </c>
    </row>
    <row r="10027" spans="1:2">
      <c r="A10027" t="s">
        <v>631</v>
      </c>
    </row>
    <row r="10028" spans="1:2">
      <c r="A10028" t="s">
        <v>241</v>
      </c>
      <c r="B10028">
        <v>-3.60175</v>
      </c>
    </row>
    <row r="10029" spans="1:2">
      <c r="A10029" t="s">
        <v>242</v>
      </c>
      <c r="B10029">
        <v>2.9698599999999999E-2</v>
      </c>
    </row>
    <row r="10030" spans="1:2">
      <c r="A10030" t="s">
        <v>243</v>
      </c>
      <c r="B10030">
        <v>2</v>
      </c>
    </row>
    <row r="10031" spans="1:2">
      <c r="A10031" t="s">
        <v>244</v>
      </c>
      <c r="B10031">
        <v>124</v>
      </c>
    </row>
    <row r="10032" spans="1:2">
      <c r="A10032" t="s">
        <v>169</v>
      </c>
      <c r="B10032" t="s">
        <v>703</v>
      </c>
    </row>
    <row r="10033" spans="1:2">
      <c r="A10033" t="s">
        <v>246</v>
      </c>
      <c r="B10033">
        <v>-4.0336999999999996</v>
      </c>
    </row>
    <row r="10034" spans="1:2">
      <c r="A10034" t="s">
        <v>247</v>
      </c>
      <c r="B10034">
        <v>-3.44651</v>
      </c>
    </row>
    <row r="10035" spans="1:2">
      <c r="A10035" t="s">
        <v>248</v>
      </c>
      <c r="B10035">
        <v>-3.1481699999999999</v>
      </c>
    </row>
    <row r="10036" spans="1:2">
      <c r="A10036" t="s">
        <v>265</v>
      </c>
      <c r="B10036">
        <v>0.05</v>
      </c>
    </row>
    <row r="10037" spans="1:2">
      <c r="A10037" t="s">
        <v>683</v>
      </c>
      <c r="B10037" t="s">
        <v>403</v>
      </c>
    </row>
    <row r="10038" spans="1:2">
      <c r="A10038" t="s">
        <v>684</v>
      </c>
      <c r="B10038" t="s">
        <v>705</v>
      </c>
    </row>
    <row r="10039" spans="1:2">
      <c r="A10039" t="s">
        <v>685</v>
      </c>
      <c r="B10039">
        <v>2.9700000000000001E-2</v>
      </c>
    </row>
    <row r="10040" spans="1:2">
      <c r="A10040" t="s">
        <v>250</v>
      </c>
      <c r="B10040" t="s">
        <v>697</v>
      </c>
    </row>
    <row r="10041" spans="1:2">
      <c r="A10041" t="s">
        <v>252</v>
      </c>
      <c r="B10041" t="s">
        <v>253</v>
      </c>
    </row>
    <row r="10042" spans="1:2">
      <c r="A10042" t="s">
        <v>632</v>
      </c>
    </row>
    <row r="10043" spans="1:2">
      <c r="A10043" t="s">
        <v>241</v>
      </c>
      <c r="B10043">
        <v>-11.431800000000001</v>
      </c>
    </row>
    <row r="10044" spans="1:2">
      <c r="A10044" t="s">
        <v>242</v>
      </c>
      <c r="B10044" s="10">
        <v>3.5598399999999998E-18</v>
      </c>
    </row>
    <row r="10045" spans="1:2">
      <c r="A10045" t="s">
        <v>243</v>
      </c>
      <c r="B10045">
        <v>0</v>
      </c>
    </row>
    <row r="10046" spans="1:2">
      <c r="A10046" t="s">
        <v>244</v>
      </c>
      <c r="B10046">
        <v>126</v>
      </c>
    </row>
    <row r="10047" spans="1:2">
      <c r="A10047" t="s">
        <v>169</v>
      </c>
      <c r="B10047" t="s">
        <v>704</v>
      </c>
    </row>
    <row r="10048" spans="1:2">
      <c r="A10048" t="s">
        <v>246</v>
      </c>
      <c r="B10048">
        <v>-4.0324799999999996</v>
      </c>
    </row>
    <row r="10049" spans="1:2">
      <c r="A10049" t="s">
        <v>247</v>
      </c>
      <c r="B10049">
        <v>-3.4459300000000002</v>
      </c>
    </row>
    <row r="10050" spans="1:2">
      <c r="A10050" t="s">
        <v>248</v>
      </c>
      <c r="B10050">
        <v>-3.1478299999999999</v>
      </c>
    </row>
    <row r="10051" spans="1:2">
      <c r="A10051" t="s">
        <v>265</v>
      </c>
      <c r="B10051">
        <v>0.05</v>
      </c>
    </row>
    <row r="10052" spans="1:2">
      <c r="A10052" t="s">
        <v>683</v>
      </c>
      <c r="B10052" t="s">
        <v>403</v>
      </c>
    </row>
    <row r="10053" spans="1:2">
      <c r="A10053" t="s">
        <v>684</v>
      </c>
      <c r="B10053" t="s">
        <v>705</v>
      </c>
    </row>
    <row r="10054" spans="1:2">
      <c r="A10054" t="s">
        <v>685</v>
      </c>
      <c r="B10054">
        <v>0</v>
      </c>
    </row>
    <row r="10055" spans="1:2">
      <c r="A10055" t="s">
        <v>250</v>
      </c>
      <c r="B10055" t="s">
        <v>697</v>
      </c>
    </row>
    <row r="10056" spans="1:2">
      <c r="A10056" t="s">
        <v>252</v>
      </c>
      <c r="B10056" t="s">
        <v>253</v>
      </c>
    </row>
    <row r="10057" spans="1:2">
      <c r="A10057" t="s">
        <v>583</v>
      </c>
    </row>
    <row r="10058" spans="1:2">
      <c r="A10058" t="s">
        <v>241</v>
      </c>
      <c r="B10058">
        <v>-3.3712</v>
      </c>
    </row>
    <row r="10059" spans="1:2">
      <c r="A10059" t="s">
        <v>242</v>
      </c>
      <c r="B10059">
        <v>5.5356000000000002E-2</v>
      </c>
    </row>
    <row r="10060" spans="1:2">
      <c r="A10060" t="s">
        <v>243</v>
      </c>
      <c r="B10060">
        <v>0</v>
      </c>
    </row>
    <row r="10061" spans="1:2">
      <c r="A10061" t="s">
        <v>244</v>
      </c>
      <c r="B10061">
        <v>126</v>
      </c>
    </row>
    <row r="10062" spans="1:2">
      <c r="A10062" t="s">
        <v>169</v>
      </c>
      <c r="B10062" t="s">
        <v>108</v>
      </c>
    </row>
    <row r="10063" spans="1:2">
      <c r="A10063" t="s">
        <v>246</v>
      </c>
      <c r="B10063">
        <v>-4.0324799999999996</v>
      </c>
    </row>
    <row r="10064" spans="1:2">
      <c r="A10064" t="s">
        <v>247</v>
      </c>
      <c r="B10064">
        <v>-3.4459300000000002</v>
      </c>
    </row>
    <row r="10065" spans="1:2">
      <c r="A10065" t="s">
        <v>248</v>
      </c>
      <c r="B10065">
        <v>-3.1478299999999999</v>
      </c>
    </row>
    <row r="10066" spans="1:2">
      <c r="A10066" t="s">
        <v>265</v>
      </c>
      <c r="B10066">
        <v>0.01</v>
      </c>
    </row>
    <row r="10067" spans="1:2">
      <c r="A10067" t="s">
        <v>683</v>
      </c>
      <c r="B10067" t="s">
        <v>403</v>
      </c>
    </row>
    <row r="10068" spans="1:2">
      <c r="A10068" t="s">
        <v>684</v>
      </c>
      <c r="B10068" t="s">
        <v>705</v>
      </c>
    </row>
    <row r="10069" spans="1:2">
      <c r="A10069" t="s">
        <v>685</v>
      </c>
      <c r="B10069">
        <v>5.5399999999999998E-2</v>
      </c>
    </row>
    <row r="10070" spans="1:2">
      <c r="A10070" t="s">
        <v>250</v>
      </c>
      <c r="B10070" t="s">
        <v>687</v>
      </c>
    </row>
    <row r="10071" spans="1:2">
      <c r="A10071" t="s">
        <v>252</v>
      </c>
      <c r="B10071" t="s">
        <v>253</v>
      </c>
    </row>
    <row r="10072" spans="1:2">
      <c r="A10072" t="s">
        <v>584</v>
      </c>
    </row>
    <row r="10073" spans="1:2">
      <c r="A10073" t="s">
        <v>241</v>
      </c>
      <c r="B10073">
        <v>-3.1193399999999998</v>
      </c>
    </row>
    <row r="10074" spans="1:2">
      <c r="A10074" t="s">
        <v>242</v>
      </c>
      <c r="B10074">
        <v>0.101705</v>
      </c>
    </row>
    <row r="10075" spans="1:2">
      <c r="A10075" t="s">
        <v>243</v>
      </c>
      <c r="B10075">
        <v>0</v>
      </c>
    </row>
    <row r="10076" spans="1:2">
      <c r="A10076" t="s">
        <v>244</v>
      </c>
      <c r="B10076">
        <v>126</v>
      </c>
    </row>
    <row r="10077" spans="1:2">
      <c r="A10077" t="s">
        <v>169</v>
      </c>
      <c r="B10077" t="s">
        <v>109</v>
      </c>
    </row>
    <row r="10078" spans="1:2">
      <c r="A10078" t="s">
        <v>246</v>
      </c>
      <c r="B10078">
        <v>-4.0324799999999996</v>
      </c>
    </row>
    <row r="10079" spans="1:2">
      <c r="A10079" t="s">
        <v>247</v>
      </c>
      <c r="B10079">
        <v>-3.4459300000000002</v>
      </c>
    </row>
    <row r="10080" spans="1:2">
      <c r="A10080" t="s">
        <v>248</v>
      </c>
      <c r="B10080">
        <v>-3.1478299999999999</v>
      </c>
    </row>
    <row r="10081" spans="1:2">
      <c r="A10081" t="s">
        <v>265</v>
      </c>
      <c r="B10081">
        <v>0.01</v>
      </c>
    </row>
    <row r="10082" spans="1:2">
      <c r="A10082" t="s">
        <v>683</v>
      </c>
      <c r="B10082" t="s">
        <v>403</v>
      </c>
    </row>
    <row r="10083" spans="1:2">
      <c r="A10083" t="s">
        <v>684</v>
      </c>
      <c r="B10083" t="s">
        <v>705</v>
      </c>
    </row>
    <row r="10084" spans="1:2">
      <c r="A10084" t="s">
        <v>685</v>
      </c>
      <c r="B10084">
        <v>0.1017</v>
      </c>
    </row>
    <row r="10085" spans="1:2">
      <c r="A10085" t="s">
        <v>250</v>
      </c>
      <c r="B10085" t="s">
        <v>687</v>
      </c>
    </row>
    <row r="10086" spans="1:2">
      <c r="A10086" t="s">
        <v>252</v>
      </c>
      <c r="B10086" t="s">
        <v>253</v>
      </c>
    </row>
    <row r="10087" spans="1:2">
      <c r="A10087" t="s">
        <v>585</v>
      </c>
    </row>
    <row r="10088" spans="1:2">
      <c r="A10088" t="s">
        <v>241</v>
      </c>
      <c r="B10088">
        <v>-3.2049799999999999</v>
      </c>
    </row>
    <row r="10089" spans="1:2">
      <c r="A10089" t="s">
        <v>242</v>
      </c>
      <c r="B10089">
        <v>8.3414000000000002E-2</v>
      </c>
    </row>
    <row r="10090" spans="1:2">
      <c r="A10090" t="s">
        <v>243</v>
      </c>
      <c r="B10090">
        <v>0</v>
      </c>
    </row>
    <row r="10091" spans="1:2">
      <c r="A10091" t="s">
        <v>244</v>
      </c>
      <c r="B10091">
        <v>126</v>
      </c>
    </row>
    <row r="10092" spans="1:2">
      <c r="A10092" t="s">
        <v>169</v>
      </c>
      <c r="B10092" t="s">
        <v>110</v>
      </c>
    </row>
    <row r="10093" spans="1:2">
      <c r="A10093" t="s">
        <v>246</v>
      </c>
      <c r="B10093">
        <v>-4.0324799999999996</v>
      </c>
    </row>
    <row r="10094" spans="1:2">
      <c r="A10094" t="s">
        <v>247</v>
      </c>
      <c r="B10094">
        <v>-3.4459300000000002</v>
      </c>
    </row>
    <row r="10095" spans="1:2">
      <c r="A10095" t="s">
        <v>248</v>
      </c>
      <c r="B10095">
        <v>-3.1478299999999999</v>
      </c>
    </row>
    <row r="10096" spans="1:2">
      <c r="A10096" t="s">
        <v>265</v>
      </c>
      <c r="B10096">
        <v>0.01</v>
      </c>
    </row>
    <row r="10097" spans="1:2">
      <c r="A10097" t="s">
        <v>683</v>
      </c>
      <c r="B10097" t="s">
        <v>403</v>
      </c>
    </row>
    <row r="10098" spans="1:2">
      <c r="A10098" t="s">
        <v>684</v>
      </c>
      <c r="B10098" t="s">
        <v>705</v>
      </c>
    </row>
    <row r="10099" spans="1:2">
      <c r="A10099" t="s">
        <v>685</v>
      </c>
      <c r="B10099">
        <v>8.3400000000000002E-2</v>
      </c>
    </row>
    <row r="10100" spans="1:2">
      <c r="A10100" t="s">
        <v>250</v>
      </c>
      <c r="B10100" t="s">
        <v>687</v>
      </c>
    </row>
    <row r="10101" spans="1:2">
      <c r="A10101" t="s">
        <v>252</v>
      </c>
      <c r="B10101" t="s">
        <v>253</v>
      </c>
    </row>
    <row r="10102" spans="1:2">
      <c r="A10102" t="s">
        <v>586</v>
      </c>
    </row>
    <row r="10103" spans="1:2">
      <c r="A10103" t="s">
        <v>241</v>
      </c>
      <c r="B10103">
        <v>-4.4972500000000002</v>
      </c>
    </row>
    <row r="10104" spans="1:2">
      <c r="A10104" t="s">
        <v>242</v>
      </c>
      <c r="B10104">
        <v>1.5252E-3</v>
      </c>
    </row>
    <row r="10105" spans="1:2">
      <c r="A10105" t="s">
        <v>243</v>
      </c>
      <c r="B10105">
        <v>0</v>
      </c>
    </row>
    <row r="10106" spans="1:2">
      <c r="A10106" t="s">
        <v>244</v>
      </c>
      <c r="B10106">
        <v>126</v>
      </c>
    </row>
    <row r="10107" spans="1:2">
      <c r="A10107" t="s">
        <v>169</v>
      </c>
      <c r="B10107" t="s">
        <v>111</v>
      </c>
    </row>
    <row r="10108" spans="1:2">
      <c r="A10108" t="s">
        <v>246</v>
      </c>
      <c r="B10108">
        <v>-4.0324799999999996</v>
      </c>
    </row>
    <row r="10109" spans="1:2">
      <c r="A10109" t="s">
        <v>247</v>
      </c>
      <c r="B10109">
        <v>-3.4459300000000002</v>
      </c>
    </row>
    <row r="10110" spans="1:2">
      <c r="A10110" t="s">
        <v>248</v>
      </c>
      <c r="B10110">
        <v>-3.1478299999999999</v>
      </c>
    </row>
    <row r="10111" spans="1:2">
      <c r="A10111" t="s">
        <v>265</v>
      </c>
      <c r="B10111">
        <v>0.01</v>
      </c>
    </row>
    <row r="10112" spans="1:2">
      <c r="A10112" t="s">
        <v>683</v>
      </c>
      <c r="B10112" t="s">
        <v>403</v>
      </c>
    </row>
    <row r="10113" spans="1:2">
      <c r="A10113" t="s">
        <v>684</v>
      </c>
      <c r="B10113" t="s">
        <v>705</v>
      </c>
    </row>
    <row r="10114" spans="1:2">
      <c r="A10114" t="s">
        <v>685</v>
      </c>
      <c r="B10114">
        <v>1.5E-3</v>
      </c>
    </row>
    <row r="10115" spans="1:2">
      <c r="A10115" t="s">
        <v>250</v>
      </c>
      <c r="B10115" t="s">
        <v>697</v>
      </c>
    </row>
    <row r="10116" spans="1:2">
      <c r="A10116" t="s">
        <v>252</v>
      </c>
      <c r="B10116" t="s">
        <v>253</v>
      </c>
    </row>
    <row r="10117" spans="1:2">
      <c r="A10117" t="s">
        <v>587</v>
      </c>
    </row>
    <row r="10118" spans="1:2">
      <c r="A10118" t="s">
        <v>241</v>
      </c>
      <c r="B10118">
        <v>-2.0310800000000002</v>
      </c>
    </row>
    <row r="10119" spans="1:2">
      <c r="A10119" t="s">
        <v>242</v>
      </c>
      <c r="B10119">
        <v>0.58440800000000004</v>
      </c>
    </row>
    <row r="10120" spans="1:2">
      <c r="A10120" t="s">
        <v>243</v>
      </c>
      <c r="B10120">
        <v>2</v>
      </c>
    </row>
    <row r="10121" spans="1:2">
      <c r="A10121" t="s">
        <v>244</v>
      </c>
      <c r="B10121">
        <v>124</v>
      </c>
    </row>
    <row r="10122" spans="1:2">
      <c r="A10122" t="s">
        <v>169</v>
      </c>
      <c r="B10122" t="s">
        <v>113</v>
      </c>
    </row>
    <row r="10123" spans="1:2">
      <c r="A10123" t="s">
        <v>246</v>
      </c>
      <c r="B10123">
        <v>-4.0336999999999996</v>
      </c>
    </row>
    <row r="10124" spans="1:2">
      <c r="A10124" t="s">
        <v>247</v>
      </c>
      <c r="B10124">
        <v>-3.44651</v>
      </c>
    </row>
    <row r="10125" spans="1:2">
      <c r="A10125" t="s">
        <v>248</v>
      </c>
      <c r="B10125">
        <v>-3.1481699999999999</v>
      </c>
    </row>
    <row r="10126" spans="1:2">
      <c r="A10126" t="s">
        <v>265</v>
      </c>
      <c r="B10126">
        <v>0.01</v>
      </c>
    </row>
    <row r="10127" spans="1:2">
      <c r="A10127" t="s">
        <v>683</v>
      </c>
      <c r="B10127" t="s">
        <v>403</v>
      </c>
    </row>
    <row r="10128" spans="1:2">
      <c r="A10128" t="s">
        <v>684</v>
      </c>
      <c r="B10128" t="s">
        <v>705</v>
      </c>
    </row>
    <row r="10129" spans="1:2">
      <c r="A10129" t="s">
        <v>685</v>
      </c>
      <c r="B10129">
        <v>0.58440000000000003</v>
      </c>
    </row>
    <row r="10130" spans="1:2">
      <c r="A10130" t="s">
        <v>250</v>
      </c>
      <c r="B10130" t="s">
        <v>687</v>
      </c>
    </row>
    <row r="10131" spans="1:2">
      <c r="A10131" t="s">
        <v>252</v>
      </c>
      <c r="B10131" t="s">
        <v>253</v>
      </c>
    </row>
    <row r="10132" spans="1:2">
      <c r="A10132" t="s">
        <v>588</v>
      </c>
    </row>
    <row r="10133" spans="1:2">
      <c r="A10133" t="s">
        <v>241</v>
      </c>
      <c r="B10133">
        <v>-3.5124499999999999</v>
      </c>
    </row>
    <row r="10134" spans="1:2">
      <c r="A10134" t="s">
        <v>242</v>
      </c>
      <c r="B10134">
        <v>3.8077600000000003E-2</v>
      </c>
    </row>
    <row r="10135" spans="1:2">
      <c r="A10135" t="s">
        <v>243</v>
      </c>
      <c r="B10135">
        <v>0</v>
      </c>
    </row>
    <row r="10136" spans="1:2">
      <c r="A10136" t="s">
        <v>244</v>
      </c>
      <c r="B10136">
        <v>126</v>
      </c>
    </row>
    <row r="10137" spans="1:2">
      <c r="A10137" t="s">
        <v>169</v>
      </c>
      <c r="B10137" t="s">
        <v>114</v>
      </c>
    </row>
    <row r="10138" spans="1:2">
      <c r="A10138" t="s">
        <v>246</v>
      </c>
      <c r="B10138">
        <v>-4.0324799999999996</v>
      </c>
    </row>
    <row r="10139" spans="1:2">
      <c r="A10139" t="s">
        <v>247</v>
      </c>
      <c r="B10139">
        <v>-3.4459300000000002</v>
      </c>
    </row>
    <row r="10140" spans="1:2">
      <c r="A10140" t="s">
        <v>248</v>
      </c>
      <c r="B10140">
        <v>-3.1478299999999999</v>
      </c>
    </row>
    <row r="10141" spans="1:2">
      <c r="A10141" t="s">
        <v>265</v>
      </c>
      <c r="B10141">
        <v>0.01</v>
      </c>
    </row>
    <row r="10142" spans="1:2">
      <c r="A10142" t="s">
        <v>683</v>
      </c>
      <c r="B10142" t="s">
        <v>403</v>
      </c>
    </row>
    <row r="10143" spans="1:2">
      <c r="A10143" t="s">
        <v>684</v>
      </c>
      <c r="B10143" t="s">
        <v>705</v>
      </c>
    </row>
    <row r="10144" spans="1:2">
      <c r="A10144" t="s">
        <v>685</v>
      </c>
      <c r="B10144">
        <v>3.8100000000000002E-2</v>
      </c>
    </row>
    <row r="10145" spans="1:2">
      <c r="A10145" t="s">
        <v>250</v>
      </c>
      <c r="B10145" t="s">
        <v>687</v>
      </c>
    </row>
    <row r="10146" spans="1:2">
      <c r="A10146" t="s">
        <v>252</v>
      </c>
      <c r="B10146" t="s">
        <v>253</v>
      </c>
    </row>
    <row r="10147" spans="1:2">
      <c r="A10147" t="s">
        <v>589</v>
      </c>
    </row>
    <row r="10148" spans="1:2">
      <c r="A10148" t="s">
        <v>241</v>
      </c>
      <c r="B10148">
        <v>-3.5527700000000002</v>
      </c>
    </row>
    <row r="10149" spans="1:2">
      <c r="A10149" t="s">
        <v>242</v>
      </c>
      <c r="B10149">
        <v>3.4074599999999997E-2</v>
      </c>
    </row>
    <row r="10150" spans="1:2">
      <c r="A10150" t="s">
        <v>243</v>
      </c>
      <c r="B10150">
        <v>0</v>
      </c>
    </row>
    <row r="10151" spans="1:2">
      <c r="A10151" t="s">
        <v>244</v>
      </c>
      <c r="B10151">
        <v>126</v>
      </c>
    </row>
    <row r="10152" spans="1:2">
      <c r="A10152" t="s">
        <v>169</v>
      </c>
      <c r="B10152" t="s">
        <v>115</v>
      </c>
    </row>
    <row r="10153" spans="1:2">
      <c r="A10153" t="s">
        <v>246</v>
      </c>
      <c r="B10153">
        <v>-4.0324799999999996</v>
      </c>
    </row>
    <row r="10154" spans="1:2">
      <c r="A10154" t="s">
        <v>247</v>
      </c>
      <c r="B10154">
        <v>-3.4459300000000002</v>
      </c>
    </row>
    <row r="10155" spans="1:2">
      <c r="A10155" t="s">
        <v>248</v>
      </c>
      <c r="B10155">
        <v>-3.1478299999999999</v>
      </c>
    </row>
    <row r="10156" spans="1:2">
      <c r="A10156" t="s">
        <v>265</v>
      </c>
      <c r="B10156">
        <v>0.01</v>
      </c>
    </row>
    <row r="10157" spans="1:2">
      <c r="A10157" t="s">
        <v>683</v>
      </c>
      <c r="B10157" t="s">
        <v>403</v>
      </c>
    </row>
    <row r="10158" spans="1:2">
      <c r="A10158" t="s">
        <v>684</v>
      </c>
      <c r="B10158" t="s">
        <v>705</v>
      </c>
    </row>
    <row r="10159" spans="1:2">
      <c r="A10159" t="s">
        <v>685</v>
      </c>
      <c r="B10159">
        <v>3.4099999999999998E-2</v>
      </c>
    </row>
    <row r="10160" spans="1:2">
      <c r="A10160" t="s">
        <v>250</v>
      </c>
      <c r="B10160" t="s">
        <v>687</v>
      </c>
    </row>
    <row r="10161" spans="1:2">
      <c r="A10161" t="s">
        <v>252</v>
      </c>
      <c r="B10161" t="s">
        <v>253</v>
      </c>
    </row>
    <row r="10162" spans="1:2">
      <c r="A10162" t="s">
        <v>590</v>
      </c>
    </row>
    <row r="10163" spans="1:2">
      <c r="A10163" t="s">
        <v>241</v>
      </c>
      <c r="B10163">
        <v>-4.9534700000000003</v>
      </c>
    </row>
    <row r="10164" spans="1:2">
      <c r="A10164" t="s">
        <v>242</v>
      </c>
      <c r="B10164">
        <v>2.4986700000000003E-4</v>
      </c>
    </row>
    <row r="10165" spans="1:2">
      <c r="A10165" t="s">
        <v>243</v>
      </c>
      <c r="B10165">
        <v>0</v>
      </c>
    </row>
    <row r="10166" spans="1:2">
      <c r="A10166" t="s">
        <v>244</v>
      </c>
      <c r="B10166">
        <v>126</v>
      </c>
    </row>
    <row r="10167" spans="1:2">
      <c r="A10167" t="s">
        <v>169</v>
      </c>
      <c r="B10167" t="s">
        <v>116</v>
      </c>
    </row>
    <row r="10168" spans="1:2">
      <c r="A10168" t="s">
        <v>246</v>
      </c>
      <c r="B10168">
        <v>-4.0324799999999996</v>
      </c>
    </row>
    <row r="10169" spans="1:2">
      <c r="A10169" t="s">
        <v>247</v>
      </c>
      <c r="B10169">
        <v>-3.4459300000000002</v>
      </c>
    </row>
    <row r="10170" spans="1:2">
      <c r="A10170" t="s">
        <v>248</v>
      </c>
      <c r="B10170">
        <v>-3.1478299999999999</v>
      </c>
    </row>
    <row r="10171" spans="1:2">
      <c r="A10171" t="s">
        <v>265</v>
      </c>
      <c r="B10171">
        <v>0.01</v>
      </c>
    </row>
    <row r="10172" spans="1:2">
      <c r="A10172" t="s">
        <v>683</v>
      </c>
      <c r="B10172" t="s">
        <v>403</v>
      </c>
    </row>
    <row r="10173" spans="1:2">
      <c r="A10173" t="s">
        <v>684</v>
      </c>
      <c r="B10173" t="s">
        <v>705</v>
      </c>
    </row>
    <row r="10174" spans="1:2">
      <c r="A10174" t="s">
        <v>685</v>
      </c>
      <c r="B10174">
        <v>2.0000000000000001E-4</v>
      </c>
    </row>
    <row r="10175" spans="1:2">
      <c r="A10175" t="s">
        <v>250</v>
      </c>
      <c r="B10175" t="s">
        <v>697</v>
      </c>
    </row>
    <row r="10176" spans="1:2">
      <c r="A10176" t="s">
        <v>252</v>
      </c>
      <c r="B10176" t="s">
        <v>253</v>
      </c>
    </row>
    <row r="10177" spans="1:2">
      <c r="A10177" t="s">
        <v>591</v>
      </c>
    </row>
    <row r="10178" spans="1:2">
      <c r="A10178" t="s">
        <v>241</v>
      </c>
      <c r="B10178">
        <v>-5.8840700000000004</v>
      </c>
    </row>
    <row r="10179" spans="1:2">
      <c r="A10179" t="s">
        <v>242</v>
      </c>
      <c r="B10179" s="10">
        <v>3.8363400000000003E-6</v>
      </c>
    </row>
    <row r="10180" spans="1:2">
      <c r="A10180" t="s">
        <v>243</v>
      </c>
      <c r="B10180">
        <v>0</v>
      </c>
    </row>
    <row r="10181" spans="1:2">
      <c r="A10181" t="s">
        <v>244</v>
      </c>
      <c r="B10181">
        <v>126</v>
      </c>
    </row>
    <row r="10182" spans="1:2">
      <c r="A10182" t="s">
        <v>169</v>
      </c>
      <c r="B10182" t="s">
        <v>118</v>
      </c>
    </row>
    <row r="10183" spans="1:2">
      <c r="A10183" t="s">
        <v>246</v>
      </c>
      <c r="B10183">
        <v>-4.0324799999999996</v>
      </c>
    </row>
    <row r="10184" spans="1:2">
      <c r="A10184" t="s">
        <v>247</v>
      </c>
      <c r="B10184">
        <v>-3.4459300000000002</v>
      </c>
    </row>
    <row r="10185" spans="1:2">
      <c r="A10185" t="s">
        <v>248</v>
      </c>
      <c r="B10185">
        <v>-3.1478299999999999</v>
      </c>
    </row>
    <row r="10186" spans="1:2">
      <c r="A10186" t="s">
        <v>265</v>
      </c>
      <c r="B10186">
        <v>0.01</v>
      </c>
    </row>
    <row r="10187" spans="1:2">
      <c r="A10187" t="s">
        <v>683</v>
      </c>
      <c r="B10187" t="s">
        <v>403</v>
      </c>
    </row>
    <row r="10188" spans="1:2">
      <c r="A10188" t="s">
        <v>684</v>
      </c>
      <c r="B10188" t="s">
        <v>705</v>
      </c>
    </row>
    <row r="10189" spans="1:2">
      <c r="A10189" t="s">
        <v>685</v>
      </c>
      <c r="B10189">
        <v>0</v>
      </c>
    </row>
    <row r="10190" spans="1:2">
      <c r="A10190" t="s">
        <v>250</v>
      </c>
      <c r="B10190" t="s">
        <v>697</v>
      </c>
    </row>
    <row r="10191" spans="1:2">
      <c r="A10191" t="s">
        <v>252</v>
      </c>
      <c r="B10191" t="s">
        <v>253</v>
      </c>
    </row>
    <row r="10192" spans="1:2">
      <c r="A10192" t="s">
        <v>592</v>
      </c>
    </row>
    <row r="10193" spans="1:2">
      <c r="A10193" t="s">
        <v>241</v>
      </c>
      <c r="B10193">
        <v>-4.1646999999999998</v>
      </c>
    </row>
    <row r="10194" spans="1:2">
      <c r="A10194" t="s">
        <v>242</v>
      </c>
      <c r="B10194">
        <v>5.0585200000000004E-3</v>
      </c>
    </row>
    <row r="10195" spans="1:2">
      <c r="A10195" t="s">
        <v>243</v>
      </c>
      <c r="B10195">
        <v>0</v>
      </c>
    </row>
    <row r="10196" spans="1:2">
      <c r="A10196" t="s">
        <v>244</v>
      </c>
      <c r="B10196">
        <v>126</v>
      </c>
    </row>
    <row r="10197" spans="1:2">
      <c r="A10197" t="s">
        <v>169</v>
      </c>
      <c r="B10197" t="s">
        <v>119</v>
      </c>
    </row>
    <row r="10198" spans="1:2">
      <c r="A10198" t="s">
        <v>246</v>
      </c>
      <c r="B10198">
        <v>-4.0324799999999996</v>
      </c>
    </row>
    <row r="10199" spans="1:2">
      <c r="A10199" t="s">
        <v>247</v>
      </c>
      <c r="B10199">
        <v>-3.4459300000000002</v>
      </c>
    </row>
    <row r="10200" spans="1:2">
      <c r="A10200" t="s">
        <v>248</v>
      </c>
      <c r="B10200">
        <v>-3.1478299999999999</v>
      </c>
    </row>
    <row r="10201" spans="1:2">
      <c r="A10201" t="s">
        <v>265</v>
      </c>
      <c r="B10201">
        <v>0.01</v>
      </c>
    </row>
    <row r="10202" spans="1:2">
      <c r="A10202" t="s">
        <v>683</v>
      </c>
      <c r="B10202" t="s">
        <v>403</v>
      </c>
    </row>
    <row r="10203" spans="1:2">
      <c r="A10203" t="s">
        <v>684</v>
      </c>
      <c r="B10203" t="s">
        <v>705</v>
      </c>
    </row>
    <row r="10204" spans="1:2">
      <c r="A10204" t="s">
        <v>685</v>
      </c>
      <c r="B10204">
        <v>5.1000000000000004E-3</v>
      </c>
    </row>
    <row r="10205" spans="1:2">
      <c r="A10205" t="s">
        <v>250</v>
      </c>
      <c r="B10205" t="s">
        <v>697</v>
      </c>
    </row>
    <row r="10206" spans="1:2">
      <c r="A10206" t="s">
        <v>252</v>
      </c>
      <c r="B10206" t="s">
        <v>253</v>
      </c>
    </row>
    <row r="10207" spans="1:2">
      <c r="A10207" t="s">
        <v>593</v>
      </c>
    </row>
    <row r="10208" spans="1:2">
      <c r="A10208" t="s">
        <v>241</v>
      </c>
      <c r="B10208">
        <v>-4.0045500000000001</v>
      </c>
    </row>
    <row r="10209" spans="1:2">
      <c r="A10209" t="s">
        <v>242</v>
      </c>
      <c r="B10209">
        <v>8.6636100000000004E-3</v>
      </c>
    </row>
    <row r="10210" spans="1:2">
      <c r="A10210" t="s">
        <v>243</v>
      </c>
      <c r="B10210">
        <v>0</v>
      </c>
    </row>
    <row r="10211" spans="1:2">
      <c r="A10211" t="s">
        <v>244</v>
      </c>
      <c r="B10211">
        <v>126</v>
      </c>
    </row>
    <row r="10212" spans="1:2">
      <c r="A10212" t="s">
        <v>169</v>
      </c>
      <c r="B10212" t="s">
        <v>120</v>
      </c>
    </row>
    <row r="10213" spans="1:2">
      <c r="A10213" t="s">
        <v>246</v>
      </c>
      <c r="B10213">
        <v>-4.0324799999999996</v>
      </c>
    </row>
    <row r="10214" spans="1:2">
      <c r="A10214" t="s">
        <v>247</v>
      </c>
      <c r="B10214">
        <v>-3.4459300000000002</v>
      </c>
    </row>
    <row r="10215" spans="1:2">
      <c r="A10215" t="s">
        <v>248</v>
      </c>
      <c r="B10215">
        <v>-3.1478299999999999</v>
      </c>
    </row>
    <row r="10216" spans="1:2">
      <c r="A10216" t="s">
        <v>265</v>
      </c>
      <c r="B10216">
        <v>0.01</v>
      </c>
    </row>
    <row r="10217" spans="1:2">
      <c r="A10217" t="s">
        <v>683</v>
      </c>
      <c r="B10217" t="s">
        <v>403</v>
      </c>
    </row>
    <row r="10218" spans="1:2">
      <c r="A10218" t="s">
        <v>684</v>
      </c>
      <c r="B10218" t="s">
        <v>705</v>
      </c>
    </row>
    <row r="10219" spans="1:2">
      <c r="A10219" t="s">
        <v>685</v>
      </c>
      <c r="B10219">
        <v>8.6999999999999994E-3</v>
      </c>
    </row>
    <row r="10220" spans="1:2">
      <c r="A10220" t="s">
        <v>250</v>
      </c>
      <c r="B10220" t="s">
        <v>697</v>
      </c>
    </row>
    <row r="10221" spans="1:2">
      <c r="A10221" t="s">
        <v>252</v>
      </c>
      <c r="B10221" t="s">
        <v>253</v>
      </c>
    </row>
    <row r="10222" spans="1:2">
      <c r="A10222" t="s">
        <v>594</v>
      </c>
    </row>
    <row r="10223" spans="1:2">
      <c r="A10223" t="s">
        <v>241</v>
      </c>
      <c r="B10223">
        <v>-4.9905499999999998</v>
      </c>
    </row>
    <row r="10224" spans="1:2">
      <c r="A10224" t="s">
        <v>242</v>
      </c>
      <c r="B10224">
        <v>2.1405799999999999E-4</v>
      </c>
    </row>
    <row r="10225" spans="1:2">
      <c r="A10225" t="s">
        <v>243</v>
      </c>
      <c r="B10225">
        <v>0</v>
      </c>
    </row>
    <row r="10226" spans="1:2">
      <c r="A10226" t="s">
        <v>244</v>
      </c>
      <c r="B10226">
        <v>126</v>
      </c>
    </row>
    <row r="10227" spans="1:2">
      <c r="A10227" t="s">
        <v>169</v>
      </c>
      <c r="B10227" t="s">
        <v>121</v>
      </c>
    </row>
    <row r="10228" spans="1:2">
      <c r="A10228" t="s">
        <v>246</v>
      </c>
      <c r="B10228">
        <v>-4.0324799999999996</v>
      </c>
    </row>
    <row r="10229" spans="1:2">
      <c r="A10229" t="s">
        <v>247</v>
      </c>
      <c r="B10229">
        <v>-3.4459300000000002</v>
      </c>
    </row>
    <row r="10230" spans="1:2">
      <c r="A10230" t="s">
        <v>248</v>
      </c>
      <c r="B10230">
        <v>-3.1478299999999999</v>
      </c>
    </row>
    <row r="10231" spans="1:2">
      <c r="A10231" t="s">
        <v>265</v>
      </c>
      <c r="B10231">
        <v>0.01</v>
      </c>
    </row>
    <row r="10232" spans="1:2">
      <c r="A10232" t="s">
        <v>683</v>
      </c>
      <c r="B10232" t="s">
        <v>403</v>
      </c>
    </row>
    <row r="10233" spans="1:2">
      <c r="A10233" t="s">
        <v>684</v>
      </c>
      <c r="B10233" t="s">
        <v>705</v>
      </c>
    </row>
    <row r="10234" spans="1:2">
      <c r="A10234" t="s">
        <v>685</v>
      </c>
      <c r="B10234">
        <v>2.0000000000000001E-4</v>
      </c>
    </row>
    <row r="10235" spans="1:2">
      <c r="A10235" t="s">
        <v>250</v>
      </c>
      <c r="B10235" t="s">
        <v>697</v>
      </c>
    </row>
    <row r="10236" spans="1:2">
      <c r="A10236" t="s">
        <v>252</v>
      </c>
      <c r="B10236" t="s">
        <v>253</v>
      </c>
    </row>
    <row r="10237" spans="1:2">
      <c r="A10237" t="s">
        <v>831</v>
      </c>
    </row>
    <row r="10238" spans="1:2">
      <c r="A10238" t="s">
        <v>241</v>
      </c>
      <c r="B10238">
        <v>-3.2971499999999998</v>
      </c>
    </row>
    <row r="10239" spans="1:2">
      <c r="A10239" t="s">
        <v>242</v>
      </c>
      <c r="B10239">
        <v>6.6721699999999995E-2</v>
      </c>
    </row>
    <row r="10240" spans="1:2">
      <c r="A10240" t="s">
        <v>243</v>
      </c>
      <c r="B10240">
        <v>0</v>
      </c>
    </row>
    <row r="10241" spans="1:2">
      <c r="A10241" t="s">
        <v>244</v>
      </c>
      <c r="B10241">
        <v>126</v>
      </c>
    </row>
    <row r="10242" spans="1:2">
      <c r="A10242" t="s">
        <v>169</v>
      </c>
      <c r="B10242" t="s">
        <v>743</v>
      </c>
    </row>
    <row r="10243" spans="1:2">
      <c r="A10243" t="s">
        <v>246</v>
      </c>
      <c r="B10243">
        <v>-4.0324799999999996</v>
      </c>
    </row>
    <row r="10244" spans="1:2">
      <c r="A10244" t="s">
        <v>247</v>
      </c>
      <c r="B10244">
        <v>-3.4459300000000002</v>
      </c>
    </row>
    <row r="10245" spans="1:2">
      <c r="A10245" t="s">
        <v>248</v>
      </c>
      <c r="B10245">
        <v>-3.1478299999999999</v>
      </c>
    </row>
    <row r="10246" spans="1:2">
      <c r="A10246" t="s">
        <v>265</v>
      </c>
      <c r="B10246">
        <v>0.01</v>
      </c>
    </row>
    <row r="10247" spans="1:2">
      <c r="A10247" t="s">
        <v>683</v>
      </c>
      <c r="B10247" t="s">
        <v>403</v>
      </c>
    </row>
    <row r="10248" spans="1:2">
      <c r="A10248" t="s">
        <v>684</v>
      </c>
      <c r="B10248" t="s">
        <v>705</v>
      </c>
    </row>
    <row r="10249" spans="1:2">
      <c r="A10249" t="s">
        <v>685</v>
      </c>
      <c r="B10249">
        <v>6.6699999999999995E-2</v>
      </c>
    </row>
    <row r="10250" spans="1:2">
      <c r="A10250" t="s">
        <v>250</v>
      </c>
      <c r="B10250" t="s">
        <v>687</v>
      </c>
    </row>
    <row r="10251" spans="1:2">
      <c r="A10251" t="s">
        <v>252</v>
      </c>
      <c r="B10251" t="s">
        <v>253</v>
      </c>
    </row>
    <row r="10252" spans="1:2">
      <c r="A10252" t="s">
        <v>832</v>
      </c>
    </row>
    <row r="10253" spans="1:2">
      <c r="A10253" t="s">
        <v>241</v>
      </c>
      <c r="B10253">
        <v>-3.0709200000000001</v>
      </c>
    </row>
    <row r="10254" spans="1:2">
      <c r="A10254" t="s">
        <v>242</v>
      </c>
      <c r="B10254">
        <v>0.113318</v>
      </c>
    </row>
    <row r="10255" spans="1:2">
      <c r="A10255" t="s">
        <v>243</v>
      </c>
      <c r="B10255">
        <v>0</v>
      </c>
    </row>
    <row r="10256" spans="1:2">
      <c r="A10256" t="s">
        <v>244</v>
      </c>
      <c r="B10256">
        <v>126</v>
      </c>
    </row>
    <row r="10257" spans="1:2">
      <c r="A10257" t="s">
        <v>169</v>
      </c>
      <c r="B10257" t="s">
        <v>744</v>
      </c>
    </row>
    <row r="10258" spans="1:2">
      <c r="A10258" t="s">
        <v>246</v>
      </c>
      <c r="B10258">
        <v>-4.0324799999999996</v>
      </c>
    </row>
    <row r="10259" spans="1:2">
      <c r="A10259" t="s">
        <v>247</v>
      </c>
      <c r="B10259">
        <v>-3.4459300000000002</v>
      </c>
    </row>
    <row r="10260" spans="1:2">
      <c r="A10260" t="s">
        <v>248</v>
      </c>
      <c r="B10260">
        <v>-3.1478299999999999</v>
      </c>
    </row>
    <row r="10261" spans="1:2">
      <c r="A10261" t="s">
        <v>265</v>
      </c>
      <c r="B10261">
        <v>0.01</v>
      </c>
    </row>
    <row r="10262" spans="1:2">
      <c r="A10262" t="s">
        <v>683</v>
      </c>
      <c r="B10262" t="s">
        <v>403</v>
      </c>
    </row>
    <row r="10263" spans="1:2">
      <c r="A10263" t="s">
        <v>684</v>
      </c>
      <c r="B10263" t="s">
        <v>705</v>
      </c>
    </row>
    <row r="10264" spans="1:2">
      <c r="A10264" t="s">
        <v>685</v>
      </c>
      <c r="B10264">
        <v>0.1133</v>
      </c>
    </row>
    <row r="10265" spans="1:2">
      <c r="A10265" t="s">
        <v>250</v>
      </c>
      <c r="B10265" t="s">
        <v>687</v>
      </c>
    </row>
    <row r="10266" spans="1:2">
      <c r="A10266" t="s">
        <v>252</v>
      </c>
      <c r="B10266" t="s">
        <v>253</v>
      </c>
    </row>
    <row r="10267" spans="1:2">
      <c r="A10267" t="s">
        <v>833</v>
      </c>
    </row>
    <row r="10268" spans="1:2">
      <c r="A10268" t="s">
        <v>241</v>
      </c>
      <c r="B10268">
        <v>-3.1560199999999998</v>
      </c>
    </row>
    <row r="10269" spans="1:2">
      <c r="A10269" t="s">
        <v>242</v>
      </c>
      <c r="B10269">
        <v>9.3525999999999998E-2</v>
      </c>
    </row>
    <row r="10270" spans="1:2">
      <c r="A10270" t="s">
        <v>243</v>
      </c>
      <c r="B10270">
        <v>0</v>
      </c>
    </row>
    <row r="10271" spans="1:2">
      <c r="A10271" t="s">
        <v>244</v>
      </c>
      <c r="B10271">
        <v>126</v>
      </c>
    </row>
    <row r="10272" spans="1:2">
      <c r="A10272" t="s">
        <v>169</v>
      </c>
      <c r="B10272" t="s">
        <v>745</v>
      </c>
    </row>
    <row r="10273" spans="1:2">
      <c r="A10273" t="s">
        <v>246</v>
      </c>
      <c r="B10273">
        <v>-4.0324799999999996</v>
      </c>
    </row>
    <row r="10274" spans="1:2">
      <c r="A10274" t="s">
        <v>247</v>
      </c>
      <c r="B10274">
        <v>-3.4459300000000002</v>
      </c>
    </row>
    <row r="10275" spans="1:2">
      <c r="A10275" t="s">
        <v>248</v>
      </c>
      <c r="B10275">
        <v>-3.1478299999999999</v>
      </c>
    </row>
    <row r="10276" spans="1:2">
      <c r="A10276" t="s">
        <v>265</v>
      </c>
      <c r="B10276">
        <v>0.01</v>
      </c>
    </row>
    <row r="10277" spans="1:2">
      <c r="A10277" t="s">
        <v>683</v>
      </c>
      <c r="B10277" t="s">
        <v>403</v>
      </c>
    </row>
    <row r="10278" spans="1:2">
      <c r="A10278" t="s">
        <v>684</v>
      </c>
      <c r="B10278" t="s">
        <v>705</v>
      </c>
    </row>
    <row r="10279" spans="1:2">
      <c r="A10279" t="s">
        <v>685</v>
      </c>
      <c r="B10279">
        <v>9.35E-2</v>
      </c>
    </row>
    <row r="10280" spans="1:2">
      <c r="A10280" t="s">
        <v>250</v>
      </c>
      <c r="B10280" t="s">
        <v>687</v>
      </c>
    </row>
    <row r="10281" spans="1:2">
      <c r="A10281" t="s">
        <v>252</v>
      </c>
      <c r="B10281" t="s">
        <v>253</v>
      </c>
    </row>
    <row r="10282" spans="1:2">
      <c r="A10282" t="s">
        <v>834</v>
      </c>
    </row>
    <row r="10283" spans="1:2">
      <c r="A10283" t="s">
        <v>241</v>
      </c>
      <c r="B10283">
        <v>-4.3769499999999999</v>
      </c>
    </row>
    <row r="10284" spans="1:2">
      <c r="A10284" t="s">
        <v>242</v>
      </c>
      <c r="B10284">
        <v>2.38258E-3</v>
      </c>
    </row>
    <row r="10285" spans="1:2">
      <c r="A10285" t="s">
        <v>243</v>
      </c>
      <c r="B10285">
        <v>0</v>
      </c>
    </row>
    <row r="10286" spans="1:2">
      <c r="A10286" t="s">
        <v>244</v>
      </c>
      <c r="B10286">
        <v>126</v>
      </c>
    </row>
    <row r="10287" spans="1:2">
      <c r="A10287" t="s">
        <v>169</v>
      </c>
      <c r="B10287" t="s">
        <v>746</v>
      </c>
    </row>
    <row r="10288" spans="1:2">
      <c r="A10288" t="s">
        <v>246</v>
      </c>
      <c r="B10288">
        <v>-4.0324799999999996</v>
      </c>
    </row>
    <row r="10289" spans="1:2">
      <c r="A10289" t="s">
        <v>247</v>
      </c>
      <c r="B10289">
        <v>-3.4459300000000002</v>
      </c>
    </row>
    <row r="10290" spans="1:2">
      <c r="A10290" t="s">
        <v>248</v>
      </c>
      <c r="B10290">
        <v>-3.1478299999999999</v>
      </c>
    </row>
    <row r="10291" spans="1:2">
      <c r="A10291" t="s">
        <v>265</v>
      </c>
      <c r="B10291">
        <v>0.01</v>
      </c>
    </row>
    <row r="10292" spans="1:2">
      <c r="A10292" t="s">
        <v>683</v>
      </c>
      <c r="B10292" t="s">
        <v>403</v>
      </c>
    </row>
    <row r="10293" spans="1:2">
      <c r="A10293" t="s">
        <v>684</v>
      </c>
      <c r="B10293" t="s">
        <v>705</v>
      </c>
    </row>
    <row r="10294" spans="1:2">
      <c r="A10294" t="s">
        <v>685</v>
      </c>
      <c r="B10294">
        <v>2.3999999999999998E-3</v>
      </c>
    </row>
    <row r="10295" spans="1:2">
      <c r="A10295" t="s">
        <v>250</v>
      </c>
      <c r="B10295" t="s">
        <v>697</v>
      </c>
    </row>
    <row r="10296" spans="1:2">
      <c r="A10296" t="s">
        <v>252</v>
      </c>
      <c r="B10296" t="s">
        <v>253</v>
      </c>
    </row>
    <row r="10297" spans="1:2">
      <c r="A10297" t="s">
        <v>835</v>
      </c>
    </row>
    <row r="10298" spans="1:2">
      <c r="A10298" t="s">
        <v>241</v>
      </c>
      <c r="B10298">
        <v>-2.01952</v>
      </c>
    </row>
    <row r="10299" spans="1:2">
      <c r="A10299" t="s">
        <v>242</v>
      </c>
      <c r="B10299">
        <v>0.59076099999999998</v>
      </c>
    </row>
    <row r="10300" spans="1:2">
      <c r="A10300" t="s">
        <v>243</v>
      </c>
      <c r="B10300">
        <v>2</v>
      </c>
    </row>
    <row r="10301" spans="1:2">
      <c r="A10301" t="s">
        <v>244</v>
      </c>
      <c r="B10301">
        <v>124</v>
      </c>
    </row>
    <row r="10302" spans="1:2">
      <c r="A10302" t="s">
        <v>169</v>
      </c>
      <c r="B10302" t="s">
        <v>747</v>
      </c>
    </row>
    <row r="10303" spans="1:2">
      <c r="A10303" t="s">
        <v>246</v>
      </c>
      <c r="B10303">
        <v>-4.0336999999999996</v>
      </c>
    </row>
    <row r="10304" spans="1:2">
      <c r="A10304" t="s">
        <v>247</v>
      </c>
      <c r="B10304">
        <v>-3.44651</v>
      </c>
    </row>
    <row r="10305" spans="1:2">
      <c r="A10305" t="s">
        <v>248</v>
      </c>
      <c r="B10305">
        <v>-3.1481699999999999</v>
      </c>
    </row>
    <row r="10306" spans="1:2">
      <c r="A10306" t="s">
        <v>265</v>
      </c>
      <c r="B10306">
        <v>0.01</v>
      </c>
    </row>
    <row r="10307" spans="1:2">
      <c r="A10307" t="s">
        <v>683</v>
      </c>
      <c r="B10307" t="s">
        <v>403</v>
      </c>
    </row>
    <row r="10308" spans="1:2">
      <c r="A10308" t="s">
        <v>684</v>
      </c>
      <c r="B10308" t="s">
        <v>705</v>
      </c>
    </row>
    <row r="10309" spans="1:2">
      <c r="A10309" t="s">
        <v>685</v>
      </c>
      <c r="B10309">
        <v>0.59079999999999999</v>
      </c>
    </row>
    <row r="10310" spans="1:2">
      <c r="A10310" t="s">
        <v>250</v>
      </c>
      <c r="B10310" t="s">
        <v>687</v>
      </c>
    </row>
    <row r="10311" spans="1:2">
      <c r="A10311" t="s">
        <v>252</v>
      </c>
      <c r="B10311" t="s">
        <v>253</v>
      </c>
    </row>
    <row r="10312" spans="1:2">
      <c r="A10312" t="s">
        <v>836</v>
      </c>
    </row>
    <row r="10313" spans="1:2">
      <c r="A10313" t="s">
        <v>241</v>
      </c>
      <c r="B10313">
        <v>-3.4341300000000001</v>
      </c>
    </row>
    <row r="10314" spans="1:2">
      <c r="A10314" t="s">
        <v>242</v>
      </c>
      <c r="B10314">
        <v>4.6992699999999998E-2</v>
      </c>
    </row>
    <row r="10315" spans="1:2">
      <c r="A10315" t="s">
        <v>243</v>
      </c>
      <c r="B10315">
        <v>0</v>
      </c>
    </row>
    <row r="10316" spans="1:2">
      <c r="A10316" t="s">
        <v>244</v>
      </c>
      <c r="B10316">
        <v>126</v>
      </c>
    </row>
    <row r="10317" spans="1:2">
      <c r="A10317" t="s">
        <v>169</v>
      </c>
      <c r="B10317" t="s">
        <v>748</v>
      </c>
    </row>
    <row r="10318" spans="1:2">
      <c r="A10318" t="s">
        <v>246</v>
      </c>
      <c r="B10318">
        <v>-4.0324799999999996</v>
      </c>
    </row>
    <row r="10319" spans="1:2">
      <c r="A10319" t="s">
        <v>247</v>
      </c>
      <c r="B10319">
        <v>-3.4459300000000002</v>
      </c>
    </row>
    <row r="10320" spans="1:2">
      <c r="A10320" t="s">
        <v>248</v>
      </c>
      <c r="B10320">
        <v>-3.1478299999999999</v>
      </c>
    </row>
    <row r="10321" spans="1:2">
      <c r="A10321" t="s">
        <v>265</v>
      </c>
      <c r="B10321">
        <v>0.01</v>
      </c>
    </row>
    <row r="10322" spans="1:2">
      <c r="A10322" t="s">
        <v>683</v>
      </c>
      <c r="B10322" t="s">
        <v>403</v>
      </c>
    </row>
    <row r="10323" spans="1:2">
      <c r="A10323" t="s">
        <v>684</v>
      </c>
      <c r="B10323" t="s">
        <v>705</v>
      </c>
    </row>
    <row r="10324" spans="1:2">
      <c r="A10324" t="s">
        <v>685</v>
      </c>
      <c r="B10324">
        <v>4.7E-2</v>
      </c>
    </row>
    <row r="10325" spans="1:2">
      <c r="A10325" t="s">
        <v>250</v>
      </c>
      <c r="B10325" t="s">
        <v>687</v>
      </c>
    </row>
    <row r="10326" spans="1:2">
      <c r="A10326" t="s">
        <v>252</v>
      </c>
      <c r="B10326" t="s">
        <v>253</v>
      </c>
    </row>
    <row r="10327" spans="1:2">
      <c r="A10327" t="s">
        <v>837</v>
      </c>
    </row>
    <row r="10328" spans="1:2">
      <c r="A10328" t="s">
        <v>241</v>
      </c>
      <c r="B10328">
        <v>-3.4783200000000001</v>
      </c>
    </row>
    <row r="10329" spans="1:2">
      <c r="A10329" t="s">
        <v>242</v>
      </c>
      <c r="B10329">
        <v>4.1770000000000002E-2</v>
      </c>
    </row>
    <row r="10330" spans="1:2">
      <c r="A10330" t="s">
        <v>243</v>
      </c>
      <c r="B10330">
        <v>0</v>
      </c>
    </row>
    <row r="10331" spans="1:2">
      <c r="A10331" t="s">
        <v>244</v>
      </c>
      <c r="B10331">
        <v>126</v>
      </c>
    </row>
    <row r="10332" spans="1:2">
      <c r="A10332" t="s">
        <v>169</v>
      </c>
      <c r="B10332" t="s">
        <v>749</v>
      </c>
    </row>
    <row r="10333" spans="1:2">
      <c r="A10333" t="s">
        <v>246</v>
      </c>
      <c r="B10333">
        <v>-4.0324799999999996</v>
      </c>
    </row>
    <row r="10334" spans="1:2">
      <c r="A10334" t="s">
        <v>247</v>
      </c>
      <c r="B10334">
        <v>-3.4459300000000002</v>
      </c>
    </row>
    <row r="10335" spans="1:2">
      <c r="A10335" t="s">
        <v>248</v>
      </c>
      <c r="B10335">
        <v>-3.1478299999999999</v>
      </c>
    </row>
    <row r="10336" spans="1:2">
      <c r="A10336" t="s">
        <v>265</v>
      </c>
      <c r="B10336">
        <v>0.01</v>
      </c>
    </row>
    <row r="10337" spans="1:2">
      <c r="A10337" t="s">
        <v>683</v>
      </c>
      <c r="B10337" t="s">
        <v>403</v>
      </c>
    </row>
    <row r="10338" spans="1:2">
      <c r="A10338" t="s">
        <v>684</v>
      </c>
      <c r="B10338" t="s">
        <v>705</v>
      </c>
    </row>
    <row r="10339" spans="1:2">
      <c r="A10339" t="s">
        <v>685</v>
      </c>
      <c r="B10339">
        <v>4.1799999999999997E-2</v>
      </c>
    </row>
    <row r="10340" spans="1:2">
      <c r="A10340" t="s">
        <v>250</v>
      </c>
      <c r="B10340" t="s">
        <v>687</v>
      </c>
    </row>
    <row r="10341" spans="1:2">
      <c r="A10341" t="s">
        <v>252</v>
      </c>
      <c r="B10341" t="s">
        <v>253</v>
      </c>
    </row>
    <row r="10342" spans="1:2">
      <c r="A10342" t="s">
        <v>838</v>
      </c>
    </row>
    <row r="10343" spans="1:2">
      <c r="A10343" t="s">
        <v>241</v>
      </c>
      <c r="B10343">
        <v>-4.7430099999999999</v>
      </c>
    </row>
    <row r="10344" spans="1:2">
      <c r="A10344" t="s">
        <v>242</v>
      </c>
      <c r="B10344">
        <v>5.8854600000000001E-4</v>
      </c>
    </row>
    <row r="10345" spans="1:2">
      <c r="A10345" t="s">
        <v>243</v>
      </c>
      <c r="B10345">
        <v>0</v>
      </c>
    </row>
    <row r="10346" spans="1:2">
      <c r="A10346" t="s">
        <v>244</v>
      </c>
      <c r="B10346">
        <v>126</v>
      </c>
    </row>
    <row r="10347" spans="1:2">
      <c r="A10347" t="s">
        <v>169</v>
      </c>
      <c r="B10347" t="s">
        <v>750</v>
      </c>
    </row>
    <row r="10348" spans="1:2">
      <c r="A10348" t="s">
        <v>246</v>
      </c>
      <c r="B10348">
        <v>-4.0324799999999996</v>
      </c>
    </row>
    <row r="10349" spans="1:2">
      <c r="A10349" t="s">
        <v>247</v>
      </c>
      <c r="B10349">
        <v>-3.4459300000000002</v>
      </c>
    </row>
    <row r="10350" spans="1:2">
      <c r="A10350" t="s">
        <v>248</v>
      </c>
      <c r="B10350">
        <v>-3.1478299999999999</v>
      </c>
    </row>
    <row r="10351" spans="1:2">
      <c r="A10351" t="s">
        <v>265</v>
      </c>
      <c r="B10351">
        <v>0.01</v>
      </c>
    </row>
    <row r="10352" spans="1:2">
      <c r="A10352" t="s">
        <v>683</v>
      </c>
      <c r="B10352" t="s">
        <v>403</v>
      </c>
    </row>
    <row r="10353" spans="1:2">
      <c r="A10353" t="s">
        <v>684</v>
      </c>
      <c r="B10353" t="s">
        <v>705</v>
      </c>
    </row>
    <row r="10354" spans="1:2">
      <c r="A10354" t="s">
        <v>685</v>
      </c>
      <c r="B10354">
        <v>5.9999999999999995E-4</v>
      </c>
    </row>
    <row r="10355" spans="1:2">
      <c r="A10355" t="s">
        <v>250</v>
      </c>
      <c r="B10355" t="s">
        <v>697</v>
      </c>
    </row>
    <row r="10356" spans="1:2">
      <c r="A10356" t="s">
        <v>252</v>
      </c>
      <c r="B10356" t="s">
        <v>253</v>
      </c>
    </row>
    <row r="10357" spans="1:2">
      <c r="A10357" t="s">
        <v>839</v>
      </c>
    </row>
    <row r="10358" spans="1:2">
      <c r="A10358" t="s">
        <v>241</v>
      </c>
      <c r="B10358">
        <v>-5.7350700000000003</v>
      </c>
    </row>
    <row r="10359" spans="1:2">
      <c r="A10359" t="s">
        <v>242</v>
      </c>
      <c r="B10359" s="10">
        <v>7.7708800000000007E-6</v>
      </c>
    </row>
    <row r="10360" spans="1:2">
      <c r="A10360" t="s">
        <v>243</v>
      </c>
      <c r="B10360">
        <v>0</v>
      </c>
    </row>
    <row r="10361" spans="1:2">
      <c r="A10361" t="s">
        <v>244</v>
      </c>
      <c r="B10361">
        <v>126</v>
      </c>
    </row>
    <row r="10362" spans="1:2">
      <c r="A10362" t="s">
        <v>169</v>
      </c>
      <c r="B10362" t="s">
        <v>751</v>
      </c>
    </row>
    <row r="10363" spans="1:2">
      <c r="A10363" t="s">
        <v>246</v>
      </c>
      <c r="B10363">
        <v>-4.0324799999999996</v>
      </c>
    </row>
    <row r="10364" spans="1:2">
      <c r="A10364" t="s">
        <v>247</v>
      </c>
      <c r="B10364">
        <v>-3.4459300000000002</v>
      </c>
    </row>
    <row r="10365" spans="1:2">
      <c r="A10365" t="s">
        <v>248</v>
      </c>
      <c r="B10365">
        <v>-3.1478299999999999</v>
      </c>
    </row>
    <row r="10366" spans="1:2">
      <c r="A10366" t="s">
        <v>265</v>
      </c>
      <c r="B10366">
        <v>0.01</v>
      </c>
    </row>
    <row r="10367" spans="1:2">
      <c r="A10367" t="s">
        <v>683</v>
      </c>
      <c r="B10367" t="s">
        <v>403</v>
      </c>
    </row>
    <row r="10368" spans="1:2">
      <c r="A10368" t="s">
        <v>684</v>
      </c>
      <c r="B10368" t="s">
        <v>705</v>
      </c>
    </row>
    <row r="10369" spans="1:2">
      <c r="A10369" t="s">
        <v>685</v>
      </c>
      <c r="B10369">
        <v>0</v>
      </c>
    </row>
    <row r="10370" spans="1:2">
      <c r="A10370" t="s">
        <v>250</v>
      </c>
      <c r="B10370" t="s">
        <v>697</v>
      </c>
    </row>
    <row r="10371" spans="1:2">
      <c r="A10371" t="s">
        <v>252</v>
      </c>
      <c r="B10371" t="s">
        <v>253</v>
      </c>
    </row>
    <row r="10372" spans="1:2">
      <c r="A10372" t="s">
        <v>840</v>
      </c>
    </row>
    <row r="10373" spans="1:2">
      <c r="A10373" t="s">
        <v>241</v>
      </c>
      <c r="B10373">
        <v>-4.0441700000000003</v>
      </c>
    </row>
    <row r="10374" spans="1:2">
      <c r="A10374" t="s">
        <v>242</v>
      </c>
      <c r="B10374">
        <v>7.6027300000000003E-3</v>
      </c>
    </row>
    <row r="10375" spans="1:2">
      <c r="A10375" t="s">
        <v>243</v>
      </c>
      <c r="B10375">
        <v>0</v>
      </c>
    </row>
    <row r="10376" spans="1:2">
      <c r="A10376" t="s">
        <v>244</v>
      </c>
      <c r="B10376">
        <v>126</v>
      </c>
    </row>
    <row r="10377" spans="1:2">
      <c r="A10377" t="s">
        <v>169</v>
      </c>
      <c r="B10377" t="s">
        <v>752</v>
      </c>
    </row>
    <row r="10378" spans="1:2">
      <c r="A10378" t="s">
        <v>246</v>
      </c>
      <c r="B10378">
        <v>-4.0324799999999996</v>
      </c>
    </row>
    <row r="10379" spans="1:2">
      <c r="A10379" t="s">
        <v>247</v>
      </c>
      <c r="B10379">
        <v>-3.4459300000000002</v>
      </c>
    </row>
    <row r="10380" spans="1:2">
      <c r="A10380" t="s">
        <v>248</v>
      </c>
      <c r="B10380">
        <v>-3.1478299999999999</v>
      </c>
    </row>
    <row r="10381" spans="1:2">
      <c r="A10381" t="s">
        <v>265</v>
      </c>
      <c r="B10381">
        <v>0.01</v>
      </c>
    </row>
    <row r="10382" spans="1:2">
      <c r="A10382" t="s">
        <v>683</v>
      </c>
      <c r="B10382" t="s">
        <v>403</v>
      </c>
    </row>
    <row r="10383" spans="1:2">
      <c r="A10383" t="s">
        <v>684</v>
      </c>
      <c r="B10383" t="s">
        <v>705</v>
      </c>
    </row>
    <row r="10384" spans="1:2">
      <c r="A10384" t="s">
        <v>685</v>
      </c>
      <c r="B10384">
        <v>7.6E-3</v>
      </c>
    </row>
    <row r="10385" spans="1:2">
      <c r="A10385" t="s">
        <v>250</v>
      </c>
      <c r="B10385" t="s">
        <v>697</v>
      </c>
    </row>
    <row r="10386" spans="1:2">
      <c r="A10386" t="s">
        <v>252</v>
      </c>
      <c r="B10386" t="s">
        <v>253</v>
      </c>
    </row>
    <row r="10387" spans="1:2">
      <c r="A10387" t="s">
        <v>841</v>
      </c>
    </row>
    <row r="10388" spans="1:2">
      <c r="A10388" t="s">
        <v>241</v>
      </c>
      <c r="B10388">
        <v>-3.8845499999999999</v>
      </c>
    </row>
    <row r="10389" spans="1:2">
      <c r="A10389" t="s">
        <v>242</v>
      </c>
      <c r="B10389">
        <v>1.27394E-2</v>
      </c>
    </row>
    <row r="10390" spans="1:2">
      <c r="A10390" t="s">
        <v>243</v>
      </c>
      <c r="B10390">
        <v>0</v>
      </c>
    </row>
    <row r="10391" spans="1:2">
      <c r="A10391" t="s">
        <v>244</v>
      </c>
      <c r="B10391">
        <v>126</v>
      </c>
    </row>
    <row r="10392" spans="1:2">
      <c r="A10392" t="s">
        <v>169</v>
      </c>
      <c r="B10392" t="s">
        <v>753</v>
      </c>
    </row>
    <row r="10393" spans="1:2">
      <c r="A10393" t="s">
        <v>246</v>
      </c>
      <c r="B10393">
        <v>-4.0324799999999996</v>
      </c>
    </row>
    <row r="10394" spans="1:2">
      <c r="A10394" t="s">
        <v>247</v>
      </c>
      <c r="B10394">
        <v>-3.4459300000000002</v>
      </c>
    </row>
    <row r="10395" spans="1:2">
      <c r="A10395" t="s">
        <v>248</v>
      </c>
      <c r="B10395">
        <v>-3.1478299999999999</v>
      </c>
    </row>
    <row r="10396" spans="1:2">
      <c r="A10396" t="s">
        <v>265</v>
      </c>
      <c r="B10396">
        <v>0.01</v>
      </c>
    </row>
    <row r="10397" spans="1:2">
      <c r="A10397" t="s">
        <v>683</v>
      </c>
      <c r="B10397" t="s">
        <v>403</v>
      </c>
    </row>
    <row r="10398" spans="1:2">
      <c r="A10398" t="s">
        <v>684</v>
      </c>
      <c r="B10398" t="s">
        <v>705</v>
      </c>
    </row>
    <row r="10399" spans="1:2">
      <c r="A10399" t="s">
        <v>685</v>
      </c>
      <c r="B10399">
        <v>1.2699999999999999E-2</v>
      </c>
    </row>
    <row r="10400" spans="1:2">
      <c r="A10400" t="s">
        <v>250</v>
      </c>
      <c r="B10400" t="s">
        <v>687</v>
      </c>
    </row>
    <row r="10401" spans="1:2">
      <c r="A10401" t="s">
        <v>252</v>
      </c>
      <c r="B10401" t="s">
        <v>253</v>
      </c>
    </row>
    <row r="10402" spans="1:2">
      <c r="A10402" t="s">
        <v>842</v>
      </c>
    </row>
    <row r="10403" spans="1:2">
      <c r="A10403" t="s">
        <v>241</v>
      </c>
      <c r="B10403">
        <v>-4.6054899999999996</v>
      </c>
    </row>
    <row r="10404" spans="1:2">
      <c r="A10404" t="s">
        <v>242</v>
      </c>
      <c r="B10404">
        <v>1.0094399999999999E-3</v>
      </c>
    </row>
    <row r="10405" spans="1:2">
      <c r="A10405" t="s">
        <v>243</v>
      </c>
      <c r="B10405">
        <v>0</v>
      </c>
    </row>
    <row r="10406" spans="1:2">
      <c r="A10406" t="s">
        <v>244</v>
      </c>
      <c r="B10406">
        <v>126</v>
      </c>
    </row>
    <row r="10407" spans="1:2">
      <c r="A10407" t="s">
        <v>169</v>
      </c>
      <c r="B10407" t="s">
        <v>754</v>
      </c>
    </row>
    <row r="10408" spans="1:2">
      <c r="A10408" t="s">
        <v>246</v>
      </c>
      <c r="B10408">
        <v>-4.0324799999999996</v>
      </c>
    </row>
    <row r="10409" spans="1:2">
      <c r="A10409" t="s">
        <v>247</v>
      </c>
      <c r="B10409">
        <v>-3.4459300000000002</v>
      </c>
    </row>
    <row r="10410" spans="1:2">
      <c r="A10410" t="s">
        <v>248</v>
      </c>
      <c r="B10410">
        <v>-3.1478299999999999</v>
      </c>
    </row>
    <row r="10411" spans="1:2">
      <c r="A10411" t="s">
        <v>265</v>
      </c>
      <c r="B10411">
        <v>0.01</v>
      </c>
    </row>
    <row r="10412" spans="1:2">
      <c r="A10412" t="s">
        <v>683</v>
      </c>
      <c r="B10412" t="s">
        <v>403</v>
      </c>
    </row>
    <row r="10413" spans="1:2">
      <c r="A10413" t="s">
        <v>684</v>
      </c>
      <c r="B10413" t="s">
        <v>705</v>
      </c>
    </row>
    <row r="10414" spans="1:2">
      <c r="A10414" t="s">
        <v>685</v>
      </c>
      <c r="B10414">
        <v>1E-3</v>
      </c>
    </row>
    <row r="10415" spans="1:2">
      <c r="A10415" t="s">
        <v>250</v>
      </c>
      <c r="B10415" t="s">
        <v>697</v>
      </c>
    </row>
    <row r="10416" spans="1:2">
      <c r="A10416" t="s">
        <v>252</v>
      </c>
      <c r="B10416" t="s">
        <v>253</v>
      </c>
    </row>
    <row r="10417" spans="1:2">
      <c r="A10417" t="s">
        <v>607</v>
      </c>
    </row>
    <row r="10418" spans="1:2">
      <c r="A10418" t="s">
        <v>241</v>
      </c>
      <c r="B10418">
        <v>-10.8851</v>
      </c>
    </row>
    <row r="10419" spans="1:2">
      <c r="A10419" t="s">
        <v>242</v>
      </c>
      <c r="B10419" s="10">
        <v>3.69307E-17</v>
      </c>
    </row>
    <row r="10420" spans="1:2">
      <c r="A10420" t="s">
        <v>243</v>
      </c>
      <c r="B10420">
        <v>0</v>
      </c>
    </row>
    <row r="10421" spans="1:2">
      <c r="A10421" t="s">
        <v>244</v>
      </c>
      <c r="B10421">
        <v>126</v>
      </c>
    </row>
    <row r="10422" spans="1:2">
      <c r="A10422" t="s">
        <v>169</v>
      </c>
      <c r="B10422" t="s">
        <v>710</v>
      </c>
    </row>
    <row r="10423" spans="1:2">
      <c r="A10423" t="s">
        <v>246</v>
      </c>
      <c r="B10423">
        <v>-4.0324799999999996</v>
      </c>
    </row>
    <row r="10424" spans="1:2">
      <c r="A10424" t="s">
        <v>247</v>
      </c>
      <c r="B10424">
        <v>-3.4459300000000002</v>
      </c>
    </row>
    <row r="10425" spans="1:2">
      <c r="A10425" t="s">
        <v>248</v>
      </c>
      <c r="B10425">
        <v>-3.1478299999999999</v>
      </c>
    </row>
    <row r="10426" spans="1:2">
      <c r="A10426" t="s">
        <v>265</v>
      </c>
      <c r="B10426">
        <v>0.01</v>
      </c>
    </row>
    <row r="10427" spans="1:2">
      <c r="A10427" t="s">
        <v>683</v>
      </c>
      <c r="B10427" t="s">
        <v>403</v>
      </c>
    </row>
    <row r="10428" spans="1:2">
      <c r="A10428" t="s">
        <v>684</v>
      </c>
      <c r="B10428" t="s">
        <v>705</v>
      </c>
    </row>
    <row r="10429" spans="1:2">
      <c r="A10429" t="s">
        <v>685</v>
      </c>
      <c r="B10429">
        <v>0</v>
      </c>
    </row>
    <row r="10430" spans="1:2">
      <c r="A10430" t="s">
        <v>250</v>
      </c>
      <c r="B10430" t="s">
        <v>697</v>
      </c>
    </row>
    <row r="10431" spans="1:2">
      <c r="A10431" t="s">
        <v>252</v>
      </c>
      <c r="B10431" t="s">
        <v>253</v>
      </c>
    </row>
    <row r="10432" spans="1:2">
      <c r="A10432" t="s">
        <v>608</v>
      </c>
    </row>
    <row r="10433" spans="1:2">
      <c r="A10433" t="s">
        <v>241</v>
      </c>
      <c r="B10433">
        <v>-10.8851</v>
      </c>
    </row>
    <row r="10434" spans="1:2">
      <c r="A10434" t="s">
        <v>242</v>
      </c>
      <c r="B10434" s="10">
        <v>3.69307E-17</v>
      </c>
    </row>
    <row r="10435" spans="1:2">
      <c r="A10435" t="s">
        <v>243</v>
      </c>
      <c r="B10435">
        <v>0</v>
      </c>
    </row>
    <row r="10436" spans="1:2">
      <c r="A10436" t="s">
        <v>244</v>
      </c>
      <c r="B10436">
        <v>126</v>
      </c>
    </row>
    <row r="10437" spans="1:2">
      <c r="A10437" t="s">
        <v>169</v>
      </c>
      <c r="B10437" t="s">
        <v>698</v>
      </c>
    </row>
    <row r="10438" spans="1:2">
      <c r="A10438" t="s">
        <v>246</v>
      </c>
      <c r="B10438">
        <v>-4.0324799999999996</v>
      </c>
    </row>
    <row r="10439" spans="1:2">
      <c r="A10439" t="s">
        <v>247</v>
      </c>
      <c r="B10439">
        <v>-3.4459300000000002</v>
      </c>
    </row>
    <row r="10440" spans="1:2">
      <c r="A10440" t="s">
        <v>248</v>
      </c>
      <c r="B10440">
        <v>-3.1478299999999999</v>
      </c>
    </row>
    <row r="10441" spans="1:2">
      <c r="A10441" t="s">
        <v>265</v>
      </c>
      <c r="B10441">
        <v>0.01</v>
      </c>
    </row>
    <row r="10442" spans="1:2">
      <c r="A10442" t="s">
        <v>683</v>
      </c>
      <c r="B10442" t="s">
        <v>403</v>
      </c>
    </row>
    <row r="10443" spans="1:2">
      <c r="A10443" t="s">
        <v>684</v>
      </c>
      <c r="B10443" t="s">
        <v>705</v>
      </c>
    </row>
    <row r="10444" spans="1:2">
      <c r="A10444" t="s">
        <v>685</v>
      </c>
      <c r="B10444">
        <v>0</v>
      </c>
    </row>
    <row r="10445" spans="1:2">
      <c r="A10445" t="s">
        <v>250</v>
      </c>
      <c r="B10445" t="s">
        <v>697</v>
      </c>
    </row>
    <row r="10446" spans="1:2">
      <c r="A10446" t="s">
        <v>252</v>
      </c>
      <c r="B10446" t="s">
        <v>253</v>
      </c>
    </row>
    <row r="10447" spans="1:2">
      <c r="A10447" t="s">
        <v>609</v>
      </c>
    </row>
    <row r="10448" spans="1:2">
      <c r="A10448" t="s">
        <v>241</v>
      </c>
      <c r="B10448">
        <v>-10.723000000000001</v>
      </c>
    </row>
    <row r="10449" spans="1:2">
      <c r="A10449" t="s">
        <v>242</v>
      </c>
      <c r="B10449" s="10">
        <v>7.6446900000000006E-17</v>
      </c>
    </row>
    <row r="10450" spans="1:2">
      <c r="A10450" t="s">
        <v>243</v>
      </c>
      <c r="B10450">
        <v>0</v>
      </c>
    </row>
    <row r="10451" spans="1:2">
      <c r="A10451" t="s">
        <v>244</v>
      </c>
      <c r="B10451">
        <v>126</v>
      </c>
    </row>
    <row r="10452" spans="1:2">
      <c r="A10452" t="s">
        <v>169</v>
      </c>
      <c r="B10452" t="s">
        <v>711</v>
      </c>
    </row>
    <row r="10453" spans="1:2">
      <c r="A10453" t="s">
        <v>246</v>
      </c>
      <c r="B10453">
        <v>-4.0324799999999996</v>
      </c>
    </row>
    <row r="10454" spans="1:2">
      <c r="A10454" t="s">
        <v>247</v>
      </c>
      <c r="B10454">
        <v>-3.4459300000000002</v>
      </c>
    </row>
    <row r="10455" spans="1:2">
      <c r="A10455" t="s">
        <v>248</v>
      </c>
      <c r="B10455">
        <v>-3.1478299999999999</v>
      </c>
    </row>
    <row r="10456" spans="1:2">
      <c r="A10456" t="s">
        <v>265</v>
      </c>
      <c r="B10456">
        <v>0.01</v>
      </c>
    </row>
    <row r="10457" spans="1:2">
      <c r="A10457" t="s">
        <v>683</v>
      </c>
      <c r="B10457" t="s">
        <v>403</v>
      </c>
    </row>
    <row r="10458" spans="1:2">
      <c r="A10458" t="s">
        <v>684</v>
      </c>
      <c r="B10458" t="s">
        <v>705</v>
      </c>
    </row>
    <row r="10459" spans="1:2">
      <c r="A10459" t="s">
        <v>685</v>
      </c>
      <c r="B10459">
        <v>0</v>
      </c>
    </row>
    <row r="10460" spans="1:2">
      <c r="A10460" t="s">
        <v>250</v>
      </c>
      <c r="B10460" t="s">
        <v>697</v>
      </c>
    </row>
    <row r="10461" spans="1:2">
      <c r="A10461" t="s">
        <v>252</v>
      </c>
      <c r="B10461" t="s">
        <v>253</v>
      </c>
    </row>
    <row r="10462" spans="1:2">
      <c r="A10462" t="s">
        <v>610</v>
      </c>
    </row>
    <row r="10463" spans="1:2">
      <c r="A10463" t="s">
        <v>241</v>
      </c>
      <c r="B10463">
        <v>-4.8946500000000004</v>
      </c>
    </row>
    <row r="10464" spans="1:2">
      <c r="A10464" t="s">
        <v>242</v>
      </c>
      <c r="B10464">
        <v>3.1863399999999999E-4</v>
      </c>
    </row>
    <row r="10465" spans="1:2">
      <c r="A10465" t="s">
        <v>243</v>
      </c>
      <c r="B10465">
        <v>3</v>
      </c>
    </row>
    <row r="10466" spans="1:2">
      <c r="A10466" t="s">
        <v>244</v>
      </c>
      <c r="B10466">
        <v>123</v>
      </c>
    </row>
    <row r="10467" spans="1:2">
      <c r="A10467" t="s">
        <v>169</v>
      </c>
      <c r="B10467" t="s">
        <v>712</v>
      </c>
    </row>
    <row r="10468" spans="1:2">
      <c r="A10468" t="s">
        <v>246</v>
      </c>
      <c r="B10468">
        <v>-4.0343200000000001</v>
      </c>
    </row>
    <row r="10469" spans="1:2">
      <c r="A10469" t="s">
        <v>247</v>
      </c>
      <c r="B10469">
        <v>-3.4468100000000002</v>
      </c>
    </row>
    <row r="10470" spans="1:2">
      <c r="A10470" t="s">
        <v>248</v>
      </c>
      <c r="B10470">
        <v>-3.1483400000000001</v>
      </c>
    </row>
    <row r="10471" spans="1:2">
      <c r="A10471" t="s">
        <v>265</v>
      </c>
      <c r="B10471">
        <v>0.01</v>
      </c>
    </row>
    <row r="10472" spans="1:2">
      <c r="A10472" t="s">
        <v>683</v>
      </c>
      <c r="B10472" t="s">
        <v>403</v>
      </c>
    </row>
    <row r="10473" spans="1:2">
      <c r="A10473" t="s">
        <v>684</v>
      </c>
      <c r="B10473" t="s">
        <v>705</v>
      </c>
    </row>
    <row r="10474" spans="1:2">
      <c r="A10474" t="s">
        <v>685</v>
      </c>
      <c r="B10474">
        <v>2.9999999999999997E-4</v>
      </c>
    </row>
    <row r="10475" spans="1:2">
      <c r="A10475" t="s">
        <v>250</v>
      </c>
      <c r="B10475" t="s">
        <v>697</v>
      </c>
    </row>
    <row r="10476" spans="1:2">
      <c r="A10476" t="s">
        <v>252</v>
      </c>
      <c r="B10476" t="s">
        <v>253</v>
      </c>
    </row>
    <row r="10477" spans="1:2">
      <c r="A10477" t="s">
        <v>843</v>
      </c>
    </row>
    <row r="10478" spans="1:2">
      <c r="A10478" t="s">
        <v>241</v>
      </c>
      <c r="B10478">
        <v>-10.1348</v>
      </c>
    </row>
    <row r="10479" spans="1:2">
      <c r="A10479" t="s">
        <v>242</v>
      </c>
      <c r="B10479" s="10">
        <v>1.19968E-15</v>
      </c>
    </row>
    <row r="10480" spans="1:2">
      <c r="A10480" t="s">
        <v>243</v>
      </c>
      <c r="B10480">
        <v>0</v>
      </c>
    </row>
    <row r="10481" spans="1:2">
      <c r="A10481" t="s">
        <v>244</v>
      </c>
      <c r="B10481">
        <v>126</v>
      </c>
    </row>
    <row r="10482" spans="1:2">
      <c r="A10482" t="s">
        <v>169</v>
      </c>
      <c r="B10482" t="s">
        <v>735</v>
      </c>
    </row>
    <row r="10483" spans="1:2">
      <c r="A10483" t="s">
        <v>246</v>
      </c>
      <c r="B10483">
        <v>-4.0324799999999996</v>
      </c>
    </row>
    <row r="10484" spans="1:2">
      <c r="A10484" t="s">
        <v>247</v>
      </c>
      <c r="B10484">
        <v>-3.4459300000000002</v>
      </c>
    </row>
    <row r="10485" spans="1:2">
      <c r="A10485" t="s">
        <v>248</v>
      </c>
      <c r="B10485">
        <v>-3.1478299999999999</v>
      </c>
    </row>
    <row r="10486" spans="1:2">
      <c r="A10486" t="s">
        <v>265</v>
      </c>
      <c r="B10486">
        <v>0.01</v>
      </c>
    </row>
    <row r="10487" spans="1:2">
      <c r="A10487" t="s">
        <v>683</v>
      </c>
      <c r="B10487" t="s">
        <v>403</v>
      </c>
    </row>
    <row r="10488" spans="1:2">
      <c r="A10488" t="s">
        <v>684</v>
      </c>
      <c r="B10488" t="s">
        <v>705</v>
      </c>
    </row>
    <row r="10489" spans="1:2">
      <c r="A10489" t="s">
        <v>685</v>
      </c>
      <c r="B10489">
        <v>0</v>
      </c>
    </row>
    <row r="10490" spans="1:2">
      <c r="A10490" t="s">
        <v>250</v>
      </c>
      <c r="B10490" t="s">
        <v>697</v>
      </c>
    </row>
    <row r="10491" spans="1:2">
      <c r="A10491" t="s">
        <v>252</v>
      </c>
      <c r="B10491" t="s">
        <v>253</v>
      </c>
    </row>
    <row r="10492" spans="1:2">
      <c r="A10492" t="s">
        <v>844</v>
      </c>
    </row>
    <row r="10493" spans="1:2">
      <c r="A10493" t="s">
        <v>241</v>
      </c>
      <c r="B10493">
        <v>-10.1348</v>
      </c>
    </row>
    <row r="10494" spans="1:2">
      <c r="A10494" t="s">
        <v>242</v>
      </c>
      <c r="B10494" s="10">
        <v>1.19968E-15</v>
      </c>
    </row>
    <row r="10495" spans="1:2">
      <c r="A10495" t="s">
        <v>243</v>
      </c>
      <c r="B10495">
        <v>0</v>
      </c>
    </row>
    <row r="10496" spans="1:2">
      <c r="A10496" t="s">
        <v>244</v>
      </c>
      <c r="B10496">
        <v>126</v>
      </c>
    </row>
    <row r="10497" spans="1:2">
      <c r="A10497" t="s">
        <v>169</v>
      </c>
      <c r="B10497" t="s">
        <v>736</v>
      </c>
    </row>
    <row r="10498" spans="1:2">
      <c r="A10498" t="s">
        <v>246</v>
      </c>
      <c r="B10498">
        <v>-4.0324799999999996</v>
      </c>
    </row>
    <row r="10499" spans="1:2">
      <c r="A10499" t="s">
        <v>247</v>
      </c>
      <c r="B10499">
        <v>-3.4459300000000002</v>
      </c>
    </row>
    <row r="10500" spans="1:2">
      <c r="A10500" t="s">
        <v>248</v>
      </c>
      <c r="B10500">
        <v>-3.1478299999999999</v>
      </c>
    </row>
    <row r="10501" spans="1:2">
      <c r="A10501" t="s">
        <v>265</v>
      </c>
      <c r="B10501">
        <v>0.01</v>
      </c>
    </row>
    <row r="10502" spans="1:2">
      <c r="A10502" t="s">
        <v>683</v>
      </c>
      <c r="B10502" t="s">
        <v>403</v>
      </c>
    </row>
    <row r="10503" spans="1:2">
      <c r="A10503" t="s">
        <v>684</v>
      </c>
      <c r="B10503" t="s">
        <v>705</v>
      </c>
    </row>
    <row r="10504" spans="1:2">
      <c r="A10504" t="s">
        <v>685</v>
      </c>
      <c r="B10504">
        <v>0</v>
      </c>
    </row>
    <row r="10505" spans="1:2">
      <c r="A10505" t="s">
        <v>250</v>
      </c>
      <c r="B10505" t="s">
        <v>697</v>
      </c>
    </row>
    <row r="10506" spans="1:2">
      <c r="A10506" t="s">
        <v>252</v>
      </c>
      <c r="B10506" t="s">
        <v>253</v>
      </c>
    </row>
    <row r="10507" spans="1:2">
      <c r="A10507" t="s">
        <v>845</v>
      </c>
    </row>
    <row r="10508" spans="1:2">
      <c r="A10508" t="s">
        <v>241</v>
      </c>
      <c r="B10508">
        <v>-9.8541799999999995</v>
      </c>
    </row>
    <row r="10509" spans="1:2">
      <c r="A10509" t="s">
        <v>242</v>
      </c>
      <c r="B10509" s="10">
        <v>4.7204900000000003E-15</v>
      </c>
    </row>
    <row r="10510" spans="1:2">
      <c r="A10510" t="s">
        <v>243</v>
      </c>
      <c r="B10510">
        <v>0</v>
      </c>
    </row>
    <row r="10511" spans="1:2">
      <c r="A10511" t="s">
        <v>244</v>
      </c>
      <c r="B10511">
        <v>126</v>
      </c>
    </row>
    <row r="10512" spans="1:2">
      <c r="A10512" t="s">
        <v>169</v>
      </c>
      <c r="B10512" t="s">
        <v>737</v>
      </c>
    </row>
    <row r="10513" spans="1:2">
      <c r="A10513" t="s">
        <v>246</v>
      </c>
      <c r="B10513">
        <v>-4.0324799999999996</v>
      </c>
    </row>
    <row r="10514" spans="1:2">
      <c r="A10514" t="s">
        <v>247</v>
      </c>
      <c r="B10514">
        <v>-3.4459300000000002</v>
      </c>
    </row>
    <row r="10515" spans="1:2">
      <c r="A10515" t="s">
        <v>248</v>
      </c>
      <c r="B10515">
        <v>-3.1478299999999999</v>
      </c>
    </row>
    <row r="10516" spans="1:2">
      <c r="A10516" t="s">
        <v>265</v>
      </c>
      <c r="B10516">
        <v>0.01</v>
      </c>
    </row>
    <row r="10517" spans="1:2">
      <c r="A10517" t="s">
        <v>683</v>
      </c>
      <c r="B10517" t="s">
        <v>403</v>
      </c>
    </row>
    <row r="10518" spans="1:2">
      <c r="A10518" t="s">
        <v>684</v>
      </c>
      <c r="B10518" t="s">
        <v>705</v>
      </c>
    </row>
    <row r="10519" spans="1:2">
      <c r="A10519" t="s">
        <v>685</v>
      </c>
      <c r="B10519">
        <v>0</v>
      </c>
    </row>
    <row r="10520" spans="1:2">
      <c r="A10520" t="s">
        <v>250</v>
      </c>
      <c r="B10520" t="s">
        <v>697</v>
      </c>
    </row>
    <row r="10521" spans="1:2">
      <c r="A10521" t="s">
        <v>252</v>
      </c>
      <c r="B10521" t="s">
        <v>253</v>
      </c>
    </row>
    <row r="10522" spans="1:2">
      <c r="A10522" t="s">
        <v>846</v>
      </c>
    </row>
    <row r="10523" spans="1:2">
      <c r="A10523" t="s">
        <v>241</v>
      </c>
      <c r="B10523">
        <v>-8.82043</v>
      </c>
    </row>
    <row r="10524" spans="1:2">
      <c r="A10524" t="s">
        <v>242</v>
      </c>
      <c r="B10524" s="10">
        <v>9.2733899999999999E-13</v>
      </c>
    </row>
    <row r="10525" spans="1:2">
      <c r="A10525" t="s">
        <v>243</v>
      </c>
      <c r="B10525">
        <v>0</v>
      </c>
    </row>
    <row r="10526" spans="1:2">
      <c r="A10526" t="s">
        <v>244</v>
      </c>
      <c r="B10526">
        <v>126</v>
      </c>
    </row>
    <row r="10527" spans="1:2">
      <c r="A10527" t="s">
        <v>169</v>
      </c>
      <c r="B10527" t="s">
        <v>738</v>
      </c>
    </row>
    <row r="10528" spans="1:2">
      <c r="A10528" t="s">
        <v>246</v>
      </c>
      <c r="B10528">
        <v>-4.0324799999999996</v>
      </c>
    </row>
    <row r="10529" spans="1:2">
      <c r="A10529" t="s">
        <v>247</v>
      </c>
      <c r="B10529">
        <v>-3.4459300000000002</v>
      </c>
    </row>
    <row r="10530" spans="1:2">
      <c r="A10530" t="s">
        <v>248</v>
      </c>
      <c r="B10530">
        <v>-3.1478299999999999</v>
      </c>
    </row>
    <row r="10531" spans="1:2">
      <c r="A10531" t="s">
        <v>265</v>
      </c>
      <c r="B10531">
        <v>0.01</v>
      </c>
    </row>
    <row r="10532" spans="1:2">
      <c r="A10532" t="s">
        <v>683</v>
      </c>
      <c r="B10532" t="s">
        <v>403</v>
      </c>
    </row>
    <row r="10533" spans="1:2">
      <c r="A10533" t="s">
        <v>684</v>
      </c>
      <c r="B10533" t="s">
        <v>705</v>
      </c>
    </row>
    <row r="10534" spans="1:2">
      <c r="A10534" t="s">
        <v>685</v>
      </c>
      <c r="B10534">
        <v>0</v>
      </c>
    </row>
    <row r="10535" spans="1:2">
      <c r="A10535" t="s">
        <v>250</v>
      </c>
      <c r="B10535" t="s">
        <v>697</v>
      </c>
    </row>
    <row r="10536" spans="1:2">
      <c r="A10536" t="s">
        <v>252</v>
      </c>
      <c r="B10536" t="s">
        <v>253</v>
      </c>
    </row>
    <row r="10537" spans="1:2">
      <c r="A10537" t="s">
        <v>847</v>
      </c>
    </row>
    <row r="10538" spans="1:2">
      <c r="A10538" t="s">
        <v>241</v>
      </c>
      <c r="B10538">
        <v>-9.2236100000000008</v>
      </c>
    </row>
    <row r="10539" spans="1:2">
      <c r="A10539" t="s">
        <v>242</v>
      </c>
      <c r="B10539" s="10">
        <v>1.1402600000000001E-13</v>
      </c>
    </row>
    <row r="10540" spans="1:2">
      <c r="A10540" t="s">
        <v>243</v>
      </c>
      <c r="B10540">
        <v>0</v>
      </c>
    </row>
    <row r="10541" spans="1:2">
      <c r="A10541" t="s">
        <v>244</v>
      </c>
      <c r="B10541">
        <v>126</v>
      </c>
    </row>
    <row r="10542" spans="1:2">
      <c r="A10542" t="s">
        <v>169</v>
      </c>
      <c r="B10542" t="s">
        <v>739</v>
      </c>
    </row>
    <row r="10543" spans="1:2">
      <c r="A10543" t="s">
        <v>246</v>
      </c>
      <c r="B10543">
        <v>-4.0324799999999996</v>
      </c>
    </row>
    <row r="10544" spans="1:2">
      <c r="A10544" t="s">
        <v>247</v>
      </c>
      <c r="B10544">
        <v>-3.4459300000000002</v>
      </c>
    </row>
    <row r="10545" spans="1:2">
      <c r="A10545" t="s">
        <v>248</v>
      </c>
      <c r="B10545">
        <v>-3.1478299999999999</v>
      </c>
    </row>
    <row r="10546" spans="1:2">
      <c r="A10546" t="s">
        <v>265</v>
      </c>
      <c r="B10546">
        <v>0.01</v>
      </c>
    </row>
    <row r="10547" spans="1:2">
      <c r="A10547" t="s">
        <v>683</v>
      </c>
      <c r="B10547" t="s">
        <v>403</v>
      </c>
    </row>
    <row r="10548" spans="1:2">
      <c r="A10548" t="s">
        <v>684</v>
      </c>
      <c r="B10548" t="s">
        <v>705</v>
      </c>
    </row>
    <row r="10549" spans="1:2">
      <c r="A10549" t="s">
        <v>685</v>
      </c>
      <c r="B10549">
        <v>0</v>
      </c>
    </row>
    <row r="10550" spans="1:2">
      <c r="A10550" t="s">
        <v>250</v>
      </c>
      <c r="B10550" t="s">
        <v>697</v>
      </c>
    </row>
    <row r="10551" spans="1:2">
      <c r="A10551" t="s">
        <v>252</v>
      </c>
      <c r="B10551" t="s">
        <v>253</v>
      </c>
    </row>
    <row r="10552" spans="1:2">
      <c r="A10552" t="s">
        <v>848</v>
      </c>
    </row>
    <row r="10553" spans="1:2">
      <c r="A10553" t="s">
        <v>241</v>
      </c>
      <c r="B10553">
        <v>-9.2236100000000008</v>
      </c>
    </row>
    <row r="10554" spans="1:2">
      <c r="A10554" t="s">
        <v>242</v>
      </c>
      <c r="B10554" s="10">
        <v>1.1402600000000001E-13</v>
      </c>
    </row>
    <row r="10555" spans="1:2">
      <c r="A10555" t="s">
        <v>243</v>
      </c>
      <c r="B10555">
        <v>0</v>
      </c>
    </row>
    <row r="10556" spans="1:2">
      <c r="A10556" t="s">
        <v>244</v>
      </c>
      <c r="B10556">
        <v>126</v>
      </c>
    </row>
    <row r="10557" spans="1:2">
      <c r="A10557" t="s">
        <v>169</v>
      </c>
      <c r="B10557" t="s">
        <v>740</v>
      </c>
    </row>
    <row r="10558" spans="1:2">
      <c r="A10558" t="s">
        <v>246</v>
      </c>
      <c r="B10558">
        <v>-4.0324799999999996</v>
      </c>
    </row>
    <row r="10559" spans="1:2">
      <c r="A10559" t="s">
        <v>247</v>
      </c>
      <c r="B10559">
        <v>-3.4459300000000002</v>
      </c>
    </row>
    <row r="10560" spans="1:2">
      <c r="A10560" t="s">
        <v>248</v>
      </c>
      <c r="B10560">
        <v>-3.1478299999999999</v>
      </c>
    </row>
    <row r="10561" spans="1:2">
      <c r="A10561" t="s">
        <v>265</v>
      </c>
      <c r="B10561">
        <v>0.01</v>
      </c>
    </row>
    <row r="10562" spans="1:2">
      <c r="A10562" t="s">
        <v>683</v>
      </c>
      <c r="B10562" t="s">
        <v>403</v>
      </c>
    </row>
    <row r="10563" spans="1:2">
      <c r="A10563" t="s">
        <v>684</v>
      </c>
      <c r="B10563" t="s">
        <v>705</v>
      </c>
    </row>
    <row r="10564" spans="1:2">
      <c r="A10564" t="s">
        <v>685</v>
      </c>
      <c r="B10564">
        <v>0</v>
      </c>
    </row>
    <row r="10565" spans="1:2">
      <c r="A10565" t="s">
        <v>250</v>
      </c>
      <c r="B10565" t="s">
        <v>697</v>
      </c>
    </row>
    <row r="10566" spans="1:2">
      <c r="A10566" t="s">
        <v>252</v>
      </c>
      <c r="B10566" t="s">
        <v>253</v>
      </c>
    </row>
    <row r="10567" spans="1:2">
      <c r="A10567" t="s">
        <v>849</v>
      </c>
    </row>
    <row r="10568" spans="1:2">
      <c r="A10568" t="s">
        <v>241</v>
      </c>
      <c r="B10568">
        <v>-9.5085499999999996</v>
      </c>
    </row>
    <row r="10569" spans="1:2">
      <c r="A10569" t="s">
        <v>242</v>
      </c>
      <c r="B10569" s="10">
        <v>2.6604199999999999E-14</v>
      </c>
    </row>
    <row r="10570" spans="1:2">
      <c r="A10570" t="s">
        <v>243</v>
      </c>
      <c r="B10570">
        <v>0</v>
      </c>
    </row>
    <row r="10571" spans="1:2">
      <c r="A10571" t="s">
        <v>244</v>
      </c>
      <c r="B10571">
        <v>126</v>
      </c>
    </row>
    <row r="10572" spans="1:2">
      <c r="A10572" t="s">
        <v>169</v>
      </c>
      <c r="B10572" t="s">
        <v>741</v>
      </c>
    </row>
    <row r="10573" spans="1:2">
      <c r="A10573" t="s">
        <v>246</v>
      </c>
      <c r="B10573">
        <v>-4.0324799999999996</v>
      </c>
    </row>
    <row r="10574" spans="1:2">
      <c r="A10574" t="s">
        <v>247</v>
      </c>
      <c r="B10574">
        <v>-3.4459300000000002</v>
      </c>
    </row>
    <row r="10575" spans="1:2">
      <c r="A10575" t="s">
        <v>248</v>
      </c>
      <c r="B10575">
        <v>-3.1478299999999999</v>
      </c>
    </row>
    <row r="10576" spans="1:2">
      <c r="A10576" t="s">
        <v>265</v>
      </c>
      <c r="B10576">
        <v>0.01</v>
      </c>
    </row>
    <row r="10577" spans="1:2">
      <c r="A10577" t="s">
        <v>683</v>
      </c>
      <c r="B10577" t="s">
        <v>403</v>
      </c>
    </row>
    <row r="10578" spans="1:2">
      <c r="A10578" t="s">
        <v>684</v>
      </c>
      <c r="B10578" t="s">
        <v>705</v>
      </c>
    </row>
    <row r="10579" spans="1:2">
      <c r="A10579" t="s">
        <v>685</v>
      </c>
      <c r="B10579">
        <v>0</v>
      </c>
    </row>
    <row r="10580" spans="1:2">
      <c r="A10580" t="s">
        <v>250</v>
      </c>
      <c r="B10580" t="s">
        <v>697</v>
      </c>
    </row>
    <row r="10581" spans="1:2">
      <c r="A10581" t="s">
        <v>252</v>
      </c>
      <c r="B10581" t="s">
        <v>253</v>
      </c>
    </row>
    <row r="10582" spans="1:2">
      <c r="A10582" t="s">
        <v>850</v>
      </c>
    </row>
    <row r="10583" spans="1:2">
      <c r="A10583" t="s">
        <v>241</v>
      </c>
      <c r="B10583">
        <v>-8.3620699999999992</v>
      </c>
    </row>
    <row r="10584" spans="1:2">
      <c r="A10584" t="s">
        <v>242</v>
      </c>
      <c r="B10584" s="10">
        <v>1.04202E-11</v>
      </c>
    </row>
    <row r="10585" spans="1:2">
      <c r="A10585" t="s">
        <v>243</v>
      </c>
      <c r="B10585">
        <v>0</v>
      </c>
    </row>
    <row r="10586" spans="1:2">
      <c r="A10586" t="s">
        <v>244</v>
      </c>
      <c r="B10586">
        <v>126</v>
      </c>
    </row>
    <row r="10587" spans="1:2">
      <c r="A10587" t="s">
        <v>169</v>
      </c>
      <c r="B10587" t="s">
        <v>742</v>
      </c>
    </row>
    <row r="10588" spans="1:2">
      <c r="A10588" t="s">
        <v>246</v>
      </c>
      <c r="B10588">
        <v>-4.0324799999999996</v>
      </c>
    </row>
    <row r="10589" spans="1:2">
      <c r="A10589" t="s">
        <v>247</v>
      </c>
      <c r="B10589">
        <v>-3.4459300000000002</v>
      </c>
    </row>
    <row r="10590" spans="1:2">
      <c r="A10590" t="s">
        <v>248</v>
      </c>
      <c r="B10590">
        <v>-3.1478299999999999</v>
      </c>
    </row>
    <row r="10591" spans="1:2">
      <c r="A10591" t="s">
        <v>265</v>
      </c>
      <c r="B10591">
        <v>0.01</v>
      </c>
    </row>
    <row r="10592" spans="1:2">
      <c r="A10592" t="s">
        <v>683</v>
      </c>
      <c r="B10592" t="s">
        <v>403</v>
      </c>
    </row>
    <row r="10593" spans="1:2">
      <c r="A10593" t="s">
        <v>684</v>
      </c>
      <c r="B10593" t="s">
        <v>705</v>
      </c>
    </row>
    <row r="10594" spans="1:2">
      <c r="A10594" t="s">
        <v>685</v>
      </c>
      <c r="B10594">
        <v>0</v>
      </c>
    </row>
    <row r="10595" spans="1:2">
      <c r="A10595" t="s">
        <v>250</v>
      </c>
      <c r="B10595" t="s">
        <v>697</v>
      </c>
    </row>
    <row r="10596" spans="1:2">
      <c r="A10596" t="s">
        <v>252</v>
      </c>
      <c r="B10596" t="s">
        <v>253</v>
      </c>
    </row>
    <row r="10597" spans="1:2">
      <c r="A10597" t="s">
        <v>851</v>
      </c>
    </row>
    <row r="10598" spans="1:2">
      <c r="A10598" t="s">
        <v>241</v>
      </c>
      <c r="B10598">
        <v>-14.0219</v>
      </c>
    </row>
    <row r="10599" spans="1:2">
      <c r="A10599" t="s">
        <v>242</v>
      </c>
      <c r="B10599" s="10">
        <v>1.04887E-21</v>
      </c>
    </row>
    <row r="10600" spans="1:2">
      <c r="A10600" t="s">
        <v>243</v>
      </c>
      <c r="B10600">
        <v>0</v>
      </c>
    </row>
    <row r="10601" spans="1:2">
      <c r="A10601" t="s">
        <v>244</v>
      </c>
      <c r="B10601">
        <v>126</v>
      </c>
    </row>
    <row r="10602" spans="1:2">
      <c r="A10602" t="s">
        <v>169</v>
      </c>
      <c r="B10602" t="s">
        <v>755</v>
      </c>
    </row>
    <row r="10603" spans="1:2">
      <c r="A10603" t="s">
        <v>246</v>
      </c>
      <c r="B10603">
        <v>-4.0324799999999996</v>
      </c>
    </row>
    <row r="10604" spans="1:2">
      <c r="A10604" t="s">
        <v>247</v>
      </c>
      <c r="B10604">
        <v>-3.4459300000000002</v>
      </c>
    </row>
    <row r="10605" spans="1:2">
      <c r="A10605" t="s">
        <v>248</v>
      </c>
      <c r="B10605">
        <v>-3.1478299999999999</v>
      </c>
    </row>
    <row r="10606" spans="1:2">
      <c r="A10606" t="s">
        <v>265</v>
      </c>
      <c r="B10606">
        <v>0.01</v>
      </c>
    </row>
    <row r="10607" spans="1:2">
      <c r="A10607" t="s">
        <v>683</v>
      </c>
      <c r="B10607" t="s">
        <v>403</v>
      </c>
    </row>
    <row r="10608" spans="1:2">
      <c r="A10608" t="s">
        <v>684</v>
      </c>
      <c r="B10608" t="s">
        <v>705</v>
      </c>
    </row>
    <row r="10609" spans="1:2">
      <c r="A10609" t="s">
        <v>685</v>
      </c>
      <c r="B10609">
        <v>0</v>
      </c>
    </row>
    <row r="10610" spans="1:2">
      <c r="A10610" t="s">
        <v>250</v>
      </c>
      <c r="B10610" t="s">
        <v>697</v>
      </c>
    </row>
    <row r="10611" spans="1:2">
      <c r="A10611" t="s">
        <v>252</v>
      </c>
      <c r="B10611" t="s">
        <v>253</v>
      </c>
    </row>
    <row r="10612" spans="1:2">
      <c r="A10612" t="s">
        <v>852</v>
      </c>
    </row>
    <row r="10613" spans="1:2">
      <c r="A10613" t="s">
        <v>241</v>
      </c>
      <c r="B10613">
        <v>-10.9344</v>
      </c>
    </row>
    <row r="10614" spans="1:2">
      <c r="A10614" t="s">
        <v>242</v>
      </c>
      <c r="B10614" s="10">
        <v>2.9696400000000002E-17</v>
      </c>
    </row>
    <row r="10615" spans="1:2">
      <c r="A10615" t="s">
        <v>243</v>
      </c>
      <c r="B10615">
        <v>0</v>
      </c>
    </row>
    <row r="10616" spans="1:2">
      <c r="A10616" t="s">
        <v>244</v>
      </c>
      <c r="B10616">
        <v>126</v>
      </c>
    </row>
    <row r="10617" spans="1:2">
      <c r="A10617" t="s">
        <v>169</v>
      </c>
      <c r="B10617" t="s">
        <v>756</v>
      </c>
    </row>
    <row r="10618" spans="1:2">
      <c r="A10618" t="s">
        <v>246</v>
      </c>
      <c r="B10618">
        <v>-4.0324799999999996</v>
      </c>
    </row>
    <row r="10619" spans="1:2">
      <c r="A10619" t="s">
        <v>247</v>
      </c>
      <c r="B10619">
        <v>-3.4459300000000002</v>
      </c>
    </row>
    <row r="10620" spans="1:2">
      <c r="A10620" t="s">
        <v>248</v>
      </c>
      <c r="B10620">
        <v>-3.1478299999999999</v>
      </c>
    </row>
    <row r="10621" spans="1:2">
      <c r="A10621" t="s">
        <v>265</v>
      </c>
      <c r="B10621">
        <v>0.01</v>
      </c>
    </row>
    <row r="10622" spans="1:2">
      <c r="A10622" t="s">
        <v>683</v>
      </c>
      <c r="B10622" t="s">
        <v>403</v>
      </c>
    </row>
    <row r="10623" spans="1:2">
      <c r="A10623" t="s">
        <v>684</v>
      </c>
      <c r="B10623" t="s">
        <v>705</v>
      </c>
    </row>
    <row r="10624" spans="1:2">
      <c r="A10624" t="s">
        <v>685</v>
      </c>
      <c r="B10624">
        <v>0</v>
      </c>
    </row>
    <row r="10625" spans="1:2">
      <c r="A10625" t="s">
        <v>250</v>
      </c>
      <c r="B10625" t="s">
        <v>697</v>
      </c>
    </row>
    <row r="10626" spans="1:2">
      <c r="A10626" t="s">
        <v>252</v>
      </c>
      <c r="B10626" t="s">
        <v>253</v>
      </c>
    </row>
    <row r="10627" spans="1:2">
      <c r="A10627" t="s">
        <v>853</v>
      </c>
    </row>
    <row r="10628" spans="1:2">
      <c r="A10628" t="s">
        <v>241</v>
      </c>
      <c r="B10628">
        <v>-10.742900000000001</v>
      </c>
    </row>
    <row r="10629" spans="1:2">
      <c r="A10629" t="s">
        <v>242</v>
      </c>
      <c r="B10629" s="10">
        <v>6.9850299999999999E-17</v>
      </c>
    </row>
    <row r="10630" spans="1:2">
      <c r="A10630" t="s">
        <v>243</v>
      </c>
      <c r="B10630">
        <v>0</v>
      </c>
    </row>
    <row r="10631" spans="1:2">
      <c r="A10631" t="s">
        <v>244</v>
      </c>
      <c r="B10631">
        <v>126</v>
      </c>
    </row>
    <row r="10632" spans="1:2">
      <c r="A10632" t="s">
        <v>169</v>
      </c>
      <c r="B10632" t="s">
        <v>757</v>
      </c>
    </row>
    <row r="10633" spans="1:2">
      <c r="A10633" t="s">
        <v>246</v>
      </c>
      <c r="B10633">
        <v>-4.0324799999999996</v>
      </c>
    </row>
    <row r="10634" spans="1:2">
      <c r="A10634" t="s">
        <v>247</v>
      </c>
      <c r="B10634">
        <v>-3.4459300000000002</v>
      </c>
    </row>
    <row r="10635" spans="1:2">
      <c r="A10635" t="s">
        <v>248</v>
      </c>
      <c r="B10635">
        <v>-3.1478299999999999</v>
      </c>
    </row>
    <row r="10636" spans="1:2">
      <c r="A10636" t="s">
        <v>265</v>
      </c>
      <c r="B10636">
        <v>0.01</v>
      </c>
    </row>
    <row r="10637" spans="1:2">
      <c r="A10637" t="s">
        <v>683</v>
      </c>
      <c r="B10637" t="s">
        <v>403</v>
      </c>
    </row>
    <row r="10638" spans="1:2">
      <c r="A10638" t="s">
        <v>684</v>
      </c>
      <c r="B10638" t="s">
        <v>705</v>
      </c>
    </row>
    <row r="10639" spans="1:2">
      <c r="A10639" t="s">
        <v>685</v>
      </c>
      <c r="B10639">
        <v>0</v>
      </c>
    </row>
    <row r="10640" spans="1:2">
      <c r="A10640" t="s">
        <v>250</v>
      </c>
      <c r="B10640" t="s">
        <v>697</v>
      </c>
    </row>
    <row r="10641" spans="1:2">
      <c r="A10641" t="s">
        <v>252</v>
      </c>
      <c r="B10641" t="s">
        <v>253</v>
      </c>
    </row>
    <row r="10642" spans="1:2">
      <c r="A10642" t="s">
        <v>854</v>
      </c>
    </row>
    <row r="10643" spans="1:2">
      <c r="A10643" t="s">
        <v>241</v>
      </c>
      <c r="B10643">
        <v>-4.9158299999999997</v>
      </c>
    </row>
    <row r="10644" spans="1:2">
      <c r="A10644" t="s">
        <v>242</v>
      </c>
      <c r="B10644">
        <v>2.9201800000000001E-4</v>
      </c>
    </row>
    <row r="10645" spans="1:2">
      <c r="A10645" t="s">
        <v>243</v>
      </c>
      <c r="B10645">
        <v>3</v>
      </c>
    </row>
    <row r="10646" spans="1:2">
      <c r="A10646" t="s">
        <v>244</v>
      </c>
      <c r="B10646">
        <v>123</v>
      </c>
    </row>
    <row r="10647" spans="1:2">
      <c r="A10647" t="s">
        <v>169</v>
      </c>
      <c r="B10647" t="s">
        <v>758</v>
      </c>
    </row>
    <row r="10648" spans="1:2">
      <c r="A10648" t="s">
        <v>246</v>
      </c>
      <c r="B10648">
        <v>-4.0343200000000001</v>
      </c>
    </row>
    <row r="10649" spans="1:2">
      <c r="A10649" t="s">
        <v>247</v>
      </c>
      <c r="B10649">
        <v>-3.4468100000000002</v>
      </c>
    </row>
    <row r="10650" spans="1:2">
      <c r="A10650" t="s">
        <v>248</v>
      </c>
      <c r="B10650">
        <v>-3.1483400000000001</v>
      </c>
    </row>
    <row r="10651" spans="1:2">
      <c r="A10651" t="s">
        <v>265</v>
      </c>
      <c r="B10651">
        <v>0.01</v>
      </c>
    </row>
    <row r="10652" spans="1:2">
      <c r="A10652" t="s">
        <v>683</v>
      </c>
      <c r="B10652" t="s">
        <v>403</v>
      </c>
    </row>
    <row r="10653" spans="1:2">
      <c r="A10653" t="s">
        <v>684</v>
      </c>
      <c r="B10653" t="s">
        <v>705</v>
      </c>
    </row>
    <row r="10654" spans="1:2">
      <c r="A10654" t="s">
        <v>685</v>
      </c>
      <c r="B10654">
        <v>2.9999999999999997E-4</v>
      </c>
    </row>
    <row r="10655" spans="1:2">
      <c r="A10655" t="s">
        <v>250</v>
      </c>
      <c r="B10655" t="s">
        <v>697</v>
      </c>
    </row>
    <row r="10656" spans="1:2">
      <c r="A10656" t="s">
        <v>252</v>
      </c>
      <c r="B10656" t="s">
        <v>253</v>
      </c>
    </row>
    <row r="10657" spans="1:2">
      <c r="A10657" t="s">
        <v>855</v>
      </c>
    </row>
    <row r="10658" spans="1:2">
      <c r="A10658" t="s">
        <v>241</v>
      </c>
      <c r="B10658">
        <v>-9.7297399999999996</v>
      </c>
    </row>
    <row r="10659" spans="1:2">
      <c r="A10659" t="s">
        <v>242</v>
      </c>
      <c r="B10659" s="10">
        <v>8.7537500000000007E-15</v>
      </c>
    </row>
    <row r="10660" spans="1:2">
      <c r="A10660" t="s">
        <v>243</v>
      </c>
      <c r="B10660">
        <v>1</v>
      </c>
    </row>
    <row r="10661" spans="1:2">
      <c r="A10661" t="s">
        <v>244</v>
      </c>
      <c r="B10661">
        <v>125</v>
      </c>
    </row>
    <row r="10662" spans="1:2">
      <c r="A10662" t="s">
        <v>169</v>
      </c>
      <c r="B10662" t="s">
        <v>759</v>
      </c>
    </row>
    <row r="10663" spans="1:2">
      <c r="A10663" t="s">
        <v>246</v>
      </c>
      <c r="B10663">
        <v>-4.03308</v>
      </c>
    </row>
    <row r="10664" spans="1:2">
      <c r="A10664" t="s">
        <v>247</v>
      </c>
      <c r="B10664">
        <v>-3.4462100000000002</v>
      </c>
    </row>
    <row r="10665" spans="1:2">
      <c r="A10665" t="s">
        <v>248</v>
      </c>
      <c r="B10665">
        <v>-3.1480000000000001</v>
      </c>
    </row>
    <row r="10666" spans="1:2">
      <c r="A10666" t="s">
        <v>265</v>
      </c>
      <c r="B10666">
        <v>0.01</v>
      </c>
    </row>
    <row r="10667" spans="1:2">
      <c r="A10667" t="s">
        <v>683</v>
      </c>
      <c r="B10667" t="s">
        <v>403</v>
      </c>
    </row>
    <row r="10668" spans="1:2">
      <c r="A10668" t="s">
        <v>684</v>
      </c>
      <c r="B10668" t="s">
        <v>705</v>
      </c>
    </row>
    <row r="10669" spans="1:2">
      <c r="A10669" t="s">
        <v>685</v>
      </c>
      <c r="B10669">
        <v>0</v>
      </c>
    </row>
    <row r="10670" spans="1:2">
      <c r="A10670" t="s">
        <v>250</v>
      </c>
      <c r="B10670" t="s">
        <v>697</v>
      </c>
    </row>
    <row r="10671" spans="1:2">
      <c r="A10671" t="s">
        <v>252</v>
      </c>
      <c r="B10671" t="s">
        <v>253</v>
      </c>
    </row>
    <row r="10672" spans="1:2">
      <c r="A10672" t="s">
        <v>856</v>
      </c>
    </row>
    <row r="10673" spans="1:2">
      <c r="A10673" t="s">
        <v>241</v>
      </c>
      <c r="B10673">
        <v>-10.196</v>
      </c>
    </row>
    <row r="10674" spans="1:2">
      <c r="A10674" t="s">
        <v>242</v>
      </c>
      <c r="B10674" s="10">
        <v>8.9405100000000002E-16</v>
      </c>
    </row>
    <row r="10675" spans="1:2">
      <c r="A10675" t="s">
        <v>243</v>
      </c>
      <c r="B10675">
        <v>0</v>
      </c>
    </row>
    <row r="10676" spans="1:2">
      <c r="A10676" t="s">
        <v>244</v>
      </c>
      <c r="B10676">
        <v>126</v>
      </c>
    </row>
    <row r="10677" spans="1:2">
      <c r="A10677" t="s">
        <v>169</v>
      </c>
      <c r="B10677" t="s">
        <v>760</v>
      </c>
    </row>
    <row r="10678" spans="1:2">
      <c r="A10678" t="s">
        <v>246</v>
      </c>
      <c r="B10678">
        <v>-4.0324799999999996</v>
      </c>
    </row>
    <row r="10679" spans="1:2">
      <c r="A10679" t="s">
        <v>247</v>
      </c>
      <c r="B10679">
        <v>-3.4459300000000002</v>
      </c>
    </row>
    <row r="10680" spans="1:2">
      <c r="A10680" t="s">
        <v>248</v>
      </c>
      <c r="B10680">
        <v>-3.1478299999999999</v>
      </c>
    </row>
    <row r="10681" spans="1:2">
      <c r="A10681" t="s">
        <v>265</v>
      </c>
      <c r="B10681">
        <v>0.01</v>
      </c>
    </row>
    <row r="10682" spans="1:2">
      <c r="A10682" t="s">
        <v>683</v>
      </c>
      <c r="B10682" t="s">
        <v>403</v>
      </c>
    </row>
    <row r="10683" spans="1:2">
      <c r="A10683" t="s">
        <v>684</v>
      </c>
      <c r="B10683" t="s">
        <v>705</v>
      </c>
    </row>
    <row r="10684" spans="1:2">
      <c r="A10684" t="s">
        <v>685</v>
      </c>
      <c r="B10684">
        <v>0</v>
      </c>
    </row>
    <row r="10685" spans="1:2">
      <c r="A10685" t="s">
        <v>250</v>
      </c>
      <c r="B10685" t="s">
        <v>697</v>
      </c>
    </row>
    <row r="10686" spans="1:2">
      <c r="A10686" t="s">
        <v>252</v>
      </c>
      <c r="B10686" t="s">
        <v>253</v>
      </c>
    </row>
    <row r="10687" spans="1:2">
      <c r="A10687" t="s">
        <v>857</v>
      </c>
    </row>
    <row r="10688" spans="1:2">
      <c r="A10688" t="s">
        <v>241</v>
      </c>
      <c r="B10688">
        <v>-9.8731100000000005</v>
      </c>
    </row>
    <row r="10689" spans="1:2">
      <c r="A10689" t="s">
        <v>242</v>
      </c>
      <c r="B10689" s="10">
        <v>4.2995900000000001E-15</v>
      </c>
    </row>
    <row r="10690" spans="1:2">
      <c r="A10690" t="s">
        <v>243</v>
      </c>
      <c r="B10690">
        <v>0</v>
      </c>
    </row>
    <row r="10691" spans="1:2">
      <c r="A10691" t="s">
        <v>244</v>
      </c>
      <c r="B10691">
        <v>126</v>
      </c>
    </row>
    <row r="10692" spans="1:2">
      <c r="A10692" t="s">
        <v>169</v>
      </c>
      <c r="B10692" t="s">
        <v>761</v>
      </c>
    </row>
    <row r="10693" spans="1:2">
      <c r="A10693" t="s">
        <v>246</v>
      </c>
      <c r="B10693">
        <v>-4.0324799999999996</v>
      </c>
    </row>
    <row r="10694" spans="1:2">
      <c r="A10694" t="s">
        <v>247</v>
      </c>
      <c r="B10694">
        <v>-3.4459300000000002</v>
      </c>
    </row>
    <row r="10695" spans="1:2">
      <c r="A10695" t="s">
        <v>248</v>
      </c>
      <c r="B10695">
        <v>-3.1478299999999999</v>
      </c>
    </row>
    <row r="10696" spans="1:2">
      <c r="A10696" t="s">
        <v>265</v>
      </c>
      <c r="B10696">
        <v>0.01</v>
      </c>
    </row>
    <row r="10697" spans="1:2">
      <c r="A10697" t="s">
        <v>683</v>
      </c>
      <c r="B10697" t="s">
        <v>403</v>
      </c>
    </row>
    <row r="10698" spans="1:2">
      <c r="A10698" t="s">
        <v>684</v>
      </c>
      <c r="B10698" t="s">
        <v>705</v>
      </c>
    </row>
    <row r="10699" spans="1:2">
      <c r="A10699" t="s">
        <v>685</v>
      </c>
      <c r="B10699">
        <v>0</v>
      </c>
    </row>
    <row r="10700" spans="1:2">
      <c r="A10700" t="s">
        <v>250</v>
      </c>
      <c r="B10700" t="s">
        <v>697</v>
      </c>
    </row>
    <row r="10701" spans="1:2">
      <c r="A10701" t="s">
        <v>252</v>
      </c>
      <c r="B10701" t="s">
        <v>253</v>
      </c>
    </row>
    <row r="10702" spans="1:2">
      <c r="A10702" t="s">
        <v>858</v>
      </c>
    </row>
    <row r="10703" spans="1:2">
      <c r="A10703" t="s">
        <v>241</v>
      </c>
      <c r="B10703">
        <v>-8.9172600000000006</v>
      </c>
    </row>
    <row r="10704" spans="1:2">
      <c r="A10704" t="s">
        <v>242</v>
      </c>
      <c r="B10704" s="10">
        <v>5.5869499999999997E-13</v>
      </c>
    </row>
    <row r="10705" spans="1:2">
      <c r="A10705" t="s">
        <v>243</v>
      </c>
      <c r="B10705">
        <v>0</v>
      </c>
    </row>
    <row r="10706" spans="1:2">
      <c r="A10706" t="s">
        <v>244</v>
      </c>
      <c r="B10706">
        <v>126</v>
      </c>
    </row>
    <row r="10707" spans="1:2">
      <c r="A10707" t="s">
        <v>169</v>
      </c>
      <c r="B10707" t="s">
        <v>762</v>
      </c>
    </row>
    <row r="10708" spans="1:2">
      <c r="A10708" t="s">
        <v>246</v>
      </c>
      <c r="B10708">
        <v>-4.0324799999999996</v>
      </c>
    </row>
    <row r="10709" spans="1:2">
      <c r="A10709" t="s">
        <v>247</v>
      </c>
      <c r="B10709">
        <v>-3.4459300000000002</v>
      </c>
    </row>
    <row r="10710" spans="1:2">
      <c r="A10710" t="s">
        <v>248</v>
      </c>
      <c r="B10710">
        <v>-3.1478299999999999</v>
      </c>
    </row>
    <row r="10711" spans="1:2">
      <c r="A10711" t="s">
        <v>265</v>
      </c>
      <c r="B10711">
        <v>0.01</v>
      </c>
    </row>
    <row r="10712" spans="1:2">
      <c r="A10712" t="s">
        <v>683</v>
      </c>
      <c r="B10712" t="s">
        <v>403</v>
      </c>
    </row>
    <row r="10713" spans="1:2">
      <c r="A10713" t="s">
        <v>684</v>
      </c>
      <c r="B10713" t="s">
        <v>705</v>
      </c>
    </row>
    <row r="10714" spans="1:2">
      <c r="A10714" t="s">
        <v>685</v>
      </c>
      <c r="B10714">
        <v>0</v>
      </c>
    </row>
    <row r="10715" spans="1:2">
      <c r="A10715" t="s">
        <v>250</v>
      </c>
      <c r="B10715" t="s">
        <v>697</v>
      </c>
    </row>
    <row r="10716" spans="1:2">
      <c r="A10716" t="s">
        <v>252</v>
      </c>
      <c r="B10716" t="s">
        <v>253</v>
      </c>
    </row>
    <row r="10717" spans="1:2">
      <c r="A10717" t="s">
        <v>859</v>
      </c>
    </row>
    <row r="10718" spans="1:2">
      <c r="A10718" t="s">
        <v>241</v>
      </c>
      <c r="B10718">
        <v>-9.5581300000000002</v>
      </c>
    </row>
    <row r="10719" spans="1:2">
      <c r="A10719" t="s">
        <v>242</v>
      </c>
      <c r="B10719" s="10">
        <v>2.07069E-14</v>
      </c>
    </row>
    <row r="10720" spans="1:2">
      <c r="A10720" t="s">
        <v>243</v>
      </c>
      <c r="B10720">
        <v>1</v>
      </c>
    </row>
    <row r="10721" spans="1:2">
      <c r="A10721" t="s">
        <v>244</v>
      </c>
      <c r="B10721">
        <v>125</v>
      </c>
    </row>
    <row r="10722" spans="1:2">
      <c r="A10722" t="s">
        <v>169</v>
      </c>
      <c r="B10722" t="s">
        <v>763</v>
      </c>
    </row>
    <row r="10723" spans="1:2">
      <c r="A10723" t="s">
        <v>246</v>
      </c>
      <c r="B10723">
        <v>-4.03308</v>
      </c>
    </row>
    <row r="10724" spans="1:2">
      <c r="A10724" t="s">
        <v>247</v>
      </c>
      <c r="B10724">
        <v>-3.4462100000000002</v>
      </c>
    </row>
    <row r="10725" spans="1:2">
      <c r="A10725" t="s">
        <v>248</v>
      </c>
      <c r="B10725">
        <v>-3.1480000000000001</v>
      </c>
    </row>
    <row r="10726" spans="1:2">
      <c r="A10726" t="s">
        <v>265</v>
      </c>
      <c r="B10726">
        <v>0.01</v>
      </c>
    </row>
    <row r="10727" spans="1:2">
      <c r="A10727" t="s">
        <v>683</v>
      </c>
      <c r="B10727" t="s">
        <v>403</v>
      </c>
    </row>
    <row r="10728" spans="1:2">
      <c r="A10728" t="s">
        <v>684</v>
      </c>
      <c r="B10728" t="s">
        <v>705</v>
      </c>
    </row>
    <row r="10729" spans="1:2">
      <c r="A10729" t="s">
        <v>685</v>
      </c>
      <c r="B10729">
        <v>0</v>
      </c>
    </row>
    <row r="10730" spans="1:2">
      <c r="A10730" t="s">
        <v>250</v>
      </c>
      <c r="B10730" t="s">
        <v>697</v>
      </c>
    </row>
    <row r="10731" spans="1:2">
      <c r="A10731" t="s">
        <v>252</v>
      </c>
      <c r="B10731" t="s">
        <v>253</v>
      </c>
    </row>
    <row r="10732" spans="1:2">
      <c r="A10732" t="s">
        <v>860</v>
      </c>
    </row>
    <row r="10733" spans="1:2">
      <c r="A10733" t="s">
        <v>241</v>
      </c>
      <c r="B10733">
        <v>-9.3420000000000005</v>
      </c>
    </row>
    <row r="10734" spans="1:2">
      <c r="A10734" t="s">
        <v>242</v>
      </c>
      <c r="B10734" s="10">
        <v>6.2102700000000002E-14</v>
      </c>
    </row>
    <row r="10735" spans="1:2">
      <c r="A10735" t="s">
        <v>243</v>
      </c>
      <c r="B10735">
        <v>0</v>
      </c>
    </row>
    <row r="10736" spans="1:2">
      <c r="A10736" t="s">
        <v>244</v>
      </c>
      <c r="B10736">
        <v>126</v>
      </c>
    </row>
    <row r="10737" spans="1:2">
      <c r="A10737" t="s">
        <v>169</v>
      </c>
      <c r="B10737" t="s">
        <v>764</v>
      </c>
    </row>
    <row r="10738" spans="1:2">
      <c r="A10738" t="s">
        <v>246</v>
      </c>
      <c r="B10738">
        <v>-4.0324799999999996</v>
      </c>
    </row>
    <row r="10739" spans="1:2">
      <c r="A10739" t="s">
        <v>247</v>
      </c>
      <c r="B10739">
        <v>-3.4459300000000002</v>
      </c>
    </row>
    <row r="10740" spans="1:2">
      <c r="A10740" t="s">
        <v>248</v>
      </c>
      <c r="B10740">
        <v>-3.1478299999999999</v>
      </c>
    </row>
    <row r="10741" spans="1:2">
      <c r="A10741" t="s">
        <v>265</v>
      </c>
      <c r="B10741">
        <v>0.01</v>
      </c>
    </row>
    <row r="10742" spans="1:2">
      <c r="A10742" t="s">
        <v>683</v>
      </c>
      <c r="B10742" t="s">
        <v>403</v>
      </c>
    </row>
    <row r="10743" spans="1:2">
      <c r="A10743" t="s">
        <v>684</v>
      </c>
      <c r="B10743" t="s">
        <v>705</v>
      </c>
    </row>
    <row r="10744" spans="1:2">
      <c r="A10744" t="s">
        <v>685</v>
      </c>
      <c r="B10744">
        <v>0</v>
      </c>
    </row>
    <row r="10745" spans="1:2">
      <c r="A10745" t="s">
        <v>250</v>
      </c>
      <c r="B10745" t="s">
        <v>697</v>
      </c>
    </row>
    <row r="10746" spans="1:2">
      <c r="A10746" t="s">
        <v>252</v>
      </c>
      <c r="B10746" t="s">
        <v>253</v>
      </c>
    </row>
    <row r="10747" spans="1:2">
      <c r="A10747" t="s">
        <v>861</v>
      </c>
    </row>
    <row r="10748" spans="1:2">
      <c r="A10748" t="s">
        <v>241</v>
      </c>
      <c r="B10748">
        <v>-9.5350199999999994</v>
      </c>
    </row>
    <row r="10749" spans="1:2">
      <c r="A10749" t="s">
        <v>242</v>
      </c>
      <c r="B10749" s="10">
        <v>2.3269699999999999E-14</v>
      </c>
    </row>
    <row r="10750" spans="1:2">
      <c r="A10750" t="s">
        <v>243</v>
      </c>
      <c r="B10750">
        <v>0</v>
      </c>
    </row>
    <row r="10751" spans="1:2">
      <c r="A10751" t="s">
        <v>244</v>
      </c>
      <c r="B10751">
        <v>126</v>
      </c>
    </row>
    <row r="10752" spans="1:2">
      <c r="A10752" t="s">
        <v>169</v>
      </c>
      <c r="B10752" t="s">
        <v>765</v>
      </c>
    </row>
    <row r="10753" spans="1:2">
      <c r="A10753" t="s">
        <v>246</v>
      </c>
      <c r="B10753">
        <v>-4.0324799999999996</v>
      </c>
    </row>
    <row r="10754" spans="1:2">
      <c r="A10754" t="s">
        <v>247</v>
      </c>
      <c r="B10754">
        <v>-3.4459300000000002</v>
      </c>
    </row>
    <row r="10755" spans="1:2">
      <c r="A10755" t="s">
        <v>248</v>
      </c>
      <c r="B10755">
        <v>-3.1478299999999999</v>
      </c>
    </row>
    <row r="10756" spans="1:2">
      <c r="A10756" t="s">
        <v>265</v>
      </c>
      <c r="B10756">
        <v>0.01</v>
      </c>
    </row>
    <row r="10757" spans="1:2">
      <c r="A10757" t="s">
        <v>683</v>
      </c>
      <c r="B10757" t="s">
        <v>403</v>
      </c>
    </row>
    <row r="10758" spans="1:2">
      <c r="A10758" t="s">
        <v>684</v>
      </c>
      <c r="B10758" t="s">
        <v>705</v>
      </c>
    </row>
    <row r="10759" spans="1:2">
      <c r="A10759" t="s">
        <v>685</v>
      </c>
      <c r="B10759">
        <v>0</v>
      </c>
    </row>
    <row r="10760" spans="1:2">
      <c r="A10760" t="s">
        <v>250</v>
      </c>
      <c r="B10760" t="s">
        <v>697</v>
      </c>
    </row>
    <row r="10761" spans="1:2">
      <c r="A10761" t="s">
        <v>252</v>
      </c>
      <c r="B10761" t="s">
        <v>253</v>
      </c>
    </row>
    <row r="10762" spans="1:2">
      <c r="A10762" t="s">
        <v>862</v>
      </c>
    </row>
    <row r="10763" spans="1:2">
      <c r="A10763" t="s">
        <v>241</v>
      </c>
      <c r="B10763">
        <v>-8.4449699999999996</v>
      </c>
    </row>
    <row r="10764" spans="1:2">
      <c r="A10764" t="s">
        <v>242</v>
      </c>
      <c r="B10764" s="10">
        <v>6.7139999999999999E-12</v>
      </c>
    </row>
    <row r="10765" spans="1:2">
      <c r="A10765" t="s">
        <v>243</v>
      </c>
      <c r="B10765">
        <v>0</v>
      </c>
    </row>
    <row r="10766" spans="1:2">
      <c r="A10766" t="s">
        <v>244</v>
      </c>
      <c r="B10766">
        <v>126</v>
      </c>
    </row>
    <row r="10767" spans="1:2">
      <c r="A10767" t="s">
        <v>169</v>
      </c>
      <c r="B10767" t="s">
        <v>766</v>
      </c>
    </row>
    <row r="10768" spans="1:2">
      <c r="A10768" t="s">
        <v>246</v>
      </c>
      <c r="B10768">
        <v>-4.0324799999999996</v>
      </c>
    </row>
    <row r="10769" spans="1:2">
      <c r="A10769" t="s">
        <v>247</v>
      </c>
      <c r="B10769">
        <v>-3.4459300000000002</v>
      </c>
    </row>
    <row r="10770" spans="1:2">
      <c r="A10770" t="s">
        <v>248</v>
      </c>
      <c r="B10770">
        <v>-3.1478299999999999</v>
      </c>
    </row>
    <row r="10771" spans="1:2">
      <c r="A10771" t="s">
        <v>265</v>
      </c>
      <c r="B10771">
        <v>0.01</v>
      </c>
    </row>
    <row r="10772" spans="1:2">
      <c r="A10772" t="s">
        <v>683</v>
      </c>
      <c r="B10772" t="s">
        <v>403</v>
      </c>
    </row>
    <row r="10773" spans="1:2">
      <c r="A10773" t="s">
        <v>684</v>
      </c>
      <c r="B10773" t="s">
        <v>705</v>
      </c>
    </row>
    <row r="10774" spans="1:2">
      <c r="A10774" t="s">
        <v>685</v>
      </c>
      <c r="B10774">
        <v>0</v>
      </c>
    </row>
    <row r="10775" spans="1:2">
      <c r="A10775" t="s">
        <v>250</v>
      </c>
      <c r="B10775" t="s">
        <v>697</v>
      </c>
    </row>
    <row r="10776" spans="1:2">
      <c r="A10776" t="s">
        <v>252</v>
      </c>
      <c r="B10776" t="s">
        <v>253</v>
      </c>
    </row>
    <row r="10777" spans="1:2">
      <c r="A10777" t="s">
        <v>627</v>
      </c>
    </row>
    <row r="10778" spans="1:2">
      <c r="A10778" t="s">
        <v>241</v>
      </c>
      <c r="B10778">
        <v>-0.72629699999999997</v>
      </c>
    </row>
    <row r="10779" spans="1:2">
      <c r="A10779" t="s">
        <v>242</v>
      </c>
      <c r="B10779">
        <v>0.97136100000000003</v>
      </c>
    </row>
    <row r="10780" spans="1:2">
      <c r="A10780" t="s">
        <v>243</v>
      </c>
      <c r="B10780">
        <v>0</v>
      </c>
    </row>
    <row r="10781" spans="1:2">
      <c r="A10781" t="s">
        <v>244</v>
      </c>
      <c r="B10781">
        <v>126</v>
      </c>
    </row>
    <row r="10782" spans="1:2">
      <c r="A10782" t="s">
        <v>169</v>
      </c>
      <c r="B10782" t="s">
        <v>141</v>
      </c>
    </row>
    <row r="10783" spans="1:2">
      <c r="A10783" t="s">
        <v>246</v>
      </c>
      <c r="B10783">
        <v>-4.0324799999999996</v>
      </c>
    </row>
    <row r="10784" spans="1:2">
      <c r="A10784" t="s">
        <v>247</v>
      </c>
      <c r="B10784">
        <v>-3.4459300000000002</v>
      </c>
    </row>
    <row r="10785" spans="1:2">
      <c r="A10785" t="s">
        <v>248</v>
      </c>
      <c r="B10785">
        <v>-3.1478299999999999</v>
      </c>
    </row>
    <row r="10786" spans="1:2">
      <c r="A10786" t="s">
        <v>265</v>
      </c>
      <c r="B10786">
        <v>0.01</v>
      </c>
    </row>
    <row r="10787" spans="1:2">
      <c r="A10787" t="s">
        <v>683</v>
      </c>
      <c r="B10787" t="s">
        <v>403</v>
      </c>
    </row>
    <row r="10788" spans="1:2">
      <c r="A10788" t="s">
        <v>684</v>
      </c>
      <c r="B10788" t="s">
        <v>705</v>
      </c>
    </row>
    <row r="10789" spans="1:2">
      <c r="A10789" t="s">
        <v>685</v>
      </c>
      <c r="B10789">
        <v>0.97140000000000004</v>
      </c>
    </row>
    <row r="10790" spans="1:2">
      <c r="A10790" t="s">
        <v>250</v>
      </c>
      <c r="B10790" t="s">
        <v>687</v>
      </c>
    </row>
    <row r="10791" spans="1:2">
      <c r="A10791" t="s">
        <v>252</v>
      </c>
      <c r="B10791" t="s">
        <v>253</v>
      </c>
    </row>
    <row r="10792" spans="1:2">
      <c r="A10792" t="s">
        <v>628</v>
      </c>
    </row>
    <row r="10793" spans="1:2">
      <c r="A10793" t="s">
        <v>241</v>
      </c>
      <c r="B10793">
        <v>-1.9501500000000001</v>
      </c>
    </row>
    <row r="10794" spans="1:2">
      <c r="A10794" t="s">
        <v>242</v>
      </c>
      <c r="B10794">
        <v>0.62830399999999997</v>
      </c>
    </row>
    <row r="10795" spans="1:2">
      <c r="A10795" t="s">
        <v>243</v>
      </c>
      <c r="B10795">
        <v>3</v>
      </c>
    </row>
    <row r="10796" spans="1:2">
      <c r="A10796" t="s">
        <v>244</v>
      </c>
      <c r="B10796">
        <v>123</v>
      </c>
    </row>
    <row r="10797" spans="1:2">
      <c r="A10797" t="s">
        <v>169</v>
      </c>
      <c r="B10797" t="s">
        <v>142</v>
      </c>
    </row>
    <row r="10798" spans="1:2">
      <c r="A10798" t="s">
        <v>246</v>
      </c>
      <c r="B10798">
        <v>-4.0343200000000001</v>
      </c>
    </row>
    <row r="10799" spans="1:2">
      <c r="A10799" t="s">
        <v>247</v>
      </c>
      <c r="B10799">
        <v>-3.4468100000000002</v>
      </c>
    </row>
    <row r="10800" spans="1:2">
      <c r="A10800" t="s">
        <v>248</v>
      </c>
      <c r="B10800">
        <v>-3.1483400000000001</v>
      </c>
    </row>
    <row r="10801" spans="1:2">
      <c r="A10801" t="s">
        <v>265</v>
      </c>
      <c r="B10801">
        <v>0.01</v>
      </c>
    </row>
    <row r="10802" spans="1:2">
      <c r="A10802" t="s">
        <v>683</v>
      </c>
      <c r="B10802" t="s">
        <v>403</v>
      </c>
    </row>
    <row r="10803" spans="1:2">
      <c r="A10803" t="s">
        <v>684</v>
      </c>
      <c r="B10803" t="s">
        <v>705</v>
      </c>
    </row>
    <row r="10804" spans="1:2">
      <c r="A10804" t="s">
        <v>685</v>
      </c>
      <c r="B10804">
        <v>0.62829999999999997</v>
      </c>
    </row>
    <row r="10805" spans="1:2">
      <c r="A10805" t="s">
        <v>250</v>
      </c>
      <c r="B10805" t="s">
        <v>687</v>
      </c>
    </row>
    <row r="10806" spans="1:2">
      <c r="A10806" t="s">
        <v>252</v>
      </c>
      <c r="B10806" t="s">
        <v>253</v>
      </c>
    </row>
    <row r="10807" spans="1:2">
      <c r="A10807" t="s">
        <v>629</v>
      </c>
    </row>
    <row r="10808" spans="1:2">
      <c r="A10808" t="s">
        <v>241</v>
      </c>
      <c r="B10808">
        <v>-2.0535100000000002</v>
      </c>
    </row>
    <row r="10809" spans="1:2">
      <c r="A10809" t="s">
        <v>242</v>
      </c>
      <c r="B10809">
        <v>0.57201299999999999</v>
      </c>
    </row>
    <row r="10810" spans="1:2">
      <c r="A10810" t="s">
        <v>243</v>
      </c>
      <c r="B10810">
        <v>0</v>
      </c>
    </row>
    <row r="10811" spans="1:2">
      <c r="A10811" t="s">
        <v>244</v>
      </c>
      <c r="B10811">
        <v>126</v>
      </c>
    </row>
    <row r="10812" spans="1:2">
      <c r="A10812" t="s">
        <v>169</v>
      </c>
      <c r="B10812" t="s">
        <v>143</v>
      </c>
    </row>
    <row r="10813" spans="1:2">
      <c r="A10813" t="s">
        <v>246</v>
      </c>
      <c r="B10813">
        <v>-4.0324799999999996</v>
      </c>
    </row>
    <row r="10814" spans="1:2">
      <c r="A10814" t="s">
        <v>247</v>
      </c>
      <c r="B10814">
        <v>-3.4459300000000002</v>
      </c>
    </row>
    <row r="10815" spans="1:2">
      <c r="A10815" t="s">
        <v>248</v>
      </c>
      <c r="B10815">
        <v>-3.1478299999999999</v>
      </c>
    </row>
    <row r="10816" spans="1:2">
      <c r="A10816" t="s">
        <v>265</v>
      </c>
      <c r="B10816">
        <v>0.01</v>
      </c>
    </row>
    <row r="10817" spans="1:2">
      <c r="A10817" t="s">
        <v>683</v>
      </c>
      <c r="B10817" t="s">
        <v>403</v>
      </c>
    </row>
    <row r="10818" spans="1:2">
      <c r="A10818" t="s">
        <v>684</v>
      </c>
      <c r="B10818" t="s">
        <v>705</v>
      </c>
    </row>
    <row r="10819" spans="1:2">
      <c r="A10819" t="s">
        <v>685</v>
      </c>
      <c r="B10819">
        <v>0.57199999999999995</v>
      </c>
    </row>
    <row r="10820" spans="1:2">
      <c r="A10820" t="s">
        <v>250</v>
      </c>
      <c r="B10820" t="s">
        <v>687</v>
      </c>
    </row>
    <row r="10821" spans="1:2">
      <c r="A10821" t="s">
        <v>252</v>
      </c>
      <c r="B10821" t="s">
        <v>253</v>
      </c>
    </row>
    <row r="10822" spans="1:2">
      <c r="A10822" t="s">
        <v>630</v>
      </c>
    </row>
    <row r="10823" spans="1:2">
      <c r="A10823" t="s">
        <v>241</v>
      </c>
      <c r="B10823">
        <v>-9.7106300000000001</v>
      </c>
    </row>
    <row r="10824" spans="1:2">
      <c r="A10824" t="s">
        <v>242</v>
      </c>
      <c r="B10824" s="10">
        <v>9.62925E-15</v>
      </c>
    </row>
    <row r="10825" spans="1:2">
      <c r="A10825" t="s">
        <v>243</v>
      </c>
      <c r="B10825">
        <v>0</v>
      </c>
    </row>
    <row r="10826" spans="1:2">
      <c r="A10826" t="s">
        <v>244</v>
      </c>
      <c r="B10826">
        <v>126</v>
      </c>
    </row>
    <row r="10827" spans="1:2">
      <c r="A10827" t="s">
        <v>169</v>
      </c>
      <c r="B10827" t="s">
        <v>702</v>
      </c>
    </row>
    <row r="10828" spans="1:2">
      <c r="A10828" t="s">
        <v>246</v>
      </c>
      <c r="B10828">
        <v>-4.0324799999999996</v>
      </c>
    </row>
    <row r="10829" spans="1:2">
      <c r="A10829" t="s">
        <v>247</v>
      </c>
      <c r="B10829">
        <v>-3.4459300000000002</v>
      </c>
    </row>
    <row r="10830" spans="1:2">
      <c r="A10830" t="s">
        <v>248</v>
      </c>
      <c r="B10830">
        <v>-3.1478299999999999</v>
      </c>
    </row>
    <row r="10831" spans="1:2">
      <c r="A10831" t="s">
        <v>265</v>
      </c>
      <c r="B10831">
        <v>0.01</v>
      </c>
    </row>
    <row r="10832" spans="1:2">
      <c r="A10832" t="s">
        <v>683</v>
      </c>
      <c r="B10832" t="s">
        <v>403</v>
      </c>
    </row>
    <row r="10833" spans="1:2">
      <c r="A10833" t="s">
        <v>684</v>
      </c>
      <c r="B10833" t="s">
        <v>705</v>
      </c>
    </row>
    <row r="10834" spans="1:2">
      <c r="A10834" t="s">
        <v>685</v>
      </c>
      <c r="B10834">
        <v>0</v>
      </c>
    </row>
    <row r="10835" spans="1:2">
      <c r="A10835" t="s">
        <v>250</v>
      </c>
      <c r="B10835" t="s">
        <v>697</v>
      </c>
    </row>
    <row r="10836" spans="1:2">
      <c r="A10836" t="s">
        <v>252</v>
      </c>
      <c r="B10836" t="s">
        <v>253</v>
      </c>
    </row>
    <row r="10837" spans="1:2">
      <c r="A10837" t="s">
        <v>631</v>
      </c>
    </row>
    <row r="10838" spans="1:2">
      <c r="A10838" t="s">
        <v>241</v>
      </c>
      <c r="B10838">
        <v>-3.60175</v>
      </c>
    </row>
    <row r="10839" spans="1:2">
      <c r="A10839" t="s">
        <v>242</v>
      </c>
      <c r="B10839">
        <v>2.9698599999999999E-2</v>
      </c>
    </row>
    <row r="10840" spans="1:2">
      <c r="A10840" t="s">
        <v>243</v>
      </c>
      <c r="B10840">
        <v>2</v>
      </c>
    </row>
    <row r="10841" spans="1:2">
      <c r="A10841" t="s">
        <v>244</v>
      </c>
      <c r="B10841">
        <v>124</v>
      </c>
    </row>
    <row r="10842" spans="1:2">
      <c r="A10842" t="s">
        <v>169</v>
      </c>
      <c r="B10842" t="s">
        <v>703</v>
      </c>
    </row>
    <row r="10843" spans="1:2">
      <c r="A10843" t="s">
        <v>246</v>
      </c>
      <c r="B10843">
        <v>-4.0336999999999996</v>
      </c>
    </row>
    <row r="10844" spans="1:2">
      <c r="A10844" t="s">
        <v>247</v>
      </c>
      <c r="B10844">
        <v>-3.44651</v>
      </c>
    </row>
    <row r="10845" spans="1:2">
      <c r="A10845" t="s">
        <v>248</v>
      </c>
      <c r="B10845">
        <v>-3.1481699999999999</v>
      </c>
    </row>
    <row r="10846" spans="1:2">
      <c r="A10846" t="s">
        <v>265</v>
      </c>
      <c r="B10846">
        <v>0.01</v>
      </c>
    </row>
    <row r="10847" spans="1:2">
      <c r="A10847" t="s">
        <v>683</v>
      </c>
      <c r="B10847" t="s">
        <v>403</v>
      </c>
    </row>
    <row r="10848" spans="1:2">
      <c r="A10848" t="s">
        <v>684</v>
      </c>
      <c r="B10848" t="s">
        <v>705</v>
      </c>
    </row>
    <row r="10849" spans="1:2">
      <c r="A10849" t="s">
        <v>685</v>
      </c>
      <c r="B10849">
        <v>2.9700000000000001E-2</v>
      </c>
    </row>
    <row r="10850" spans="1:2">
      <c r="A10850" t="s">
        <v>250</v>
      </c>
      <c r="B10850" t="s">
        <v>687</v>
      </c>
    </row>
    <row r="10851" spans="1:2">
      <c r="A10851" t="s">
        <v>252</v>
      </c>
      <c r="B10851" t="s">
        <v>253</v>
      </c>
    </row>
    <row r="10852" spans="1:2">
      <c r="A10852" t="s">
        <v>632</v>
      </c>
    </row>
    <row r="10853" spans="1:2">
      <c r="A10853" t="s">
        <v>241</v>
      </c>
      <c r="B10853">
        <v>-11.431800000000001</v>
      </c>
    </row>
    <row r="10854" spans="1:2">
      <c r="A10854" t="s">
        <v>242</v>
      </c>
      <c r="B10854" s="10">
        <v>3.5598399999999998E-18</v>
      </c>
    </row>
    <row r="10855" spans="1:2">
      <c r="A10855" t="s">
        <v>243</v>
      </c>
      <c r="B10855">
        <v>0</v>
      </c>
    </row>
    <row r="10856" spans="1:2">
      <c r="A10856" t="s">
        <v>244</v>
      </c>
      <c r="B10856">
        <v>126</v>
      </c>
    </row>
    <row r="10857" spans="1:2">
      <c r="A10857" t="s">
        <v>169</v>
      </c>
      <c r="B10857" t="s">
        <v>704</v>
      </c>
    </row>
    <row r="10858" spans="1:2">
      <c r="A10858" t="s">
        <v>246</v>
      </c>
      <c r="B10858">
        <v>-4.0324799999999996</v>
      </c>
    </row>
    <row r="10859" spans="1:2">
      <c r="A10859" t="s">
        <v>247</v>
      </c>
      <c r="B10859">
        <v>-3.4459300000000002</v>
      </c>
    </row>
    <row r="10860" spans="1:2">
      <c r="A10860" t="s">
        <v>248</v>
      </c>
      <c r="B10860">
        <v>-3.1478299999999999</v>
      </c>
    </row>
    <row r="10861" spans="1:2">
      <c r="A10861" t="s">
        <v>265</v>
      </c>
      <c r="B10861">
        <v>0.01</v>
      </c>
    </row>
    <row r="10862" spans="1:2">
      <c r="A10862" t="s">
        <v>683</v>
      </c>
      <c r="B10862" t="s">
        <v>403</v>
      </c>
    </row>
    <row r="10863" spans="1:2">
      <c r="A10863" t="s">
        <v>684</v>
      </c>
      <c r="B10863" t="s">
        <v>705</v>
      </c>
    </row>
    <row r="10864" spans="1:2">
      <c r="A10864" t="s">
        <v>685</v>
      </c>
      <c r="B10864">
        <v>0</v>
      </c>
    </row>
    <row r="10865" spans="1:2">
      <c r="A10865" t="s">
        <v>250</v>
      </c>
      <c r="B10865" t="s">
        <v>697</v>
      </c>
    </row>
    <row r="10866" spans="1:2">
      <c r="A10866" t="s">
        <v>252</v>
      </c>
      <c r="B10866" t="s">
        <v>253</v>
      </c>
    </row>
    <row r="10867" spans="1:2">
      <c r="A10867" t="s">
        <v>633</v>
      </c>
    </row>
    <row r="10868" spans="1:2">
      <c r="A10868" t="s">
        <v>241</v>
      </c>
      <c r="B10868">
        <v>-3.1503899999999998</v>
      </c>
    </row>
    <row r="10869" spans="1:2">
      <c r="A10869" t="s">
        <v>242</v>
      </c>
      <c r="B10869">
        <v>0.22870199999999999</v>
      </c>
    </row>
    <row r="10870" spans="1:2">
      <c r="A10870" t="s">
        <v>243</v>
      </c>
      <c r="B10870">
        <v>0</v>
      </c>
    </row>
    <row r="10871" spans="1:2">
      <c r="A10871" t="s">
        <v>244</v>
      </c>
      <c r="B10871">
        <v>126</v>
      </c>
    </row>
    <row r="10872" spans="1:2">
      <c r="A10872" t="s">
        <v>169</v>
      </c>
      <c r="B10872" t="s">
        <v>108</v>
      </c>
    </row>
    <row r="10873" spans="1:2">
      <c r="A10873" t="s">
        <v>246</v>
      </c>
      <c r="B10873">
        <v>-4.4655199999999997</v>
      </c>
    </row>
    <row r="10874" spans="1:2">
      <c r="A10874" t="s">
        <v>247</v>
      </c>
      <c r="B10874">
        <v>-3.8801100000000002</v>
      </c>
    </row>
    <row r="10875" spans="1:2">
      <c r="A10875" t="s">
        <v>248</v>
      </c>
      <c r="B10875">
        <v>-3.5826699999999998</v>
      </c>
    </row>
    <row r="10876" spans="1:2">
      <c r="A10876" t="s">
        <v>265</v>
      </c>
      <c r="B10876">
        <v>0.05</v>
      </c>
    </row>
    <row r="10877" spans="1:2">
      <c r="A10877" t="s">
        <v>683</v>
      </c>
      <c r="B10877" t="s">
        <v>403</v>
      </c>
    </row>
    <row r="10878" spans="1:2">
      <c r="A10878" t="s">
        <v>684</v>
      </c>
      <c r="B10878" t="s">
        <v>706</v>
      </c>
    </row>
    <row r="10879" spans="1:2">
      <c r="A10879" t="s">
        <v>685</v>
      </c>
      <c r="B10879">
        <v>0.22869999999999999</v>
      </c>
    </row>
    <row r="10880" spans="1:2">
      <c r="A10880" t="s">
        <v>250</v>
      </c>
      <c r="B10880" t="s">
        <v>687</v>
      </c>
    </row>
    <row r="10881" spans="1:2">
      <c r="A10881" t="s">
        <v>252</v>
      </c>
      <c r="B10881" t="s">
        <v>253</v>
      </c>
    </row>
    <row r="10882" spans="1:2">
      <c r="A10882" t="s">
        <v>634</v>
      </c>
    </row>
    <row r="10883" spans="1:2">
      <c r="A10883" t="s">
        <v>241</v>
      </c>
      <c r="B10883">
        <v>-2.4537800000000001</v>
      </c>
    </row>
    <row r="10884" spans="1:2">
      <c r="A10884" t="s">
        <v>242</v>
      </c>
      <c r="B10884">
        <v>0.59565400000000002</v>
      </c>
    </row>
    <row r="10885" spans="1:2">
      <c r="A10885" t="s">
        <v>243</v>
      </c>
      <c r="B10885">
        <v>0</v>
      </c>
    </row>
    <row r="10886" spans="1:2">
      <c r="A10886" t="s">
        <v>244</v>
      </c>
      <c r="B10886">
        <v>126</v>
      </c>
    </row>
    <row r="10887" spans="1:2">
      <c r="A10887" t="s">
        <v>169</v>
      </c>
      <c r="B10887" t="s">
        <v>109</v>
      </c>
    </row>
    <row r="10888" spans="1:2">
      <c r="A10888" t="s">
        <v>246</v>
      </c>
      <c r="B10888">
        <v>-4.4655199999999997</v>
      </c>
    </row>
    <row r="10889" spans="1:2">
      <c r="A10889" t="s">
        <v>247</v>
      </c>
      <c r="B10889">
        <v>-3.8801100000000002</v>
      </c>
    </row>
    <row r="10890" spans="1:2">
      <c r="A10890" t="s">
        <v>248</v>
      </c>
      <c r="B10890">
        <v>-3.5826699999999998</v>
      </c>
    </row>
    <row r="10891" spans="1:2">
      <c r="A10891" t="s">
        <v>265</v>
      </c>
      <c r="B10891">
        <v>0.05</v>
      </c>
    </row>
    <row r="10892" spans="1:2">
      <c r="A10892" t="s">
        <v>683</v>
      </c>
      <c r="B10892" t="s">
        <v>403</v>
      </c>
    </row>
    <row r="10893" spans="1:2">
      <c r="A10893" t="s">
        <v>684</v>
      </c>
      <c r="B10893" t="s">
        <v>706</v>
      </c>
    </row>
    <row r="10894" spans="1:2">
      <c r="A10894" t="s">
        <v>685</v>
      </c>
      <c r="B10894">
        <v>0.59570000000000001</v>
      </c>
    </row>
    <row r="10895" spans="1:2">
      <c r="A10895" t="s">
        <v>250</v>
      </c>
      <c r="B10895" t="s">
        <v>687</v>
      </c>
    </row>
    <row r="10896" spans="1:2">
      <c r="A10896" t="s">
        <v>252</v>
      </c>
      <c r="B10896" t="s">
        <v>253</v>
      </c>
    </row>
    <row r="10897" spans="1:2">
      <c r="A10897" t="s">
        <v>635</v>
      </c>
    </row>
    <row r="10898" spans="1:2">
      <c r="A10898" t="s">
        <v>241</v>
      </c>
      <c r="B10898">
        <v>-2.4134699999999998</v>
      </c>
    </row>
    <row r="10899" spans="1:2">
      <c r="A10899" t="s">
        <v>242</v>
      </c>
      <c r="B10899">
        <v>0.61826800000000004</v>
      </c>
    </row>
    <row r="10900" spans="1:2">
      <c r="A10900" t="s">
        <v>243</v>
      </c>
      <c r="B10900">
        <v>0</v>
      </c>
    </row>
    <row r="10901" spans="1:2">
      <c r="A10901" t="s">
        <v>244</v>
      </c>
      <c r="B10901">
        <v>126</v>
      </c>
    </row>
    <row r="10902" spans="1:2">
      <c r="A10902" t="s">
        <v>169</v>
      </c>
      <c r="B10902" t="s">
        <v>110</v>
      </c>
    </row>
    <row r="10903" spans="1:2">
      <c r="A10903" t="s">
        <v>246</v>
      </c>
      <c r="B10903">
        <v>-4.4655199999999997</v>
      </c>
    </row>
    <row r="10904" spans="1:2">
      <c r="A10904" t="s">
        <v>247</v>
      </c>
      <c r="B10904">
        <v>-3.8801100000000002</v>
      </c>
    </row>
    <row r="10905" spans="1:2">
      <c r="A10905" t="s">
        <v>248</v>
      </c>
      <c r="B10905">
        <v>-3.5826699999999998</v>
      </c>
    </row>
    <row r="10906" spans="1:2">
      <c r="A10906" t="s">
        <v>265</v>
      </c>
      <c r="B10906">
        <v>0.05</v>
      </c>
    </row>
    <row r="10907" spans="1:2">
      <c r="A10907" t="s">
        <v>683</v>
      </c>
      <c r="B10907" t="s">
        <v>403</v>
      </c>
    </row>
    <row r="10908" spans="1:2">
      <c r="A10908" t="s">
        <v>684</v>
      </c>
      <c r="B10908" t="s">
        <v>706</v>
      </c>
    </row>
    <row r="10909" spans="1:2">
      <c r="A10909" t="s">
        <v>685</v>
      </c>
      <c r="B10909">
        <v>0.61829999999999996</v>
      </c>
    </row>
    <row r="10910" spans="1:2">
      <c r="A10910" t="s">
        <v>250</v>
      </c>
      <c r="B10910" t="s">
        <v>687</v>
      </c>
    </row>
    <row r="10911" spans="1:2">
      <c r="A10911" t="s">
        <v>252</v>
      </c>
      <c r="B10911" t="s">
        <v>253</v>
      </c>
    </row>
    <row r="10912" spans="1:2">
      <c r="A10912" t="s">
        <v>636</v>
      </c>
    </row>
    <row r="10913" spans="1:2">
      <c r="A10913" t="s">
        <v>241</v>
      </c>
      <c r="B10913">
        <v>-3.4853000000000001</v>
      </c>
    </row>
    <row r="10914" spans="1:2">
      <c r="A10914" t="s">
        <v>242</v>
      </c>
      <c r="B10914">
        <v>0.116679</v>
      </c>
    </row>
    <row r="10915" spans="1:2">
      <c r="A10915" t="s">
        <v>243</v>
      </c>
      <c r="B10915">
        <v>0</v>
      </c>
    </row>
    <row r="10916" spans="1:2">
      <c r="A10916" t="s">
        <v>244</v>
      </c>
      <c r="B10916">
        <v>126</v>
      </c>
    </row>
    <row r="10917" spans="1:2">
      <c r="A10917" t="s">
        <v>169</v>
      </c>
      <c r="B10917" t="s">
        <v>111</v>
      </c>
    </row>
    <row r="10918" spans="1:2">
      <c r="A10918" t="s">
        <v>246</v>
      </c>
      <c r="B10918">
        <v>-4.4655199999999997</v>
      </c>
    </row>
    <row r="10919" spans="1:2">
      <c r="A10919" t="s">
        <v>247</v>
      </c>
      <c r="B10919">
        <v>-3.8801100000000002</v>
      </c>
    </row>
    <row r="10920" spans="1:2">
      <c r="A10920" t="s">
        <v>248</v>
      </c>
      <c r="B10920">
        <v>-3.5826699999999998</v>
      </c>
    </row>
    <row r="10921" spans="1:2">
      <c r="A10921" t="s">
        <v>265</v>
      </c>
      <c r="B10921">
        <v>0.05</v>
      </c>
    </row>
    <row r="10922" spans="1:2">
      <c r="A10922" t="s">
        <v>683</v>
      </c>
      <c r="B10922" t="s">
        <v>403</v>
      </c>
    </row>
    <row r="10923" spans="1:2">
      <c r="A10923" t="s">
        <v>684</v>
      </c>
      <c r="B10923" t="s">
        <v>706</v>
      </c>
    </row>
    <row r="10924" spans="1:2">
      <c r="A10924" t="s">
        <v>685</v>
      </c>
      <c r="B10924">
        <v>0.1167</v>
      </c>
    </row>
    <row r="10925" spans="1:2">
      <c r="A10925" t="s">
        <v>250</v>
      </c>
      <c r="B10925" t="s">
        <v>687</v>
      </c>
    </row>
    <row r="10926" spans="1:2">
      <c r="A10926" t="s">
        <v>252</v>
      </c>
      <c r="B10926" t="s">
        <v>253</v>
      </c>
    </row>
    <row r="10927" spans="1:2">
      <c r="A10927" t="s">
        <v>637</v>
      </c>
    </row>
    <row r="10928" spans="1:2">
      <c r="A10928" t="s">
        <v>241</v>
      </c>
      <c r="B10928">
        <v>-2.1372399999999998</v>
      </c>
    </row>
    <row r="10929" spans="1:2">
      <c r="A10929" t="s">
        <v>242</v>
      </c>
      <c r="B10929">
        <v>0.75933099999999998</v>
      </c>
    </row>
    <row r="10930" spans="1:2">
      <c r="A10930" t="s">
        <v>243</v>
      </c>
      <c r="B10930">
        <v>2</v>
      </c>
    </row>
    <row r="10931" spans="1:2">
      <c r="A10931" t="s">
        <v>244</v>
      </c>
      <c r="B10931">
        <v>124</v>
      </c>
    </row>
    <row r="10932" spans="1:2">
      <c r="A10932" t="s">
        <v>169</v>
      </c>
      <c r="B10932" t="s">
        <v>113</v>
      </c>
    </row>
    <row r="10933" spans="1:2">
      <c r="A10933" t="s">
        <v>246</v>
      </c>
      <c r="B10933">
        <v>-4.4670899999999998</v>
      </c>
    </row>
    <row r="10934" spans="1:2">
      <c r="A10934" t="s">
        <v>247</v>
      </c>
      <c r="B10934">
        <v>-3.88089</v>
      </c>
    </row>
    <row r="10935" spans="1:2">
      <c r="A10935" t="s">
        <v>248</v>
      </c>
      <c r="B10935">
        <v>-3.5831499999999998</v>
      </c>
    </row>
    <row r="10936" spans="1:2">
      <c r="A10936" t="s">
        <v>265</v>
      </c>
      <c r="B10936">
        <v>0.05</v>
      </c>
    </row>
    <row r="10937" spans="1:2">
      <c r="A10937" t="s">
        <v>683</v>
      </c>
      <c r="B10937" t="s">
        <v>403</v>
      </c>
    </row>
    <row r="10938" spans="1:2">
      <c r="A10938" t="s">
        <v>684</v>
      </c>
      <c r="B10938" t="s">
        <v>706</v>
      </c>
    </row>
    <row r="10939" spans="1:2">
      <c r="A10939" t="s">
        <v>685</v>
      </c>
      <c r="B10939">
        <v>0.75929999999999997</v>
      </c>
    </row>
    <row r="10940" spans="1:2">
      <c r="A10940" t="s">
        <v>250</v>
      </c>
      <c r="B10940" t="s">
        <v>687</v>
      </c>
    </row>
    <row r="10941" spans="1:2">
      <c r="A10941" t="s">
        <v>252</v>
      </c>
      <c r="B10941" t="s">
        <v>253</v>
      </c>
    </row>
    <row r="10942" spans="1:2">
      <c r="A10942" t="s">
        <v>638</v>
      </c>
    </row>
    <row r="10943" spans="1:2">
      <c r="A10943" t="s">
        <v>241</v>
      </c>
      <c r="B10943">
        <v>-2.9624700000000002</v>
      </c>
    </row>
    <row r="10944" spans="1:2">
      <c r="A10944" t="s">
        <v>242</v>
      </c>
      <c r="B10944">
        <v>0.31337700000000002</v>
      </c>
    </row>
    <row r="10945" spans="1:2">
      <c r="A10945" t="s">
        <v>243</v>
      </c>
      <c r="B10945">
        <v>0</v>
      </c>
    </row>
    <row r="10946" spans="1:2">
      <c r="A10946" t="s">
        <v>244</v>
      </c>
      <c r="B10946">
        <v>126</v>
      </c>
    </row>
    <row r="10947" spans="1:2">
      <c r="A10947" t="s">
        <v>169</v>
      </c>
      <c r="B10947" t="s">
        <v>114</v>
      </c>
    </row>
    <row r="10948" spans="1:2">
      <c r="A10948" t="s">
        <v>246</v>
      </c>
      <c r="B10948">
        <v>-4.4655199999999997</v>
      </c>
    </row>
    <row r="10949" spans="1:2">
      <c r="A10949" t="s">
        <v>247</v>
      </c>
      <c r="B10949">
        <v>-3.8801100000000002</v>
      </c>
    </row>
    <row r="10950" spans="1:2">
      <c r="A10950" t="s">
        <v>248</v>
      </c>
      <c r="B10950">
        <v>-3.5826699999999998</v>
      </c>
    </row>
    <row r="10951" spans="1:2">
      <c r="A10951" t="s">
        <v>265</v>
      </c>
      <c r="B10951">
        <v>0.05</v>
      </c>
    </row>
    <row r="10952" spans="1:2">
      <c r="A10952" t="s">
        <v>683</v>
      </c>
      <c r="B10952" t="s">
        <v>403</v>
      </c>
    </row>
    <row r="10953" spans="1:2">
      <c r="A10953" t="s">
        <v>684</v>
      </c>
      <c r="B10953" t="s">
        <v>706</v>
      </c>
    </row>
    <row r="10954" spans="1:2">
      <c r="A10954" t="s">
        <v>685</v>
      </c>
      <c r="B10954">
        <v>0.31340000000000001</v>
      </c>
    </row>
    <row r="10955" spans="1:2">
      <c r="A10955" t="s">
        <v>250</v>
      </c>
      <c r="B10955" t="s">
        <v>687</v>
      </c>
    </row>
    <row r="10956" spans="1:2">
      <c r="A10956" t="s">
        <v>252</v>
      </c>
      <c r="B10956" t="s">
        <v>253</v>
      </c>
    </row>
    <row r="10957" spans="1:2">
      <c r="A10957" t="s">
        <v>639</v>
      </c>
    </row>
    <row r="10958" spans="1:2">
      <c r="A10958" t="s">
        <v>241</v>
      </c>
      <c r="B10958">
        <v>-2.8685299999999998</v>
      </c>
    </row>
    <row r="10959" spans="1:2">
      <c r="A10959" t="s">
        <v>242</v>
      </c>
      <c r="B10959">
        <v>0.36137599999999998</v>
      </c>
    </row>
    <row r="10960" spans="1:2">
      <c r="A10960" t="s">
        <v>243</v>
      </c>
      <c r="B10960">
        <v>0</v>
      </c>
    </row>
    <row r="10961" spans="1:2">
      <c r="A10961" t="s">
        <v>244</v>
      </c>
      <c r="B10961">
        <v>126</v>
      </c>
    </row>
    <row r="10962" spans="1:2">
      <c r="A10962" t="s">
        <v>169</v>
      </c>
      <c r="B10962" t="s">
        <v>115</v>
      </c>
    </row>
    <row r="10963" spans="1:2">
      <c r="A10963" t="s">
        <v>246</v>
      </c>
      <c r="B10963">
        <v>-4.4655199999999997</v>
      </c>
    </row>
    <row r="10964" spans="1:2">
      <c r="A10964" t="s">
        <v>247</v>
      </c>
      <c r="B10964">
        <v>-3.8801100000000002</v>
      </c>
    </row>
    <row r="10965" spans="1:2">
      <c r="A10965" t="s">
        <v>248</v>
      </c>
      <c r="B10965">
        <v>-3.5826699999999998</v>
      </c>
    </row>
    <row r="10966" spans="1:2">
      <c r="A10966" t="s">
        <v>265</v>
      </c>
      <c r="B10966">
        <v>0.05</v>
      </c>
    </row>
    <row r="10967" spans="1:2">
      <c r="A10967" t="s">
        <v>683</v>
      </c>
      <c r="B10967" t="s">
        <v>403</v>
      </c>
    </row>
    <row r="10968" spans="1:2">
      <c r="A10968" t="s">
        <v>684</v>
      </c>
      <c r="B10968" t="s">
        <v>706</v>
      </c>
    </row>
    <row r="10969" spans="1:2">
      <c r="A10969" t="s">
        <v>685</v>
      </c>
      <c r="B10969">
        <v>0.3614</v>
      </c>
    </row>
    <row r="10970" spans="1:2">
      <c r="A10970" t="s">
        <v>250</v>
      </c>
      <c r="B10970" t="s">
        <v>687</v>
      </c>
    </row>
    <row r="10971" spans="1:2">
      <c r="A10971" t="s">
        <v>252</v>
      </c>
      <c r="B10971" t="s">
        <v>253</v>
      </c>
    </row>
    <row r="10972" spans="1:2">
      <c r="A10972" t="s">
        <v>640</v>
      </c>
    </row>
    <row r="10973" spans="1:2">
      <c r="A10973" t="s">
        <v>241</v>
      </c>
      <c r="B10973">
        <v>-4.0463300000000002</v>
      </c>
    </row>
    <row r="10974" spans="1:2">
      <c r="A10974" t="s">
        <v>242</v>
      </c>
      <c r="B10974">
        <v>2.7561499999999999E-2</v>
      </c>
    </row>
    <row r="10975" spans="1:2">
      <c r="A10975" t="s">
        <v>243</v>
      </c>
      <c r="B10975">
        <v>0</v>
      </c>
    </row>
    <row r="10976" spans="1:2">
      <c r="A10976" t="s">
        <v>244</v>
      </c>
      <c r="B10976">
        <v>126</v>
      </c>
    </row>
    <row r="10977" spans="1:2">
      <c r="A10977" t="s">
        <v>169</v>
      </c>
      <c r="B10977" t="s">
        <v>116</v>
      </c>
    </row>
    <row r="10978" spans="1:2">
      <c r="A10978" t="s">
        <v>246</v>
      </c>
      <c r="B10978">
        <v>-4.4655199999999997</v>
      </c>
    </row>
    <row r="10979" spans="1:2">
      <c r="A10979" t="s">
        <v>247</v>
      </c>
      <c r="B10979">
        <v>-3.8801100000000002</v>
      </c>
    </row>
    <row r="10980" spans="1:2">
      <c r="A10980" t="s">
        <v>248</v>
      </c>
      <c r="B10980">
        <v>-3.5826699999999998</v>
      </c>
    </row>
    <row r="10981" spans="1:2">
      <c r="A10981" t="s">
        <v>265</v>
      </c>
      <c r="B10981">
        <v>0.05</v>
      </c>
    </row>
    <row r="10982" spans="1:2">
      <c r="A10982" t="s">
        <v>683</v>
      </c>
      <c r="B10982" t="s">
        <v>403</v>
      </c>
    </row>
    <row r="10983" spans="1:2">
      <c r="A10983" t="s">
        <v>684</v>
      </c>
      <c r="B10983" t="s">
        <v>706</v>
      </c>
    </row>
    <row r="10984" spans="1:2">
      <c r="A10984" t="s">
        <v>685</v>
      </c>
      <c r="B10984">
        <v>2.76E-2</v>
      </c>
    </row>
    <row r="10985" spans="1:2">
      <c r="A10985" t="s">
        <v>250</v>
      </c>
      <c r="B10985" t="s">
        <v>697</v>
      </c>
    </row>
    <row r="10986" spans="1:2">
      <c r="A10986" t="s">
        <v>252</v>
      </c>
      <c r="B10986" t="s">
        <v>253</v>
      </c>
    </row>
    <row r="10987" spans="1:2">
      <c r="A10987" t="s">
        <v>641</v>
      </c>
    </row>
    <row r="10988" spans="1:2">
      <c r="A10988" t="s">
        <v>241</v>
      </c>
      <c r="B10988">
        <v>-5.4691400000000003</v>
      </c>
    </row>
    <row r="10989" spans="1:2">
      <c r="A10989" t="s">
        <v>242</v>
      </c>
      <c r="B10989">
        <v>1.4550899999999999E-4</v>
      </c>
    </row>
    <row r="10990" spans="1:2">
      <c r="A10990" t="s">
        <v>243</v>
      </c>
      <c r="B10990">
        <v>0</v>
      </c>
    </row>
    <row r="10991" spans="1:2">
      <c r="A10991" t="s">
        <v>244</v>
      </c>
      <c r="B10991">
        <v>126</v>
      </c>
    </row>
    <row r="10992" spans="1:2">
      <c r="A10992" t="s">
        <v>169</v>
      </c>
      <c r="B10992" t="s">
        <v>118</v>
      </c>
    </row>
    <row r="10993" spans="1:2">
      <c r="A10993" t="s">
        <v>246</v>
      </c>
      <c r="B10993">
        <v>-4.4655199999999997</v>
      </c>
    </row>
    <row r="10994" spans="1:2">
      <c r="A10994" t="s">
        <v>247</v>
      </c>
      <c r="B10994">
        <v>-3.8801100000000002</v>
      </c>
    </row>
    <row r="10995" spans="1:2">
      <c r="A10995" t="s">
        <v>248</v>
      </c>
      <c r="B10995">
        <v>-3.5826699999999998</v>
      </c>
    </row>
    <row r="10996" spans="1:2">
      <c r="A10996" t="s">
        <v>265</v>
      </c>
      <c r="B10996">
        <v>0.05</v>
      </c>
    </row>
    <row r="10997" spans="1:2">
      <c r="A10997" t="s">
        <v>683</v>
      </c>
      <c r="B10997" t="s">
        <v>403</v>
      </c>
    </row>
    <row r="10998" spans="1:2">
      <c r="A10998" t="s">
        <v>684</v>
      </c>
      <c r="B10998" t="s">
        <v>706</v>
      </c>
    </row>
    <row r="10999" spans="1:2">
      <c r="A10999" t="s">
        <v>685</v>
      </c>
      <c r="B10999">
        <v>1E-4</v>
      </c>
    </row>
    <row r="11000" spans="1:2">
      <c r="A11000" t="s">
        <v>250</v>
      </c>
      <c r="B11000" t="s">
        <v>697</v>
      </c>
    </row>
    <row r="11001" spans="1:2">
      <c r="A11001" t="s">
        <v>252</v>
      </c>
      <c r="B11001" t="s">
        <v>253</v>
      </c>
    </row>
    <row r="11002" spans="1:2">
      <c r="A11002" t="s">
        <v>642</v>
      </c>
    </row>
    <row r="11003" spans="1:2">
      <c r="A11003" t="s">
        <v>241</v>
      </c>
      <c r="B11003">
        <v>-3.7524999999999999</v>
      </c>
    </row>
    <row r="11004" spans="1:2">
      <c r="A11004" t="s">
        <v>242</v>
      </c>
      <c r="B11004">
        <v>6.16103E-2</v>
      </c>
    </row>
    <row r="11005" spans="1:2">
      <c r="A11005" t="s">
        <v>243</v>
      </c>
      <c r="B11005">
        <v>0</v>
      </c>
    </row>
    <row r="11006" spans="1:2">
      <c r="A11006" t="s">
        <v>244</v>
      </c>
      <c r="B11006">
        <v>126</v>
      </c>
    </row>
    <row r="11007" spans="1:2">
      <c r="A11007" t="s">
        <v>169</v>
      </c>
      <c r="B11007" t="s">
        <v>119</v>
      </c>
    </row>
    <row r="11008" spans="1:2">
      <c r="A11008" t="s">
        <v>246</v>
      </c>
      <c r="B11008">
        <v>-4.4655199999999997</v>
      </c>
    </row>
    <row r="11009" spans="1:2">
      <c r="A11009" t="s">
        <v>247</v>
      </c>
      <c r="B11009">
        <v>-3.8801100000000002</v>
      </c>
    </row>
    <row r="11010" spans="1:2">
      <c r="A11010" t="s">
        <v>248</v>
      </c>
      <c r="B11010">
        <v>-3.5826699999999998</v>
      </c>
    </row>
    <row r="11011" spans="1:2">
      <c r="A11011" t="s">
        <v>265</v>
      </c>
      <c r="B11011">
        <v>0.05</v>
      </c>
    </row>
    <row r="11012" spans="1:2">
      <c r="A11012" t="s">
        <v>683</v>
      </c>
      <c r="B11012" t="s">
        <v>403</v>
      </c>
    </row>
    <row r="11013" spans="1:2">
      <c r="A11013" t="s">
        <v>684</v>
      </c>
      <c r="B11013" t="s">
        <v>706</v>
      </c>
    </row>
    <row r="11014" spans="1:2">
      <c r="A11014" t="s">
        <v>685</v>
      </c>
      <c r="B11014">
        <v>6.1600000000000002E-2</v>
      </c>
    </row>
    <row r="11015" spans="1:2">
      <c r="A11015" t="s">
        <v>250</v>
      </c>
      <c r="B11015" t="s">
        <v>687</v>
      </c>
    </row>
    <row r="11016" spans="1:2">
      <c r="A11016" t="s">
        <v>252</v>
      </c>
      <c r="B11016" t="s">
        <v>253</v>
      </c>
    </row>
    <row r="11017" spans="1:2">
      <c r="A11017" t="s">
        <v>643</v>
      </c>
    </row>
    <row r="11018" spans="1:2">
      <c r="A11018" t="s">
        <v>241</v>
      </c>
      <c r="B11018">
        <v>-3.5759599999999998</v>
      </c>
    </row>
    <row r="11019" spans="1:2">
      <c r="A11019" t="s">
        <v>242</v>
      </c>
      <c r="B11019">
        <v>9.4902700000000006E-2</v>
      </c>
    </row>
    <row r="11020" spans="1:2">
      <c r="A11020" t="s">
        <v>243</v>
      </c>
      <c r="B11020">
        <v>0</v>
      </c>
    </row>
    <row r="11021" spans="1:2">
      <c r="A11021" t="s">
        <v>244</v>
      </c>
      <c r="B11021">
        <v>126</v>
      </c>
    </row>
    <row r="11022" spans="1:2">
      <c r="A11022" t="s">
        <v>169</v>
      </c>
      <c r="B11022" t="s">
        <v>120</v>
      </c>
    </row>
    <row r="11023" spans="1:2">
      <c r="A11023" t="s">
        <v>246</v>
      </c>
      <c r="B11023">
        <v>-4.4655199999999997</v>
      </c>
    </row>
    <row r="11024" spans="1:2">
      <c r="A11024" t="s">
        <v>247</v>
      </c>
      <c r="B11024">
        <v>-3.8801100000000002</v>
      </c>
    </row>
    <row r="11025" spans="1:2">
      <c r="A11025" t="s">
        <v>248</v>
      </c>
      <c r="B11025">
        <v>-3.5826699999999998</v>
      </c>
    </row>
    <row r="11026" spans="1:2">
      <c r="A11026" t="s">
        <v>265</v>
      </c>
      <c r="B11026">
        <v>0.05</v>
      </c>
    </row>
    <row r="11027" spans="1:2">
      <c r="A11027" t="s">
        <v>683</v>
      </c>
      <c r="B11027" t="s">
        <v>403</v>
      </c>
    </row>
    <row r="11028" spans="1:2">
      <c r="A11028" t="s">
        <v>684</v>
      </c>
      <c r="B11028" t="s">
        <v>706</v>
      </c>
    </row>
    <row r="11029" spans="1:2">
      <c r="A11029" t="s">
        <v>685</v>
      </c>
      <c r="B11029">
        <v>9.4899999999999998E-2</v>
      </c>
    </row>
    <row r="11030" spans="1:2">
      <c r="A11030" t="s">
        <v>250</v>
      </c>
      <c r="B11030" t="s">
        <v>687</v>
      </c>
    </row>
    <row r="11031" spans="1:2">
      <c r="A11031" t="s">
        <v>252</v>
      </c>
      <c r="B11031" t="s">
        <v>253</v>
      </c>
    </row>
    <row r="11032" spans="1:2">
      <c r="A11032" t="s">
        <v>644</v>
      </c>
    </row>
    <row r="11033" spans="1:2">
      <c r="A11033" t="s">
        <v>241</v>
      </c>
      <c r="B11033">
        <v>-4.2427700000000002</v>
      </c>
    </row>
    <row r="11034" spans="1:2">
      <c r="A11034" t="s">
        <v>242</v>
      </c>
      <c r="B11034">
        <v>1.5195E-2</v>
      </c>
    </row>
    <row r="11035" spans="1:2">
      <c r="A11035" t="s">
        <v>243</v>
      </c>
      <c r="B11035">
        <v>0</v>
      </c>
    </row>
    <row r="11036" spans="1:2">
      <c r="A11036" t="s">
        <v>244</v>
      </c>
      <c r="B11036">
        <v>126</v>
      </c>
    </row>
    <row r="11037" spans="1:2">
      <c r="A11037" t="s">
        <v>169</v>
      </c>
      <c r="B11037" t="s">
        <v>121</v>
      </c>
    </row>
    <row r="11038" spans="1:2">
      <c r="A11038" t="s">
        <v>246</v>
      </c>
      <c r="B11038">
        <v>-4.4655199999999997</v>
      </c>
    </row>
    <row r="11039" spans="1:2">
      <c r="A11039" t="s">
        <v>247</v>
      </c>
      <c r="B11039">
        <v>-3.8801100000000002</v>
      </c>
    </row>
    <row r="11040" spans="1:2">
      <c r="A11040" t="s">
        <v>248</v>
      </c>
      <c r="B11040">
        <v>-3.5826699999999998</v>
      </c>
    </row>
    <row r="11041" spans="1:2">
      <c r="A11041" t="s">
        <v>265</v>
      </c>
      <c r="B11041">
        <v>0.05</v>
      </c>
    </row>
    <row r="11042" spans="1:2">
      <c r="A11042" t="s">
        <v>683</v>
      </c>
      <c r="B11042" t="s">
        <v>403</v>
      </c>
    </row>
    <row r="11043" spans="1:2">
      <c r="A11043" t="s">
        <v>684</v>
      </c>
      <c r="B11043" t="s">
        <v>706</v>
      </c>
    </row>
    <row r="11044" spans="1:2">
      <c r="A11044" t="s">
        <v>685</v>
      </c>
      <c r="B11044">
        <v>1.52E-2</v>
      </c>
    </row>
    <row r="11045" spans="1:2">
      <c r="A11045" t="s">
        <v>250</v>
      </c>
      <c r="B11045" t="s">
        <v>697</v>
      </c>
    </row>
    <row r="11046" spans="1:2">
      <c r="A11046" t="s">
        <v>252</v>
      </c>
      <c r="B11046" t="s">
        <v>253</v>
      </c>
    </row>
    <row r="11047" spans="1:2">
      <c r="A11047" t="s">
        <v>863</v>
      </c>
    </row>
    <row r="11048" spans="1:2">
      <c r="A11048" t="s">
        <v>241</v>
      </c>
      <c r="B11048">
        <v>-3.0936599999999999</v>
      </c>
    </row>
    <row r="11049" spans="1:2">
      <c r="A11049" t="s">
        <v>242</v>
      </c>
      <c r="B11049">
        <v>0.25252400000000003</v>
      </c>
    </row>
    <row r="11050" spans="1:2">
      <c r="A11050" t="s">
        <v>243</v>
      </c>
      <c r="B11050">
        <v>0</v>
      </c>
    </row>
    <row r="11051" spans="1:2">
      <c r="A11051" t="s">
        <v>244</v>
      </c>
      <c r="B11051">
        <v>126</v>
      </c>
    </row>
    <row r="11052" spans="1:2">
      <c r="A11052" t="s">
        <v>169</v>
      </c>
      <c r="B11052" t="s">
        <v>743</v>
      </c>
    </row>
    <row r="11053" spans="1:2">
      <c r="A11053" t="s">
        <v>246</v>
      </c>
      <c r="B11053">
        <v>-4.4655199999999997</v>
      </c>
    </row>
    <row r="11054" spans="1:2">
      <c r="A11054" t="s">
        <v>247</v>
      </c>
      <c r="B11054">
        <v>-3.8801100000000002</v>
      </c>
    </row>
    <row r="11055" spans="1:2">
      <c r="A11055" t="s">
        <v>248</v>
      </c>
      <c r="B11055">
        <v>-3.5826699999999998</v>
      </c>
    </row>
    <row r="11056" spans="1:2">
      <c r="A11056" t="s">
        <v>265</v>
      </c>
      <c r="B11056">
        <v>0.05</v>
      </c>
    </row>
    <row r="11057" spans="1:2">
      <c r="A11057" t="s">
        <v>683</v>
      </c>
      <c r="B11057" t="s">
        <v>403</v>
      </c>
    </row>
    <row r="11058" spans="1:2">
      <c r="A11058" t="s">
        <v>684</v>
      </c>
      <c r="B11058" t="s">
        <v>706</v>
      </c>
    </row>
    <row r="11059" spans="1:2">
      <c r="A11059" t="s">
        <v>685</v>
      </c>
      <c r="B11059">
        <v>0.2525</v>
      </c>
    </row>
    <row r="11060" spans="1:2">
      <c r="A11060" t="s">
        <v>250</v>
      </c>
      <c r="B11060" t="s">
        <v>687</v>
      </c>
    </row>
    <row r="11061" spans="1:2">
      <c r="A11061" t="s">
        <v>252</v>
      </c>
      <c r="B11061" t="s">
        <v>253</v>
      </c>
    </row>
    <row r="11062" spans="1:2">
      <c r="A11062" t="s">
        <v>864</v>
      </c>
    </row>
    <row r="11063" spans="1:2">
      <c r="A11063" t="s">
        <v>241</v>
      </c>
      <c r="B11063">
        <v>-2.42537</v>
      </c>
    </row>
    <row r="11064" spans="1:2">
      <c r="A11064" t="s">
        <v>242</v>
      </c>
      <c r="B11064">
        <v>0.61163100000000004</v>
      </c>
    </row>
    <row r="11065" spans="1:2">
      <c r="A11065" t="s">
        <v>243</v>
      </c>
      <c r="B11065">
        <v>0</v>
      </c>
    </row>
    <row r="11066" spans="1:2">
      <c r="A11066" t="s">
        <v>244</v>
      </c>
      <c r="B11066">
        <v>126</v>
      </c>
    </row>
    <row r="11067" spans="1:2">
      <c r="A11067" t="s">
        <v>169</v>
      </c>
      <c r="B11067" t="s">
        <v>744</v>
      </c>
    </row>
    <row r="11068" spans="1:2">
      <c r="A11068" t="s">
        <v>246</v>
      </c>
      <c r="B11068">
        <v>-4.4655199999999997</v>
      </c>
    </row>
    <row r="11069" spans="1:2">
      <c r="A11069" t="s">
        <v>247</v>
      </c>
      <c r="B11069">
        <v>-3.8801100000000002</v>
      </c>
    </row>
    <row r="11070" spans="1:2">
      <c r="A11070" t="s">
        <v>248</v>
      </c>
      <c r="B11070">
        <v>-3.5826699999999998</v>
      </c>
    </row>
    <row r="11071" spans="1:2">
      <c r="A11071" t="s">
        <v>265</v>
      </c>
      <c r="B11071">
        <v>0.05</v>
      </c>
    </row>
    <row r="11072" spans="1:2">
      <c r="A11072" t="s">
        <v>683</v>
      </c>
      <c r="B11072" t="s">
        <v>403</v>
      </c>
    </row>
    <row r="11073" spans="1:2">
      <c r="A11073" t="s">
        <v>684</v>
      </c>
      <c r="B11073" t="s">
        <v>706</v>
      </c>
    </row>
    <row r="11074" spans="1:2">
      <c r="A11074" t="s">
        <v>685</v>
      </c>
      <c r="B11074">
        <v>0.61160000000000003</v>
      </c>
    </row>
    <row r="11075" spans="1:2">
      <c r="A11075" t="s">
        <v>250</v>
      </c>
      <c r="B11075" t="s">
        <v>687</v>
      </c>
    </row>
    <row r="11076" spans="1:2">
      <c r="A11076" t="s">
        <v>252</v>
      </c>
      <c r="B11076" t="s">
        <v>253</v>
      </c>
    </row>
    <row r="11077" spans="1:2">
      <c r="A11077" t="s">
        <v>865</v>
      </c>
    </row>
    <row r="11078" spans="1:2">
      <c r="A11078" t="s">
        <v>241</v>
      </c>
      <c r="B11078">
        <v>-2.38313</v>
      </c>
    </row>
    <row r="11079" spans="1:2">
      <c r="A11079" t="s">
        <v>242</v>
      </c>
      <c r="B11079">
        <v>0.63504700000000003</v>
      </c>
    </row>
    <row r="11080" spans="1:2">
      <c r="A11080" t="s">
        <v>243</v>
      </c>
      <c r="B11080">
        <v>0</v>
      </c>
    </row>
    <row r="11081" spans="1:2">
      <c r="A11081" t="s">
        <v>244</v>
      </c>
      <c r="B11081">
        <v>126</v>
      </c>
    </row>
    <row r="11082" spans="1:2">
      <c r="A11082" t="s">
        <v>169</v>
      </c>
      <c r="B11082" t="s">
        <v>745</v>
      </c>
    </row>
    <row r="11083" spans="1:2">
      <c r="A11083" t="s">
        <v>246</v>
      </c>
      <c r="B11083">
        <v>-4.4655199999999997</v>
      </c>
    </row>
    <row r="11084" spans="1:2">
      <c r="A11084" t="s">
        <v>247</v>
      </c>
      <c r="B11084">
        <v>-3.8801100000000002</v>
      </c>
    </row>
    <row r="11085" spans="1:2">
      <c r="A11085" t="s">
        <v>248</v>
      </c>
      <c r="B11085">
        <v>-3.5826699999999998</v>
      </c>
    </row>
    <row r="11086" spans="1:2">
      <c r="A11086" t="s">
        <v>265</v>
      </c>
      <c r="B11086">
        <v>0.05</v>
      </c>
    </row>
    <row r="11087" spans="1:2">
      <c r="A11087" t="s">
        <v>683</v>
      </c>
      <c r="B11087" t="s">
        <v>403</v>
      </c>
    </row>
    <row r="11088" spans="1:2">
      <c r="A11088" t="s">
        <v>684</v>
      </c>
      <c r="B11088" t="s">
        <v>706</v>
      </c>
    </row>
    <row r="11089" spans="1:2">
      <c r="A11089" t="s">
        <v>685</v>
      </c>
      <c r="B11089">
        <v>0.63500000000000001</v>
      </c>
    </row>
    <row r="11090" spans="1:2">
      <c r="A11090" t="s">
        <v>250</v>
      </c>
      <c r="B11090" t="s">
        <v>687</v>
      </c>
    </row>
    <row r="11091" spans="1:2">
      <c r="A11091" t="s">
        <v>252</v>
      </c>
      <c r="B11091" t="s">
        <v>253</v>
      </c>
    </row>
    <row r="11092" spans="1:2">
      <c r="A11092" t="s">
        <v>866</v>
      </c>
    </row>
    <row r="11093" spans="1:2">
      <c r="A11093" t="s">
        <v>241</v>
      </c>
      <c r="B11093">
        <v>-3.4074499999999999</v>
      </c>
    </row>
    <row r="11094" spans="1:2">
      <c r="A11094" t="s">
        <v>242</v>
      </c>
      <c r="B11094">
        <v>0.13816800000000001</v>
      </c>
    </row>
    <row r="11095" spans="1:2">
      <c r="A11095" t="s">
        <v>243</v>
      </c>
      <c r="B11095">
        <v>0</v>
      </c>
    </row>
    <row r="11096" spans="1:2">
      <c r="A11096" t="s">
        <v>244</v>
      </c>
      <c r="B11096">
        <v>126</v>
      </c>
    </row>
    <row r="11097" spans="1:2">
      <c r="A11097" t="s">
        <v>169</v>
      </c>
      <c r="B11097" t="s">
        <v>746</v>
      </c>
    </row>
    <row r="11098" spans="1:2">
      <c r="A11098" t="s">
        <v>246</v>
      </c>
      <c r="B11098">
        <v>-4.4655199999999997</v>
      </c>
    </row>
    <row r="11099" spans="1:2">
      <c r="A11099" t="s">
        <v>247</v>
      </c>
      <c r="B11099">
        <v>-3.8801100000000002</v>
      </c>
    </row>
    <row r="11100" spans="1:2">
      <c r="A11100" t="s">
        <v>248</v>
      </c>
      <c r="B11100">
        <v>-3.5826699999999998</v>
      </c>
    </row>
    <row r="11101" spans="1:2">
      <c r="A11101" t="s">
        <v>265</v>
      </c>
      <c r="B11101">
        <v>0.05</v>
      </c>
    </row>
    <row r="11102" spans="1:2">
      <c r="A11102" t="s">
        <v>683</v>
      </c>
      <c r="B11102" t="s">
        <v>403</v>
      </c>
    </row>
    <row r="11103" spans="1:2">
      <c r="A11103" t="s">
        <v>684</v>
      </c>
      <c r="B11103" t="s">
        <v>706</v>
      </c>
    </row>
    <row r="11104" spans="1:2">
      <c r="A11104" t="s">
        <v>685</v>
      </c>
      <c r="B11104">
        <v>0.13819999999999999</v>
      </c>
    </row>
    <row r="11105" spans="1:2">
      <c r="A11105" t="s">
        <v>250</v>
      </c>
      <c r="B11105" t="s">
        <v>687</v>
      </c>
    </row>
    <row r="11106" spans="1:2">
      <c r="A11106" t="s">
        <v>252</v>
      </c>
      <c r="B11106" t="s">
        <v>253</v>
      </c>
    </row>
    <row r="11107" spans="1:2">
      <c r="A11107" t="s">
        <v>867</v>
      </c>
    </row>
    <row r="11108" spans="1:2">
      <c r="A11108" t="s">
        <v>241</v>
      </c>
      <c r="B11108">
        <v>-3.4337</v>
      </c>
    </row>
    <row r="11109" spans="1:2">
      <c r="A11109" t="s">
        <v>242</v>
      </c>
      <c r="B11109">
        <v>0.13062499999999999</v>
      </c>
    </row>
    <row r="11110" spans="1:2">
      <c r="A11110" t="s">
        <v>243</v>
      </c>
      <c r="B11110">
        <v>0</v>
      </c>
    </row>
    <row r="11111" spans="1:2">
      <c r="A11111" t="s">
        <v>244</v>
      </c>
      <c r="B11111">
        <v>126</v>
      </c>
    </row>
    <row r="11112" spans="1:2">
      <c r="A11112" t="s">
        <v>169</v>
      </c>
      <c r="B11112" t="s">
        <v>747</v>
      </c>
    </row>
    <row r="11113" spans="1:2">
      <c r="A11113" t="s">
        <v>246</v>
      </c>
      <c r="B11113">
        <v>-4.4655199999999997</v>
      </c>
    </row>
    <row r="11114" spans="1:2">
      <c r="A11114" t="s">
        <v>247</v>
      </c>
      <c r="B11114">
        <v>-3.8801100000000002</v>
      </c>
    </row>
    <row r="11115" spans="1:2">
      <c r="A11115" t="s">
        <v>248</v>
      </c>
      <c r="B11115">
        <v>-3.5826699999999998</v>
      </c>
    </row>
    <row r="11116" spans="1:2">
      <c r="A11116" t="s">
        <v>265</v>
      </c>
      <c r="B11116">
        <v>0.05</v>
      </c>
    </row>
    <row r="11117" spans="1:2">
      <c r="A11117" t="s">
        <v>683</v>
      </c>
      <c r="B11117" t="s">
        <v>403</v>
      </c>
    </row>
    <row r="11118" spans="1:2">
      <c r="A11118" t="s">
        <v>684</v>
      </c>
      <c r="B11118" t="s">
        <v>706</v>
      </c>
    </row>
    <row r="11119" spans="1:2">
      <c r="A11119" t="s">
        <v>685</v>
      </c>
      <c r="B11119">
        <v>0.13059999999999999</v>
      </c>
    </row>
    <row r="11120" spans="1:2">
      <c r="A11120" t="s">
        <v>250</v>
      </c>
      <c r="B11120" t="s">
        <v>687</v>
      </c>
    </row>
    <row r="11121" spans="1:2">
      <c r="A11121" t="s">
        <v>252</v>
      </c>
      <c r="B11121" t="s">
        <v>253</v>
      </c>
    </row>
    <row r="11122" spans="1:2">
      <c r="A11122" t="s">
        <v>868</v>
      </c>
    </row>
    <row r="11123" spans="1:2">
      <c r="A11123" t="s">
        <v>241</v>
      </c>
      <c r="B11123">
        <v>-2.9199199999999998</v>
      </c>
    </row>
    <row r="11124" spans="1:2">
      <c r="A11124" t="s">
        <v>242</v>
      </c>
      <c r="B11124">
        <v>0.3347</v>
      </c>
    </row>
    <row r="11125" spans="1:2">
      <c r="A11125" t="s">
        <v>243</v>
      </c>
      <c r="B11125">
        <v>0</v>
      </c>
    </row>
    <row r="11126" spans="1:2">
      <c r="A11126" t="s">
        <v>244</v>
      </c>
      <c r="B11126">
        <v>126</v>
      </c>
    </row>
    <row r="11127" spans="1:2">
      <c r="A11127" t="s">
        <v>169</v>
      </c>
      <c r="B11127" t="s">
        <v>748</v>
      </c>
    </row>
    <row r="11128" spans="1:2">
      <c r="A11128" t="s">
        <v>246</v>
      </c>
      <c r="B11128">
        <v>-4.4655199999999997</v>
      </c>
    </row>
    <row r="11129" spans="1:2">
      <c r="A11129" t="s">
        <v>247</v>
      </c>
      <c r="B11129">
        <v>-3.8801100000000002</v>
      </c>
    </row>
    <row r="11130" spans="1:2">
      <c r="A11130" t="s">
        <v>248</v>
      </c>
      <c r="B11130">
        <v>-3.5826699999999998</v>
      </c>
    </row>
    <row r="11131" spans="1:2">
      <c r="A11131" t="s">
        <v>265</v>
      </c>
      <c r="B11131">
        <v>0.05</v>
      </c>
    </row>
    <row r="11132" spans="1:2">
      <c r="A11132" t="s">
        <v>683</v>
      </c>
      <c r="B11132" t="s">
        <v>403</v>
      </c>
    </row>
    <row r="11133" spans="1:2">
      <c r="A11133" t="s">
        <v>684</v>
      </c>
      <c r="B11133" t="s">
        <v>706</v>
      </c>
    </row>
    <row r="11134" spans="1:2">
      <c r="A11134" t="s">
        <v>685</v>
      </c>
      <c r="B11134">
        <v>0.3347</v>
      </c>
    </row>
    <row r="11135" spans="1:2">
      <c r="A11135" t="s">
        <v>250</v>
      </c>
      <c r="B11135" t="s">
        <v>687</v>
      </c>
    </row>
    <row r="11136" spans="1:2">
      <c r="A11136" t="s">
        <v>252</v>
      </c>
      <c r="B11136" t="s">
        <v>253</v>
      </c>
    </row>
    <row r="11137" spans="1:2">
      <c r="A11137" t="s">
        <v>869</v>
      </c>
    </row>
    <row r="11138" spans="1:2">
      <c r="A11138" t="s">
        <v>241</v>
      </c>
      <c r="B11138">
        <v>-2.8297500000000002</v>
      </c>
    </row>
    <row r="11139" spans="1:2">
      <c r="A11139" t="s">
        <v>242</v>
      </c>
      <c r="B11139">
        <v>0.38209399999999999</v>
      </c>
    </row>
    <row r="11140" spans="1:2">
      <c r="A11140" t="s">
        <v>243</v>
      </c>
      <c r="B11140">
        <v>0</v>
      </c>
    </row>
    <row r="11141" spans="1:2">
      <c r="A11141" t="s">
        <v>244</v>
      </c>
      <c r="B11141">
        <v>126</v>
      </c>
    </row>
    <row r="11142" spans="1:2">
      <c r="A11142" t="s">
        <v>169</v>
      </c>
      <c r="B11142" t="s">
        <v>749</v>
      </c>
    </row>
    <row r="11143" spans="1:2">
      <c r="A11143" t="s">
        <v>246</v>
      </c>
      <c r="B11143">
        <v>-4.4655199999999997</v>
      </c>
    </row>
    <row r="11144" spans="1:2">
      <c r="A11144" t="s">
        <v>247</v>
      </c>
      <c r="B11144">
        <v>-3.8801100000000002</v>
      </c>
    </row>
    <row r="11145" spans="1:2">
      <c r="A11145" t="s">
        <v>248</v>
      </c>
      <c r="B11145">
        <v>-3.5826699999999998</v>
      </c>
    </row>
    <row r="11146" spans="1:2">
      <c r="A11146" t="s">
        <v>265</v>
      </c>
      <c r="B11146">
        <v>0.05</v>
      </c>
    </row>
    <row r="11147" spans="1:2">
      <c r="A11147" t="s">
        <v>683</v>
      </c>
      <c r="B11147" t="s">
        <v>403</v>
      </c>
    </row>
    <row r="11148" spans="1:2">
      <c r="A11148" t="s">
        <v>684</v>
      </c>
      <c r="B11148" t="s">
        <v>706</v>
      </c>
    </row>
    <row r="11149" spans="1:2">
      <c r="A11149" t="s">
        <v>685</v>
      </c>
      <c r="B11149">
        <v>0.3821</v>
      </c>
    </row>
    <row r="11150" spans="1:2">
      <c r="A11150" t="s">
        <v>250</v>
      </c>
      <c r="B11150" t="s">
        <v>687</v>
      </c>
    </row>
    <row r="11151" spans="1:2">
      <c r="A11151" t="s">
        <v>252</v>
      </c>
      <c r="B11151" t="s">
        <v>253</v>
      </c>
    </row>
    <row r="11152" spans="1:2">
      <c r="A11152" t="s">
        <v>870</v>
      </c>
    </row>
    <row r="11153" spans="1:2">
      <c r="A11153" t="s">
        <v>241</v>
      </c>
      <c r="B11153">
        <v>-3.9139499999999998</v>
      </c>
    </row>
    <row r="11154" spans="1:2">
      <c r="A11154" t="s">
        <v>242</v>
      </c>
      <c r="B11154">
        <v>4.0119599999999998E-2</v>
      </c>
    </row>
    <row r="11155" spans="1:2">
      <c r="A11155" t="s">
        <v>243</v>
      </c>
      <c r="B11155">
        <v>0</v>
      </c>
    </row>
    <row r="11156" spans="1:2">
      <c r="A11156" t="s">
        <v>244</v>
      </c>
      <c r="B11156">
        <v>126</v>
      </c>
    </row>
    <row r="11157" spans="1:2">
      <c r="A11157" t="s">
        <v>169</v>
      </c>
      <c r="B11157" t="s">
        <v>750</v>
      </c>
    </row>
    <row r="11158" spans="1:2">
      <c r="A11158" t="s">
        <v>246</v>
      </c>
      <c r="B11158">
        <v>-4.4655199999999997</v>
      </c>
    </row>
    <row r="11159" spans="1:2">
      <c r="A11159" t="s">
        <v>247</v>
      </c>
      <c r="B11159">
        <v>-3.8801100000000002</v>
      </c>
    </row>
    <row r="11160" spans="1:2">
      <c r="A11160" t="s">
        <v>248</v>
      </c>
      <c r="B11160">
        <v>-3.5826699999999998</v>
      </c>
    </row>
    <row r="11161" spans="1:2">
      <c r="A11161" t="s">
        <v>265</v>
      </c>
      <c r="B11161">
        <v>0.05</v>
      </c>
    </row>
    <row r="11162" spans="1:2">
      <c r="A11162" t="s">
        <v>683</v>
      </c>
      <c r="B11162" t="s">
        <v>403</v>
      </c>
    </row>
    <row r="11163" spans="1:2">
      <c r="A11163" t="s">
        <v>684</v>
      </c>
      <c r="B11163" t="s">
        <v>706</v>
      </c>
    </row>
    <row r="11164" spans="1:2">
      <c r="A11164" t="s">
        <v>685</v>
      </c>
      <c r="B11164">
        <v>4.0099999999999997E-2</v>
      </c>
    </row>
    <row r="11165" spans="1:2">
      <c r="A11165" t="s">
        <v>250</v>
      </c>
      <c r="B11165" t="s">
        <v>697</v>
      </c>
    </row>
    <row r="11166" spans="1:2">
      <c r="A11166" t="s">
        <v>252</v>
      </c>
      <c r="B11166" t="s">
        <v>253</v>
      </c>
    </row>
    <row r="11167" spans="1:2">
      <c r="A11167" t="s">
        <v>871</v>
      </c>
    </row>
    <row r="11168" spans="1:2">
      <c r="A11168" t="s">
        <v>241</v>
      </c>
      <c r="B11168">
        <v>-5.3278299999999996</v>
      </c>
    </row>
    <row r="11169" spans="1:2">
      <c r="A11169" t="s">
        <v>242</v>
      </c>
      <c r="B11169">
        <v>2.6754699999999998E-4</v>
      </c>
    </row>
    <row r="11170" spans="1:2">
      <c r="A11170" t="s">
        <v>243</v>
      </c>
      <c r="B11170">
        <v>0</v>
      </c>
    </row>
    <row r="11171" spans="1:2">
      <c r="A11171" t="s">
        <v>244</v>
      </c>
      <c r="B11171">
        <v>126</v>
      </c>
    </row>
    <row r="11172" spans="1:2">
      <c r="A11172" t="s">
        <v>169</v>
      </c>
      <c r="B11172" t="s">
        <v>751</v>
      </c>
    </row>
    <row r="11173" spans="1:2">
      <c r="A11173" t="s">
        <v>246</v>
      </c>
      <c r="B11173">
        <v>-4.4655199999999997</v>
      </c>
    </row>
    <row r="11174" spans="1:2">
      <c r="A11174" t="s">
        <v>247</v>
      </c>
      <c r="B11174">
        <v>-3.8801100000000002</v>
      </c>
    </row>
    <row r="11175" spans="1:2">
      <c r="A11175" t="s">
        <v>248</v>
      </c>
      <c r="B11175">
        <v>-3.5826699999999998</v>
      </c>
    </row>
    <row r="11176" spans="1:2">
      <c r="A11176" t="s">
        <v>265</v>
      </c>
      <c r="B11176">
        <v>0.05</v>
      </c>
    </row>
    <row r="11177" spans="1:2">
      <c r="A11177" t="s">
        <v>683</v>
      </c>
      <c r="B11177" t="s">
        <v>403</v>
      </c>
    </row>
    <row r="11178" spans="1:2">
      <c r="A11178" t="s">
        <v>684</v>
      </c>
      <c r="B11178" t="s">
        <v>706</v>
      </c>
    </row>
    <row r="11179" spans="1:2">
      <c r="A11179" t="s">
        <v>685</v>
      </c>
      <c r="B11179">
        <v>2.9999999999999997E-4</v>
      </c>
    </row>
    <row r="11180" spans="1:2">
      <c r="A11180" t="s">
        <v>250</v>
      </c>
      <c r="B11180" t="s">
        <v>697</v>
      </c>
    </row>
    <row r="11181" spans="1:2">
      <c r="A11181" t="s">
        <v>252</v>
      </c>
      <c r="B11181" t="s">
        <v>253</v>
      </c>
    </row>
    <row r="11182" spans="1:2">
      <c r="A11182" t="s">
        <v>872</v>
      </c>
    </row>
    <row r="11183" spans="1:2">
      <c r="A11183" t="s">
        <v>241</v>
      </c>
      <c r="B11183">
        <v>-3.6599599999999999</v>
      </c>
    </row>
    <row r="11184" spans="1:2">
      <c r="A11184" t="s">
        <v>242</v>
      </c>
      <c r="B11184">
        <v>7.7645900000000004E-2</v>
      </c>
    </row>
    <row r="11185" spans="1:2">
      <c r="A11185" t="s">
        <v>243</v>
      </c>
      <c r="B11185">
        <v>0</v>
      </c>
    </row>
    <row r="11186" spans="1:2">
      <c r="A11186" t="s">
        <v>244</v>
      </c>
      <c r="B11186">
        <v>126</v>
      </c>
    </row>
    <row r="11187" spans="1:2">
      <c r="A11187" t="s">
        <v>169</v>
      </c>
      <c r="B11187" t="s">
        <v>752</v>
      </c>
    </row>
    <row r="11188" spans="1:2">
      <c r="A11188" t="s">
        <v>246</v>
      </c>
      <c r="B11188">
        <v>-4.4655199999999997</v>
      </c>
    </row>
    <row r="11189" spans="1:2">
      <c r="A11189" t="s">
        <v>247</v>
      </c>
      <c r="B11189">
        <v>-3.8801100000000002</v>
      </c>
    </row>
    <row r="11190" spans="1:2">
      <c r="A11190" t="s">
        <v>248</v>
      </c>
      <c r="B11190">
        <v>-3.5826699999999998</v>
      </c>
    </row>
    <row r="11191" spans="1:2">
      <c r="A11191" t="s">
        <v>265</v>
      </c>
      <c r="B11191">
        <v>0.05</v>
      </c>
    </row>
    <row r="11192" spans="1:2">
      <c r="A11192" t="s">
        <v>683</v>
      </c>
      <c r="B11192" t="s">
        <v>403</v>
      </c>
    </row>
    <row r="11193" spans="1:2">
      <c r="A11193" t="s">
        <v>684</v>
      </c>
      <c r="B11193" t="s">
        <v>706</v>
      </c>
    </row>
    <row r="11194" spans="1:2">
      <c r="A11194" t="s">
        <v>685</v>
      </c>
      <c r="B11194">
        <v>7.7600000000000002E-2</v>
      </c>
    </row>
    <row r="11195" spans="1:2">
      <c r="A11195" t="s">
        <v>250</v>
      </c>
      <c r="B11195" t="s">
        <v>687</v>
      </c>
    </row>
    <row r="11196" spans="1:2">
      <c r="A11196" t="s">
        <v>252</v>
      </c>
      <c r="B11196" t="s">
        <v>253</v>
      </c>
    </row>
    <row r="11197" spans="1:2">
      <c r="A11197" t="s">
        <v>873</v>
      </c>
    </row>
    <row r="11198" spans="1:2">
      <c r="A11198" t="s">
        <v>241</v>
      </c>
      <c r="B11198">
        <v>-3.4904000000000002</v>
      </c>
    </row>
    <row r="11199" spans="1:2">
      <c r="A11199" t="s">
        <v>242</v>
      </c>
      <c r="B11199">
        <v>0.11536299999999999</v>
      </c>
    </row>
    <row r="11200" spans="1:2">
      <c r="A11200" t="s">
        <v>243</v>
      </c>
      <c r="B11200">
        <v>0</v>
      </c>
    </row>
    <row r="11201" spans="1:2">
      <c r="A11201" t="s">
        <v>244</v>
      </c>
      <c r="B11201">
        <v>126</v>
      </c>
    </row>
    <row r="11202" spans="1:2">
      <c r="A11202" t="s">
        <v>169</v>
      </c>
      <c r="B11202" t="s">
        <v>753</v>
      </c>
    </row>
    <row r="11203" spans="1:2">
      <c r="A11203" t="s">
        <v>246</v>
      </c>
      <c r="B11203">
        <v>-4.4655199999999997</v>
      </c>
    </row>
    <row r="11204" spans="1:2">
      <c r="A11204" t="s">
        <v>247</v>
      </c>
      <c r="B11204">
        <v>-3.8801100000000002</v>
      </c>
    </row>
    <row r="11205" spans="1:2">
      <c r="A11205" t="s">
        <v>248</v>
      </c>
      <c r="B11205">
        <v>-3.5826699999999998</v>
      </c>
    </row>
    <row r="11206" spans="1:2">
      <c r="A11206" t="s">
        <v>265</v>
      </c>
      <c r="B11206">
        <v>0.05</v>
      </c>
    </row>
    <row r="11207" spans="1:2">
      <c r="A11207" t="s">
        <v>683</v>
      </c>
      <c r="B11207" t="s">
        <v>403</v>
      </c>
    </row>
    <row r="11208" spans="1:2">
      <c r="A11208" t="s">
        <v>684</v>
      </c>
      <c r="B11208" t="s">
        <v>706</v>
      </c>
    </row>
    <row r="11209" spans="1:2">
      <c r="A11209" t="s">
        <v>685</v>
      </c>
      <c r="B11209">
        <v>0.1154</v>
      </c>
    </row>
    <row r="11210" spans="1:2">
      <c r="A11210" t="s">
        <v>250</v>
      </c>
      <c r="B11210" t="s">
        <v>687</v>
      </c>
    </row>
    <row r="11211" spans="1:2">
      <c r="A11211" t="s">
        <v>252</v>
      </c>
      <c r="B11211" t="s">
        <v>253</v>
      </c>
    </row>
    <row r="11212" spans="1:2">
      <c r="A11212" t="s">
        <v>874</v>
      </c>
    </row>
    <row r="11213" spans="1:2">
      <c r="A11213" t="s">
        <v>241</v>
      </c>
      <c r="B11213">
        <v>-3.9457300000000002</v>
      </c>
    </row>
    <row r="11214" spans="1:2">
      <c r="A11214" t="s">
        <v>242</v>
      </c>
      <c r="B11214">
        <v>3.67327E-2</v>
      </c>
    </row>
    <row r="11215" spans="1:2">
      <c r="A11215" t="s">
        <v>243</v>
      </c>
      <c r="B11215">
        <v>0</v>
      </c>
    </row>
    <row r="11216" spans="1:2">
      <c r="A11216" t="s">
        <v>244</v>
      </c>
      <c r="B11216">
        <v>126</v>
      </c>
    </row>
    <row r="11217" spans="1:2">
      <c r="A11217" t="s">
        <v>169</v>
      </c>
      <c r="B11217" t="s">
        <v>754</v>
      </c>
    </row>
    <row r="11218" spans="1:2">
      <c r="A11218" t="s">
        <v>246</v>
      </c>
      <c r="B11218">
        <v>-4.4655199999999997</v>
      </c>
    </row>
    <row r="11219" spans="1:2">
      <c r="A11219" t="s">
        <v>247</v>
      </c>
      <c r="B11219">
        <v>-3.8801100000000002</v>
      </c>
    </row>
    <row r="11220" spans="1:2">
      <c r="A11220" t="s">
        <v>248</v>
      </c>
      <c r="B11220">
        <v>-3.5826699999999998</v>
      </c>
    </row>
    <row r="11221" spans="1:2">
      <c r="A11221" t="s">
        <v>265</v>
      </c>
      <c r="B11221">
        <v>0.05</v>
      </c>
    </row>
    <row r="11222" spans="1:2">
      <c r="A11222" t="s">
        <v>683</v>
      </c>
      <c r="B11222" t="s">
        <v>403</v>
      </c>
    </row>
    <row r="11223" spans="1:2">
      <c r="A11223" t="s">
        <v>684</v>
      </c>
      <c r="B11223" t="s">
        <v>706</v>
      </c>
    </row>
    <row r="11224" spans="1:2">
      <c r="A11224" t="s">
        <v>685</v>
      </c>
      <c r="B11224">
        <v>3.6700000000000003E-2</v>
      </c>
    </row>
    <row r="11225" spans="1:2">
      <c r="A11225" t="s">
        <v>250</v>
      </c>
      <c r="B11225" t="s">
        <v>697</v>
      </c>
    </row>
    <row r="11226" spans="1:2">
      <c r="A11226" t="s">
        <v>252</v>
      </c>
      <c r="B11226" t="s">
        <v>253</v>
      </c>
    </row>
    <row r="11227" spans="1:2">
      <c r="A11227" t="s">
        <v>657</v>
      </c>
    </row>
    <row r="11228" spans="1:2">
      <c r="A11228" t="s">
        <v>241</v>
      </c>
      <c r="B11228">
        <v>-11.329700000000001</v>
      </c>
    </row>
    <row r="11229" spans="1:2">
      <c r="A11229" t="s">
        <v>242</v>
      </c>
      <c r="B11229" s="10">
        <v>4.5037099999999999E-18</v>
      </c>
    </row>
    <row r="11230" spans="1:2">
      <c r="A11230" t="s">
        <v>243</v>
      </c>
      <c r="B11230">
        <v>0</v>
      </c>
    </row>
    <row r="11231" spans="1:2">
      <c r="A11231" t="s">
        <v>244</v>
      </c>
      <c r="B11231">
        <v>126</v>
      </c>
    </row>
    <row r="11232" spans="1:2">
      <c r="A11232" t="s">
        <v>169</v>
      </c>
      <c r="B11232" t="s">
        <v>710</v>
      </c>
    </row>
    <row r="11233" spans="1:2">
      <c r="A11233" t="s">
        <v>246</v>
      </c>
      <c r="B11233">
        <v>-4.4655199999999997</v>
      </c>
    </row>
    <row r="11234" spans="1:2">
      <c r="A11234" t="s">
        <v>247</v>
      </c>
      <c r="B11234">
        <v>-3.8801100000000002</v>
      </c>
    </row>
    <row r="11235" spans="1:2">
      <c r="A11235" t="s">
        <v>248</v>
      </c>
      <c r="B11235">
        <v>-3.5826699999999998</v>
      </c>
    </row>
    <row r="11236" spans="1:2">
      <c r="A11236" t="s">
        <v>265</v>
      </c>
      <c r="B11236">
        <v>0.05</v>
      </c>
    </row>
    <row r="11237" spans="1:2">
      <c r="A11237" t="s">
        <v>683</v>
      </c>
      <c r="B11237" t="s">
        <v>403</v>
      </c>
    </row>
    <row r="11238" spans="1:2">
      <c r="A11238" t="s">
        <v>684</v>
      </c>
      <c r="B11238" t="s">
        <v>706</v>
      </c>
    </row>
    <row r="11239" spans="1:2">
      <c r="A11239" t="s">
        <v>685</v>
      </c>
      <c r="B11239">
        <v>0</v>
      </c>
    </row>
    <row r="11240" spans="1:2">
      <c r="A11240" t="s">
        <v>250</v>
      </c>
      <c r="B11240" t="s">
        <v>697</v>
      </c>
    </row>
    <row r="11241" spans="1:2">
      <c r="A11241" t="s">
        <v>252</v>
      </c>
      <c r="B11241" t="s">
        <v>253</v>
      </c>
    </row>
    <row r="11242" spans="1:2">
      <c r="A11242" t="s">
        <v>658</v>
      </c>
    </row>
    <row r="11243" spans="1:2">
      <c r="A11243" t="s">
        <v>241</v>
      </c>
      <c r="B11243">
        <v>-11.329700000000001</v>
      </c>
    </row>
    <row r="11244" spans="1:2">
      <c r="A11244" t="s">
        <v>242</v>
      </c>
      <c r="B11244" s="10">
        <v>4.5037099999999999E-18</v>
      </c>
    </row>
    <row r="11245" spans="1:2">
      <c r="A11245" t="s">
        <v>243</v>
      </c>
      <c r="B11245">
        <v>0</v>
      </c>
    </row>
    <row r="11246" spans="1:2">
      <c r="A11246" t="s">
        <v>244</v>
      </c>
      <c r="B11246">
        <v>126</v>
      </c>
    </row>
    <row r="11247" spans="1:2">
      <c r="A11247" t="s">
        <v>169</v>
      </c>
      <c r="B11247" t="s">
        <v>698</v>
      </c>
    </row>
    <row r="11248" spans="1:2">
      <c r="A11248" t="s">
        <v>246</v>
      </c>
      <c r="B11248">
        <v>-4.4655199999999997</v>
      </c>
    </row>
    <row r="11249" spans="1:2">
      <c r="A11249" t="s">
        <v>247</v>
      </c>
      <c r="B11249">
        <v>-3.8801100000000002</v>
      </c>
    </row>
    <row r="11250" spans="1:2">
      <c r="A11250" t="s">
        <v>248</v>
      </c>
      <c r="B11250">
        <v>-3.5826699999999998</v>
      </c>
    </row>
    <row r="11251" spans="1:2">
      <c r="A11251" t="s">
        <v>265</v>
      </c>
      <c r="B11251">
        <v>0.05</v>
      </c>
    </row>
    <row r="11252" spans="1:2">
      <c r="A11252" t="s">
        <v>683</v>
      </c>
      <c r="B11252" t="s">
        <v>403</v>
      </c>
    </row>
    <row r="11253" spans="1:2">
      <c r="A11253" t="s">
        <v>684</v>
      </c>
      <c r="B11253" t="s">
        <v>706</v>
      </c>
    </row>
    <row r="11254" spans="1:2">
      <c r="A11254" t="s">
        <v>685</v>
      </c>
      <c r="B11254">
        <v>0</v>
      </c>
    </row>
    <row r="11255" spans="1:2">
      <c r="A11255" t="s">
        <v>250</v>
      </c>
      <c r="B11255" t="s">
        <v>697</v>
      </c>
    </row>
    <row r="11256" spans="1:2">
      <c r="A11256" t="s">
        <v>252</v>
      </c>
      <c r="B11256" t="s">
        <v>253</v>
      </c>
    </row>
    <row r="11257" spans="1:2">
      <c r="A11257" t="s">
        <v>659</v>
      </c>
    </row>
    <row r="11258" spans="1:2">
      <c r="A11258" t="s">
        <v>241</v>
      </c>
      <c r="B11258">
        <v>-6.4183399999999997</v>
      </c>
    </row>
    <row r="11259" spans="1:2">
      <c r="A11259" t="s">
        <v>242</v>
      </c>
      <c r="B11259" s="10">
        <v>1.6430199999999999E-6</v>
      </c>
    </row>
    <row r="11260" spans="1:2">
      <c r="A11260" t="s">
        <v>243</v>
      </c>
      <c r="B11260">
        <v>3</v>
      </c>
    </row>
    <row r="11261" spans="1:2">
      <c r="A11261" t="s">
        <v>244</v>
      </c>
      <c r="B11261">
        <v>123</v>
      </c>
    </row>
    <row r="11262" spans="1:2">
      <c r="A11262" t="s">
        <v>169</v>
      </c>
      <c r="B11262" t="s">
        <v>711</v>
      </c>
    </row>
    <row r="11263" spans="1:2">
      <c r="A11263" t="s">
        <v>246</v>
      </c>
      <c r="B11263">
        <v>-4.4678899999999997</v>
      </c>
    </row>
    <row r="11264" spans="1:2">
      <c r="A11264" t="s">
        <v>247</v>
      </c>
      <c r="B11264">
        <v>-3.8812899999999999</v>
      </c>
    </row>
    <row r="11265" spans="1:2">
      <c r="A11265" t="s">
        <v>248</v>
      </c>
      <c r="B11265">
        <v>-3.5834000000000001</v>
      </c>
    </row>
    <row r="11266" spans="1:2">
      <c r="A11266" t="s">
        <v>265</v>
      </c>
      <c r="B11266">
        <v>0.05</v>
      </c>
    </row>
    <row r="11267" spans="1:2">
      <c r="A11267" t="s">
        <v>683</v>
      </c>
      <c r="B11267" t="s">
        <v>403</v>
      </c>
    </row>
    <row r="11268" spans="1:2">
      <c r="A11268" t="s">
        <v>684</v>
      </c>
      <c r="B11268" t="s">
        <v>706</v>
      </c>
    </row>
    <row r="11269" spans="1:2">
      <c r="A11269" t="s">
        <v>685</v>
      </c>
      <c r="B11269">
        <v>0</v>
      </c>
    </row>
    <row r="11270" spans="1:2">
      <c r="A11270" t="s">
        <v>250</v>
      </c>
      <c r="B11270" t="s">
        <v>697</v>
      </c>
    </row>
    <row r="11271" spans="1:2">
      <c r="A11271" t="s">
        <v>252</v>
      </c>
      <c r="B11271" t="s">
        <v>253</v>
      </c>
    </row>
    <row r="11272" spans="1:2">
      <c r="A11272" t="s">
        <v>660</v>
      </c>
    </row>
    <row r="11273" spans="1:2">
      <c r="A11273" t="s">
        <v>241</v>
      </c>
      <c r="B11273">
        <v>-5.6238999999999999</v>
      </c>
    </row>
    <row r="11274" spans="1:2">
      <c r="A11274" t="s">
        <v>242</v>
      </c>
      <c r="B11274" s="10">
        <v>7.32695E-5</v>
      </c>
    </row>
    <row r="11275" spans="1:2">
      <c r="A11275" t="s">
        <v>243</v>
      </c>
      <c r="B11275">
        <v>3</v>
      </c>
    </row>
    <row r="11276" spans="1:2">
      <c r="A11276" t="s">
        <v>244</v>
      </c>
      <c r="B11276">
        <v>123</v>
      </c>
    </row>
    <row r="11277" spans="1:2">
      <c r="A11277" t="s">
        <v>169</v>
      </c>
      <c r="B11277" t="s">
        <v>712</v>
      </c>
    </row>
    <row r="11278" spans="1:2">
      <c r="A11278" t="s">
        <v>246</v>
      </c>
      <c r="B11278">
        <v>-4.4678899999999997</v>
      </c>
    </row>
    <row r="11279" spans="1:2">
      <c r="A11279" t="s">
        <v>247</v>
      </c>
      <c r="B11279">
        <v>-3.8812899999999999</v>
      </c>
    </row>
    <row r="11280" spans="1:2">
      <c r="A11280" t="s">
        <v>248</v>
      </c>
      <c r="B11280">
        <v>-3.5834000000000001</v>
      </c>
    </row>
    <row r="11281" spans="1:2">
      <c r="A11281" t="s">
        <v>265</v>
      </c>
      <c r="B11281">
        <v>0.05</v>
      </c>
    </row>
    <row r="11282" spans="1:2">
      <c r="A11282" t="s">
        <v>683</v>
      </c>
      <c r="B11282" t="s">
        <v>403</v>
      </c>
    </row>
    <row r="11283" spans="1:2">
      <c r="A11283" t="s">
        <v>684</v>
      </c>
      <c r="B11283" t="s">
        <v>706</v>
      </c>
    </row>
    <row r="11284" spans="1:2">
      <c r="A11284" t="s">
        <v>685</v>
      </c>
      <c r="B11284">
        <v>1E-4</v>
      </c>
    </row>
    <row r="11285" spans="1:2">
      <c r="A11285" t="s">
        <v>250</v>
      </c>
      <c r="B11285" t="s">
        <v>697</v>
      </c>
    </row>
    <row r="11286" spans="1:2">
      <c r="A11286" t="s">
        <v>252</v>
      </c>
      <c r="B11286" t="s">
        <v>253</v>
      </c>
    </row>
    <row r="11287" spans="1:2">
      <c r="A11287" t="s">
        <v>875</v>
      </c>
    </row>
    <row r="11288" spans="1:2">
      <c r="A11288" t="s">
        <v>241</v>
      </c>
      <c r="B11288">
        <v>-10.446999999999999</v>
      </c>
    </row>
    <row r="11289" spans="1:2">
      <c r="A11289" t="s">
        <v>242</v>
      </c>
      <c r="B11289" s="10">
        <v>4.11768E-16</v>
      </c>
    </row>
    <row r="11290" spans="1:2">
      <c r="A11290" t="s">
        <v>243</v>
      </c>
      <c r="B11290">
        <v>0</v>
      </c>
    </row>
    <row r="11291" spans="1:2">
      <c r="A11291" t="s">
        <v>244</v>
      </c>
      <c r="B11291">
        <v>126</v>
      </c>
    </row>
    <row r="11292" spans="1:2">
      <c r="A11292" t="s">
        <v>169</v>
      </c>
      <c r="B11292" t="s">
        <v>735</v>
      </c>
    </row>
    <row r="11293" spans="1:2">
      <c r="A11293" t="s">
        <v>246</v>
      </c>
      <c r="B11293">
        <v>-4.4655199999999997</v>
      </c>
    </row>
    <row r="11294" spans="1:2">
      <c r="A11294" t="s">
        <v>247</v>
      </c>
      <c r="B11294">
        <v>-3.8801100000000002</v>
      </c>
    </row>
    <row r="11295" spans="1:2">
      <c r="A11295" t="s">
        <v>248</v>
      </c>
      <c r="B11295">
        <v>-3.5826699999999998</v>
      </c>
    </row>
    <row r="11296" spans="1:2">
      <c r="A11296" t="s">
        <v>265</v>
      </c>
      <c r="B11296">
        <v>0.05</v>
      </c>
    </row>
    <row r="11297" spans="1:2">
      <c r="A11297" t="s">
        <v>683</v>
      </c>
      <c r="B11297" t="s">
        <v>403</v>
      </c>
    </row>
    <row r="11298" spans="1:2">
      <c r="A11298" t="s">
        <v>684</v>
      </c>
      <c r="B11298" t="s">
        <v>706</v>
      </c>
    </row>
    <row r="11299" spans="1:2">
      <c r="A11299" t="s">
        <v>685</v>
      </c>
      <c r="B11299">
        <v>0</v>
      </c>
    </row>
    <row r="11300" spans="1:2">
      <c r="A11300" t="s">
        <v>250</v>
      </c>
      <c r="B11300" t="s">
        <v>697</v>
      </c>
    </row>
    <row r="11301" spans="1:2">
      <c r="A11301" t="s">
        <v>252</v>
      </c>
      <c r="B11301" t="s">
        <v>253</v>
      </c>
    </row>
    <row r="11302" spans="1:2">
      <c r="A11302" t="s">
        <v>876</v>
      </c>
    </row>
    <row r="11303" spans="1:2">
      <c r="A11303" t="s">
        <v>241</v>
      </c>
      <c r="B11303">
        <v>-10.446999999999999</v>
      </c>
    </row>
    <row r="11304" spans="1:2">
      <c r="A11304" t="s">
        <v>242</v>
      </c>
      <c r="B11304" s="10">
        <v>4.11768E-16</v>
      </c>
    </row>
    <row r="11305" spans="1:2">
      <c r="A11305" t="s">
        <v>243</v>
      </c>
      <c r="B11305">
        <v>0</v>
      </c>
    </row>
    <row r="11306" spans="1:2">
      <c r="A11306" t="s">
        <v>244</v>
      </c>
      <c r="B11306">
        <v>126</v>
      </c>
    </row>
    <row r="11307" spans="1:2">
      <c r="A11307" t="s">
        <v>169</v>
      </c>
      <c r="B11307" t="s">
        <v>736</v>
      </c>
    </row>
    <row r="11308" spans="1:2">
      <c r="A11308" t="s">
        <v>246</v>
      </c>
      <c r="B11308">
        <v>-4.4655199999999997</v>
      </c>
    </row>
    <row r="11309" spans="1:2">
      <c r="A11309" t="s">
        <v>247</v>
      </c>
      <c r="B11309">
        <v>-3.8801100000000002</v>
      </c>
    </row>
    <row r="11310" spans="1:2">
      <c r="A11310" t="s">
        <v>248</v>
      </c>
      <c r="B11310">
        <v>-3.5826699999999998</v>
      </c>
    </row>
    <row r="11311" spans="1:2">
      <c r="A11311" t="s">
        <v>265</v>
      </c>
      <c r="B11311">
        <v>0.05</v>
      </c>
    </row>
    <row r="11312" spans="1:2">
      <c r="A11312" t="s">
        <v>683</v>
      </c>
      <c r="B11312" t="s">
        <v>403</v>
      </c>
    </row>
    <row r="11313" spans="1:2">
      <c r="A11313" t="s">
        <v>684</v>
      </c>
      <c r="B11313" t="s">
        <v>706</v>
      </c>
    </row>
    <row r="11314" spans="1:2">
      <c r="A11314" t="s">
        <v>685</v>
      </c>
      <c r="B11314">
        <v>0</v>
      </c>
    </row>
    <row r="11315" spans="1:2">
      <c r="A11315" t="s">
        <v>250</v>
      </c>
      <c r="B11315" t="s">
        <v>697</v>
      </c>
    </row>
    <row r="11316" spans="1:2">
      <c r="A11316" t="s">
        <v>252</v>
      </c>
      <c r="B11316" t="s">
        <v>253</v>
      </c>
    </row>
    <row r="11317" spans="1:2">
      <c r="A11317" t="s">
        <v>877</v>
      </c>
    </row>
    <row r="11318" spans="1:2">
      <c r="A11318" t="s">
        <v>241</v>
      </c>
      <c r="B11318">
        <v>-10.130000000000001</v>
      </c>
    </row>
    <row r="11319" spans="1:2">
      <c r="A11319" t="s">
        <v>242</v>
      </c>
      <c r="B11319" s="10">
        <v>2.2511899999999998E-15</v>
      </c>
    </row>
    <row r="11320" spans="1:2">
      <c r="A11320" t="s">
        <v>243</v>
      </c>
      <c r="B11320">
        <v>0</v>
      </c>
    </row>
    <row r="11321" spans="1:2">
      <c r="A11321" t="s">
        <v>244</v>
      </c>
      <c r="B11321">
        <v>126</v>
      </c>
    </row>
    <row r="11322" spans="1:2">
      <c r="A11322" t="s">
        <v>169</v>
      </c>
      <c r="B11322" t="s">
        <v>737</v>
      </c>
    </row>
    <row r="11323" spans="1:2">
      <c r="A11323" t="s">
        <v>246</v>
      </c>
      <c r="B11323">
        <v>-4.4655199999999997</v>
      </c>
    </row>
    <row r="11324" spans="1:2">
      <c r="A11324" t="s">
        <v>247</v>
      </c>
      <c r="B11324">
        <v>-3.8801100000000002</v>
      </c>
    </row>
    <row r="11325" spans="1:2">
      <c r="A11325" t="s">
        <v>248</v>
      </c>
      <c r="B11325">
        <v>-3.5826699999999998</v>
      </c>
    </row>
    <row r="11326" spans="1:2">
      <c r="A11326" t="s">
        <v>265</v>
      </c>
      <c r="B11326">
        <v>0.05</v>
      </c>
    </row>
    <row r="11327" spans="1:2">
      <c r="A11327" t="s">
        <v>683</v>
      </c>
      <c r="B11327" t="s">
        <v>403</v>
      </c>
    </row>
    <row r="11328" spans="1:2">
      <c r="A11328" t="s">
        <v>684</v>
      </c>
      <c r="B11328" t="s">
        <v>706</v>
      </c>
    </row>
    <row r="11329" spans="1:2">
      <c r="A11329" t="s">
        <v>685</v>
      </c>
      <c r="B11329">
        <v>0</v>
      </c>
    </row>
    <row r="11330" spans="1:2">
      <c r="A11330" t="s">
        <v>250</v>
      </c>
      <c r="B11330" t="s">
        <v>697</v>
      </c>
    </row>
    <row r="11331" spans="1:2">
      <c r="A11331" t="s">
        <v>252</v>
      </c>
      <c r="B11331" t="s">
        <v>253</v>
      </c>
    </row>
    <row r="11332" spans="1:2">
      <c r="A11332" t="s">
        <v>878</v>
      </c>
    </row>
    <row r="11333" spans="1:2">
      <c r="A11333" t="s">
        <v>241</v>
      </c>
      <c r="B11333">
        <v>-9.3774099999999994</v>
      </c>
    </row>
    <row r="11334" spans="1:2">
      <c r="A11334" t="s">
        <v>242</v>
      </c>
      <c r="B11334" s="10">
        <v>1.42605E-13</v>
      </c>
    </row>
    <row r="11335" spans="1:2">
      <c r="A11335" t="s">
        <v>243</v>
      </c>
      <c r="B11335">
        <v>0</v>
      </c>
    </row>
    <row r="11336" spans="1:2">
      <c r="A11336" t="s">
        <v>244</v>
      </c>
      <c r="B11336">
        <v>126</v>
      </c>
    </row>
    <row r="11337" spans="1:2">
      <c r="A11337" t="s">
        <v>169</v>
      </c>
      <c r="B11337" t="s">
        <v>738</v>
      </c>
    </row>
    <row r="11338" spans="1:2">
      <c r="A11338" t="s">
        <v>246</v>
      </c>
      <c r="B11338">
        <v>-4.4655199999999997</v>
      </c>
    </row>
    <row r="11339" spans="1:2">
      <c r="A11339" t="s">
        <v>247</v>
      </c>
      <c r="B11339">
        <v>-3.8801100000000002</v>
      </c>
    </row>
    <row r="11340" spans="1:2">
      <c r="A11340" t="s">
        <v>248</v>
      </c>
      <c r="B11340">
        <v>-3.5826699999999998</v>
      </c>
    </row>
    <row r="11341" spans="1:2">
      <c r="A11341" t="s">
        <v>265</v>
      </c>
      <c r="B11341">
        <v>0.05</v>
      </c>
    </row>
    <row r="11342" spans="1:2">
      <c r="A11342" t="s">
        <v>683</v>
      </c>
      <c r="B11342" t="s">
        <v>403</v>
      </c>
    </row>
    <row r="11343" spans="1:2">
      <c r="A11343" t="s">
        <v>684</v>
      </c>
      <c r="B11343" t="s">
        <v>706</v>
      </c>
    </row>
    <row r="11344" spans="1:2">
      <c r="A11344" t="s">
        <v>685</v>
      </c>
      <c r="B11344">
        <v>0</v>
      </c>
    </row>
    <row r="11345" spans="1:2">
      <c r="A11345" t="s">
        <v>250</v>
      </c>
      <c r="B11345" t="s">
        <v>697</v>
      </c>
    </row>
    <row r="11346" spans="1:2">
      <c r="A11346" t="s">
        <v>252</v>
      </c>
      <c r="B11346" t="s">
        <v>253</v>
      </c>
    </row>
    <row r="11347" spans="1:2">
      <c r="A11347" t="s">
        <v>879</v>
      </c>
    </row>
    <row r="11348" spans="1:2">
      <c r="A11348" t="s">
        <v>241</v>
      </c>
      <c r="B11348">
        <v>-9.3629800000000003</v>
      </c>
    </row>
    <row r="11349" spans="1:2">
      <c r="A11349" t="s">
        <v>242</v>
      </c>
      <c r="B11349" s="10">
        <v>1.5459600000000001E-13</v>
      </c>
    </row>
    <row r="11350" spans="1:2">
      <c r="A11350" t="s">
        <v>243</v>
      </c>
      <c r="B11350">
        <v>0</v>
      </c>
    </row>
    <row r="11351" spans="1:2">
      <c r="A11351" t="s">
        <v>244</v>
      </c>
      <c r="B11351">
        <v>126</v>
      </c>
    </row>
    <row r="11352" spans="1:2">
      <c r="A11352" t="s">
        <v>169</v>
      </c>
      <c r="B11352" t="s">
        <v>739</v>
      </c>
    </row>
    <row r="11353" spans="1:2">
      <c r="A11353" t="s">
        <v>246</v>
      </c>
      <c r="B11353">
        <v>-4.4655199999999997</v>
      </c>
    </row>
    <row r="11354" spans="1:2">
      <c r="A11354" t="s">
        <v>247</v>
      </c>
      <c r="B11354">
        <v>-3.8801100000000002</v>
      </c>
    </row>
    <row r="11355" spans="1:2">
      <c r="A11355" t="s">
        <v>248</v>
      </c>
      <c r="B11355">
        <v>-3.5826699999999998</v>
      </c>
    </row>
    <row r="11356" spans="1:2">
      <c r="A11356" t="s">
        <v>265</v>
      </c>
      <c r="B11356">
        <v>0.05</v>
      </c>
    </row>
    <row r="11357" spans="1:2">
      <c r="A11357" t="s">
        <v>683</v>
      </c>
      <c r="B11357" t="s">
        <v>403</v>
      </c>
    </row>
    <row r="11358" spans="1:2">
      <c r="A11358" t="s">
        <v>684</v>
      </c>
      <c r="B11358" t="s">
        <v>706</v>
      </c>
    </row>
    <row r="11359" spans="1:2">
      <c r="A11359" t="s">
        <v>685</v>
      </c>
      <c r="B11359">
        <v>0</v>
      </c>
    </row>
    <row r="11360" spans="1:2">
      <c r="A11360" t="s">
        <v>250</v>
      </c>
      <c r="B11360" t="s">
        <v>697</v>
      </c>
    </row>
    <row r="11361" spans="1:2">
      <c r="A11361" t="s">
        <v>252</v>
      </c>
      <c r="B11361" t="s">
        <v>253</v>
      </c>
    </row>
    <row r="11362" spans="1:2">
      <c r="A11362" t="s">
        <v>880</v>
      </c>
    </row>
    <row r="11363" spans="1:2">
      <c r="A11363" t="s">
        <v>241</v>
      </c>
      <c r="B11363">
        <v>-9.3629800000000003</v>
      </c>
    </row>
    <row r="11364" spans="1:2">
      <c r="A11364" t="s">
        <v>242</v>
      </c>
      <c r="B11364" s="10">
        <v>1.5459600000000001E-13</v>
      </c>
    </row>
    <row r="11365" spans="1:2">
      <c r="A11365" t="s">
        <v>243</v>
      </c>
      <c r="B11365">
        <v>0</v>
      </c>
    </row>
    <row r="11366" spans="1:2">
      <c r="A11366" t="s">
        <v>244</v>
      </c>
      <c r="B11366">
        <v>126</v>
      </c>
    </row>
    <row r="11367" spans="1:2">
      <c r="A11367" t="s">
        <v>169</v>
      </c>
      <c r="B11367" t="s">
        <v>740</v>
      </c>
    </row>
    <row r="11368" spans="1:2">
      <c r="A11368" t="s">
        <v>246</v>
      </c>
      <c r="B11368">
        <v>-4.4655199999999997</v>
      </c>
    </row>
    <row r="11369" spans="1:2">
      <c r="A11369" t="s">
        <v>247</v>
      </c>
      <c r="B11369">
        <v>-3.8801100000000002</v>
      </c>
    </row>
    <row r="11370" spans="1:2">
      <c r="A11370" t="s">
        <v>248</v>
      </c>
      <c r="B11370">
        <v>-3.5826699999999998</v>
      </c>
    </row>
    <row r="11371" spans="1:2">
      <c r="A11371" t="s">
        <v>265</v>
      </c>
      <c r="B11371">
        <v>0.05</v>
      </c>
    </row>
    <row r="11372" spans="1:2">
      <c r="A11372" t="s">
        <v>683</v>
      </c>
      <c r="B11372" t="s">
        <v>403</v>
      </c>
    </row>
    <row r="11373" spans="1:2">
      <c r="A11373" t="s">
        <v>684</v>
      </c>
      <c r="B11373" t="s">
        <v>706</v>
      </c>
    </row>
    <row r="11374" spans="1:2">
      <c r="A11374" t="s">
        <v>685</v>
      </c>
      <c r="B11374">
        <v>0</v>
      </c>
    </row>
    <row r="11375" spans="1:2">
      <c r="A11375" t="s">
        <v>250</v>
      </c>
      <c r="B11375" t="s">
        <v>697</v>
      </c>
    </row>
    <row r="11376" spans="1:2">
      <c r="A11376" t="s">
        <v>252</v>
      </c>
      <c r="B11376" t="s">
        <v>253</v>
      </c>
    </row>
    <row r="11377" spans="1:2">
      <c r="A11377" t="s">
        <v>881</v>
      </c>
    </row>
    <row r="11378" spans="1:2">
      <c r="A11378" t="s">
        <v>241</v>
      </c>
      <c r="B11378">
        <v>-8.7159800000000001</v>
      </c>
    </row>
    <row r="11379" spans="1:2">
      <c r="A11379" t="s">
        <v>242</v>
      </c>
      <c r="B11379" s="10">
        <v>5.90832E-12</v>
      </c>
    </row>
    <row r="11380" spans="1:2">
      <c r="A11380" t="s">
        <v>243</v>
      </c>
      <c r="B11380">
        <v>1</v>
      </c>
    </row>
    <row r="11381" spans="1:2">
      <c r="A11381" t="s">
        <v>244</v>
      </c>
      <c r="B11381">
        <v>125</v>
      </c>
    </row>
    <row r="11382" spans="1:2">
      <c r="A11382" t="s">
        <v>169</v>
      </c>
      <c r="B11382" t="s">
        <v>741</v>
      </c>
    </row>
    <row r="11383" spans="1:2">
      <c r="A11383" t="s">
        <v>246</v>
      </c>
      <c r="B11383">
        <v>-4.4663000000000004</v>
      </c>
    </row>
    <row r="11384" spans="1:2">
      <c r="A11384" t="s">
        <v>247</v>
      </c>
      <c r="B11384">
        <v>-3.8805000000000001</v>
      </c>
    </row>
    <row r="11385" spans="1:2">
      <c r="A11385" t="s">
        <v>248</v>
      </c>
      <c r="B11385">
        <v>-3.58291</v>
      </c>
    </row>
    <row r="11386" spans="1:2">
      <c r="A11386" t="s">
        <v>265</v>
      </c>
      <c r="B11386">
        <v>0.05</v>
      </c>
    </row>
    <row r="11387" spans="1:2">
      <c r="A11387" t="s">
        <v>683</v>
      </c>
      <c r="B11387" t="s">
        <v>403</v>
      </c>
    </row>
    <row r="11388" spans="1:2">
      <c r="A11388" t="s">
        <v>684</v>
      </c>
      <c r="B11388" t="s">
        <v>706</v>
      </c>
    </row>
    <row r="11389" spans="1:2">
      <c r="A11389" t="s">
        <v>685</v>
      </c>
      <c r="B11389">
        <v>0</v>
      </c>
    </row>
    <row r="11390" spans="1:2">
      <c r="A11390" t="s">
        <v>250</v>
      </c>
      <c r="B11390" t="s">
        <v>697</v>
      </c>
    </row>
    <row r="11391" spans="1:2">
      <c r="A11391" t="s">
        <v>252</v>
      </c>
      <c r="B11391" t="s">
        <v>253</v>
      </c>
    </row>
    <row r="11392" spans="1:2">
      <c r="A11392" t="s">
        <v>882</v>
      </c>
    </row>
    <row r="11393" spans="1:2">
      <c r="A11393" t="s">
        <v>241</v>
      </c>
      <c r="B11393">
        <v>-8.6207600000000006</v>
      </c>
    </row>
    <row r="11394" spans="1:2">
      <c r="A11394" t="s">
        <v>242</v>
      </c>
      <c r="B11394" s="10">
        <v>1.0120500000000001E-11</v>
      </c>
    </row>
    <row r="11395" spans="1:2">
      <c r="A11395" t="s">
        <v>243</v>
      </c>
      <c r="B11395">
        <v>0</v>
      </c>
    </row>
    <row r="11396" spans="1:2">
      <c r="A11396" t="s">
        <v>244</v>
      </c>
      <c r="B11396">
        <v>126</v>
      </c>
    </row>
    <row r="11397" spans="1:2">
      <c r="A11397" t="s">
        <v>169</v>
      </c>
      <c r="B11397" t="s">
        <v>742</v>
      </c>
    </row>
    <row r="11398" spans="1:2">
      <c r="A11398" t="s">
        <v>246</v>
      </c>
      <c r="B11398">
        <v>-4.4655199999999997</v>
      </c>
    </row>
    <row r="11399" spans="1:2">
      <c r="A11399" t="s">
        <v>247</v>
      </c>
      <c r="B11399">
        <v>-3.8801100000000002</v>
      </c>
    </row>
    <row r="11400" spans="1:2">
      <c r="A11400" t="s">
        <v>248</v>
      </c>
      <c r="B11400">
        <v>-3.5826699999999998</v>
      </c>
    </row>
    <row r="11401" spans="1:2">
      <c r="A11401" t="s">
        <v>265</v>
      </c>
      <c r="B11401">
        <v>0.05</v>
      </c>
    </row>
    <row r="11402" spans="1:2">
      <c r="A11402" t="s">
        <v>683</v>
      </c>
      <c r="B11402" t="s">
        <v>403</v>
      </c>
    </row>
    <row r="11403" spans="1:2">
      <c r="A11403" t="s">
        <v>684</v>
      </c>
      <c r="B11403" t="s">
        <v>706</v>
      </c>
    </row>
    <row r="11404" spans="1:2">
      <c r="A11404" t="s">
        <v>685</v>
      </c>
      <c r="B11404">
        <v>0</v>
      </c>
    </row>
    <row r="11405" spans="1:2">
      <c r="A11405" t="s">
        <v>250</v>
      </c>
      <c r="B11405" t="s">
        <v>697</v>
      </c>
    </row>
    <row r="11406" spans="1:2">
      <c r="A11406" t="s">
        <v>252</v>
      </c>
      <c r="B11406" t="s">
        <v>253</v>
      </c>
    </row>
    <row r="11407" spans="1:2">
      <c r="A11407" t="s">
        <v>883</v>
      </c>
    </row>
    <row r="11408" spans="1:2">
      <c r="A11408" t="s">
        <v>241</v>
      </c>
      <c r="B11408">
        <v>-14.5138</v>
      </c>
    </row>
    <row r="11409" spans="1:2">
      <c r="A11409" t="s">
        <v>242</v>
      </c>
      <c r="B11409" s="10">
        <v>2.2613899999999999E-23</v>
      </c>
    </row>
    <row r="11410" spans="1:2">
      <c r="A11410" t="s">
        <v>243</v>
      </c>
      <c r="B11410">
        <v>0</v>
      </c>
    </row>
    <row r="11411" spans="1:2">
      <c r="A11411" t="s">
        <v>244</v>
      </c>
      <c r="B11411">
        <v>126</v>
      </c>
    </row>
    <row r="11412" spans="1:2">
      <c r="A11412" t="s">
        <v>169</v>
      </c>
      <c r="B11412" t="s">
        <v>755</v>
      </c>
    </row>
    <row r="11413" spans="1:2">
      <c r="A11413" t="s">
        <v>246</v>
      </c>
      <c r="B11413">
        <v>-4.4655199999999997</v>
      </c>
    </row>
    <row r="11414" spans="1:2">
      <c r="A11414" t="s">
        <v>247</v>
      </c>
      <c r="B11414">
        <v>-3.8801100000000002</v>
      </c>
    </row>
    <row r="11415" spans="1:2">
      <c r="A11415" t="s">
        <v>248</v>
      </c>
      <c r="B11415">
        <v>-3.5826699999999998</v>
      </c>
    </row>
    <row r="11416" spans="1:2">
      <c r="A11416" t="s">
        <v>265</v>
      </c>
      <c r="B11416">
        <v>0.05</v>
      </c>
    </row>
    <row r="11417" spans="1:2">
      <c r="A11417" t="s">
        <v>683</v>
      </c>
      <c r="B11417" t="s">
        <v>403</v>
      </c>
    </row>
    <row r="11418" spans="1:2">
      <c r="A11418" t="s">
        <v>684</v>
      </c>
      <c r="B11418" t="s">
        <v>706</v>
      </c>
    </row>
    <row r="11419" spans="1:2">
      <c r="A11419" t="s">
        <v>685</v>
      </c>
      <c r="B11419">
        <v>0</v>
      </c>
    </row>
    <row r="11420" spans="1:2">
      <c r="A11420" t="s">
        <v>250</v>
      </c>
      <c r="B11420" t="s">
        <v>697</v>
      </c>
    </row>
    <row r="11421" spans="1:2">
      <c r="A11421" t="s">
        <v>252</v>
      </c>
      <c r="B11421" t="s">
        <v>253</v>
      </c>
    </row>
    <row r="11422" spans="1:2">
      <c r="A11422" t="s">
        <v>884</v>
      </c>
    </row>
    <row r="11423" spans="1:2">
      <c r="A11423" t="s">
        <v>241</v>
      </c>
      <c r="B11423">
        <v>-11.3795</v>
      </c>
    </row>
    <row r="11424" spans="1:2">
      <c r="A11424" t="s">
        <v>242</v>
      </c>
      <c r="B11424" s="10">
        <v>3.5296600000000001E-18</v>
      </c>
    </row>
    <row r="11425" spans="1:2">
      <c r="A11425" t="s">
        <v>243</v>
      </c>
      <c r="B11425">
        <v>0</v>
      </c>
    </row>
    <row r="11426" spans="1:2">
      <c r="A11426" t="s">
        <v>244</v>
      </c>
      <c r="B11426">
        <v>126</v>
      </c>
    </row>
    <row r="11427" spans="1:2">
      <c r="A11427" t="s">
        <v>169</v>
      </c>
      <c r="B11427" t="s">
        <v>756</v>
      </c>
    </row>
    <row r="11428" spans="1:2">
      <c r="A11428" t="s">
        <v>246</v>
      </c>
      <c r="B11428">
        <v>-4.4655199999999997</v>
      </c>
    </row>
    <row r="11429" spans="1:2">
      <c r="A11429" t="s">
        <v>247</v>
      </c>
      <c r="B11429">
        <v>-3.8801100000000002</v>
      </c>
    </row>
    <row r="11430" spans="1:2">
      <c r="A11430" t="s">
        <v>248</v>
      </c>
      <c r="B11430">
        <v>-3.5826699999999998</v>
      </c>
    </row>
    <row r="11431" spans="1:2">
      <c r="A11431" t="s">
        <v>265</v>
      </c>
      <c r="B11431">
        <v>0.05</v>
      </c>
    </row>
    <row r="11432" spans="1:2">
      <c r="A11432" t="s">
        <v>683</v>
      </c>
      <c r="B11432" t="s">
        <v>403</v>
      </c>
    </row>
    <row r="11433" spans="1:2">
      <c r="A11433" t="s">
        <v>684</v>
      </c>
      <c r="B11433" t="s">
        <v>706</v>
      </c>
    </row>
    <row r="11434" spans="1:2">
      <c r="A11434" t="s">
        <v>685</v>
      </c>
      <c r="B11434">
        <v>0</v>
      </c>
    </row>
    <row r="11435" spans="1:2">
      <c r="A11435" t="s">
        <v>250</v>
      </c>
      <c r="B11435" t="s">
        <v>697</v>
      </c>
    </row>
    <row r="11436" spans="1:2">
      <c r="A11436" t="s">
        <v>252</v>
      </c>
      <c r="B11436" t="s">
        <v>253</v>
      </c>
    </row>
    <row r="11437" spans="1:2">
      <c r="A11437" t="s">
        <v>885</v>
      </c>
    </row>
    <row r="11438" spans="1:2">
      <c r="A11438" t="s">
        <v>241</v>
      </c>
      <c r="B11438">
        <v>-11.165100000000001</v>
      </c>
    </row>
    <row r="11439" spans="1:2">
      <c r="A11439" t="s">
        <v>242</v>
      </c>
      <c r="B11439" s="10">
        <v>1.0166200000000001E-17</v>
      </c>
    </row>
    <row r="11440" spans="1:2">
      <c r="A11440" t="s">
        <v>243</v>
      </c>
      <c r="B11440">
        <v>0</v>
      </c>
    </row>
    <row r="11441" spans="1:2">
      <c r="A11441" t="s">
        <v>244</v>
      </c>
      <c r="B11441">
        <v>126</v>
      </c>
    </row>
    <row r="11442" spans="1:2">
      <c r="A11442" t="s">
        <v>169</v>
      </c>
      <c r="B11442" t="s">
        <v>757</v>
      </c>
    </row>
    <row r="11443" spans="1:2">
      <c r="A11443" t="s">
        <v>246</v>
      </c>
      <c r="B11443">
        <v>-4.4655199999999997</v>
      </c>
    </row>
    <row r="11444" spans="1:2">
      <c r="A11444" t="s">
        <v>247</v>
      </c>
      <c r="B11444">
        <v>-3.8801100000000002</v>
      </c>
    </row>
    <row r="11445" spans="1:2">
      <c r="A11445" t="s">
        <v>248</v>
      </c>
      <c r="B11445">
        <v>-3.5826699999999998</v>
      </c>
    </row>
    <row r="11446" spans="1:2">
      <c r="A11446" t="s">
        <v>265</v>
      </c>
      <c r="B11446">
        <v>0.05</v>
      </c>
    </row>
    <row r="11447" spans="1:2">
      <c r="A11447" t="s">
        <v>683</v>
      </c>
      <c r="B11447" t="s">
        <v>403</v>
      </c>
    </row>
    <row r="11448" spans="1:2">
      <c r="A11448" t="s">
        <v>684</v>
      </c>
      <c r="B11448" t="s">
        <v>706</v>
      </c>
    </row>
    <row r="11449" spans="1:2">
      <c r="A11449" t="s">
        <v>685</v>
      </c>
      <c r="B11449">
        <v>0</v>
      </c>
    </row>
    <row r="11450" spans="1:2">
      <c r="A11450" t="s">
        <v>250</v>
      </c>
      <c r="B11450" t="s">
        <v>697</v>
      </c>
    </row>
    <row r="11451" spans="1:2">
      <c r="A11451" t="s">
        <v>252</v>
      </c>
      <c r="B11451" t="s">
        <v>253</v>
      </c>
    </row>
    <row r="11452" spans="1:2">
      <c r="A11452" t="s">
        <v>886</v>
      </c>
    </row>
    <row r="11453" spans="1:2">
      <c r="A11453" t="s">
        <v>241</v>
      </c>
      <c r="B11453">
        <v>-5.6652699999999996</v>
      </c>
    </row>
    <row r="11454" spans="1:2">
      <c r="A11454" t="s">
        <v>242</v>
      </c>
      <c r="B11454" s="10">
        <v>6.0795099999999997E-5</v>
      </c>
    </row>
    <row r="11455" spans="1:2">
      <c r="A11455" t="s">
        <v>243</v>
      </c>
      <c r="B11455">
        <v>3</v>
      </c>
    </row>
    <row r="11456" spans="1:2">
      <c r="A11456" t="s">
        <v>244</v>
      </c>
      <c r="B11456">
        <v>123</v>
      </c>
    </row>
    <row r="11457" spans="1:2">
      <c r="A11457" t="s">
        <v>169</v>
      </c>
      <c r="B11457" t="s">
        <v>758</v>
      </c>
    </row>
    <row r="11458" spans="1:2">
      <c r="A11458" t="s">
        <v>246</v>
      </c>
      <c r="B11458">
        <v>-4.4678899999999997</v>
      </c>
    </row>
    <row r="11459" spans="1:2">
      <c r="A11459" t="s">
        <v>247</v>
      </c>
      <c r="B11459">
        <v>-3.8812899999999999</v>
      </c>
    </row>
    <row r="11460" spans="1:2">
      <c r="A11460" t="s">
        <v>248</v>
      </c>
      <c r="B11460">
        <v>-3.5834000000000001</v>
      </c>
    </row>
    <row r="11461" spans="1:2">
      <c r="A11461" t="s">
        <v>265</v>
      </c>
      <c r="B11461">
        <v>0.05</v>
      </c>
    </row>
    <row r="11462" spans="1:2">
      <c r="A11462" t="s">
        <v>683</v>
      </c>
      <c r="B11462" t="s">
        <v>403</v>
      </c>
    </row>
    <row r="11463" spans="1:2">
      <c r="A11463" t="s">
        <v>684</v>
      </c>
      <c r="B11463" t="s">
        <v>706</v>
      </c>
    </row>
    <row r="11464" spans="1:2">
      <c r="A11464" t="s">
        <v>685</v>
      </c>
      <c r="B11464">
        <v>1E-4</v>
      </c>
    </row>
    <row r="11465" spans="1:2">
      <c r="A11465" t="s">
        <v>250</v>
      </c>
      <c r="B11465" t="s">
        <v>697</v>
      </c>
    </row>
    <row r="11466" spans="1:2">
      <c r="A11466" t="s">
        <v>252</v>
      </c>
      <c r="B11466" t="s">
        <v>253</v>
      </c>
    </row>
    <row r="11467" spans="1:2">
      <c r="A11467" t="s">
        <v>887</v>
      </c>
    </row>
    <row r="11468" spans="1:2">
      <c r="A11468" t="s">
        <v>241</v>
      </c>
      <c r="B11468">
        <v>-13.9039</v>
      </c>
    </row>
    <row r="11469" spans="1:2">
      <c r="A11469" t="s">
        <v>242</v>
      </c>
      <c r="B11469" s="10">
        <v>1.2710600000000001E-22</v>
      </c>
    </row>
    <row r="11470" spans="1:2">
      <c r="A11470" t="s">
        <v>243</v>
      </c>
      <c r="B11470">
        <v>0</v>
      </c>
    </row>
    <row r="11471" spans="1:2">
      <c r="A11471" t="s">
        <v>244</v>
      </c>
      <c r="B11471">
        <v>126</v>
      </c>
    </row>
    <row r="11472" spans="1:2">
      <c r="A11472" t="s">
        <v>169</v>
      </c>
      <c r="B11472" t="s">
        <v>759</v>
      </c>
    </row>
    <row r="11473" spans="1:2">
      <c r="A11473" t="s">
        <v>246</v>
      </c>
      <c r="B11473">
        <v>-4.4655199999999997</v>
      </c>
    </row>
    <row r="11474" spans="1:2">
      <c r="A11474" t="s">
        <v>247</v>
      </c>
      <c r="B11474">
        <v>-3.8801100000000002</v>
      </c>
    </row>
    <row r="11475" spans="1:2">
      <c r="A11475" t="s">
        <v>248</v>
      </c>
      <c r="B11475">
        <v>-3.5826699999999998</v>
      </c>
    </row>
    <row r="11476" spans="1:2">
      <c r="A11476" t="s">
        <v>265</v>
      </c>
      <c r="B11476">
        <v>0.05</v>
      </c>
    </row>
    <row r="11477" spans="1:2">
      <c r="A11477" t="s">
        <v>683</v>
      </c>
      <c r="B11477" t="s">
        <v>403</v>
      </c>
    </row>
    <row r="11478" spans="1:2">
      <c r="A11478" t="s">
        <v>684</v>
      </c>
      <c r="B11478" t="s">
        <v>706</v>
      </c>
    </row>
    <row r="11479" spans="1:2">
      <c r="A11479" t="s">
        <v>685</v>
      </c>
      <c r="B11479">
        <v>0</v>
      </c>
    </row>
    <row r="11480" spans="1:2">
      <c r="A11480" t="s">
        <v>250</v>
      </c>
      <c r="B11480" t="s">
        <v>697</v>
      </c>
    </row>
    <row r="11481" spans="1:2">
      <c r="A11481" t="s">
        <v>252</v>
      </c>
      <c r="B11481" t="s">
        <v>253</v>
      </c>
    </row>
    <row r="11482" spans="1:2">
      <c r="A11482" t="s">
        <v>888</v>
      </c>
    </row>
    <row r="11483" spans="1:2">
      <c r="A11483" t="s">
        <v>241</v>
      </c>
      <c r="B11483">
        <v>-10.501099999999999</v>
      </c>
    </row>
    <row r="11484" spans="1:2">
      <c r="A11484" t="s">
        <v>242</v>
      </c>
      <c r="B11484" s="10">
        <v>3.09227E-16</v>
      </c>
    </row>
    <row r="11485" spans="1:2">
      <c r="A11485" t="s">
        <v>243</v>
      </c>
      <c r="B11485">
        <v>0</v>
      </c>
    </row>
    <row r="11486" spans="1:2">
      <c r="A11486" t="s">
        <v>244</v>
      </c>
      <c r="B11486">
        <v>126</v>
      </c>
    </row>
    <row r="11487" spans="1:2">
      <c r="A11487" t="s">
        <v>169</v>
      </c>
      <c r="B11487" t="s">
        <v>760</v>
      </c>
    </row>
    <row r="11488" spans="1:2">
      <c r="A11488" t="s">
        <v>246</v>
      </c>
      <c r="B11488">
        <v>-4.4655199999999997</v>
      </c>
    </row>
    <row r="11489" spans="1:2">
      <c r="A11489" t="s">
        <v>247</v>
      </c>
      <c r="B11489">
        <v>-3.8801100000000002</v>
      </c>
    </row>
    <row r="11490" spans="1:2">
      <c r="A11490" t="s">
        <v>248</v>
      </c>
      <c r="B11490">
        <v>-3.5826699999999998</v>
      </c>
    </row>
    <row r="11491" spans="1:2">
      <c r="A11491" t="s">
        <v>265</v>
      </c>
      <c r="B11491">
        <v>0.05</v>
      </c>
    </row>
    <row r="11492" spans="1:2">
      <c r="A11492" t="s">
        <v>683</v>
      </c>
      <c r="B11492" t="s">
        <v>403</v>
      </c>
    </row>
    <row r="11493" spans="1:2">
      <c r="A11493" t="s">
        <v>684</v>
      </c>
      <c r="B11493" t="s">
        <v>706</v>
      </c>
    </row>
    <row r="11494" spans="1:2">
      <c r="A11494" t="s">
        <v>685</v>
      </c>
      <c r="B11494">
        <v>0</v>
      </c>
    </row>
    <row r="11495" spans="1:2">
      <c r="A11495" t="s">
        <v>250</v>
      </c>
      <c r="B11495" t="s">
        <v>697</v>
      </c>
    </row>
    <row r="11496" spans="1:2">
      <c r="A11496" t="s">
        <v>252</v>
      </c>
      <c r="B11496" t="s">
        <v>253</v>
      </c>
    </row>
    <row r="11497" spans="1:2">
      <c r="A11497" t="s">
        <v>889</v>
      </c>
    </row>
    <row r="11498" spans="1:2">
      <c r="A11498" t="s">
        <v>241</v>
      </c>
      <c r="B11498">
        <v>-10.145300000000001</v>
      </c>
    </row>
    <row r="11499" spans="1:2">
      <c r="A11499" t="s">
        <v>242</v>
      </c>
      <c r="B11499" s="10">
        <v>2.0729600000000001E-15</v>
      </c>
    </row>
    <row r="11500" spans="1:2">
      <c r="A11500" t="s">
        <v>243</v>
      </c>
      <c r="B11500">
        <v>0</v>
      </c>
    </row>
    <row r="11501" spans="1:2">
      <c r="A11501" t="s">
        <v>244</v>
      </c>
      <c r="B11501">
        <v>126</v>
      </c>
    </row>
    <row r="11502" spans="1:2">
      <c r="A11502" t="s">
        <v>169</v>
      </c>
      <c r="B11502" t="s">
        <v>761</v>
      </c>
    </row>
    <row r="11503" spans="1:2">
      <c r="A11503" t="s">
        <v>246</v>
      </c>
      <c r="B11503">
        <v>-4.4655199999999997</v>
      </c>
    </row>
    <row r="11504" spans="1:2">
      <c r="A11504" t="s">
        <v>247</v>
      </c>
      <c r="B11504">
        <v>-3.8801100000000002</v>
      </c>
    </row>
    <row r="11505" spans="1:2">
      <c r="A11505" t="s">
        <v>248</v>
      </c>
      <c r="B11505">
        <v>-3.5826699999999998</v>
      </c>
    </row>
    <row r="11506" spans="1:2">
      <c r="A11506" t="s">
        <v>265</v>
      </c>
      <c r="B11506">
        <v>0.05</v>
      </c>
    </row>
    <row r="11507" spans="1:2">
      <c r="A11507" t="s">
        <v>683</v>
      </c>
      <c r="B11507" t="s">
        <v>403</v>
      </c>
    </row>
    <row r="11508" spans="1:2">
      <c r="A11508" t="s">
        <v>684</v>
      </c>
      <c r="B11508" t="s">
        <v>706</v>
      </c>
    </row>
    <row r="11509" spans="1:2">
      <c r="A11509" t="s">
        <v>685</v>
      </c>
      <c r="B11509">
        <v>0</v>
      </c>
    </row>
    <row r="11510" spans="1:2">
      <c r="A11510" t="s">
        <v>250</v>
      </c>
      <c r="B11510" t="s">
        <v>697</v>
      </c>
    </row>
    <row r="11511" spans="1:2">
      <c r="A11511" t="s">
        <v>252</v>
      </c>
      <c r="B11511" t="s">
        <v>253</v>
      </c>
    </row>
    <row r="11512" spans="1:2">
      <c r="A11512" t="s">
        <v>890</v>
      </c>
    </row>
    <row r="11513" spans="1:2">
      <c r="A11513" t="s">
        <v>241</v>
      </c>
      <c r="B11513">
        <v>-9.4634300000000007</v>
      </c>
    </row>
    <row r="11514" spans="1:2">
      <c r="A11514" t="s">
        <v>242</v>
      </c>
      <c r="B11514" s="10">
        <v>8.8199100000000003E-14</v>
      </c>
    </row>
    <row r="11515" spans="1:2">
      <c r="A11515" t="s">
        <v>243</v>
      </c>
      <c r="B11515">
        <v>0</v>
      </c>
    </row>
    <row r="11516" spans="1:2">
      <c r="A11516" t="s">
        <v>244</v>
      </c>
      <c r="B11516">
        <v>126</v>
      </c>
    </row>
    <row r="11517" spans="1:2">
      <c r="A11517" t="s">
        <v>169</v>
      </c>
      <c r="B11517" t="s">
        <v>762</v>
      </c>
    </row>
    <row r="11518" spans="1:2">
      <c r="A11518" t="s">
        <v>246</v>
      </c>
      <c r="B11518">
        <v>-4.4655199999999997</v>
      </c>
    </row>
    <row r="11519" spans="1:2">
      <c r="A11519" t="s">
        <v>247</v>
      </c>
      <c r="B11519">
        <v>-3.8801100000000002</v>
      </c>
    </row>
    <row r="11520" spans="1:2">
      <c r="A11520" t="s">
        <v>248</v>
      </c>
      <c r="B11520">
        <v>-3.5826699999999998</v>
      </c>
    </row>
    <row r="11521" spans="1:2">
      <c r="A11521" t="s">
        <v>265</v>
      </c>
      <c r="B11521">
        <v>0.05</v>
      </c>
    </row>
    <row r="11522" spans="1:2">
      <c r="A11522" t="s">
        <v>683</v>
      </c>
      <c r="B11522" t="s">
        <v>403</v>
      </c>
    </row>
    <row r="11523" spans="1:2">
      <c r="A11523" t="s">
        <v>684</v>
      </c>
      <c r="B11523" t="s">
        <v>706</v>
      </c>
    </row>
    <row r="11524" spans="1:2">
      <c r="A11524" t="s">
        <v>685</v>
      </c>
      <c r="B11524">
        <v>0</v>
      </c>
    </row>
    <row r="11525" spans="1:2">
      <c r="A11525" t="s">
        <v>250</v>
      </c>
      <c r="B11525" t="s">
        <v>697</v>
      </c>
    </row>
    <row r="11526" spans="1:2">
      <c r="A11526" t="s">
        <v>252</v>
      </c>
      <c r="B11526" t="s">
        <v>253</v>
      </c>
    </row>
    <row r="11527" spans="1:2">
      <c r="A11527" t="s">
        <v>891</v>
      </c>
    </row>
    <row r="11528" spans="1:2">
      <c r="A11528" t="s">
        <v>241</v>
      </c>
      <c r="B11528">
        <v>-10.635999999999999</v>
      </c>
    </row>
    <row r="11529" spans="1:2">
      <c r="A11529" t="s">
        <v>242</v>
      </c>
      <c r="B11529" s="10">
        <v>1.52123E-16</v>
      </c>
    </row>
    <row r="11530" spans="1:2">
      <c r="A11530" t="s">
        <v>243</v>
      </c>
      <c r="B11530">
        <v>1</v>
      </c>
    </row>
    <row r="11531" spans="1:2">
      <c r="A11531" t="s">
        <v>244</v>
      </c>
      <c r="B11531">
        <v>125</v>
      </c>
    </row>
    <row r="11532" spans="1:2">
      <c r="A11532" t="s">
        <v>169</v>
      </c>
      <c r="B11532" t="s">
        <v>763</v>
      </c>
    </row>
    <row r="11533" spans="1:2">
      <c r="A11533" t="s">
        <v>246</v>
      </c>
      <c r="B11533">
        <v>-4.4663000000000004</v>
      </c>
    </row>
    <row r="11534" spans="1:2">
      <c r="A11534" t="s">
        <v>247</v>
      </c>
      <c r="B11534">
        <v>-3.8805000000000001</v>
      </c>
    </row>
    <row r="11535" spans="1:2">
      <c r="A11535" t="s">
        <v>248</v>
      </c>
      <c r="B11535">
        <v>-3.58291</v>
      </c>
    </row>
    <row r="11536" spans="1:2">
      <c r="A11536" t="s">
        <v>265</v>
      </c>
      <c r="B11536">
        <v>0.05</v>
      </c>
    </row>
    <row r="11537" spans="1:2">
      <c r="A11537" t="s">
        <v>683</v>
      </c>
      <c r="B11537" t="s">
        <v>403</v>
      </c>
    </row>
    <row r="11538" spans="1:2">
      <c r="A11538" t="s">
        <v>684</v>
      </c>
      <c r="B11538" t="s">
        <v>706</v>
      </c>
    </row>
    <row r="11539" spans="1:2">
      <c r="A11539" t="s">
        <v>685</v>
      </c>
      <c r="B11539">
        <v>0</v>
      </c>
    </row>
    <row r="11540" spans="1:2">
      <c r="A11540" t="s">
        <v>250</v>
      </c>
      <c r="B11540" t="s">
        <v>697</v>
      </c>
    </row>
    <row r="11541" spans="1:2">
      <c r="A11541" t="s">
        <v>252</v>
      </c>
      <c r="B11541" t="s">
        <v>253</v>
      </c>
    </row>
    <row r="11542" spans="1:2">
      <c r="A11542" t="s">
        <v>892</v>
      </c>
    </row>
    <row r="11543" spans="1:2">
      <c r="A11543" t="s">
        <v>241</v>
      </c>
      <c r="B11543">
        <v>-9.4705300000000001</v>
      </c>
    </row>
    <row r="11544" spans="1:2">
      <c r="A11544" t="s">
        <v>242</v>
      </c>
      <c r="B11544" s="10">
        <v>8.4774799999999995E-14</v>
      </c>
    </row>
    <row r="11545" spans="1:2">
      <c r="A11545" t="s">
        <v>243</v>
      </c>
      <c r="B11545">
        <v>0</v>
      </c>
    </row>
    <row r="11546" spans="1:2">
      <c r="A11546" t="s">
        <v>244</v>
      </c>
      <c r="B11546">
        <v>126</v>
      </c>
    </row>
    <row r="11547" spans="1:2">
      <c r="A11547" t="s">
        <v>169</v>
      </c>
      <c r="B11547" t="s">
        <v>764</v>
      </c>
    </row>
    <row r="11548" spans="1:2">
      <c r="A11548" t="s">
        <v>246</v>
      </c>
      <c r="B11548">
        <v>-4.4655199999999997</v>
      </c>
    </row>
    <row r="11549" spans="1:2">
      <c r="A11549" t="s">
        <v>247</v>
      </c>
      <c r="B11549">
        <v>-3.8801100000000002</v>
      </c>
    </row>
    <row r="11550" spans="1:2">
      <c r="A11550" t="s">
        <v>248</v>
      </c>
      <c r="B11550">
        <v>-3.5826699999999998</v>
      </c>
    </row>
    <row r="11551" spans="1:2">
      <c r="A11551" t="s">
        <v>265</v>
      </c>
      <c r="B11551">
        <v>0.05</v>
      </c>
    </row>
    <row r="11552" spans="1:2">
      <c r="A11552" t="s">
        <v>683</v>
      </c>
      <c r="B11552" t="s">
        <v>403</v>
      </c>
    </row>
    <row r="11553" spans="1:2">
      <c r="A11553" t="s">
        <v>684</v>
      </c>
      <c r="B11553" t="s">
        <v>706</v>
      </c>
    </row>
    <row r="11554" spans="1:2">
      <c r="A11554" t="s">
        <v>685</v>
      </c>
      <c r="B11554">
        <v>0</v>
      </c>
    </row>
    <row r="11555" spans="1:2">
      <c r="A11555" t="s">
        <v>250</v>
      </c>
      <c r="B11555" t="s">
        <v>697</v>
      </c>
    </row>
    <row r="11556" spans="1:2">
      <c r="A11556" t="s">
        <v>252</v>
      </c>
      <c r="B11556" t="s">
        <v>253</v>
      </c>
    </row>
    <row r="11557" spans="1:2">
      <c r="A11557" t="s">
        <v>893</v>
      </c>
    </row>
    <row r="11558" spans="1:2">
      <c r="A11558" t="s">
        <v>241</v>
      </c>
      <c r="B11558">
        <v>-8.5026799999999998</v>
      </c>
    </row>
    <row r="11559" spans="1:2">
      <c r="A11559" t="s">
        <v>242</v>
      </c>
      <c r="B11559" s="10">
        <v>1.9724199999999999E-11</v>
      </c>
    </row>
    <row r="11560" spans="1:2">
      <c r="A11560" t="s">
        <v>243</v>
      </c>
      <c r="B11560">
        <v>1</v>
      </c>
    </row>
    <row r="11561" spans="1:2">
      <c r="A11561" t="s">
        <v>244</v>
      </c>
      <c r="B11561">
        <v>125</v>
      </c>
    </row>
    <row r="11562" spans="1:2">
      <c r="A11562" t="s">
        <v>169</v>
      </c>
      <c r="B11562" t="s">
        <v>765</v>
      </c>
    </row>
    <row r="11563" spans="1:2">
      <c r="A11563" t="s">
        <v>246</v>
      </c>
      <c r="B11563">
        <v>-4.4663000000000004</v>
      </c>
    </row>
    <row r="11564" spans="1:2">
      <c r="A11564" t="s">
        <v>247</v>
      </c>
      <c r="B11564">
        <v>-3.8805000000000001</v>
      </c>
    </row>
    <row r="11565" spans="1:2">
      <c r="A11565" t="s">
        <v>248</v>
      </c>
      <c r="B11565">
        <v>-3.58291</v>
      </c>
    </row>
    <row r="11566" spans="1:2">
      <c r="A11566" t="s">
        <v>265</v>
      </c>
      <c r="B11566">
        <v>0.05</v>
      </c>
    </row>
    <row r="11567" spans="1:2">
      <c r="A11567" t="s">
        <v>683</v>
      </c>
      <c r="B11567" t="s">
        <v>403</v>
      </c>
    </row>
    <row r="11568" spans="1:2">
      <c r="A11568" t="s">
        <v>684</v>
      </c>
      <c r="B11568" t="s">
        <v>706</v>
      </c>
    </row>
    <row r="11569" spans="1:2">
      <c r="A11569" t="s">
        <v>685</v>
      </c>
      <c r="B11569">
        <v>0</v>
      </c>
    </row>
    <row r="11570" spans="1:2">
      <c r="A11570" t="s">
        <v>250</v>
      </c>
      <c r="B11570" t="s">
        <v>697</v>
      </c>
    </row>
    <row r="11571" spans="1:2">
      <c r="A11571" t="s">
        <v>252</v>
      </c>
      <c r="B11571" t="s">
        <v>253</v>
      </c>
    </row>
    <row r="11572" spans="1:2">
      <c r="A11572" t="s">
        <v>894</v>
      </c>
    </row>
    <row r="11573" spans="1:2">
      <c r="A11573" t="s">
        <v>241</v>
      </c>
      <c r="B11573">
        <v>-8.6803899999999992</v>
      </c>
    </row>
    <row r="11574" spans="1:2">
      <c r="A11574" t="s">
        <v>242</v>
      </c>
      <c r="B11574" s="10">
        <v>7.2246799999999999E-12</v>
      </c>
    </row>
    <row r="11575" spans="1:2">
      <c r="A11575" t="s">
        <v>243</v>
      </c>
      <c r="B11575">
        <v>0</v>
      </c>
    </row>
    <row r="11576" spans="1:2">
      <c r="A11576" t="s">
        <v>244</v>
      </c>
      <c r="B11576">
        <v>126</v>
      </c>
    </row>
    <row r="11577" spans="1:2">
      <c r="A11577" t="s">
        <v>169</v>
      </c>
      <c r="B11577" t="s">
        <v>766</v>
      </c>
    </row>
    <row r="11578" spans="1:2">
      <c r="A11578" t="s">
        <v>246</v>
      </c>
      <c r="B11578">
        <v>-4.4655199999999997</v>
      </c>
    </row>
    <row r="11579" spans="1:2">
      <c r="A11579" t="s">
        <v>247</v>
      </c>
      <c r="B11579">
        <v>-3.8801100000000002</v>
      </c>
    </row>
    <row r="11580" spans="1:2">
      <c r="A11580" t="s">
        <v>248</v>
      </c>
      <c r="B11580">
        <v>-3.5826699999999998</v>
      </c>
    </row>
    <row r="11581" spans="1:2">
      <c r="A11581" t="s">
        <v>265</v>
      </c>
      <c r="B11581">
        <v>0.05</v>
      </c>
    </row>
    <row r="11582" spans="1:2">
      <c r="A11582" t="s">
        <v>683</v>
      </c>
      <c r="B11582" t="s">
        <v>403</v>
      </c>
    </row>
    <row r="11583" spans="1:2">
      <c r="A11583" t="s">
        <v>684</v>
      </c>
      <c r="B11583" t="s">
        <v>706</v>
      </c>
    </row>
    <row r="11584" spans="1:2">
      <c r="A11584" t="s">
        <v>685</v>
      </c>
      <c r="B11584">
        <v>0</v>
      </c>
    </row>
    <row r="11585" spans="1:2">
      <c r="A11585" t="s">
        <v>250</v>
      </c>
      <c r="B11585" t="s">
        <v>697</v>
      </c>
    </row>
    <row r="11586" spans="1:2">
      <c r="A11586" t="s">
        <v>252</v>
      </c>
      <c r="B11586" t="s">
        <v>253</v>
      </c>
    </row>
    <row r="11587" spans="1:2">
      <c r="A11587" t="s">
        <v>677</v>
      </c>
    </row>
    <row r="11588" spans="1:2">
      <c r="A11588" t="s">
        <v>241</v>
      </c>
      <c r="B11588">
        <v>-1.4293400000000001</v>
      </c>
    </row>
    <row r="11589" spans="1:2">
      <c r="A11589" t="s">
        <v>242</v>
      </c>
      <c r="B11589">
        <v>0.95504</v>
      </c>
    </row>
    <row r="11590" spans="1:2">
      <c r="A11590" t="s">
        <v>243</v>
      </c>
      <c r="B11590">
        <v>0</v>
      </c>
    </row>
    <row r="11591" spans="1:2">
      <c r="A11591" t="s">
        <v>244</v>
      </c>
      <c r="B11591">
        <v>126</v>
      </c>
    </row>
    <row r="11592" spans="1:2">
      <c r="A11592" t="s">
        <v>169</v>
      </c>
      <c r="B11592" t="s">
        <v>141</v>
      </c>
    </row>
    <row r="11593" spans="1:2">
      <c r="A11593" t="s">
        <v>246</v>
      </c>
      <c r="B11593">
        <v>-4.4655199999999997</v>
      </c>
    </row>
    <row r="11594" spans="1:2">
      <c r="A11594" t="s">
        <v>247</v>
      </c>
      <c r="B11594">
        <v>-3.8801100000000002</v>
      </c>
    </row>
    <row r="11595" spans="1:2">
      <c r="A11595" t="s">
        <v>248</v>
      </c>
      <c r="B11595">
        <v>-3.5826699999999998</v>
      </c>
    </row>
    <row r="11596" spans="1:2">
      <c r="A11596" t="s">
        <v>265</v>
      </c>
      <c r="B11596">
        <v>0.05</v>
      </c>
    </row>
    <row r="11597" spans="1:2">
      <c r="A11597" t="s">
        <v>683</v>
      </c>
      <c r="B11597" t="s">
        <v>403</v>
      </c>
    </row>
    <row r="11598" spans="1:2">
      <c r="A11598" t="s">
        <v>684</v>
      </c>
      <c r="B11598" t="s">
        <v>706</v>
      </c>
    </row>
    <row r="11599" spans="1:2">
      <c r="A11599" t="s">
        <v>685</v>
      </c>
      <c r="B11599">
        <v>0.95499999999999996</v>
      </c>
    </row>
    <row r="11600" spans="1:2">
      <c r="A11600" t="s">
        <v>250</v>
      </c>
      <c r="B11600" t="s">
        <v>687</v>
      </c>
    </row>
    <row r="11601" spans="1:2">
      <c r="A11601" t="s">
        <v>252</v>
      </c>
      <c r="B11601" t="s">
        <v>253</v>
      </c>
    </row>
    <row r="11602" spans="1:2">
      <c r="A11602" t="s">
        <v>678</v>
      </c>
    </row>
    <row r="11603" spans="1:2">
      <c r="A11603" t="s">
        <v>241</v>
      </c>
      <c r="B11603">
        <v>-2.0344099999999998</v>
      </c>
    </row>
    <row r="11604" spans="1:2">
      <c r="A11604" t="s">
        <v>242</v>
      </c>
      <c r="B11604">
        <v>0.80325899999999995</v>
      </c>
    </row>
    <row r="11605" spans="1:2">
      <c r="A11605" t="s">
        <v>243</v>
      </c>
      <c r="B11605">
        <v>3</v>
      </c>
    </row>
    <row r="11606" spans="1:2">
      <c r="A11606" t="s">
        <v>244</v>
      </c>
      <c r="B11606">
        <v>123</v>
      </c>
    </row>
    <row r="11607" spans="1:2">
      <c r="A11607" t="s">
        <v>169</v>
      </c>
      <c r="B11607" t="s">
        <v>142</v>
      </c>
    </row>
    <row r="11608" spans="1:2">
      <c r="A11608" t="s">
        <v>246</v>
      </c>
      <c r="B11608">
        <v>-4.4678899999999997</v>
      </c>
    </row>
    <row r="11609" spans="1:2">
      <c r="A11609" t="s">
        <v>247</v>
      </c>
      <c r="B11609">
        <v>-3.8812899999999999</v>
      </c>
    </row>
    <row r="11610" spans="1:2">
      <c r="A11610" t="s">
        <v>248</v>
      </c>
      <c r="B11610">
        <v>-3.5834000000000001</v>
      </c>
    </row>
    <row r="11611" spans="1:2">
      <c r="A11611" t="s">
        <v>265</v>
      </c>
      <c r="B11611">
        <v>0.05</v>
      </c>
    </row>
    <row r="11612" spans="1:2">
      <c r="A11612" t="s">
        <v>683</v>
      </c>
      <c r="B11612" t="s">
        <v>403</v>
      </c>
    </row>
    <row r="11613" spans="1:2">
      <c r="A11613" t="s">
        <v>684</v>
      </c>
      <c r="B11613" t="s">
        <v>706</v>
      </c>
    </row>
    <row r="11614" spans="1:2">
      <c r="A11614" t="s">
        <v>685</v>
      </c>
      <c r="B11614">
        <v>0.80330000000000001</v>
      </c>
    </row>
    <row r="11615" spans="1:2">
      <c r="A11615" t="s">
        <v>250</v>
      </c>
      <c r="B11615" t="s">
        <v>687</v>
      </c>
    </row>
    <row r="11616" spans="1:2">
      <c r="A11616" t="s">
        <v>252</v>
      </c>
      <c r="B11616" t="s">
        <v>253</v>
      </c>
    </row>
    <row r="11617" spans="1:2">
      <c r="A11617" t="s">
        <v>679</v>
      </c>
    </row>
    <row r="11618" spans="1:2">
      <c r="A11618" t="s">
        <v>241</v>
      </c>
      <c r="B11618">
        <v>-2.4557899999999999</v>
      </c>
    </row>
    <row r="11619" spans="1:2">
      <c r="A11619" t="s">
        <v>242</v>
      </c>
      <c r="B11619">
        <v>0.59451600000000004</v>
      </c>
    </row>
    <row r="11620" spans="1:2">
      <c r="A11620" t="s">
        <v>243</v>
      </c>
      <c r="B11620">
        <v>0</v>
      </c>
    </row>
    <row r="11621" spans="1:2">
      <c r="A11621" t="s">
        <v>244</v>
      </c>
      <c r="B11621">
        <v>126</v>
      </c>
    </row>
    <row r="11622" spans="1:2">
      <c r="A11622" t="s">
        <v>169</v>
      </c>
      <c r="B11622" t="s">
        <v>143</v>
      </c>
    </row>
    <row r="11623" spans="1:2">
      <c r="A11623" t="s">
        <v>246</v>
      </c>
      <c r="B11623">
        <v>-4.4655199999999997</v>
      </c>
    </row>
    <row r="11624" spans="1:2">
      <c r="A11624" t="s">
        <v>247</v>
      </c>
      <c r="B11624">
        <v>-3.8801100000000002</v>
      </c>
    </row>
    <row r="11625" spans="1:2">
      <c r="A11625" t="s">
        <v>248</v>
      </c>
      <c r="B11625">
        <v>-3.5826699999999998</v>
      </c>
    </row>
    <row r="11626" spans="1:2">
      <c r="A11626" t="s">
        <v>265</v>
      </c>
      <c r="B11626">
        <v>0.05</v>
      </c>
    </row>
    <row r="11627" spans="1:2">
      <c r="A11627" t="s">
        <v>683</v>
      </c>
      <c r="B11627" t="s">
        <v>403</v>
      </c>
    </row>
    <row r="11628" spans="1:2">
      <c r="A11628" t="s">
        <v>684</v>
      </c>
      <c r="B11628" t="s">
        <v>706</v>
      </c>
    </row>
    <row r="11629" spans="1:2">
      <c r="A11629" t="s">
        <v>685</v>
      </c>
      <c r="B11629">
        <v>0.59450000000000003</v>
      </c>
    </row>
    <row r="11630" spans="1:2">
      <c r="A11630" t="s">
        <v>250</v>
      </c>
      <c r="B11630" t="s">
        <v>687</v>
      </c>
    </row>
    <row r="11631" spans="1:2">
      <c r="A11631" t="s">
        <v>252</v>
      </c>
      <c r="B11631" t="s">
        <v>253</v>
      </c>
    </row>
    <row r="11632" spans="1:2">
      <c r="A11632" t="s">
        <v>680</v>
      </c>
    </row>
    <row r="11633" spans="1:2">
      <c r="A11633" t="s">
        <v>241</v>
      </c>
      <c r="B11633">
        <v>-9.6445699999999999</v>
      </c>
    </row>
    <row r="11634" spans="1:2">
      <c r="A11634" t="s">
        <v>242</v>
      </c>
      <c r="B11634" s="10">
        <v>3.2213699999999999E-14</v>
      </c>
    </row>
    <row r="11635" spans="1:2">
      <c r="A11635" t="s">
        <v>243</v>
      </c>
      <c r="B11635">
        <v>0</v>
      </c>
    </row>
    <row r="11636" spans="1:2">
      <c r="A11636" t="s">
        <v>244</v>
      </c>
      <c r="B11636">
        <v>126</v>
      </c>
    </row>
    <row r="11637" spans="1:2">
      <c r="A11637" t="s">
        <v>169</v>
      </c>
      <c r="B11637" t="s">
        <v>702</v>
      </c>
    </row>
    <row r="11638" spans="1:2">
      <c r="A11638" t="s">
        <v>246</v>
      </c>
      <c r="B11638">
        <v>-4.4655199999999997</v>
      </c>
    </row>
    <row r="11639" spans="1:2">
      <c r="A11639" t="s">
        <v>247</v>
      </c>
      <c r="B11639">
        <v>-3.8801100000000002</v>
      </c>
    </row>
    <row r="11640" spans="1:2">
      <c r="A11640" t="s">
        <v>248</v>
      </c>
      <c r="B11640">
        <v>-3.5826699999999998</v>
      </c>
    </row>
    <row r="11641" spans="1:2">
      <c r="A11641" t="s">
        <v>265</v>
      </c>
      <c r="B11641">
        <v>0.05</v>
      </c>
    </row>
    <row r="11642" spans="1:2">
      <c r="A11642" t="s">
        <v>683</v>
      </c>
      <c r="B11642" t="s">
        <v>403</v>
      </c>
    </row>
    <row r="11643" spans="1:2">
      <c r="A11643" t="s">
        <v>684</v>
      </c>
      <c r="B11643" t="s">
        <v>706</v>
      </c>
    </row>
    <row r="11644" spans="1:2">
      <c r="A11644" t="s">
        <v>685</v>
      </c>
      <c r="B11644">
        <v>0</v>
      </c>
    </row>
    <row r="11645" spans="1:2">
      <c r="A11645" t="s">
        <v>250</v>
      </c>
      <c r="B11645" t="s">
        <v>697</v>
      </c>
    </row>
    <row r="11646" spans="1:2">
      <c r="A11646" t="s">
        <v>252</v>
      </c>
      <c r="B11646" t="s">
        <v>253</v>
      </c>
    </row>
    <row r="11647" spans="1:2">
      <c r="A11647" t="s">
        <v>681</v>
      </c>
    </row>
    <row r="11648" spans="1:2">
      <c r="A11648" t="s">
        <v>241</v>
      </c>
      <c r="B11648">
        <v>-3.7514799999999999</v>
      </c>
    </row>
    <row r="11649" spans="1:2">
      <c r="A11649" t="s">
        <v>242</v>
      </c>
      <c r="B11649">
        <v>6.1771899999999998E-2</v>
      </c>
    </row>
    <row r="11650" spans="1:2">
      <c r="A11650" t="s">
        <v>243</v>
      </c>
      <c r="B11650">
        <v>2</v>
      </c>
    </row>
    <row r="11651" spans="1:2">
      <c r="A11651" t="s">
        <v>244</v>
      </c>
      <c r="B11651">
        <v>124</v>
      </c>
    </row>
    <row r="11652" spans="1:2">
      <c r="A11652" t="s">
        <v>169</v>
      </c>
      <c r="B11652" t="s">
        <v>703</v>
      </c>
    </row>
    <row r="11653" spans="1:2">
      <c r="A11653" t="s">
        <v>246</v>
      </c>
      <c r="B11653">
        <v>-4.4670899999999998</v>
      </c>
    </row>
    <row r="11654" spans="1:2">
      <c r="A11654" t="s">
        <v>247</v>
      </c>
      <c r="B11654">
        <v>-3.88089</v>
      </c>
    </row>
    <row r="11655" spans="1:2">
      <c r="A11655" t="s">
        <v>248</v>
      </c>
      <c r="B11655">
        <v>-3.5831499999999998</v>
      </c>
    </row>
    <row r="11656" spans="1:2">
      <c r="A11656" t="s">
        <v>265</v>
      </c>
      <c r="B11656">
        <v>0.05</v>
      </c>
    </row>
    <row r="11657" spans="1:2">
      <c r="A11657" t="s">
        <v>683</v>
      </c>
      <c r="B11657" t="s">
        <v>403</v>
      </c>
    </row>
    <row r="11658" spans="1:2">
      <c r="A11658" t="s">
        <v>684</v>
      </c>
      <c r="B11658" t="s">
        <v>706</v>
      </c>
    </row>
    <row r="11659" spans="1:2">
      <c r="A11659" t="s">
        <v>685</v>
      </c>
      <c r="B11659">
        <v>6.1800000000000001E-2</v>
      </c>
    </row>
    <row r="11660" spans="1:2">
      <c r="A11660" t="s">
        <v>250</v>
      </c>
      <c r="B11660" t="s">
        <v>687</v>
      </c>
    </row>
    <row r="11661" spans="1:2">
      <c r="A11661" t="s">
        <v>252</v>
      </c>
      <c r="B11661" t="s">
        <v>253</v>
      </c>
    </row>
    <row r="11662" spans="1:2">
      <c r="A11662" t="s">
        <v>682</v>
      </c>
    </row>
    <row r="11663" spans="1:2">
      <c r="A11663" t="s">
        <v>241</v>
      </c>
      <c r="B11663">
        <v>-11.407400000000001</v>
      </c>
    </row>
    <row r="11664" spans="1:2">
      <c r="A11664" t="s">
        <v>242</v>
      </c>
      <c r="B11664" s="10">
        <v>3.0814400000000001E-18</v>
      </c>
    </row>
    <row r="11665" spans="1:2">
      <c r="A11665" t="s">
        <v>243</v>
      </c>
      <c r="B11665">
        <v>0</v>
      </c>
    </row>
    <row r="11666" spans="1:2">
      <c r="A11666" t="s">
        <v>244</v>
      </c>
      <c r="B11666">
        <v>126</v>
      </c>
    </row>
    <row r="11667" spans="1:2">
      <c r="A11667" t="s">
        <v>169</v>
      </c>
      <c r="B11667" t="s">
        <v>704</v>
      </c>
    </row>
    <row r="11668" spans="1:2">
      <c r="A11668" t="s">
        <v>246</v>
      </c>
      <c r="B11668">
        <v>-4.4655199999999997</v>
      </c>
    </row>
    <row r="11669" spans="1:2">
      <c r="A11669" t="s">
        <v>247</v>
      </c>
      <c r="B11669">
        <v>-3.8801100000000002</v>
      </c>
    </row>
    <row r="11670" spans="1:2">
      <c r="A11670" t="s">
        <v>248</v>
      </c>
      <c r="B11670">
        <v>-3.5826699999999998</v>
      </c>
    </row>
    <row r="11671" spans="1:2">
      <c r="A11671" t="s">
        <v>265</v>
      </c>
      <c r="B11671">
        <v>0.05</v>
      </c>
    </row>
    <row r="11672" spans="1:2">
      <c r="A11672" t="s">
        <v>683</v>
      </c>
      <c r="B11672" t="s">
        <v>403</v>
      </c>
    </row>
    <row r="11673" spans="1:2">
      <c r="A11673" t="s">
        <v>684</v>
      </c>
      <c r="B11673" t="s">
        <v>706</v>
      </c>
    </row>
    <row r="11674" spans="1:2">
      <c r="A11674" t="s">
        <v>685</v>
      </c>
      <c r="B11674">
        <v>0</v>
      </c>
    </row>
    <row r="11675" spans="1:2">
      <c r="A11675" t="s">
        <v>250</v>
      </c>
      <c r="B11675" t="s">
        <v>697</v>
      </c>
    </row>
    <row r="11676" spans="1:2">
      <c r="A11676" t="s">
        <v>252</v>
      </c>
      <c r="B11676" t="s">
        <v>253</v>
      </c>
    </row>
    <row r="11677" spans="1:2">
      <c r="A11677" t="s">
        <v>633</v>
      </c>
    </row>
    <row r="11678" spans="1:2">
      <c r="A11678" t="s">
        <v>241</v>
      </c>
      <c r="B11678">
        <v>-3.1503899999999998</v>
      </c>
    </row>
    <row r="11679" spans="1:2">
      <c r="A11679" t="s">
        <v>242</v>
      </c>
      <c r="B11679">
        <v>0.22870199999999999</v>
      </c>
    </row>
    <row r="11680" spans="1:2">
      <c r="A11680" t="s">
        <v>243</v>
      </c>
      <c r="B11680">
        <v>0</v>
      </c>
    </row>
    <row r="11681" spans="1:2">
      <c r="A11681" t="s">
        <v>244</v>
      </c>
      <c r="B11681">
        <v>126</v>
      </c>
    </row>
    <row r="11682" spans="1:2">
      <c r="A11682" t="s">
        <v>169</v>
      </c>
      <c r="B11682" t="s">
        <v>108</v>
      </c>
    </row>
    <row r="11683" spans="1:2">
      <c r="A11683" t="s">
        <v>246</v>
      </c>
      <c r="B11683">
        <v>-4.4655199999999997</v>
      </c>
    </row>
    <row r="11684" spans="1:2">
      <c r="A11684" t="s">
        <v>247</v>
      </c>
      <c r="B11684">
        <v>-3.8801100000000002</v>
      </c>
    </row>
    <row r="11685" spans="1:2">
      <c r="A11685" t="s">
        <v>248</v>
      </c>
      <c r="B11685">
        <v>-3.5826699999999998</v>
      </c>
    </row>
    <row r="11686" spans="1:2">
      <c r="A11686" t="s">
        <v>265</v>
      </c>
      <c r="B11686">
        <v>0.01</v>
      </c>
    </row>
    <row r="11687" spans="1:2">
      <c r="A11687" t="s">
        <v>683</v>
      </c>
      <c r="B11687" t="s">
        <v>403</v>
      </c>
    </row>
    <row r="11688" spans="1:2">
      <c r="A11688" t="s">
        <v>684</v>
      </c>
      <c r="B11688" t="s">
        <v>706</v>
      </c>
    </row>
    <row r="11689" spans="1:2">
      <c r="A11689" t="s">
        <v>685</v>
      </c>
      <c r="B11689">
        <v>0.22869999999999999</v>
      </c>
    </row>
    <row r="11690" spans="1:2">
      <c r="A11690" t="s">
        <v>250</v>
      </c>
      <c r="B11690" t="s">
        <v>687</v>
      </c>
    </row>
    <row r="11691" spans="1:2">
      <c r="A11691" t="s">
        <v>252</v>
      </c>
      <c r="B11691" t="s">
        <v>253</v>
      </c>
    </row>
    <row r="11692" spans="1:2">
      <c r="A11692" t="s">
        <v>634</v>
      </c>
    </row>
    <row r="11693" spans="1:2">
      <c r="A11693" t="s">
        <v>241</v>
      </c>
      <c r="B11693">
        <v>-2.4537800000000001</v>
      </c>
    </row>
    <row r="11694" spans="1:2">
      <c r="A11694" t="s">
        <v>242</v>
      </c>
      <c r="B11694">
        <v>0.59565400000000002</v>
      </c>
    </row>
    <row r="11695" spans="1:2">
      <c r="A11695" t="s">
        <v>243</v>
      </c>
      <c r="B11695">
        <v>0</v>
      </c>
    </row>
    <row r="11696" spans="1:2">
      <c r="A11696" t="s">
        <v>244</v>
      </c>
      <c r="B11696">
        <v>126</v>
      </c>
    </row>
    <row r="11697" spans="1:2">
      <c r="A11697" t="s">
        <v>169</v>
      </c>
      <c r="B11697" t="s">
        <v>109</v>
      </c>
    </row>
    <row r="11698" spans="1:2">
      <c r="A11698" t="s">
        <v>246</v>
      </c>
      <c r="B11698">
        <v>-4.4655199999999997</v>
      </c>
    </row>
    <row r="11699" spans="1:2">
      <c r="A11699" t="s">
        <v>247</v>
      </c>
      <c r="B11699">
        <v>-3.8801100000000002</v>
      </c>
    </row>
    <row r="11700" spans="1:2">
      <c r="A11700" t="s">
        <v>248</v>
      </c>
      <c r="B11700">
        <v>-3.5826699999999998</v>
      </c>
    </row>
    <row r="11701" spans="1:2">
      <c r="A11701" t="s">
        <v>265</v>
      </c>
      <c r="B11701">
        <v>0.01</v>
      </c>
    </row>
    <row r="11702" spans="1:2">
      <c r="A11702" t="s">
        <v>683</v>
      </c>
      <c r="B11702" t="s">
        <v>403</v>
      </c>
    </row>
    <row r="11703" spans="1:2">
      <c r="A11703" t="s">
        <v>684</v>
      </c>
      <c r="B11703" t="s">
        <v>706</v>
      </c>
    </row>
    <row r="11704" spans="1:2">
      <c r="A11704" t="s">
        <v>685</v>
      </c>
      <c r="B11704">
        <v>0.59570000000000001</v>
      </c>
    </row>
    <row r="11705" spans="1:2">
      <c r="A11705" t="s">
        <v>250</v>
      </c>
      <c r="B11705" t="s">
        <v>687</v>
      </c>
    </row>
    <row r="11706" spans="1:2">
      <c r="A11706" t="s">
        <v>252</v>
      </c>
      <c r="B11706" t="s">
        <v>253</v>
      </c>
    </row>
    <row r="11707" spans="1:2">
      <c r="A11707" t="s">
        <v>635</v>
      </c>
    </row>
    <row r="11708" spans="1:2">
      <c r="A11708" t="s">
        <v>241</v>
      </c>
      <c r="B11708">
        <v>-2.4134699999999998</v>
      </c>
    </row>
    <row r="11709" spans="1:2">
      <c r="A11709" t="s">
        <v>242</v>
      </c>
      <c r="B11709">
        <v>0.61826800000000004</v>
      </c>
    </row>
    <row r="11710" spans="1:2">
      <c r="A11710" t="s">
        <v>243</v>
      </c>
      <c r="B11710">
        <v>0</v>
      </c>
    </row>
    <row r="11711" spans="1:2">
      <c r="A11711" t="s">
        <v>244</v>
      </c>
      <c r="B11711">
        <v>126</v>
      </c>
    </row>
    <row r="11712" spans="1:2">
      <c r="A11712" t="s">
        <v>169</v>
      </c>
      <c r="B11712" t="s">
        <v>110</v>
      </c>
    </row>
    <row r="11713" spans="1:2">
      <c r="A11713" t="s">
        <v>246</v>
      </c>
      <c r="B11713">
        <v>-4.4655199999999997</v>
      </c>
    </row>
    <row r="11714" spans="1:2">
      <c r="A11714" t="s">
        <v>247</v>
      </c>
      <c r="B11714">
        <v>-3.8801100000000002</v>
      </c>
    </row>
    <row r="11715" spans="1:2">
      <c r="A11715" t="s">
        <v>248</v>
      </c>
      <c r="B11715">
        <v>-3.5826699999999998</v>
      </c>
    </row>
    <row r="11716" spans="1:2">
      <c r="A11716" t="s">
        <v>265</v>
      </c>
      <c r="B11716">
        <v>0.01</v>
      </c>
    </row>
    <row r="11717" spans="1:2">
      <c r="A11717" t="s">
        <v>683</v>
      </c>
      <c r="B11717" t="s">
        <v>403</v>
      </c>
    </row>
    <row r="11718" spans="1:2">
      <c r="A11718" t="s">
        <v>684</v>
      </c>
      <c r="B11718" t="s">
        <v>706</v>
      </c>
    </row>
    <row r="11719" spans="1:2">
      <c r="A11719" t="s">
        <v>685</v>
      </c>
      <c r="B11719">
        <v>0.61829999999999996</v>
      </c>
    </row>
    <row r="11720" spans="1:2">
      <c r="A11720" t="s">
        <v>250</v>
      </c>
      <c r="B11720" t="s">
        <v>687</v>
      </c>
    </row>
    <row r="11721" spans="1:2">
      <c r="A11721" t="s">
        <v>252</v>
      </c>
      <c r="B11721" t="s">
        <v>253</v>
      </c>
    </row>
    <row r="11722" spans="1:2">
      <c r="A11722" t="s">
        <v>636</v>
      </c>
    </row>
    <row r="11723" spans="1:2">
      <c r="A11723" t="s">
        <v>241</v>
      </c>
      <c r="B11723">
        <v>-3.4853000000000001</v>
      </c>
    </row>
    <row r="11724" spans="1:2">
      <c r="A11724" t="s">
        <v>242</v>
      </c>
      <c r="B11724">
        <v>0.116679</v>
      </c>
    </row>
    <row r="11725" spans="1:2">
      <c r="A11725" t="s">
        <v>243</v>
      </c>
      <c r="B11725">
        <v>0</v>
      </c>
    </row>
    <row r="11726" spans="1:2">
      <c r="A11726" t="s">
        <v>244</v>
      </c>
      <c r="B11726">
        <v>126</v>
      </c>
    </row>
    <row r="11727" spans="1:2">
      <c r="A11727" t="s">
        <v>169</v>
      </c>
      <c r="B11727" t="s">
        <v>111</v>
      </c>
    </row>
    <row r="11728" spans="1:2">
      <c r="A11728" t="s">
        <v>246</v>
      </c>
      <c r="B11728">
        <v>-4.4655199999999997</v>
      </c>
    </row>
    <row r="11729" spans="1:2">
      <c r="A11729" t="s">
        <v>247</v>
      </c>
      <c r="B11729">
        <v>-3.8801100000000002</v>
      </c>
    </row>
    <row r="11730" spans="1:2">
      <c r="A11730" t="s">
        <v>248</v>
      </c>
      <c r="B11730">
        <v>-3.5826699999999998</v>
      </c>
    </row>
    <row r="11731" spans="1:2">
      <c r="A11731" t="s">
        <v>265</v>
      </c>
      <c r="B11731">
        <v>0.01</v>
      </c>
    </row>
    <row r="11732" spans="1:2">
      <c r="A11732" t="s">
        <v>683</v>
      </c>
      <c r="B11732" t="s">
        <v>403</v>
      </c>
    </row>
    <row r="11733" spans="1:2">
      <c r="A11733" t="s">
        <v>684</v>
      </c>
      <c r="B11733" t="s">
        <v>706</v>
      </c>
    </row>
    <row r="11734" spans="1:2">
      <c r="A11734" t="s">
        <v>685</v>
      </c>
      <c r="B11734">
        <v>0.1167</v>
      </c>
    </row>
    <row r="11735" spans="1:2">
      <c r="A11735" t="s">
        <v>250</v>
      </c>
      <c r="B11735" t="s">
        <v>687</v>
      </c>
    </row>
    <row r="11736" spans="1:2">
      <c r="A11736" t="s">
        <v>252</v>
      </c>
      <c r="B11736" t="s">
        <v>253</v>
      </c>
    </row>
    <row r="11737" spans="1:2">
      <c r="A11737" t="s">
        <v>637</v>
      </c>
    </row>
    <row r="11738" spans="1:2">
      <c r="A11738" t="s">
        <v>241</v>
      </c>
      <c r="B11738">
        <v>-2.1372399999999998</v>
      </c>
    </row>
    <row r="11739" spans="1:2">
      <c r="A11739" t="s">
        <v>242</v>
      </c>
      <c r="B11739">
        <v>0.75933099999999998</v>
      </c>
    </row>
    <row r="11740" spans="1:2">
      <c r="A11740" t="s">
        <v>243</v>
      </c>
      <c r="B11740">
        <v>2</v>
      </c>
    </row>
    <row r="11741" spans="1:2">
      <c r="A11741" t="s">
        <v>244</v>
      </c>
      <c r="B11741">
        <v>124</v>
      </c>
    </row>
    <row r="11742" spans="1:2">
      <c r="A11742" t="s">
        <v>169</v>
      </c>
      <c r="B11742" t="s">
        <v>113</v>
      </c>
    </row>
    <row r="11743" spans="1:2">
      <c r="A11743" t="s">
        <v>246</v>
      </c>
      <c r="B11743">
        <v>-4.4670899999999998</v>
      </c>
    </row>
    <row r="11744" spans="1:2">
      <c r="A11744" t="s">
        <v>247</v>
      </c>
      <c r="B11744">
        <v>-3.88089</v>
      </c>
    </row>
    <row r="11745" spans="1:2">
      <c r="A11745" t="s">
        <v>248</v>
      </c>
      <c r="B11745">
        <v>-3.5831499999999998</v>
      </c>
    </row>
    <row r="11746" spans="1:2">
      <c r="A11746" t="s">
        <v>265</v>
      </c>
      <c r="B11746">
        <v>0.01</v>
      </c>
    </row>
    <row r="11747" spans="1:2">
      <c r="A11747" t="s">
        <v>683</v>
      </c>
      <c r="B11747" t="s">
        <v>403</v>
      </c>
    </row>
    <row r="11748" spans="1:2">
      <c r="A11748" t="s">
        <v>684</v>
      </c>
      <c r="B11748" t="s">
        <v>706</v>
      </c>
    </row>
    <row r="11749" spans="1:2">
      <c r="A11749" t="s">
        <v>685</v>
      </c>
      <c r="B11749">
        <v>0.75929999999999997</v>
      </c>
    </row>
    <row r="11750" spans="1:2">
      <c r="A11750" t="s">
        <v>250</v>
      </c>
      <c r="B11750" t="s">
        <v>687</v>
      </c>
    </row>
    <row r="11751" spans="1:2">
      <c r="A11751" t="s">
        <v>252</v>
      </c>
      <c r="B11751" t="s">
        <v>253</v>
      </c>
    </row>
    <row r="11752" spans="1:2">
      <c r="A11752" t="s">
        <v>638</v>
      </c>
    </row>
    <row r="11753" spans="1:2">
      <c r="A11753" t="s">
        <v>241</v>
      </c>
      <c r="B11753">
        <v>-2.9624700000000002</v>
      </c>
    </row>
    <row r="11754" spans="1:2">
      <c r="A11754" t="s">
        <v>242</v>
      </c>
      <c r="B11754">
        <v>0.31337700000000002</v>
      </c>
    </row>
    <row r="11755" spans="1:2">
      <c r="A11755" t="s">
        <v>243</v>
      </c>
      <c r="B11755">
        <v>0</v>
      </c>
    </row>
    <row r="11756" spans="1:2">
      <c r="A11756" t="s">
        <v>244</v>
      </c>
      <c r="B11756">
        <v>126</v>
      </c>
    </row>
    <row r="11757" spans="1:2">
      <c r="A11757" t="s">
        <v>169</v>
      </c>
      <c r="B11757" t="s">
        <v>114</v>
      </c>
    </row>
    <row r="11758" spans="1:2">
      <c r="A11758" t="s">
        <v>246</v>
      </c>
      <c r="B11758">
        <v>-4.4655199999999997</v>
      </c>
    </row>
    <row r="11759" spans="1:2">
      <c r="A11759" t="s">
        <v>247</v>
      </c>
      <c r="B11759">
        <v>-3.8801100000000002</v>
      </c>
    </row>
    <row r="11760" spans="1:2">
      <c r="A11760" t="s">
        <v>248</v>
      </c>
      <c r="B11760">
        <v>-3.5826699999999998</v>
      </c>
    </row>
    <row r="11761" spans="1:2">
      <c r="A11761" t="s">
        <v>265</v>
      </c>
      <c r="B11761">
        <v>0.01</v>
      </c>
    </row>
    <row r="11762" spans="1:2">
      <c r="A11762" t="s">
        <v>683</v>
      </c>
      <c r="B11762" t="s">
        <v>403</v>
      </c>
    </row>
    <row r="11763" spans="1:2">
      <c r="A11763" t="s">
        <v>684</v>
      </c>
      <c r="B11763" t="s">
        <v>706</v>
      </c>
    </row>
    <row r="11764" spans="1:2">
      <c r="A11764" t="s">
        <v>685</v>
      </c>
      <c r="B11764">
        <v>0.31340000000000001</v>
      </c>
    </row>
    <row r="11765" spans="1:2">
      <c r="A11765" t="s">
        <v>250</v>
      </c>
      <c r="B11765" t="s">
        <v>687</v>
      </c>
    </row>
    <row r="11766" spans="1:2">
      <c r="A11766" t="s">
        <v>252</v>
      </c>
      <c r="B11766" t="s">
        <v>253</v>
      </c>
    </row>
    <row r="11767" spans="1:2">
      <c r="A11767" t="s">
        <v>639</v>
      </c>
    </row>
    <row r="11768" spans="1:2">
      <c r="A11768" t="s">
        <v>241</v>
      </c>
      <c r="B11768">
        <v>-2.8685299999999998</v>
      </c>
    </row>
    <row r="11769" spans="1:2">
      <c r="A11769" t="s">
        <v>242</v>
      </c>
      <c r="B11769">
        <v>0.36137599999999998</v>
      </c>
    </row>
    <row r="11770" spans="1:2">
      <c r="A11770" t="s">
        <v>243</v>
      </c>
      <c r="B11770">
        <v>0</v>
      </c>
    </row>
    <row r="11771" spans="1:2">
      <c r="A11771" t="s">
        <v>244</v>
      </c>
      <c r="B11771">
        <v>126</v>
      </c>
    </row>
    <row r="11772" spans="1:2">
      <c r="A11772" t="s">
        <v>169</v>
      </c>
      <c r="B11772" t="s">
        <v>115</v>
      </c>
    </row>
    <row r="11773" spans="1:2">
      <c r="A11773" t="s">
        <v>246</v>
      </c>
      <c r="B11773">
        <v>-4.4655199999999997</v>
      </c>
    </row>
    <row r="11774" spans="1:2">
      <c r="A11774" t="s">
        <v>247</v>
      </c>
      <c r="B11774">
        <v>-3.8801100000000002</v>
      </c>
    </row>
    <row r="11775" spans="1:2">
      <c r="A11775" t="s">
        <v>248</v>
      </c>
      <c r="B11775">
        <v>-3.5826699999999998</v>
      </c>
    </row>
    <row r="11776" spans="1:2">
      <c r="A11776" t="s">
        <v>265</v>
      </c>
      <c r="B11776">
        <v>0.01</v>
      </c>
    </row>
    <row r="11777" spans="1:2">
      <c r="A11777" t="s">
        <v>683</v>
      </c>
      <c r="B11777" t="s">
        <v>403</v>
      </c>
    </row>
    <row r="11778" spans="1:2">
      <c r="A11778" t="s">
        <v>684</v>
      </c>
      <c r="B11778" t="s">
        <v>706</v>
      </c>
    </row>
    <row r="11779" spans="1:2">
      <c r="A11779" t="s">
        <v>685</v>
      </c>
      <c r="B11779">
        <v>0.3614</v>
      </c>
    </row>
    <row r="11780" spans="1:2">
      <c r="A11780" t="s">
        <v>250</v>
      </c>
      <c r="B11780" t="s">
        <v>687</v>
      </c>
    </row>
    <row r="11781" spans="1:2">
      <c r="A11781" t="s">
        <v>252</v>
      </c>
      <c r="B11781" t="s">
        <v>253</v>
      </c>
    </row>
    <row r="11782" spans="1:2">
      <c r="A11782" t="s">
        <v>640</v>
      </c>
    </row>
    <row r="11783" spans="1:2">
      <c r="A11783" t="s">
        <v>241</v>
      </c>
      <c r="B11783">
        <v>-4.0463300000000002</v>
      </c>
    </row>
    <row r="11784" spans="1:2">
      <c r="A11784" t="s">
        <v>242</v>
      </c>
      <c r="B11784">
        <v>2.7561499999999999E-2</v>
      </c>
    </row>
    <row r="11785" spans="1:2">
      <c r="A11785" t="s">
        <v>243</v>
      </c>
      <c r="B11785">
        <v>0</v>
      </c>
    </row>
    <row r="11786" spans="1:2">
      <c r="A11786" t="s">
        <v>244</v>
      </c>
      <c r="B11786">
        <v>126</v>
      </c>
    </row>
    <row r="11787" spans="1:2">
      <c r="A11787" t="s">
        <v>169</v>
      </c>
      <c r="B11787" t="s">
        <v>116</v>
      </c>
    </row>
    <row r="11788" spans="1:2">
      <c r="A11788" t="s">
        <v>246</v>
      </c>
      <c r="B11788">
        <v>-4.4655199999999997</v>
      </c>
    </row>
    <row r="11789" spans="1:2">
      <c r="A11789" t="s">
        <v>247</v>
      </c>
      <c r="B11789">
        <v>-3.8801100000000002</v>
      </c>
    </row>
    <row r="11790" spans="1:2">
      <c r="A11790" t="s">
        <v>248</v>
      </c>
      <c r="B11790">
        <v>-3.5826699999999998</v>
      </c>
    </row>
    <row r="11791" spans="1:2">
      <c r="A11791" t="s">
        <v>265</v>
      </c>
      <c r="B11791">
        <v>0.01</v>
      </c>
    </row>
    <row r="11792" spans="1:2">
      <c r="A11792" t="s">
        <v>683</v>
      </c>
      <c r="B11792" t="s">
        <v>403</v>
      </c>
    </row>
    <row r="11793" spans="1:2">
      <c r="A11793" t="s">
        <v>684</v>
      </c>
      <c r="B11793" t="s">
        <v>706</v>
      </c>
    </row>
    <row r="11794" spans="1:2">
      <c r="A11794" t="s">
        <v>685</v>
      </c>
      <c r="B11794">
        <v>2.76E-2</v>
      </c>
    </row>
    <row r="11795" spans="1:2">
      <c r="A11795" t="s">
        <v>250</v>
      </c>
      <c r="B11795" t="s">
        <v>687</v>
      </c>
    </row>
    <row r="11796" spans="1:2">
      <c r="A11796" t="s">
        <v>252</v>
      </c>
      <c r="B11796" t="s">
        <v>253</v>
      </c>
    </row>
    <row r="11797" spans="1:2">
      <c r="A11797" t="s">
        <v>641</v>
      </c>
    </row>
    <row r="11798" spans="1:2">
      <c r="A11798" t="s">
        <v>241</v>
      </c>
      <c r="B11798">
        <v>-5.4691400000000003</v>
      </c>
    </row>
    <row r="11799" spans="1:2">
      <c r="A11799" t="s">
        <v>242</v>
      </c>
      <c r="B11799">
        <v>1.4550899999999999E-4</v>
      </c>
    </row>
    <row r="11800" spans="1:2">
      <c r="A11800" t="s">
        <v>243</v>
      </c>
      <c r="B11800">
        <v>0</v>
      </c>
    </row>
    <row r="11801" spans="1:2">
      <c r="A11801" t="s">
        <v>244</v>
      </c>
      <c r="B11801">
        <v>126</v>
      </c>
    </row>
    <row r="11802" spans="1:2">
      <c r="A11802" t="s">
        <v>169</v>
      </c>
      <c r="B11802" t="s">
        <v>118</v>
      </c>
    </row>
    <row r="11803" spans="1:2">
      <c r="A11803" t="s">
        <v>246</v>
      </c>
      <c r="B11803">
        <v>-4.4655199999999997</v>
      </c>
    </row>
    <row r="11804" spans="1:2">
      <c r="A11804" t="s">
        <v>247</v>
      </c>
      <c r="B11804">
        <v>-3.8801100000000002</v>
      </c>
    </row>
    <row r="11805" spans="1:2">
      <c r="A11805" t="s">
        <v>248</v>
      </c>
      <c r="B11805">
        <v>-3.5826699999999998</v>
      </c>
    </row>
    <row r="11806" spans="1:2">
      <c r="A11806" t="s">
        <v>265</v>
      </c>
      <c r="B11806">
        <v>0.01</v>
      </c>
    </row>
    <row r="11807" spans="1:2">
      <c r="A11807" t="s">
        <v>683</v>
      </c>
      <c r="B11807" t="s">
        <v>403</v>
      </c>
    </row>
    <row r="11808" spans="1:2">
      <c r="A11808" t="s">
        <v>684</v>
      </c>
      <c r="B11808" t="s">
        <v>706</v>
      </c>
    </row>
    <row r="11809" spans="1:2">
      <c r="A11809" t="s">
        <v>685</v>
      </c>
      <c r="B11809">
        <v>1E-4</v>
      </c>
    </row>
    <row r="11810" spans="1:2">
      <c r="A11810" t="s">
        <v>250</v>
      </c>
      <c r="B11810" t="s">
        <v>697</v>
      </c>
    </row>
    <row r="11811" spans="1:2">
      <c r="A11811" t="s">
        <v>252</v>
      </c>
      <c r="B11811" t="s">
        <v>253</v>
      </c>
    </row>
    <row r="11812" spans="1:2">
      <c r="A11812" t="s">
        <v>642</v>
      </c>
    </row>
    <row r="11813" spans="1:2">
      <c r="A11813" t="s">
        <v>241</v>
      </c>
      <c r="B11813">
        <v>-3.7524999999999999</v>
      </c>
    </row>
    <row r="11814" spans="1:2">
      <c r="A11814" t="s">
        <v>242</v>
      </c>
      <c r="B11814">
        <v>6.16103E-2</v>
      </c>
    </row>
    <row r="11815" spans="1:2">
      <c r="A11815" t="s">
        <v>243</v>
      </c>
      <c r="B11815">
        <v>0</v>
      </c>
    </row>
    <row r="11816" spans="1:2">
      <c r="A11816" t="s">
        <v>244</v>
      </c>
      <c r="B11816">
        <v>126</v>
      </c>
    </row>
    <row r="11817" spans="1:2">
      <c r="A11817" t="s">
        <v>169</v>
      </c>
      <c r="B11817" t="s">
        <v>119</v>
      </c>
    </row>
    <row r="11818" spans="1:2">
      <c r="A11818" t="s">
        <v>246</v>
      </c>
      <c r="B11818">
        <v>-4.4655199999999997</v>
      </c>
    </row>
    <row r="11819" spans="1:2">
      <c r="A11819" t="s">
        <v>247</v>
      </c>
      <c r="B11819">
        <v>-3.8801100000000002</v>
      </c>
    </row>
    <row r="11820" spans="1:2">
      <c r="A11820" t="s">
        <v>248</v>
      </c>
      <c r="B11820">
        <v>-3.5826699999999998</v>
      </c>
    </row>
    <row r="11821" spans="1:2">
      <c r="A11821" t="s">
        <v>265</v>
      </c>
      <c r="B11821">
        <v>0.01</v>
      </c>
    </row>
    <row r="11822" spans="1:2">
      <c r="A11822" t="s">
        <v>683</v>
      </c>
      <c r="B11822" t="s">
        <v>403</v>
      </c>
    </row>
    <row r="11823" spans="1:2">
      <c r="A11823" t="s">
        <v>684</v>
      </c>
      <c r="B11823" t="s">
        <v>706</v>
      </c>
    </row>
    <row r="11824" spans="1:2">
      <c r="A11824" t="s">
        <v>685</v>
      </c>
      <c r="B11824">
        <v>6.1600000000000002E-2</v>
      </c>
    </row>
    <row r="11825" spans="1:2">
      <c r="A11825" t="s">
        <v>250</v>
      </c>
      <c r="B11825" t="s">
        <v>687</v>
      </c>
    </row>
    <row r="11826" spans="1:2">
      <c r="A11826" t="s">
        <v>252</v>
      </c>
      <c r="B11826" t="s">
        <v>253</v>
      </c>
    </row>
    <row r="11827" spans="1:2">
      <c r="A11827" t="s">
        <v>643</v>
      </c>
    </row>
    <row r="11828" spans="1:2">
      <c r="A11828" t="s">
        <v>241</v>
      </c>
      <c r="B11828">
        <v>-3.5759599999999998</v>
      </c>
    </row>
    <row r="11829" spans="1:2">
      <c r="A11829" t="s">
        <v>242</v>
      </c>
      <c r="B11829">
        <v>9.4902700000000006E-2</v>
      </c>
    </row>
    <row r="11830" spans="1:2">
      <c r="A11830" t="s">
        <v>243</v>
      </c>
      <c r="B11830">
        <v>0</v>
      </c>
    </row>
    <row r="11831" spans="1:2">
      <c r="A11831" t="s">
        <v>244</v>
      </c>
      <c r="B11831">
        <v>126</v>
      </c>
    </row>
    <row r="11832" spans="1:2">
      <c r="A11832" t="s">
        <v>169</v>
      </c>
      <c r="B11832" t="s">
        <v>120</v>
      </c>
    </row>
    <row r="11833" spans="1:2">
      <c r="A11833" t="s">
        <v>246</v>
      </c>
      <c r="B11833">
        <v>-4.4655199999999997</v>
      </c>
    </row>
    <row r="11834" spans="1:2">
      <c r="A11834" t="s">
        <v>247</v>
      </c>
      <c r="B11834">
        <v>-3.8801100000000002</v>
      </c>
    </row>
    <row r="11835" spans="1:2">
      <c r="A11835" t="s">
        <v>248</v>
      </c>
      <c r="B11835">
        <v>-3.5826699999999998</v>
      </c>
    </row>
    <row r="11836" spans="1:2">
      <c r="A11836" t="s">
        <v>265</v>
      </c>
      <c r="B11836">
        <v>0.01</v>
      </c>
    </row>
    <row r="11837" spans="1:2">
      <c r="A11837" t="s">
        <v>683</v>
      </c>
      <c r="B11837" t="s">
        <v>403</v>
      </c>
    </row>
    <row r="11838" spans="1:2">
      <c r="A11838" t="s">
        <v>684</v>
      </c>
      <c r="B11838" t="s">
        <v>706</v>
      </c>
    </row>
    <row r="11839" spans="1:2">
      <c r="A11839" t="s">
        <v>685</v>
      </c>
      <c r="B11839">
        <v>9.4899999999999998E-2</v>
      </c>
    </row>
    <row r="11840" spans="1:2">
      <c r="A11840" t="s">
        <v>250</v>
      </c>
      <c r="B11840" t="s">
        <v>687</v>
      </c>
    </row>
    <row r="11841" spans="1:2">
      <c r="A11841" t="s">
        <v>252</v>
      </c>
      <c r="B11841" t="s">
        <v>253</v>
      </c>
    </row>
    <row r="11842" spans="1:2">
      <c r="A11842" t="s">
        <v>644</v>
      </c>
    </row>
    <row r="11843" spans="1:2">
      <c r="A11843" t="s">
        <v>241</v>
      </c>
      <c r="B11843">
        <v>-4.2427700000000002</v>
      </c>
    </row>
    <row r="11844" spans="1:2">
      <c r="A11844" t="s">
        <v>242</v>
      </c>
      <c r="B11844">
        <v>1.5195E-2</v>
      </c>
    </row>
    <row r="11845" spans="1:2">
      <c r="A11845" t="s">
        <v>243</v>
      </c>
      <c r="B11845">
        <v>0</v>
      </c>
    </row>
    <row r="11846" spans="1:2">
      <c r="A11846" t="s">
        <v>244</v>
      </c>
      <c r="B11846">
        <v>126</v>
      </c>
    </row>
    <row r="11847" spans="1:2">
      <c r="A11847" t="s">
        <v>169</v>
      </c>
      <c r="B11847" t="s">
        <v>121</v>
      </c>
    </row>
    <row r="11848" spans="1:2">
      <c r="A11848" t="s">
        <v>246</v>
      </c>
      <c r="B11848">
        <v>-4.4655199999999997</v>
      </c>
    </row>
    <row r="11849" spans="1:2">
      <c r="A11849" t="s">
        <v>247</v>
      </c>
      <c r="B11849">
        <v>-3.8801100000000002</v>
      </c>
    </row>
    <row r="11850" spans="1:2">
      <c r="A11850" t="s">
        <v>248</v>
      </c>
      <c r="B11850">
        <v>-3.5826699999999998</v>
      </c>
    </row>
    <row r="11851" spans="1:2">
      <c r="A11851" t="s">
        <v>265</v>
      </c>
      <c r="B11851">
        <v>0.01</v>
      </c>
    </row>
    <row r="11852" spans="1:2">
      <c r="A11852" t="s">
        <v>683</v>
      </c>
      <c r="B11852" t="s">
        <v>403</v>
      </c>
    </row>
    <row r="11853" spans="1:2">
      <c r="A11853" t="s">
        <v>684</v>
      </c>
      <c r="B11853" t="s">
        <v>706</v>
      </c>
    </row>
    <row r="11854" spans="1:2">
      <c r="A11854" t="s">
        <v>685</v>
      </c>
      <c r="B11854">
        <v>1.52E-2</v>
      </c>
    </row>
    <row r="11855" spans="1:2">
      <c r="A11855" t="s">
        <v>250</v>
      </c>
      <c r="B11855" t="s">
        <v>687</v>
      </c>
    </row>
    <row r="11856" spans="1:2">
      <c r="A11856" t="s">
        <v>252</v>
      </c>
      <c r="B11856" t="s">
        <v>253</v>
      </c>
    </row>
    <row r="11857" spans="1:2">
      <c r="A11857" t="s">
        <v>863</v>
      </c>
    </row>
    <row r="11858" spans="1:2">
      <c r="A11858" t="s">
        <v>241</v>
      </c>
      <c r="B11858">
        <v>-3.0936599999999999</v>
      </c>
    </row>
    <row r="11859" spans="1:2">
      <c r="A11859" t="s">
        <v>242</v>
      </c>
      <c r="B11859">
        <v>0.25252400000000003</v>
      </c>
    </row>
    <row r="11860" spans="1:2">
      <c r="A11860" t="s">
        <v>243</v>
      </c>
      <c r="B11860">
        <v>0</v>
      </c>
    </row>
    <row r="11861" spans="1:2">
      <c r="A11861" t="s">
        <v>244</v>
      </c>
      <c r="B11861">
        <v>126</v>
      </c>
    </row>
    <row r="11862" spans="1:2">
      <c r="A11862" t="s">
        <v>169</v>
      </c>
      <c r="B11862" t="s">
        <v>743</v>
      </c>
    </row>
    <row r="11863" spans="1:2">
      <c r="A11863" t="s">
        <v>246</v>
      </c>
      <c r="B11863">
        <v>-4.4655199999999997</v>
      </c>
    </row>
    <row r="11864" spans="1:2">
      <c r="A11864" t="s">
        <v>247</v>
      </c>
      <c r="B11864">
        <v>-3.8801100000000002</v>
      </c>
    </row>
    <row r="11865" spans="1:2">
      <c r="A11865" t="s">
        <v>248</v>
      </c>
      <c r="B11865">
        <v>-3.5826699999999998</v>
      </c>
    </row>
    <row r="11866" spans="1:2">
      <c r="A11866" t="s">
        <v>265</v>
      </c>
      <c r="B11866">
        <v>0.01</v>
      </c>
    </row>
    <row r="11867" spans="1:2">
      <c r="A11867" t="s">
        <v>683</v>
      </c>
      <c r="B11867" t="s">
        <v>403</v>
      </c>
    </row>
    <row r="11868" spans="1:2">
      <c r="A11868" t="s">
        <v>684</v>
      </c>
      <c r="B11868" t="s">
        <v>706</v>
      </c>
    </row>
    <row r="11869" spans="1:2">
      <c r="A11869" t="s">
        <v>685</v>
      </c>
      <c r="B11869">
        <v>0.2525</v>
      </c>
    </row>
    <row r="11870" spans="1:2">
      <c r="A11870" t="s">
        <v>250</v>
      </c>
      <c r="B11870" t="s">
        <v>687</v>
      </c>
    </row>
    <row r="11871" spans="1:2">
      <c r="A11871" t="s">
        <v>252</v>
      </c>
      <c r="B11871" t="s">
        <v>253</v>
      </c>
    </row>
    <row r="11872" spans="1:2">
      <c r="A11872" t="s">
        <v>864</v>
      </c>
    </row>
    <row r="11873" spans="1:2">
      <c r="A11873" t="s">
        <v>241</v>
      </c>
      <c r="B11873">
        <v>-2.42537</v>
      </c>
    </row>
    <row r="11874" spans="1:2">
      <c r="A11874" t="s">
        <v>242</v>
      </c>
      <c r="B11874">
        <v>0.61163100000000004</v>
      </c>
    </row>
    <row r="11875" spans="1:2">
      <c r="A11875" t="s">
        <v>243</v>
      </c>
      <c r="B11875">
        <v>0</v>
      </c>
    </row>
    <row r="11876" spans="1:2">
      <c r="A11876" t="s">
        <v>244</v>
      </c>
      <c r="B11876">
        <v>126</v>
      </c>
    </row>
    <row r="11877" spans="1:2">
      <c r="A11877" t="s">
        <v>169</v>
      </c>
      <c r="B11877" t="s">
        <v>744</v>
      </c>
    </row>
    <row r="11878" spans="1:2">
      <c r="A11878" t="s">
        <v>246</v>
      </c>
      <c r="B11878">
        <v>-4.4655199999999997</v>
      </c>
    </row>
    <row r="11879" spans="1:2">
      <c r="A11879" t="s">
        <v>247</v>
      </c>
      <c r="B11879">
        <v>-3.8801100000000002</v>
      </c>
    </row>
    <row r="11880" spans="1:2">
      <c r="A11880" t="s">
        <v>248</v>
      </c>
      <c r="B11880">
        <v>-3.5826699999999998</v>
      </c>
    </row>
    <row r="11881" spans="1:2">
      <c r="A11881" t="s">
        <v>265</v>
      </c>
      <c r="B11881">
        <v>0.01</v>
      </c>
    </row>
    <row r="11882" spans="1:2">
      <c r="A11882" t="s">
        <v>683</v>
      </c>
      <c r="B11882" t="s">
        <v>403</v>
      </c>
    </row>
    <row r="11883" spans="1:2">
      <c r="A11883" t="s">
        <v>684</v>
      </c>
      <c r="B11883" t="s">
        <v>706</v>
      </c>
    </row>
    <row r="11884" spans="1:2">
      <c r="A11884" t="s">
        <v>685</v>
      </c>
      <c r="B11884">
        <v>0.61160000000000003</v>
      </c>
    </row>
    <row r="11885" spans="1:2">
      <c r="A11885" t="s">
        <v>250</v>
      </c>
      <c r="B11885" t="s">
        <v>687</v>
      </c>
    </row>
    <row r="11886" spans="1:2">
      <c r="A11886" t="s">
        <v>252</v>
      </c>
      <c r="B11886" t="s">
        <v>253</v>
      </c>
    </row>
    <row r="11887" spans="1:2">
      <c r="A11887" t="s">
        <v>865</v>
      </c>
    </row>
    <row r="11888" spans="1:2">
      <c r="A11888" t="s">
        <v>241</v>
      </c>
      <c r="B11888">
        <v>-2.38313</v>
      </c>
    </row>
    <row r="11889" spans="1:2">
      <c r="A11889" t="s">
        <v>242</v>
      </c>
      <c r="B11889">
        <v>0.63504700000000003</v>
      </c>
    </row>
    <row r="11890" spans="1:2">
      <c r="A11890" t="s">
        <v>243</v>
      </c>
      <c r="B11890">
        <v>0</v>
      </c>
    </row>
    <row r="11891" spans="1:2">
      <c r="A11891" t="s">
        <v>244</v>
      </c>
      <c r="B11891">
        <v>126</v>
      </c>
    </row>
    <row r="11892" spans="1:2">
      <c r="A11892" t="s">
        <v>169</v>
      </c>
      <c r="B11892" t="s">
        <v>745</v>
      </c>
    </row>
    <row r="11893" spans="1:2">
      <c r="A11893" t="s">
        <v>246</v>
      </c>
      <c r="B11893">
        <v>-4.4655199999999997</v>
      </c>
    </row>
    <row r="11894" spans="1:2">
      <c r="A11894" t="s">
        <v>247</v>
      </c>
      <c r="B11894">
        <v>-3.8801100000000002</v>
      </c>
    </row>
    <row r="11895" spans="1:2">
      <c r="A11895" t="s">
        <v>248</v>
      </c>
      <c r="B11895">
        <v>-3.5826699999999998</v>
      </c>
    </row>
    <row r="11896" spans="1:2">
      <c r="A11896" t="s">
        <v>265</v>
      </c>
      <c r="B11896">
        <v>0.01</v>
      </c>
    </row>
    <row r="11897" spans="1:2">
      <c r="A11897" t="s">
        <v>683</v>
      </c>
      <c r="B11897" t="s">
        <v>403</v>
      </c>
    </row>
    <row r="11898" spans="1:2">
      <c r="A11898" t="s">
        <v>684</v>
      </c>
      <c r="B11898" t="s">
        <v>706</v>
      </c>
    </row>
    <row r="11899" spans="1:2">
      <c r="A11899" t="s">
        <v>685</v>
      </c>
      <c r="B11899">
        <v>0.63500000000000001</v>
      </c>
    </row>
    <row r="11900" spans="1:2">
      <c r="A11900" t="s">
        <v>250</v>
      </c>
      <c r="B11900" t="s">
        <v>687</v>
      </c>
    </row>
    <row r="11901" spans="1:2">
      <c r="A11901" t="s">
        <v>252</v>
      </c>
      <c r="B11901" t="s">
        <v>253</v>
      </c>
    </row>
    <row r="11902" spans="1:2">
      <c r="A11902" t="s">
        <v>866</v>
      </c>
    </row>
    <row r="11903" spans="1:2">
      <c r="A11903" t="s">
        <v>241</v>
      </c>
      <c r="B11903">
        <v>-3.4074499999999999</v>
      </c>
    </row>
    <row r="11904" spans="1:2">
      <c r="A11904" t="s">
        <v>242</v>
      </c>
      <c r="B11904">
        <v>0.13816800000000001</v>
      </c>
    </row>
    <row r="11905" spans="1:2">
      <c r="A11905" t="s">
        <v>243</v>
      </c>
      <c r="B11905">
        <v>0</v>
      </c>
    </row>
    <row r="11906" spans="1:2">
      <c r="A11906" t="s">
        <v>244</v>
      </c>
      <c r="B11906">
        <v>126</v>
      </c>
    </row>
    <row r="11907" spans="1:2">
      <c r="A11907" t="s">
        <v>169</v>
      </c>
      <c r="B11907" t="s">
        <v>746</v>
      </c>
    </row>
    <row r="11908" spans="1:2">
      <c r="A11908" t="s">
        <v>246</v>
      </c>
      <c r="B11908">
        <v>-4.4655199999999997</v>
      </c>
    </row>
    <row r="11909" spans="1:2">
      <c r="A11909" t="s">
        <v>247</v>
      </c>
      <c r="B11909">
        <v>-3.8801100000000002</v>
      </c>
    </row>
    <row r="11910" spans="1:2">
      <c r="A11910" t="s">
        <v>248</v>
      </c>
      <c r="B11910">
        <v>-3.5826699999999998</v>
      </c>
    </row>
    <row r="11911" spans="1:2">
      <c r="A11911" t="s">
        <v>265</v>
      </c>
      <c r="B11911">
        <v>0.01</v>
      </c>
    </row>
    <row r="11912" spans="1:2">
      <c r="A11912" t="s">
        <v>683</v>
      </c>
      <c r="B11912" t="s">
        <v>403</v>
      </c>
    </row>
    <row r="11913" spans="1:2">
      <c r="A11913" t="s">
        <v>684</v>
      </c>
      <c r="B11913" t="s">
        <v>706</v>
      </c>
    </row>
    <row r="11914" spans="1:2">
      <c r="A11914" t="s">
        <v>685</v>
      </c>
      <c r="B11914">
        <v>0.13819999999999999</v>
      </c>
    </row>
    <row r="11915" spans="1:2">
      <c r="A11915" t="s">
        <v>250</v>
      </c>
      <c r="B11915" t="s">
        <v>687</v>
      </c>
    </row>
    <row r="11916" spans="1:2">
      <c r="A11916" t="s">
        <v>252</v>
      </c>
      <c r="B11916" t="s">
        <v>253</v>
      </c>
    </row>
    <row r="11917" spans="1:2">
      <c r="A11917" t="s">
        <v>867</v>
      </c>
    </row>
    <row r="11918" spans="1:2">
      <c r="A11918" t="s">
        <v>241</v>
      </c>
      <c r="B11918">
        <v>-3.4337</v>
      </c>
    </row>
    <row r="11919" spans="1:2">
      <c r="A11919" t="s">
        <v>242</v>
      </c>
      <c r="B11919">
        <v>0.13062499999999999</v>
      </c>
    </row>
    <row r="11920" spans="1:2">
      <c r="A11920" t="s">
        <v>243</v>
      </c>
      <c r="B11920">
        <v>0</v>
      </c>
    </row>
    <row r="11921" spans="1:2">
      <c r="A11921" t="s">
        <v>244</v>
      </c>
      <c r="B11921">
        <v>126</v>
      </c>
    </row>
    <row r="11922" spans="1:2">
      <c r="A11922" t="s">
        <v>169</v>
      </c>
      <c r="B11922" t="s">
        <v>747</v>
      </c>
    </row>
    <row r="11923" spans="1:2">
      <c r="A11923" t="s">
        <v>246</v>
      </c>
      <c r="B11923">
        <v>-4.4655199999999997</v>
      </c>
    </row>
    <row r="11924" spans="1:2">
      <c r="A11924" t="s">
        <v>247</v>
      </c>
      <c r="B11924">
        <v>-3.8801100000000002</v>
      </c>
    </row>
    <row r="11925" spans="1:2">
      <c r="A11925" t="s">
        <v>248</v>
      </c>
      <c r="B11925">
        <v>-3.5826699999999998</v>
      </c>
    </row>
    <row r="11926" spans="1:2">
      <c r="A11926" t="s">
        <v>265</v>
      </c>
      <c r="B11926">
        <v>0.01</v>
      </c>
    </row>
    <row r="11927" spans="1:2">
      <c r="A11927" t="s">
        <v>683</v>
      </c>
      <c r="B11927" t="s">
        <v>403</v>
      </c>
    </row>
    <row r="11928" spans="1:2">
      <c r="A11928" t="s">
        <v>684</v>
      </c>
      <c r="B11928" t="s">
        <v>706</v>
      </c>
    </row>
    <row r="11929" spans="1:2">
      <c r="A11929" t="s">
        <v>685</v>
      </c>
      <c r="B11929">
        <v>0.13059999999999999</v>
      </c>
    </row>
    <row r="11930" spans="1:2">
      <c r="A11930" t="s">
        <v>250</v>
      </c>
      <c r="B11930" t="s">
        <v>687</v>
      </c>
    </row>
    <row r="11931" spans="1:2">
      <c r="A11931" t="s">
        <v>252</v>
      </c>
      <c r="B11931" t="s">
        <v>253</v>
      </c>
    </row>
    <row r="11932" spans="1:2">
      <c r="A11932" t="s">
        <v>868</v>
      </c>
    </row>
    <row r="11933" spans="1:2">
      <c r="A11933" t="s">
        <v>241</v>
      </c>
      <c r="B11933">
        <v>-2.9199199999999998</v>
      </c>
    </row>
    <row r="11934" spans="1:2">
      <c r="A11934" t="s">
        <v>242</v>
      </c>
      <c r="B11934">
        <v>0.3347</v>
      </c>
    </row>
    <row r="11935" spans="1:2">
      <c r="A11935" t="s">
        <v>243</v>
      </c>
      <c r="B11935">
        <v>0</v>
      </c>
    </row>
    <row r="11936" spans="1:2">
      <c r="A11936" t="s">
        <v>244</v>
      </c>
      <c r="B11936">
        <v>126</v>
      </c>
    </row>
    <row r="11937" spans="1:2">
      <c r="A11937" t="s">
        <v>169</v>
      </c>
      <c r="B11937" t="s">
        <v>748</v>
      </c>
    </row>
    <row r="11938" spans="1:2">
      <c r="A11938" t="s">
        <v>246</v>
      </c>
      <c r="B11938">
        <v>-4.4655199999999997</v>
      </c>
    </row>
    <row r="11939" spans="1:2">
      <c r="A11939" t="s">
        <v>247</v>
      </c>
      <c r="B11939">
        <v>-3.8801100000000002</v>
      </c>
    </row>
    <row r="11940" spans="1:2">
      <c r="A11940" t="s">
        <v>248</v>
      </c>
      <c r="B11940">
        <v>-3.5826699999999998</v>
      </c>
    </row>
    <row r="11941" spans="1:2">
      <c r="A11941" t="s">
        <v>265</v>
      </c>
      <c r="B11941">
        <v>0.01</v>
      </c>
    </row>
    <row r="11942" spans="1:2">
      <c r="A11942" t="s">
        <v>683</v>
      </c>
      <c r="B11942" t="s">
        <v>403</v>
      </c>
    </row>
    <row r="11943" spans="1:2">
      <c r="A11943" t="s">
        <v>684</v>
      </c>
      <c r="B11943" t="s">
        <v>706</v>
      </c>
    </row>
    <row r="11944" spans="1:2">
      <c r="A11944" t="s">
        <v>685</v>
      </c>
      <c r="B11944">
        <v>0.3347</v>
      </c>
    </row>
    <row r="11945" spans="1:2">
      <c r="A11945" t="s">
        <v>250</v>
      </c>
      <c r="B11945" t="s">
        <v>687</v>
      </c>
    </row>
    <row r="11946" spans="1:2">
      <c r="A11946" t="s">
        <v>252</v>
      </c>
      <c r="B11946" t="s">
        <v>253</v>
      </c>
    </row>
    <row r="11947" spans="1:2">
      <c r="A11947" t="s">
        <v>869</v>
      </c>
    </row>
    <row r="11948" spans="1:2">
      <c r="A11948" t="s">
        <v>241</v>
      </c>
      <c r="B11948">
        <v>-2.8297500000000002</v>
      </c>
    </row>
    <row r="11949" spans="1:2">
      <c r="A11949" t="s">
        <v>242</v>
      </c>
      <c r="B11949">
        <v>0.38209399999999999</v>
      </c>
    </row>
    <row r="11950" spans="1:2">
      <c r="A11950" t="s">
        <v>243</v>
      </c>
      <c r="B11950">
        <v>0</v>
      </c>
    </row>
    <row r="11951" spans="1:2">
      <c r="A11951" t="s">
        <v>244</v>
      </c>
      <c r="B11951">
        <v>126</v>
      </c>
    </row>
    <row r="11952" spans="1:2">
      <c r="A11952" t="s">
        <v>169</v>
      </c>
      <c r="B11952" t="s">
        <v>749</v>
      </c>
    </row>
    <row r="11953" spans="1:2">
      <c r="A11953" t="s">
        <v>246</v>
      </c>
      <c r="B11953">
        <v>-4.4655199999999997</v>
      </c>
    </row>
    <row r="11954" spans="1:2">
      <c r="A11954" t="s">
        <v>247</v>
      </c>
      <c r="B11954">
        <v>-3.8801100000000002</v>
      </c>
    </row>
    <row r="11955" spans="1:2">
      <c r="A11955" t="s">
        <v>248</v>
      </c>
      <c r="B11955">
        <v>-3.5826699999999998</v>
      </c>
    </row>
    <row r="11956" spans="1:2">
      <c r="A11956" t="s">
        <v>265</v>
      </c>
      <c r="B11956">
        <v>0.01</v>
      </c>
    </row>
    <row r="11957" spans="1:2">
      <c r="A11957" t="s">
        <v>683</v>
      </c>
      <c r="B11957" t="s">
        <v>403</v>
      </c>
    </row>
    <row r="11958" spans="1:2">
      <c r="A11958" t="s">
        <v>684</v>
      </c>
      <c r="B11958" t="s">
        <v>706</v>
      </c>
    </row>
    <row r="11959" spans="1:2">
      <c r="A11959" t="s">
        <v>685</v>
      </c>
      <c r="B11959">
        <v>0.3821</v>
      </c>
    </row>
    <row r="11960" spans="1:2">
      <c r="A11960" t="s">
        <v>250</v>
      </c>
      <c r="B11960" t="s">
        <v>687</v>
      </c>
    </row>
    <row r="11961" spans="1:2">
      <c r="A11961" t="s">
        <v>252</v>
      </c>
      <c r="B11961" t="s">
        <v>253</v>
      </c>
    </row>
    <row r="11962" spans="1:2">
      <c r="A11962" t="s">
        <v>870</v>
      </c>
    </row>
    <row r="11963" spans="1:2">
      <c r="A11963" t="s">
        <v>241</v>
      </c>
      <c r="B11963">
        <v>-3.9139499999999998</v>
      </c>
    </row>
    <row r="11964" spans="1:2">
      <c r="A11964" t="s">
        <v>242</v>
      </c>
      <c r="B11964">
        <v>4.0119599999999998E-2</v>
      </c>
    </row>
    <row r="11965" spans="1:2">
      <c r="A11965" t="s">
        <v>243</v>
      </c>
      <c r="B11965">
        <v>0</v>
      </c>
    </row>
    <row r="11966" spans="1:2">
      <c r="A11966" t="s">
        <v>244</v>
      </c>
      <c r="B11966">
        <v>126</v>
      </c>
    </row>
    <row r="11967" spans="1:2">
      <c r="A11967" t="s">
        <v>169</v>
      </c>
      <c r="B11967" t="s">
        <v>750</v>
      </c>
    </row>
    <row r="11968" spans="1:2">
      <c r="A11968" t="s">
        <v>246</v>
      </c>
      <c r="B11968">
        <v>-4.4655199999999997</v>
      </c>
    </row>
    <row r="11969" spans="1:2">
      <c r="A11969" t="s">
        <v>247</v>
      </c>
      <c r="B11969">
        <v>-3.8801100000000002</v>
      </c>
    </row>
    <row r="11970" spans="1:2">
      <c r="A11970" t="s">
        <v>248</v>
      </c>
      <c r="B11970">
        <v>-3.5826699999999998</v>
      </c>
    </row>
    <row r="11971" spans="1:2">
      <c r="A11971" t="s">
        <v>265</v>
      </c>
      <c r="B11971">
        <v>0.01</v>
      </c>
    </row>
    <row r="11972" spans="1:2">
      <c r="A11972" t="s">
        <v>683</v>
      </c>
      <c r="B11972" t="s">
        <v>403</v>
      </c>
    </row>
    <row r="11973" spans="1:2">
      <c r="A11973" t="s">
        <v>684</v>
      </c>
      <c r="B11973" t="s">
        <v>706</v>
      </c>
    </row>
    <row r="11974" spans="1:2">
      <c r="A11974" t="s">
        <v>685</v>
      </c>
      <c r="B11974">
        <v>4.0099999999999997E-2</v>
      </c>
    </row>
    <row r="11975" spans="1:2">
      <c r="A11975" t="s">
        <v>250</v>
      </c>
      <c r="B11975" t="s">
        <v>687</v>
      </c>
    </row>
    <row r="11976" spans="1:2">
      <c r="A11976" t="s">
        <v>252</v>
      </c>
      <c r="B11976" t="s">
        <v>253</v>
      </c>
    </row>
    <row r="11977" spans="1:2">
      <c r="A11977" t="s">
        <v>871</v>
      </c>
    </row>
    <row r="11978" spans="1:2">
      <c r="A11978" t="s">
        <v>241</v>
      </c>
      <c r="B11978">
        <v>-5.3278299999999996</v>
      </c>
    </row>
    <row r="11979" spans="1:2">
      <c r="A11979" t="s">
        <v>242</v>
      </c>
      <c r="B11979">
        <v>2.6754699999999998E-4</v>
      </c>
    </row>
    <row r="11980" spans="1:2">
      <c r="A11980" t="s">
        <v>243</v>
      </c>
      <c r="B11980">
        <v>0</v>
      </c>
    </row>
    <row r="11981" spans="1:2">
      <c r="A11981" t="s">
        <v>244</v>
      </c>
      <c r="B11981">
        <v>126</v>
      </c>
    </row>
    <row r="11982" spans="1:2">
      <c r="A11982" t="s">
        <v>169</v>
      </c>
      <c r="B11982" t="s">
        <v>751</v>
      </c>
    </row>
    <row r="11983" spans="1:2">
      <c r="A11983" t="s">
        <v>246</v>
      </c>
      <c r="B11983">
        <v>-4.4655199999999997</v>
      </c>
    </row>
    <row r="11984" spans="1:2">
      <c r="A11984" t="s">
        <v>247</v>
      </c>
      <c r="B11984">
        <v>-3.8801100000000002</v>
      </c>
    </row>
    <row r="11985" spans="1:2">
      <c r="A11985" t="s">
        <v>248</v>
      </c>
      <c r="B11985">
        <v>-3.5826699999999998</v>
      </c>
    </row>
    <row r="11986" spans="1:2">
      <c r="A11986" t="s">
        <v>265</v>
      </c>
      <c r="B11986">
        <v>0.01</v>
      </c>
    </row>
    <row r="11987" spans="1:2">
      <c r="A11987" t="s">
        <v>683</v>
      </c>
      <c r="B11987" t="s">
        <v>403</v>
      </c>
    </row>
    <row r="11988" spans="1:2">
      <c r="A11988" t="s">
        <v>684</v>
      </c>
      <c r="B11988" t="s">
        <v>706</v>
      </c>
    </row>
    <row r="11989" spans="1:2">
      <c r="A11989" t="s">
        <v>685</v>
      </c>
      <c r="B11989">
        <v>2.9999999999999997E-4</v>
      </c>
    </row>
    <row r="11990" spans="1:2">
      <c r="A11990" t="s">
        <v>250</v>
      </c>
      <c r="B11990" t="s">
        <v>697</v>
      </c>
    </row>
    <row r="11991" spans="1:2">
      <c r="A11991" t="s">
        <v>252</v>
      </c>
      <c r="B11991" t="s">
        <v>253</v>
      </c>
    </row>
    <row r="11992" spans="1:2">
      <c r="A11992" t="s">
        <v>872</v>
      </c>
    </row>
    <row r="11993" spans="1:2">
      <c r="A11993" t="s">
        <v>241</v>
      </c>
      <c r="B11993">
        <v>-3.6599599999999999</v>
      </c>
    </row>
    <row r="11994" spans="1:2">
      <c r="A11994" t="s">
        <v>242</v>
      </c>
      <c r="B11994">
        <v>7.7645900000000004E-2</v>
      </c>
    </row>
    <row r="11995" spans="1:2">
      <c r="A11995" t="s">
        <v>243</v>
      </c>
      <c r="B11995">
        <v>0</v>
      </c>
    </row>
    <row r="11996" spans="1:2">
      <c r="A11996" t="s">
        <v>244</v>
      </c>
      <c r="B11996">
        <v>126</v>
      </c>
    </row>
    <row r="11997" spans="1:2">
      <c r="A11997" t="s">
        <v>169</v>
      </c>
      <c r="B11997" t="s">
        <v>752</v>
      </c>
    </row>
    <row r="11998" spans="1:2">
      <c r="A11998" t="s">
        <v>246</v>
      </c>
      <c r="B11998">
        <v>-4.4655199999999997</v>
      </c>
    </row>
    <row r="11999" spans="1:2">
      <c r="A11999" t="s">
        <v>247</v>
      </c>
      <c r="B11999">
        <v>-3.8801100000000002</v>
      </c>
    </row>
    <row r="12000" spans="1:2">
      <c r="A12000" t="s">
        <v>248</v>
      </c>
      <c r="B12000">
        <v>-3.5826699999999998</v>
      </c>
    </row>
    <row r="12001" spans="1:2">
      <c r="A12001" t="s">
        <v>265</v>
      </c>
      <c r="B12001">
        <v>0.01</v>
      </c>
    </row>
    <row r="12002" spans="1:2">
      <c r="A12002" t="s">
        <v>683</v>
      </c>
      <c r="B12002" t="s">
        <v>403</v>
      </c>
    </row>
    <row r="12003" spans="1:2">
      <c r="A12003" t="s">
        <v>684</v>
      </c>
      <c r="B12003" t="s">
        <v>706</v>
      </c>
    </row>
    <row r="12004" spans="1:2">
      <c r="A12004" t="s">
        <v>685</v>
      </c>
      <c r="B12004">
        <v>7.7600000000000002E-2</v>
      </c>
    </row>
    <row r="12005" spans="1:2">
      <c r="A12005" t="s">
        <v>250</v>
      </c>
      <c r="B12005" t="s">
        <v>687</v>
      </c>
    </row>
    <row r="12006" spans="1:2">
      <c r="A12006" t="s">
        <v>252</v>
      </c>
      <c r="B12006" t="s">
        <v>253</v>
      </c>
    </row>
    <row r="12007" spans="1:2">
      <c r="A12007" t="s">
        <v>873</v>
      </c>
    </row>
    <row r="12008" spans="1:2">
      <c r="A12008" t="s">
        <v>241</v>
      </c>
      <c r="B12008">
        <v>-3.4904000000000002</v>
      </c>
    </row>
    <row r="12009" spans="1:2">
      <c r="A12009" t="s">
        <v>242</v>
      </c>
      <c r="B12009">
        <v>0.11536299999999999</v>
      </c>
    </row>
    <row r="12010" spans="1:2">
      <c r="A12010" t="s">
        <v>243</v>
      </c>
      <c r="B12010">
        <v>0</v>
      </c>
    </row>
    <row r="12011" spans="1:2">
      <c r="A12011" t="s">
        <v>244</v>
      </c>
      <c r="B12011">
        <v>126</v>
      </c>
    </row>
    <row r="12012" spans="1:2">
      <c r="A12012" t="s">
        <v>169</v>
      </c>
      <c r="B12012" t="s">
        <v>753</v>
      </c>
    </row>
    <row r="12013" spans="1:2">
      <c r="A12013" t="s">
        <v>246</v>
      </c>
      <c r="B12013">
        <v>-4.4655199999999997</v>
      </c>
    </row>
    <row r="12014" spans="1:2">
      <c r="A12014" t="s">
        <v>247</v>
      </c>
      <c r="B12014">
        <v>-3.8801100000000002</v>
      </c>
    </row>
    <row r="12015" spans="1:2">
      <c r="A12015" t="s">
        <v>248</v>
      </c>
      <c r="B12015">
        <v>-3.5826699999999998</v>
      </c>
    </row>
    <row r="12016" spans="1:2">
      <c r="A12016" t="s">
        <v>265</v>
      </c>
      <c r="B12016">
        <v>0.01</v>
      </c>
    </row>
    <row r="12017" spans="1:2">
      <c r="A12017" t="s">
        <v>683</v>
      </c>
      <c r="B12017" t="s">
        <v>403</v>
      </c>
    </row>
    <row r="12018" spans="1:2">
      <c r="A12018" t="s">
        <v>684</v>
      </c>
      <c r="B12018" t="s">
        <v>706</v>
      </c>
    </row>
    <row r="12019" spans="1:2">
      <c r="A12019" t="s">
        <v>685</v>
      </c>
      <c r="B12019">
        <v>0.1154</v>
      </c>
    </row>
    <row r="12020" spans="1:2">
      <c r="A12020" t="s">
        <v>250</v>
      </c>
      <c r="B12020" t="s">
        <v>687</v>
      </c>
    </row>
    <row r="12021" spans="1:2">
      <c r="A12021" t="s">
        <v>252</v>
      </c>
      <c r="B12021" t="s">
        <v>253</v>
      </c>
    </row>
    <row r="12022" spans="1:2">
      <c r="A12022" t="s">
        <v>874</v>
      </c>
    </row>
    <row r="12023" spans="1:2">
      <c r="A12023" t="s">
        <v>241</v>
      </c>
      <c r="B12023">
        <v>-3.9457300000000002</v>
      </c>
    </row>
    <row r="12024" spans="1:2">
      <c r="A12024" t="s">
        <v>242</v>
      </c>
      <c r="B12024">
        <v>3.67327E-2</v>
      </c>
    </row>
    <row r="12025" spans="1:2">
      <c r="A12025" t="s">
        <v>243</v>
      </c>
      <c r="B12025">
        <v>0</v>
      </c>
    </row>
    <row r="12026" spans="1:2">
      <c r="A12026" t="s">
        <v>244</v>
      </c>
      <c r="B12026">
        <v>126</v>
      </c>
    </row>
    <row r="12027" spans="1:2">
      <c r="A12027" t="s">
        <v>169</v>
      </c>
      <c r="B12027" t="s">
        <v>754</v>
      </c>
    </row>
    <row r="12028" spans="1:2">
      <c r="A12028" t="s">
        <v>246</v>
      </c>
      <c r="B12028">
        <v>-4.4655199999999997</v>
      </c>
    </row>
    <row r="12029" spans="1:2">
      <c r="A12029" t="s">
        <v>247</v>
      </c>
      <c r="B12029">
        <v>-3.8801100000000002</v>
      </c>
    </row>
    <row r="12030" spans="1:2">
      <c r="A12030" t="s">
        <v>248</v>
      </c>
      <c r="B12030">
        <v>-3.5826699999999998</v>
      </c>
    </row>
    <row r="12031" spans="1:2">
      <c r="A12031" t="s">
        <v>265</v>
      </c>
      <c r="B12031">
        <v>0.01</v>
      </c>
    </row>
    <row r="12032" spans="1:2">
      <c r="A12032" t="s">
        <v>683</v>
      </c>
      <c r="B12032" t="s">
        <v>403</v>
      </c>
    </row>
    <row r="12033" spans="1:2">
      <c r="A12033" t="s">
        <v>684</v>
      </c>
      <c r="B12033" t="s">
        <v>706</v>
      </c>
    </row>
    <row r="12034" spans="1:2">
      <c r="A12034" t="s">
        <v>685</v>
      </c>
      <c r="B12034">
        <v>3.6700000000000003E-2</v>
      </c>
    </row>
    <row r="12035" spans="1:2">
      <c r="A12035" t="s">
        <v>250</v>
      </c>
      <c r="B12035" t="s">
        <v>687</v>
      </c>
    </row>
    <row r="12036" spans="1:2">
      <c r="A12036" t="s">
        <v>252</v>
      </c>
      <c r="B12036" t="s">
        <v>253</v>
      </c>
    </row>
    <row r="12037" spans="1:2">
      <c r="A12037" t="s">
        <v>657</v>
      </c>
    </row>
    <row r="12038" spans="1:2">
      <c r="A12038" t="s">
        <v>241</v>
      </c>
      <c r="B12038">
        <v>-11.329700000000001</v>
      </c>
    </row>
    <row r="12039" spans="1:2">
      <c r="A12039" t="s">
        <v>242</v>
      </c>
      <c r="B12039" s="10">
        <v>4.5037099999999999E-18</v>
      </c>
    </row>
    <row r="12040" spans="1:2">
      <c r="A12040" t="s">
        <v>243</v>
      </c>
      <c r="B12040">
        <v>0</v>
      </c>
    </row>
    <row r="12041" spans="1:2">
      <c r="A12041" t="s">
        <v>244</v>
      </c>
      <c r="B12041">
        <v>126</v>
      </c>
    </row>
    <row r="12042" spans="1:2">
      <c r="A12042" t="s">
        <v>169</v>
      </c>
      <c r="B12042" t="s">
        <v>710</v>
      </c>
    </row>
    <row r="12043" spans="1:2">
      <c r="A12043" t="s">
        <v>246</v>
      </c>
      <c r="B12043">
        <v>-4.4655199999999997</v>
      </c>
    </row>
    <row r="12044" spans="1:2">
      <c r="A12044" t="s">
        <v>247</v>
      </c>
      <c r="B12044">
        <v>-3.8801100000000002</v>
      </c>
    </row>
    <row r="12045" spans="1:2">
      <c r="A12045" t="s">
        <v>248</v>
      </c>
      <c r="B12045">
        <v>-3.5826699999999998</v>
      </c>
    </row>
    <row r="12046" spans="1:2">
      <c r="A12046" t="s">
        <v>265</v>
      </c>
      <c r="B12046">
        <v>0.01</v>
      </c>
    </row>
    <row r="12047" spans="1:2">
      <c r="A12047" t="s">
        <v>683</v>
      </c>
      <c r="B12047" t="s">
        <v>403</v>
      </c>
    </row>
    <row r="12048" spans="1:2">
      <c r="A12048" t="s">
        <v>684</v>
      </c>
      <c r="B12048" t="s">
        <v>706</v>
      </c>
    </row>
    <row r="12049" spans="1:2">
      <c r="A12049" t="s">
        <v>685</v>
      </c>
      <c r="B12049">
        <v>0</v>
      </c>
    </row>
    <row r="12050" spans="1:2">
      <c r="A12050" t="s">
        <v>250</v>
      </c>
      <c r="B12050" t="s">
        <v>697</v>
      </c>
    </row>
    <row r="12051" spans="1:2">
      <c r="A12051" t="s">
        <v>252</v>
      </c>
      <c r="B12051" t="s">
        <v>253</v>
      </c>
    </row>
    <row r="12052" spans="1:2">
      <c r="A12052" t="s">
        <v>658</v>
      </c>
    </row>
    <row r="12053" spans="1:2">
      <c r="A12053" t="s">
        <v>241</v>
      </c>
      <c r="B12053">
        <v>-11.329700000000001</v>
      </c>
    </row>
    <row r="12054" spans="1:2">
      <c r="A12054" t="s">
        <v>242</v>
      </c>
      <c r="B12054" s="10">
        <v>4.5037099999999999E-18</v>
      </c>
    </row>
    <row r="12055" spans="1:2">
      <c r="A12055" t="s">
        <v>243</v>
      </c>
      <c r="B12055">
        <v>0</v>
      </c>
    </row>
    <row r="12056" spans="1:2">
      <c r="A12056" t="s">
        <v>244</v>
      </c>
      <c r="B12056">
        <v>126</v>
      </c>
    </row>
    <row r="12057" spans="1:2">
      <c r="A12057" t="s">
        <v>169</v>
      </c>
      <c r="B12057" t="s">
        <v>698</v>
      </c>
    </row>
    <row r="12058" spans="1:2">
      <c r="A12058" t="s">
        <v>246</v>
      </c>
      <c r="B12058">
        <v>-4.4655199999999997</v>
      </c>
    </row>
    <row r="12059" spans="1:2">
      <c r="A12059" t="s">
        <v>247</v>
      </c>
      <c r="B12059">
        <v>-3.8801100000000002</v>
      </c>
    </row>
    <row r="12060" spans="1:2">
      <c r="A12060" t="s">
        <v>248</v>
      </c>
      <c r="B12060">
        <v>-3.5826699999999998</v>
      </c>
    </row>
    <row r="12061" spans="1:2">
      <c r="A12061" t="s">
        <v>265</v>
      </c>
      <c r="B12061">
        <v>0.01</v>
      </c>
    </row>
    <row r="12062" spans="1:2">
      <c r="A12062" t="s">
        <v>683</v>
      </c>
      <c r="B12062" t="s">
        <v>403</v>
      </c>
    </row>
    <row r="12063" spans="1:2">
      <c r="A12063" t="s">
        <v>684</v>
      </c>
      <c r="B12063" t="s">
        <v>706</v>
      </c>
    </row>
    <row r="12064" spans="1:2">
      <c r="A12064" t="s">
        <v>685</v>
      </c>
      <c r="B12064">
        <v>0</v>
      </c>
    </row>
    <row r="12065" spans="1:2">
      <c r="A12065" t="s">
        <v>250</v>
      </c>
      <c r="B12065" t="s">
        <v>697</v>
      </c>
    </row>
    <row r="12066" spans="1:2">
      <c r="A12066" t="s">
        <v>252</v>
      </c>
      <c r="B12066" t="s">
        <v>253</v>
      </c>
    </row>
    <row r="12067" spans="1:2">
      <c r="A12067" t="s">
        <v>659</v>
      </c>
    </row>
    <row r="12068" spans="1:2">
      <c r="A12068" t="s">
        <v>241</v>
      </c>
      <c r="B12068">
        <v>-6.4183399999999997</v>
      </c>
    </row>
    <row r="12069" spans="1:2">
      <c r="A12069" t="s">
        <v>242</v>
      </c>
      <c r="B12069" s="10">
        <v>1.6430199999999999E-6</v>
      </c>
    </row>
    <row r="12070" spans="1:2">
      <c r="A12070" t="s">
        <v>243</v>
      </c>
      <c r="B12070">
        <v>3</v>
      </c>
    </row>
    <row r="12071" spans="1:2">
      <c r="A12071" t="s">
        <v>244</v>
      </c>
      <c r="B12071">
        <v>123</v>
      </c>
    </row>
    <row r="12072" spans="1:2">
      <c r="A12072" t="s">
        <v>169</v>
      </c>
      <c r="B12072" t="s">
        <v>711</v>
      </c>
    </row>
    <row r="12073" spans="1:2">
      <c r="A12073" t="s">
        <v>246</v>
      </c>
      <c r="B12073">
        <v>-4.4678899999999997</v>
      </c>
    </row>
    <row r="12074" spans="1:2">
      <c r="A12074" t="s">
        <v>247</v>
      </c>
      <c r="B12074">
        <v>-3.8812899999999999</v>
      </c>
    </row>
    <row r="12075" spans="1:2">
      <c r="A12075" t="s">
        <v>248</v>
      </c>
      <c r="B12075">
        <v>-3.5834000000000001</v>
      </c>
    </row>
    <row r="12076" spans="1:2">
      <c r="A12076" t="s">
        <v>265</v>
      </c>
      <c r="B12076">
        <v>0.01</v>
      </c>
    </row>
    <row r="12077" spans="1:2">
      <c r="A12077" t="s">
        <v>683</v>
      </c>
      <c r="B12077" t="s">
        <v>403</v>
      </c>
    </row>
    <row r="12078" spans="1:2">
      <c r="A12078" t="s">
        <v>684</v>
      </c>
      <c r="B12078" t="s">
        <v>706</v>
      </c>
    </row>
    <row r="12079" spans="1:2">
      <c r="A12079" t="s">
        <v>685</v>
      </c>
      <c r="B12079">
        <v>0</v>
      </c>
    </row>
    <row r="12080" spans="1:2">
      <c r="A12080" t="s">
        <v>250</v>
      </c>
      <c r="B12080" t="s">
        <v>697</v>
      </c>
    </row>
    <row r="12081" spans="1:2">
      <c r="A12081" t="s">
        <v>252</v>
      </c>
      <c r="B12081" t="s">
        <v>253</v>
      </c>
    </row>
    <row r="12082" spans="1:2">
      <c r="A12082" t="s">
        <v>660</v>
      </c>
    </row>
    <row r="12083" spans="1:2">
      <c r="A12083" t="s">
        <v>241</v>
      </c>
      <c r="B12083">
        <v>-5.6238999999999999</v>
      </c>
    </row>
    <row r="12084" spans="1:2">
      <c r="A12084" t="s">
        <v>242</v>
      </c>
      <c r="B12084" s="10">
        <v>7.32695E-5</v>
      </c>
    </row>
    <row r="12085" spans="1:2">
      <c r="A12085" t="s">
        <v>243</v>
      </c>
      <c r="B12085">
        <v>3</v>
      </c>
    </row>
    <row r="12086" spans="1:2">
      <c r="A12086" t="s">
        <v>244</v>
      </c>
      <c r="B12086">
        <v>123</v>
      </c>
    </row>
    <row r="12087" spans="1:2">
      <c r="A12087" t="s">
        <v>169</v>
      </c>
      <c r="B12087" t="s">
        <v>712</v>
      </c>
    </row>
    <row r="12088" spans="1:2">
      <c r="A12088" t="s">
        <v>246</v>
      </c>
      <c r="B12088">
        <v>-4.4678899999999997</v>
      </c>
    </row>
    <row r="12089" spans="1:2">
      <c r="A12089" t="s">
        <v>247</v>
      </c>
      <c r="B12089">
        <v>-3.8812899999999999</v>
      </c>
    </row>
    <row r="12090" spans="1:2">
      <c r="A12090" t="s">
        <v>248</v>
      </c>
      <c r="B12090">
        <v>-3.5834000000000001</v>
      </c>
    </row>
    <row r="12091" spans="1:2">
      <c r="A12091" t="s">
        <v>265</v>
      </c>
      <c r="B12091">
        <v>0.01</v>
      </c>
    </row>
    <row r="12092" spans="1:2">
      <c r="A12092" t="s">
        <v>683</v>
      </c>
      <c r="B12092" t="s">
        <v>403</v>
      </c>
    </row>
    <row r="12093" spans="1:2">
      <c r="A12093" t="s">
        <v>684</v>
      </c>
      <c r="B12093" t="s">
        <v>706</v>
      </c>
    </row>
    <row r="12094" spans="1:2">
      <c r="A12094" t="s">
        <v>685</v>
      </c>
      <c r="B12094">
        <v>1E-4</v>
      </c>
    </row>
    <row r="12095" spans="1:2">
      <c r="A12095" t="s">
        <v>250</v>
      </c>
      <c r="B12095" t="s">
        <v>697</v>
      </c>
    </row>
    <row r="12096" spans="1:2">
      <c r="A12096" t="s">
        <v>252</v>
      </c>
      <c r="B12096" t="s">
        <v>253</v>
      </c>
    </row>
    <row r="12097" spans="1:2">
      <c r="A12097" t="s">
        <v>875</v>
      </c>
    </row>
    <row r="12098" spans="1:2">
      <c r="A12098" t="s">
        <v>241</v>
      </c>
      <c r="B12098">
        <v>-10.446999999999999</v>
      </c>
    </row>
    <row r="12099" spans="1:2">
      <c r="A12099" t="s">
        <v>242</v>
      </c>
      <c r="B12099" s="10">
        <v>4.11768E-16</v>
      </c>
    </row>
    <row r="12100" spans="1:2">
      <c r="A12100" t="s">
        <v>243</v>
      </c>
      <c r="B12100">
        <v>0</v>
      </c>
    </row>
    <row r="12101" spans="1:2">
      <c r="A12101" t="s">
        <v>244</v>
      </c>
      <c r="B12101">
        <v>126</v>
      </c>
    </row>
    <row r="12102" spans="1:2">
      <c r="A12102" t="s">
        <v>169</v>
      </c>
      <c r="B12102" t="s">
        <v>735</v>
      </c>
    </row>
    <row r="12103" spans="1:2">
      <c r="A12103" t="s">
        <v>246</v>
      </c>
      <c r="B12103">
        <v>-4.4655199999999997</v>
      </c>
    </row>
    <row r="12104" spans="1:2">
      <c r="A12104" t="s">
        <v>247</v>
      </c>
      <c r="B12104">
        <v>-3.8801100000000002</v>
      </c>
    </row>
    <row r="12105" spans="1:2">
      <c r="A12105" t="s">
        <v>248</v>
      </c>
      <c r="B12105">
        <v>-3.5826699999999998</v>
      </c>
    </row>
    <row r="12106" spans="1:2">
      <c r="A12106" t="s">
        <v>265</v>
      </c>
      <c r="B12106">
        <v>0.01</v>
      </c>
    </row>
    <row r="12107" spans="1:2">
      <c r="A12107" t="s">
        <v>683</v>
      </c>
      <c r="B12107" t="s">
        <v>403</v>
      </c>
    </row>
    <row r="12108" spans="1:2">
      <c r="A12108" t="s">
        <v>684</v>
      </c>
      <c r="B12108" t="s">
        <v>706</v>
      </c>
    </row>
    <row r="12109" spans="1:2">
      <c r="A12109" t="s">
        <v>685</v>
      </c>
      <c r="B12109">
        <v>0</v>
      </c>
    </row>
    <row r="12110" spans="1:2">
      <c r="A12110" t="s">
        <v>250</v>
      </c>
      <c r="B12110" t="s">
        <v>697</v>
      </c>
    </row>
    <row r="12111" spans="1:2">
      <c r="A12111" t="s">
        <v>252</v>
      </c>
      <c r="B12111" t="s">
        <v>253</v>
      </c>
    </row>
    <row r="12112" spans="1:2">
      <c r="A12112" t="s">
        <v>876</v>
      </c>
    </row>
    <row r="12113" spans="1:2">
      <c r="A12113" t="s">
        <v>241</v>
      </c>
      <c r="B12113">
        <v>-10.446999999999999</v>
      </c>
    </row>
    <row r="12114" spans="1:2">
      <c r="A12114" t="s">
        <v>242</v>
      </c>
      <c r="B12114" s="10">
        <v>4.11768E-16</v>
      </c>
    </row>
    <row r="12115" spans="1:2">
      <c r="A12115" t="s">
        <v>243</v>
      </c>
      <c r="B12115">
        <v>0</v>
      </c>
    </row>
    <row r="12116" spans="1:2">
      <c r="A12116" t="s">
        <v>244</v>
      </c>
      <c r="B12116">
        <v>126</v>
      </c>
    </row>
    <row r="12117" spans="1:2">
      <c r="A12117" t="s">
        <v>169</v>
      </c>
      <c r="B12117" t="s">
        <v>736</v>
      </c>
    </row>
    <row r="12118" spans="1:2">
      <c r="A12118" t="s">
        <v>246</v>
      </c>
      <c r="B12118">
        <v>-4.4655199999999997</v>
      </c>
    </row>
    <row r="12119" spans="1:2">
      <c r="A12119" t="s">
        <v>247</v>
      </c>
      <c r="B12119">
        <v>-3.8801100000000002</v>
      </c>
    </row>
    <row r="12120" spans="1:2">
      <c r="A12120" t="s">
        <v>248</v>
      </c>
      <c r="B12120">
        <v>-3.5826699999999998</v>
      </c>
    </row>
    <row r="12121" spans="1:2">
      <c r="A12121" t="s">
        <v>265</v>
      </c>
      <c r="B12121">
        <v>0.01</v>
      </c>
    </row>
    <row r="12122" spans="1:2">
      <c r="A12122" t="s">
        <v>683</v>
      </c>
      <c r="B12122" t="s">
        <v>403</v>
      </c>
    </row>
    <row r="12123" spans="1:2">
      <c r="A12123" t="s">
        <v>684</v>
      </c>
      <c r="B12123" t="s">
        <v>706</v>
      </c>
    </row>
    <row r="12124" spans="1:2">
      <c r="A12124" t="s">
        <v>685</v>
      </c>
      <c r="B12124">
        <v>0</v>
      </c>
    </row>
    <row r="12125" spans="1:2">
      <c r="A12125" t="s">
        <v>250</v>
      </c>
      <c r="B12125" t="s">
        <v>697</v>
      </c>
    </row>
    <row r="12126" spans="1:2">
      <c r="A12126" t="s">
        <v>252</v>
      </c>
      <c r="B12126" t="s">
        <v>253</v>
      </c>
    </row>
    <row r="12127" spans="1:2">
      <c r="A12127" t="s">
        <v>877</v>
      </c>
    </row>
    <row r="12128" spans="1:2">
      <c r="A12128" t="s">
        <v>241</v>
      </c>
      <c r="B12128">
        <v>-10.130000000000001</v>
      </c>
    </row>
    <row r="12129" spans="1:2">
      <c r="A12129" t="s">
        <v>242</v>
      </c>
      <c r="B12129" s="10">
        <v>2.2511899999999998E-15</v>
      </c>
    </row>
    <row r="12130" spans="1:2">
      <c r="A12130" t="s">
        <v>243</v>
      </c>
      <c r="B12130">
        <v>0</v>
      </c>
    </row>
    <row r="12131" spans="1:2">
      <c r="A12131" t="s">
        <v>244</v>
      </c>
      <c r="B12131">
        <v>126</v>
      </c>
    </row>
    <row r="12132" spans="1:2">
      <c r="A12132" t="s">
        <v>169</v>
      </c>
      <c r="B12132" t="s">
        <v>737</v>
      </c>
    </row>
    <row r="12133" spans="1:2">
      <c r="A12133" t="s">
        <v>246</v>
      </c>
      <c r="B12133">
        <v>-4.4655199999999997</v>
      </c>
    </row>
    <row r="12134" spans="1:2">
      <c r="A12134" t="s">
        <v>247</v>
      </c>
      <c r="B12134">
        <v>-3.8801100000000002</v>
      </c>
    </row>
    <row r="12135" spans="1:2">
      <c r="A12135" t="s">
        <v>248</v>
      </c>
      <c r="B12135">
        <v>-3.5826699999999998</v>
      </c>
    </row>
    <row r="12136" spans="1:2">
      <c r="A12136" t="s">
        <v>265</v>
      </c>
      <c r="B12136">
        <v>0.01</v>
      </c>
    </row>
    <row r="12137" spans="1:2">
      <c r="A12137" t="s">
        <v>683</v>
      </c>
      <c r="B12137" t="s">
        <v>403</v>
      </c>
    </row>
    <row r="12138" spans="1:2">
      <c r="A12138" t="s">
        <v>684</v>
      </c>
      <c r="B12138" t="s">
        <v>706</v>
      </c>
    </row>
    <row r="12139" spans="1:2">
      <c r="A12139" t="s">
        <v>685</v>
      </c>
      <c r="B12139">
        <v>0</v>
      </c>
    </row>
    <row r="12140" spans="1:2">
      <c r="A12140" t="s">
        <v>250</v>
      </c>
      <c r="B12140" t="s">
        <v>697</v>
      </c>
    </row>
    <row r="12141" spans="1:2">
      <c r="A12141" t="s">
        <v>252</v>
      </c>
      <c r="B12141" t="s">
        <v>253</v>
      </c>
    </row>
    <row r="12142" spans="1:2">
      <c r="A12142" t="s">
        <v>878</v>
      </c>
    </row>
    <row r="12143" spans="1:2">
      <c r="A12143" t="s">
        <v>241</v>
      </c>
      <c r="B12143">
        <v>-9.3774099999999994</v>
      </c>
    </row>
    <row r="12144" spans="1:2">
      <c r="A12144" t="s">
        <v>242</v>
      </c>
      <c r="B12144" s="10">
        <v>1.42605E-13</v>
      </c>
    </row>
    <row r="12145" spans="1:2">
      <c r="A12145" t="s">
        <v>243</v>
      </c>
      <c r="B12145">
        <v>0</v>
      </c>
    </row>
    <row r="12146" spans="1:2">
      <c r="A12146" t="s">
        <v>244</v>
      </c>
      <c r="B12146">
        <v>126</v>
      </c>
    </row>
    <row r="12147" spans="1:2">
      <c r="A12147" t="s">
        <v>169</v>
      </c>
      <c r="B12147" t="s">
        <v>738</v>
      </c>
    </row>
    <row r="12148" spans="1:2">
      <c r="A12148" t="s">
        <v>246</v>
      </c>
      <c r="B12148">
        <v>-4.4655199999999997</v>
      </c>
    </row>
    <row r="12149" spans="1:2">
      <c r="A12149" t="s">
        <v>247</v>
      </c>
      <c r="B12149">
        <v>-3.8801100000000002</v>
      </c>
    </row>
    <row r="12150" spans="1:2">
      <c r="A12150" t="s">
        <v>248</v>
      </c>
      <c r="B12150">
        <v>-3.5826699999999998</v>
      </c>
    </row>
    <row r="12151" spans="1:2">
      <c r="A12151" t="s">
        <v>265</v>
      </c>
      <c r="B12151">
        <v>0.01</v>
      </c>
    </row>
    <row r="12152" spans="1:2">
      <c r="A12152" t="s">
        <v>683</v>
      </c>
      <c r="B12152" t="s">
        <v>403</v>
      </c>
    </row>
    <row r="12153" spans="1:2">
      <c r="A12153" t="s">
        <v>684</v>
      </c>
      <c r="B12153" t="s">
        <v>706</v>
      </c>
    </row>
    <row r="12154" spans="1:2">
      <c r="A12154" t="s">
        <v>685</v>
      </c>
      <c r="B12154">
        <v>0</v>
      </c>
    </row>
    <row r="12155" spans="1:2">
      <c r="A12155" t="s">
        <v>250</v>
      </c>
      <c r="B12155" t="s">
        <v>697</v>
      </c>
    </row>
    <row r="12156" spans="1:2">
      <c r="A12156" t="s">
        <v>252</v>
      </c>
      <c r="B12156" t="s">
        <v>253</v>
      </c>
    </row>
    <row r="12157" spans="1:2">
      <c r="A12157" t="s">
        <v>879</v>
      </c>
    </row>
    <row r="12158" spans="1:2">
      <c r="A12158" t="s">
        <v>241</v>
      </c>
      <c r="B12158">
        <v>-9.3629800000000003</v>
      </c>
    </row>
    <row r="12159" spans="1:2">
      <c r="A12159" t="s">
        <v>242</v>
      </c>
      <c r="B12159" s="10">
        <v>1.5459600000000001E-13</v>
      </c>
    </row>
    <row r="12160" spans="1:2">
      <c r="A12160" t="s">
        <v>243</v>
      </c>
      <c r="B12160">
        <v>0</v>
      </c>
    </row>
    <row r="12161" spans="1:2">
      <c r="A12161" t="s">
        <v>244</v>
      </c>
      <c r="B12161">
        <v>126</v>
      </c>
    </row>
    <row r="12162" spans="1:2">
      <c r="A12162" t="s">
        <v>169</v>
      </c>
      <c r="B12162" t="s">
        <v>739</v>
      </c>
    </row>
    <row r="12163" spans="1:2">
      <c r="A12163" t="s">
        <v>246</v>
      </c>
      <c r="B12163">
        <v>-4.4655199999999997</v>
      </c>
    </row>
    <row r="12164" spans="1:2">
      <c r="A12164" t="s">
        <v>247</v>
      </c>
      <c r="B12164">
        <v>-3.8801100000000002</v>
      </c>
    </row>
    <row r="12165" spans="1:2">
      <c r="A12165" t="s">
        <v>248</v>
      </c>
      <c r="B12165">
        <v>-3.5826699999999998</v>
      </c>
    </row>
    <row r="12166" spans="1:2">
      <c r="A12166" t="s">
        <v>265</v>
      </c>
      <c r="B12166">
        <v>0.01</v>
      </c>
    </row>
    <row r="12167" spans="1:2">
      <c r="A12167" t="s">
        <v>683</v>
      </c>
      <c r="B12167" t="s">
        <v>403</v>
      </c>
    </row>
    <row r="12168" spans="1:2">
      <c r="A12168" t="s">
        <v>684</v>
      </c>
      <c r="B12168" t="s">
        <v>706</v>
      </c>
    </row>
    <row r="12169" spans="1:2">
      <c r="A12169" t="s">
        <v>685</v>
      </c>
      <c r="B12169">
        <v>0</v>
      </c>
    </row>
    <row r="12170" spans="1:2">
      <c r="A12170" t="s">
        <v>250</v>
      </c>
      <c r="B12170" t="s">
        <v>697</v>
      </c>
    </row>
    <row r="12171" spans="1:2">
      <c r="A12171" t="s">
        <v>252</v>
      </c>
      <c r="B12171" t="s">
        <v>253</v>
      </c>
    </row>
    <row r="12172" spans="1:2">
      <c r="A12172" t="s">
        <v>880</v>
      </c>
    </row>
    <row r="12173" spans="1:2">
      <c r="A12173" t="s">
        <v>241</v>
      </c>
      <c r="B12173">
        <v>-9.3629800000000003</v>
      </c>
    </row>
    <row r="12174" spans="1:2">
      <c r="A12174" t="s">
        <v>242</v>
      </c>
      <c r="B12174" s="10">
        <v>1.5459600000000001E-13</v>
      </c>
    </row>
    <row r="12175" spans="1:2">
      <c r="A12175" t="s">
        <v>243</v>
      </c>
      <c r="B12175">
        <v>0</v>
      </c>
    </row>
    <row r="12176" spans="1:2">
      <c r="A12176" t="s">
        <v>244</v>
      </c>
      <c r="B12176">
        <v>126</v>
      </c>
    </row>
    <row r="12177" spans="1:2">
      <c r="A12177" t="s">
        <v>169</v>
      </c>
      <c r="B12177" t="s">
        <v>740</v>
      </c>
    </row>
    <row r="12178" spans="1:2">
      <c r="A12178" t="s">
        <v>246</v>
      </c>
      <c r="B12178">
        <v>-4.4655199999999997</v>
      </c>
    </row>
    <row r="12179" spans="1:2">
      <c r="A12179" t="s">
        <v>247</v>
      </c>
      <c r="B12179">
        <v>-3.8801100000000002</v>
      </c>
    </row>
    <row r="12180" spans="1:2">
      <c r="A12180" t="s">
        <v>248</v>
      </c>
      <c r="B12180">
        <v>-3.5826699999999998</v>
      </c>
    </row>
    <row r="12181" spans="1:2">
      <c r="A12181" t="s">
        <v>265</v>
      </c>
      <c r="B12181">
        <v>0.01</v>
      </c>
    </row>
    <row r="12182" spans="1:2">
      <c r="A12182" t="s">
        <v>683</v>
      </c>
      <c r="B12182" t="s">
        <v>403</v>
      </c>
    </row>
    <row r="12183" spans="1:2">
      <c r="A12183" t="s">
        <v>684</v>
      </c>
      <c r="B12183" t="s">
        <v>706</v>
      </c>
    </row>
    <row r="12184" spans="1:2">
      <c r="A12184" t="s">
        <v>685</v>
      </c>
      <c r="B12184">
        <v>0</v>
      </c>
    </row>
    <row r="12185" spans="1:2">
      <c r="A12185" t="s">
        <v>250</v>
      </c>
      <c r="B12185" t="s">
        <v>697</v>
      </c>
    </row>
    <row r="12186" spans="1:2">
      <c r="A12186" t="s">
        <v>252</v>
      </c>
      <c r="B12186" t="s">
        <v>253</v>
      </c>
    </row>
    <row r="12187" spans="1:2">
      <c r="A12187" t="s">
        <v>881</v>
      </c>
    </row>
    <row r="12188" spans="1:2">
      <c r="A12188" t="s">
        <v>241</v>
      </c>
      <c r="B12188">
        <v>-8.7159800000000001</v>
      </c>
    </row>
    <row r="12189" spans="1:2">
      <c r="A12189" t="s">
        <v>242</v>
      </c>
      <c r="B12189" s="10">
        <v>5.90832E-12</v>
      </c>
    </row>
    <row r="12190" spans="1:2">
      <c r="A12190" t="s">
        <v>243</v>
      </c>
      <c r="B12190">
        <v>1</v>
      </c>
    </row>
    <row r="12191" spans="1:2">
      <c r="A12191" t="s">
        <v>244</v>
      </c>
      <c r="B12191">
        <v>125</v>
      </c>
    </row>
    <row r="12192" spans="1:2">
      <c r="A12192" t="s">
        <v>169</v>
      </c>
      <c r="B12192" t="s">
        <v>741</v>
      </c>
    </row>
    <row r="12193" spans="1:2">
      <c r="A12193" t="s">
        <v>246</v>
      </c>
      <c r="B12193">
        <v>-4.4663000000000004</v>
      </c>
    </row>
    <row r="12194" spans="1:2">
      <c r="A12194" t="s">
        <v>247</v>
      </c>
      <c r="B12194">
        <v>-3.8805000000000001</v>
      </c>
    </row>
    <row r="12195" spans="1:2">
      <c r="A12195" t="s">
        <v>248</v>
      </c>
      <c r="B12195">
        <v>-3.58291</v>
      </c>
    </row>
    <row r="12196" spans="1:2">
      <c r="A12196" t="s">
        <v>265</v>
      </c>
      <c r="B12196">
        <v>0.01</v>
      </c>
    </row>
    <row r="12197" spans="1:2">
      <c r="A12197" t="s">
        <v>683</v>
      </c>
      <c r="B12197" t="s">
        <v>403</v>
      </c>
    </row>
    <row r="12198" spans="1:2">
      <c r="A12198" t="s">
        <v>684</v>
      </c>
      <c r="B12198" t="s">
        <v>706</v>
      </c>
    </row>
    <row r="12199" spans="1:2">
      <c r="A12199" t="s">
        <v>685</v>
      </c>
      <c r="B12199">
        <v>0</v>
      </c>
    </row>
    <row r="12200" spans="1:2">
      <c r="A12200" t="s">
        <v>250</v>
      </c>
      <c r="B12200" t="s">
        <v>697</v>
      </c>
    </row>
    <row r="12201" spans="1:2">
      <c r="A12201" t="s">
        <v>252</v>
      </c>
      <c r="B12201" t="s">
        <v>253</v>
      </c>
    </row>
    <row r="12202" spans="1:2">
      <c r="A12202" t="s">
        <v>882</v>
      </c>
    </row>
    <row r="12203" spans="1:2">
      <c r="A12203" t="s">
        <v>241</v>
      </c>
      <c r="B12203">
        <v>-8.6207600000000006</v>
      </c>
    </row>
    <row r="12204" spans="1:2">
      <c r="A12204" t="s">
        <v>242</v>
      </c>
      <c r="B12204" s="10">
        <v>1.0120500000000001E-11</v>
      </c>
    </row>
    <row r="12205" spans="1:2">
      <c r="A12205" t="s">
        <v>243</v>
      </c>
      <c r="B12205">
        <v>0</v>
      </c>
    </row>
    <row r="12206" spans="1:2">
      <c r="A12206" t="s">
        <v>244</v>
      </c>
      <c r="B12206">
        <v>126</v>
      </c>
    </row>
    <row r="12207" spans="1:2">
      <c r="A12207" t="s">
        <v>169</v>
      </c>
      <c r="B12207" t="s">
        <v>742</v>
      </c>
    </row>
    <row r="12208" spans="1:2">
      <c r="A12208" t="s">
        <v>246</v>
      </c>
      <c r="B12208">
        <v>-4.4655199999999997</v>
      </c>
    </row>
    <row r="12209" spans="1:2">
      <c r="A12209" t="s">
        <v>247</v>
      </c>
      <c r="B12209">
        <v>-3.8801100000000002</v>
      </c>
    </row>
    <row r="12210" spans="1:2">
      <c r="A12210" t="s">
        <v>248</v>
      </c>
      <c r="B12210">
        <v>-3.5826699999999998</v>
      </c>
    </row>
    <row r="12211" spans="1:2">
      <c r="A12211" t="s">
        <v>265</v>
      </c>
      <c r="B12211">
        <v>0.01</v>
      </c>
    </row>
    <row r="12212" spans="1:2">
      <c r="A12212" t="s">
        <v>683</v>
      </c>
      <c r="B12212" t="s">
        <v>403</v>
      </c>
    </row>
    <row r="12213" spans="1:2">
      <c r="A12213" t="s">
        <v>684</v>
      </c>
      <c r="B12213" t="s">
        <v>706</v>
      </c>
    </row>
    <row r="12214" spans="1:2">
      <c r="A12214" t="s">
        <v>685</v>
      </c>
      <c r="B12214">
        <v>0</v>
      </c>
    </row>
    <row r="12215" spans="1:2">
      <c r="A12215" t="s">
        <v>250</v>
      </c>
      <c r="B12215" t="s">
        <v>697</v>
      </c>
    </row>
    <row r="12216" spans="1:2">
      <c r="A12216" t="s">
        <v>252</v>
      </c>
      <c r="B12216" t="s">
        <v>253</v>
      </c>
    </row>
    <row r="12217" spans="1:2">
      <c r="A12217" t="s">
        <v>883</v>
      </c>
    </row>
    <row r="12218" spans="1:2">
      <c r="A12218" t="s">
        <v>241</v>
      </c>
      <c r="B12218">
        <v>-14.5138</v>
      </c>
    </row>
    <row r="12219" spans="1:2">
      <c r="A12219" t="s">
        <v>242</v>
      </c>
      <c r="B12219" s="10">
        <v>2.2613899999999999E-23</v>
      </c>
    </row>
    <row r="12220" spans="1:2">
      <c r="A12220" t="s">
        <v>243</v>
      </c>
      <c r="B12220">
        <v>0</v>
      </c>
    </row>
    <row r="12221" spans="1:2">
      <c r="A12221" t="s">
        <v>244</v>
      </c>
      <c r="B12221">
        <v>126</v>
      </c>
    </row>
    <row r="12222" spans="1:2">
      <c r="A12222" t="s">
        <v>169</v>
      </c>
      <c r="B12222" t="s">
        <v>755</v>
      </c>
    </row>
    <row r="12223" spans="1:2">
      <c r="A12223" t="s">
        <v>246</v>
      </c>
      <c r="B12223">
        <v>-4.4655199999999997</v>
      </c>
    </row>
    <row r="12224" spans="1:2">
      <c r="A12224" t="s">
        <v>247</v>
      </c>
      <c r="B12224">
        <v>-3.8801100000000002</v>
      </c>
    </row>
    <row r="12225" spans="1:2">
      <c r="A12225" t="s">
        <v>248</v>
      </c>
      <c r="B12225">
        <v>-3.5826699999999998</v>
      </c>
    </row>
    <row r="12226" spans="1:2">
      <c r="A12226" t="s">
        <v>265</v>
      </c>
      <c r="B12226">
        <v>0.01</v>
      </c>
    </row>
    <row r="12227" spans="1:2">
      <c r="A12227" t="s">
        <v>683</v>
      </c>
      <c r="B12227" t="s">
        <v>403</v>
      </c>
    </row>
    <row r="12228" spans="1:2">
      <c r="A12228" t="s">
        <v>684</v>
      </c>
      <c r="B12228" t="s">
        <v>706</v>
      </c>
    </row>
    <row r="12229" spans="1:2">
      <c r="A12229" t="s">
        <v>685</v>
      </c>
      <c r="B12229">
        <v>0</v>
      </c>
    </row>
    <row r="12230" spans="1:2">
      <c r="A12230" t="s">
        <v>250</v>
      </c>
      <c r="B12230" t="s">
        <v>697</v>
      </c>
    </row>
    <row r="12231" spans="1:2">
      <c r="A12231" t="s">
        <v>252</v>
      </c>
      <c r="B12231" t="s">
        <v>253</v>
      </c>
    </row>
    <row r="12232" spans="1:2">
      <c r="A12232" t="s">
        <v>884</v>
      </c>
    </row>
    <row r="12233" spans="1:2">
      <c r="A12233" t="s">
        <v>241</v>
      </c>
      <c r="B12233">
        <v>-11.3795</v>
      </c>
    </row>
    <row r="12234" spans="1:2">
      <c r="A12234" t="s">
        <v>242</v>
      </c>
      <c r="B12234" s="10">
        <v>3.5296600000000001E-18</v>
      </c>
    </row>
    <row r="12235" spans="1:2">
      <c r="A12235" t="s">
        <v>243</v>
      </c>
      <c r="B12235">
        <v>0</v>
      </c>
    </row>
    <row r="12236" spans="1:2">
      <c r="A12236" t="s">
        <v>244</v>
      </c>
      <c r="B12236">
        <v>126</v>
      </c>
    </row>
    <row r="12237" spans="1:2">
      <c r="A12237" t="s">
        <v>169</v>
      </c>
      <c r="B12237" t="s">
        <v>756</v>
      </c>
    </row>
    <row r="12238" spans="1:2">
      <c r="A12238" t="s">
        <v>246</v>
      </c>
      <c r="B12238">
        <v>-4.4655199999999997</v>
      </c>
    </row>
    <row r="12239" spans="1:2">
      <c r="A12239" t="s">
        <v>247</v>
      </c>
      <c r="B12239">
        <v>-3.8801100000000002</v>
      </c>
    </row>
    <row r="12240" spans="1:2">
      <c r="A12240" t="s">
        <v>248</v>
      </c>
      <c r="B12240">
        <v>-3.5826699999999998</v>
      </c>
    </row>
    <row r="12241" spans="1:2">
      <c r="A12241" t="s">
        <v>265</v>
      </c>
      <c r="B12241">
        <v>0.01</v>
      </c>
    </row>
    <row r="12242" spans="1:2">
      <c r="A12242" t="s">
        <v>683</v>
      </c>
      <c r="B12242" t="s">
        <v>403</v>
      </c>
    </row>
    <row r="12243" spans="1:2">
      <c r="A12243" t="s">
        <v>684</v>
      </c>
      <c r="B12243" t="s">
        <v>706</v>
      </c>
    </row>
    <row r="12244" spans="1:2">
      <c r="A12244" t="s">
        <v>685</v>
      </c>
      <c r="B12244">
        <v>0</v>
      </c>
    </row>
    <row r="12245" spans="1:2">
      <c r="A12245" t="s">
        <v>250</v>
      </c>
      <c r="B12245" t="s">
        <v>697</v>
      </c>
    </row>
    <row r="12246" spans="1:2">
      <c r="A12246" t="s">
        <v>252</v>
      </c>
      <c r="B12246" t="s">
        <v>253</v>
      </c>
    </row>
    <row r="12247" spans="1:2">
      <c r="A12247" t="s">
        <v>885</v>
      </c>
    </row>
    <row r="12248" spans="1:2">
      <c r="A12248" t="s">
        <v>241</v>
      </c>
      <c r="B12248">
        <v>-11.165100000000001</v>
      </c>
    </row>
    <row r="12249" spans="1:2">
      <c r="A12249" t="s">
        <v>242</v>
      </c>
      <c r="B12249" s="10">
        <v>1.0166200000000001E-17</v>
      </c>
    </row>
    <row r="12250" spans="1:2">
      <c r="A12250" t="s">
        <v>243</v>
      </c>
      <c r="B12250">
        <v>0</v>
      </c>
    </row>
    <row r="12251" spans="1:2">
      <c r="A12251" t="s">
        <v>244</v>
      </c>
      <c r="B12251">
        <v>126</v>
      </c>
    </row>
    <row r="12252" spans="1:2">
      <c r="A12252" t="s">
        <v>169</v>
      </c>
      <c r="B12252" t="s">
        <v>757</v>
      </c>
    </row>
    <row r="12253" spans="1:2">
      <c r="A12253" t="s">
        <v>246</v>
      </c>
      <c r="B12253">
        <v>-4.4655199999999997</v>
      </c>
    </row>
    <row r="12254" spans="1:2">
      <c r="A12254" t="s">
        <v>247</v>
      </c>
      <c r="B12254">
        <v>-3.8801100000000002</v>
      </c>
    </row>
    <row r="12255" spans="1:2">
      <c r="A12255" t="s">
        <v>248</v>
      </c>
      <c r="B12255">
        <v>-3.5826699999999998</v>
      </c>
    </row>
    <row r="12256" spans="1:2">
      <c r="A12256" t="s">
        <v>265</v>
      </c>
      <c r="B12256">
        <v>0.01</v>
      </c>
    </row>
    <row r="12257" spans="1:2">
      <c r="A12257" t="s">
        <v>683</v>
      </c>
      <c r="B12257" t="s">
        <v>403</v>
      </c>
    </row>
    <row r="12258" spans="1:2">
      <c r="A12258" t="s">
        <v>684</v>
      </c>
      <c r="B12258" t="s">
        <v>706</v>
      </c>
    </row>
    <row r="12259" spans="1:2">
      <c r="A12259" t="s">
        <v>685</v>
      </c>
      <c r="B12259">
        <v>0</v>
      </c>
    </row>
    <row r="12260" spans="1:2">
      <c r="A12260" t="s">
        <v>250</v>
      </c>
      <c r="B12260" t="s">
        <v>697</v>
      </c>
    </row>
    <row r="12261" spans="1:2">
      <c r="A12261" t="s">
        <v>252</v>
      </c>
      <c r="B12261" t="s">
        <v>253</v>
      </c>
    </row>
    <row r="12262" spans="1:2">
      <c r="A12262" t="s">
        <v>886</v>
      </c>
    </row>
    <row r="12263" spans="1:2">
      <c r="A12263" t="s">
        <v>241</v>
      </c>
      <c r="B12263">
        <v>-5.6652699999999996</v>
      </c>
    </row>
    <row r="12264" spans="1:2">
      <c r="A12264" t="s">
        <v>242</v>
      </c>
      <c r="B12264" s="10">
        <v>6.0795099999999997E-5</v>
      </c>
    </row>
    <row r="12265" spans="1:2">
      <c r="A12265" t="s">
        <v>243</v>
      </c>
      <c r="B12265">
        <v>3</v>
      </c>
    </row>
    <row r="12266" spans="1:2">
      <c r="A12266" t="s">
        <v>244</v>
      </c>
      <c r="B12266">
        <v>123</v>
      </c>
    </row>
    <row r="12267" spans="1:2">
      <c r="A12267" t="s">
        <v>169</v>
      </c>
      <c r="B12267" t="s">
        <v>758</v>
      </c>
    </row>
    <row r="12268" spans="1:2">
      <c r="A12268" t="s">
        <v>246</v>
      </c>
      <c r="B12268">
        <v>-4.4678899999999997</v>
      </c>
    </row>
    <row r="12269" spans="1:2">
      <c r="A12269" t="s">
        <v>247</v>
      </c>
      <c r="B12269">
        <v>-3.8812899999999999</v>
      </c>
    </row>
    <row r="12270" spans="1:2">
      <c r="A12270" t="s">
        <v>248</v>
      </c>
      <c r="B12270">
        <v>-3.5834000000000001</v>
      </c>
    </row>
    <row r="12271" spans="1:2">
      <c r="A12271" t="s">
        <v>265</v>
      </c>
      <c r="B12271">
        <v>0.01</v>
      </c>
    </row>
    <row r="12272" spans="1:2">
      <c r="A12272" t="s">
        <v>683</v>
      </c>
      <c r="B12272" t="s">
        <v>403</v>
      </c>
    </row>
    <row r="12273" spans="1:2">
      <c r="A12273" t="s">
        <v>684</v>
      </c>
      <c r="B12273" t="s">
        <v>706</v>
      </c>
    </row>
    <row r="12274" spans="1:2">
      <c r="A12274" t="s">
        <v>685</v>
      </c>
      <c r="B12274">
        <v>1E-4</v>
      </c>
    </row>
    <row r="12275" spans="1:2">
      <c r="A12275" t="s">
        <v>250</v>
      </c>
      <c r="B12275" t="s">
        <v>697</v>
      </c>
    </row>
    <row r="12276" spans="1:2">
      <c r="A12276" t="s">
        <v>252</v>
      </c>
      <c r="B12276" t="s">
        <v>253</v>
      </c>
    </row>
    <row r="12277" spans="1:2">
      <c r="A12277" t="s">
        <v>887</v>
      </c>
    </row>
    <row r="12278" spans="1:2">
      <c r="A12278" t="s">
        <v>241</v>
      </c>
      <c r="B12278">
        <v>-13.9039</v>
      </c>
    </row>
    <row r="12279" spans="1:2">
      <c r="A12279" t="s">
        <v>242</v>
      </c>
      <c r="B12279" s="10">
        <v>1.2710600000000001E-22</v>
      </c>
    </row>
    <row r="12280" spans="1:2">
      <c r="A12280" t="s">
        <v>243</v>
      </c>
      <c r="B12280">
        <v>0</v>
      </c>
    </row>
    <row r="12281" spans="1:2">
      <c r="A12281" t="s">
        <v>244</v>
      </c>
      <c r="B12281">
        <v>126</v>
      </c>
    </row>
    <row r="12282" spans="1:2">
      <c r="A12282" t="s">
        <v>169</v>
      </c>
      <c r="B12282" t="s">
        <v>759</v>
      </c>
    </row>
    <row r="12283" spans="1:2">
      <c r="A12283" t="s">
        <v>246</v>
      </c>
      <c r="B12283">
        <v>-4.4655199999999997</v>
      </c>
    </row>
    <row r="12284" spans="1:2">
      <c r="A12284" t="s">
        <v>247</v>
      </c>
      <c r="B12284">
        <v>-3.8801100000000002</v>
      </c>
    </row>
    <row r="12285" spans="1:2">
      <c r="A12285" t="s">
        <v>248</v>
      </c>
      <c r="B12285">
        <v>-3.5826699999999998</v>
      </c>
    </row>
    <row r="12286" spans="1:2">
      <c r="A12286" t="s">
        <v>265</v>
      </c>
      <c r="B12286">
        <v>0.01</v>
      </c>
    </row>
    <row r="12287" spans="1:2">
      <c r="A12287" t="s">
        <v>683</v>
      </c>
      <c r="B12287" t="s">
        <v>403</v>
      </c>
    </row>
    <row r="12288" spans="1:2">
      <c r="A12288" t="s">
        <v>684</v>
      </c>
      <c r="B12288" t="s">
        <v>706</v>
      </c>
    </row>
    <row r="12289" spans="1:2">
      <c r="A12289" t="s">
        <v>685</v>
      </c>
      <c r="B12289">
        <v>0</v>
      </c>
    </row>
    <row r="12290" spans="1:2">
      <c r="A12290" t="s">
        <v>250</v>
      </c>
      <c r="B12290" t="s">
        <v>697</v>
      </c>
    </row>
    <row r="12291" spans="1:2">
      <c r="A12291" t="s">
        <v>252</v>
      </c>
      <c r="B12291" t="s">
        <v>253</v>
      </c>
    </row>
    <row r="12292" spans="1:2">
      <c r="A12292" t="s">
        <v>888</v>
      </c>
    </row>
    <row r="12293" spans="1:2">
      <c r="A12293" t="s">
        <v>241</v>
      </c>
      <c r="B12293">
        <v>-10.501099999999999</v>
      </c>
    </row>
    <row r="12294" spans="1:2">
      <c r="A12294" t="s">
        <v>242</v>
      </c>
      <c r="B12294" s="10">
        <v>3.09227E-16</v>
      </c>
    </row>
    <row r="12295" spans="1:2">
      <c r="A12295" t="s">
        <v>243</v>
      </c>
      <c r="B12295">
        <v>0</v>
      </c>
    </row>
    <row r="12296" spans="1:2">
      <c r="A12296" t="s">
        <v>244</v>
      </c>
      <c r="B12296">
        <v>126</v>
      </c>
    </row>
    <row r="12297" spans="1:2">
      <c r="A12297" t="s">
        <v>169</v>
      </c>
      <c r="B12297" t="s">
        <v>760</v>
      </c>
    </row>
    <row r="12298" spans="1:2">
      <c r="A12298" t="s">
        <v>246</v>
      </c>
      <c r="B12298">
        <v>-4.4655199999999997</v>
      </c>
    </row>
    <row r="12299" spans="1:2">
      <c r="A12299" t="s">
        <v>247</v>
      </c>
      <c r="B12299">
        <v>-3.8801100000000002</v>
      </c>
    </row>
    <row r="12300" spans="1:2">
      <c r="A12300" t="s">
        <v>248</v>
      </c>
      <c r="B12300">
        <v>-3.5826699999999998</v>
      </c>
    </row>
    <row r="12301" spans="1:2">
      <c r="A12301" t="s">
        <v>265</v>
      </c>
      <c r="B12301">
        <v>0.01</v>
      </c>
    </row>
    <row r="12302" spans="1:2">
      <c r="A12302" t="s">
        <v>683</v>
      </c>
      <c r="B12302" t="s">
        <v>403</v>
      </c>
    </row>
    <row r="12303" spans="1:2">
      <c r="A12303" t="s">
        <v>684</v>
      </c>
      <c r="B12303" t="s">
        <v>706</v>
      </c>
    </row>
    <row r="12304" spans="1:2">
      <c r="A12304" t="s">
        <v>685</v>
      </c>
      <c r="B12304">
        <v>0</v>
      </c>
    </row>
    <row r="12305" spans="1:2">
      <c r="A12305" t="s">
        <v>250</v>
      </c>
      <c r="B12305" t="s">
        <v>697</v>
      </c>
    </row>
    <row r="12306" spans="1:2">
      <c r="A12306" t="s">
        <v>252</v>
      </c>
      <c r="B12306" t="s">
        <v>253</v>
      </c>
    </row>
    <row r="12307" spans="1:2">
      <c r="A12307" t="s">
        <v>889</v>
      </c>
    </row>
    <row r="12308" spans="1:2">
      <c r="A12308" t="s">
        <v>241</v>
      </c>
      <c r="B12308">
        <v>-10.145300000000001</v>
      </c>
    </row>
    <row r="12309" spans="1:2">
      <c r="A12309" t="s">
        <v>242</v>
      </c>
      <c r="B12309" s="10">
        <v>2.0729600000000001E-15</v>
      </c>
    </row>
    <row r="12310" spans="1:2">
      <c r="A12310" t="s">
        <v>243</v>
      </c>
      <c r="B12310">
        <v>0</v>
      </c>
    </row>
    <row r="12311" spans="1:2">
      <c r="A12311" t="s">
        <v>244</v>
      </c>
      <c r="B12311">
        <v>126</v>
      </c>
    </row>
    <row r="12312" spans="1:2">
      <c r="A12312" t="s">
        <v>169</v>
      </c>
      <c r="B12312" t="s">
        <v>761</v>
      </c>
    </row>
    <row r="12313" spans="1:2">
      <c r="A12313" t="s">
        <v>246</v>
      </c>
      <c r="B12313">
        <v>-4.4655199999999997</v>
      </c>
    </row>
    <row r="12314" spans="1:2">
      <c r="A12314" t="s">
        <v>247</v>
      </c>
      <c r="B12314">
        <v>-3.8801100000000002</v>
      </c>
    </row>
    <row r="12315" spans="1:2">
      <c r="A12315" t="s">
        <v>248</v>
      </c>
      <c r="B12315">
        <v>-3.5826699999999998</v>
      </c>
    </row>
    <row r="12316" spans="1:2">
      <c r="A12316" t="s">
        <v>265</v>
      </c>
      <c r="B12316">
        <v>0.01</v>
      </c>
    </row>
    <row r="12317" spans="1:2">
      <c r="A12317" t="s">
        <v>683</v>
      </c>
      <c r="B12317" t="s">
        <v>403</v>
      </c>
    </row>
    <row r="12318" spans="1:2">
      <c r="A12318" t="s">
        <v>684</v>
      </c>
      <c r="B12318" t="s">
        <v>706</v>
      </c>
    </row>
    <row r="12319" spans="1:2">
      <c r="A12319" t="s">
        <v>685</v>
      </c>
      <c r="B12319">
        <v>0</v>
      </c>
    </row>
    <row r="12320" spans="1:2">
      <c r="A12320" t="s">
        <v>250</v>
      </c>
      <c r="B12320" t="s">
        <v>697</v>
      </c>
    </row>
    <row r="12321" spans="1:2">
      <c r="A12321" t="s">
        <v>252</v>
      </c>
      <c r="B12321" t="s">
        <v>253</v>
      </c>
    </row>
    <row r="12322" spans="1:2">
      <c r="A12322" t="s">
        <v>890</v>
      </c>
    </row>
    <row r="12323" spans="1:2">
      <c r="A12323" t="s">
        <v>241</v>
      </c>
      <c r="B12323">
        <v>-9.4634300000000007</v>
      </c>
    </row>
    <row r="12324" spans="1:2">
      <c r="A12324" t="s">
        <v>242</v>
      </c>
      <c r="B12324" s="10">
        <v>8.8199100000000003E-14</v>
      </c>
    </row>
    <row r="12325" spans="1:2">
      <c r="A12325" t="s">
        <v>243</v>
      </c>
      <c r="B12325">
        <v>0</v>
      </c>
    </row>
    <row r="12326" spans="1:2">
      <c r="A12326" t="s">
        <v>244</v>
      </c>
      <c r="B12326">
        <v>126</v>
      </c>
    </row>
    <row r="12327" spans="1:2">
      <c r="A12327" t="s">
        <v>169</v>
      </c>
      <c r="B12327" t="s">
        <v>762</v>
      </c>
    </row>
    <row r="12328" spans="1:2">
      <c r="A12328" t="s">
        <v>246</v>
      </c>
      <c r="B12328">
        <v>-4.4655199999999997</v>
      </c>
    </row>
    <row r="12329" spans="1:2">
      <c r="A12329" t="s">
        <v>247</v>
      </c>
      <c r="B12329">
        <v>-3.8801100000000002</v>
      </c>
    </row>
    <row r="12330" spans="1:2">
      <c r="A12330" t="s">
        <v>248</v>
      </c>
      <c r="B12330">
        <v>-3.5826699999999998</v>
      </c>
    </row>
    <row r="12331" spans="1:2">
      <c r="A12331" t="s">
        <v>265</v>
      </c>
      <c r="B12331">
        <v>0.01</v>
      </c>
    </row>
    <row r="12332" spans="1:2">
      <c r="A12332" t="s">
        <v>683</v>
      </c>
      <c r="B12332" t="s">
        <v>403</v>
      </c>
    </row>
    <row r="12333" spans="1:2">
      <c r="A12333" t="s">
        <v>684</v>
      </c>
      <c r="B12333" t="s">
        <v>706</v>
      </c>
    </row>
    <row r="12334" spans="1:2">
      <c r="A12334" t="s">
        <v>685</v>
      </c>
      <c r="B12334">
        <v>0</v>
      </c>
    </row>
    <row r="12335" spans="1:2">
      <c r="A12335" t="s">
        <v>250</v>
      </c>
      <c r="B12335" t="s">
        <v>697</v>
      </c>
    </row>
    <row r="12336" spans="1:2">
      <c r="A12336" t="s">
        <v>252</v>
      </c>
      <c r="B12336" t="s">
        <v>253</v>
      </c>
    </row>
    <row r="12337" spans="1:2">
      <c r="A12337" t="s">
        <v>891</v>
      </c>
    </row>
    <row r="12338" spans="1:2">
      <c r="A12338" t="s">
        <v>241</v>
      </c>
      <c r="B12338">
        <v>-10.635999999999999</v>
      </c>
    </row>
    <row r="12339" spans="1:2">
      <c r="A12339" t="s">
        <v>242</v>
      </c>
      <c r="B12339" s="10">
        <v>1.52123E-16</v>
      </c>
    </row>
    <row r="12340" spans="1:2">
      <c r="A12340" t="s">
        <v>243</v>
      </c>
      <c r="B12340">
        <v>1</v>
      </c>
    </row>
    <row r="12341" spans="1:2">
      <c r="A12341" t="s">
        <v>244</v>
      </c>
      <c r="B12341">
        <v>125</v>
      </c>
    </row>
    <row r="12342" spans="1:2">
      <c r="A12342" t="s">
        <v>169</v>
      </c>
      <c r="B12342" t="s">
        <v>763</v>
      </c>
    </row>
    <row r="12343" spans="1:2">
      <c r="A12343" t="s">
        <v>246</v>
      </c>
      <c r="B12343">
        <v>-4.4663000000000004</v>
      </c>
    </row>
    <row r="12344" spans="1:2">
      <c r="A12344" t="s">
        <v>247</v>
      </c>
      <c r="B12344">
        <v>-3.8805000000000001</v>
      </c>
    </row>
    <row r="12345" spans="1:2">
      <c r="A12345" t="s">
        <v>248</v>
      </c>
      <c r="B12345">
        <v>-3.58291</v>
      </c>
    </row>
    <row r="12346" spans="1:2">
      <c r="A12346" t="s">
        <v>265</v>
      </c>
      <c r="B12346">
        <v>0.01</v>
      </c>
    </row>
    <row r="12347" spans="1:2">
      <c r="A12347" t="s">
        <v>683</v>
      </c>
      <c r="B12347" t="s">
        <v>403</v>
      </c>
    </row>
    <row r="12348" spans="1:2">
      <c r="A12348" t="s">
        <v>684</v>
      </c>
      <c r="B12348" t="s">
        <v>706</v>
      </c>
    </row>
    <row r="12349" spans="1:2">
      <c r="A12349" t="s">
        <v>685</v>
      </c>
      <c r="B12349">
        <v>0</v>
      </c>
    </row>
    <row r="12350" spans="1:2">
      <c r="A12350" t="s">
        <v>250</v>
      </c>
      <c r="B12350" t="s">
        <v>697</v>
      </c>
    </row>
    <row r="12351" spans="1:2">
      <c r="A12351" t="s">
        <v>252</v>
      </c>
      <c r="B12351" t="s">
        <v>253</v>
      </c>
    </row>
    <row r="12352" spans="1:2">
      <c r="A12352" t="s">
        <v>892</v>
      </c>
    </row>
    <row r="12353" spans="1:2">
      <c r="A12353" t="s">
        <v>241</v>
      </c>
      <c r="B12353">
        <v>-9.4705300000000001</v>
      </c>
    </row>
    <row r="12354" spans="1:2">
      <c r="A12354" t="s">
        <v>242</v>
      </c>
      <c r="B12354" s="10">
        <v>8.4774799999999995E-14</v>
      </c>
    </row>
    <row r="12355" spans="1:2">
      <c r="A12355" t="s">
        <v>243</v>
      </c>
      <c r="B12355">
        <v>0</v>
      </c>
    </row>
    <row r="12356" spans="1:2">
      <c r="A12356" t="s">
        <v>244</v>
      </c>
      <c r="B12356">
        <v>126</v>
      </c>
    </row>
    <row r="12357" spans="1:2">
      <c r="A12357" t="s">
        <v>169</v>
      </c>
      <c r="B12357" t="s">
        <v>764</v>
      </c>
    </row>
    <row r="12358" spans="1:2">
      <c r="A12358" t="s">
        <v>246</v>
      </c>
      <c r="B12358">
        <v>-4.4655199999999997</v>
      </c>
    </row>
    <row r="12359" spans="1:2">
      <c r="A12359" t="s">
        <v>247</v>
      </c>
      <c r="B12359">
        <v>-3.8801100000000002</v>
      </c>
    </row>
    <row r="12360" spans="1:2">
      <c r="A12360" t="s">
        <v>248</v>
      </c>
      <c r="B12360">
        <v>-3.5826699999999998</v>
      </c>
    </row>
    <row r="12361" spans="1:2">
      <c r="A12361" t="s">
        <v>265</v>
      </c>
      <c r="B12361">
        <v>0.01</v>
      </c>
    </row>
    <row r="12362" spans="1:2">
      <c r="A12362" t="s">
        <v>683</v>
      </c>
      <c r="B12362" t="s">
        <v>403</v>
      </c>
    </row>
    <row r="12363" spans="1:2">
      <c r="A12363" t="s">
        <v>684</v>
      </c>
      <c r="B12363" t="s">
        <v>706</v>
      </c>
    </row>
    <row r="12364" spans="1:2">
      <c r="A12364" t="s">
        <v>685</v>
      </c>
      <c r="B12364">
        <v>0</v>
      </c>
    </row>
    <row r="12365" spans="1:2">
      <c r="A12365" t="s">
        <v>250</v>
      </c>
      <c r="B12365" t="s">
        <v>697</v>
      </c>
    </row>
    <row r="12366" spans="1:2">
      <c r="A12366" t="s">
        <v>252</v>
      </c>
      <c r="B12366" t="s">
        <v>253</v>
      </c>
    </row>
    <row r="12367" spans="1:2">
      <c r="A12367" t="s">
        <v>893</v>
      </c>
    </row>
    <row r="12368" spans="1:2">
      <c r="A12368" t="s">
        <v>241</v>
      </c>
      <c r="B12368">
        <v>-8.5026799999999998</v>
      </c>
    </row>
    <row r="12369" spans="1:2">
      <c r="A12369" t="s">
        <v>242</v>
      </c>
      <c r="B12369" s="10">
        <v>1.9724199999999999E-11</v>
      </c>
    </row>
    <row r="12370" spans="1:2">
      <c r="A12370" t="s">
        <v>243</v>
      </c>
      <c r="B12370">
        <v>1</v>
      </c>
    </row>
    <row r="12371" spans="1:2">
      <c r="A12371" t="s">
        <v>244</v>
      </c>
      <c r="B12371">
        <v>125</v>
      </c>
    </row>
    <row r="12372" spans="1:2">
      <c r="A12372" t="s">
        <v>169</v>
      </c>
      <c r="B12372" t="s">
        <v>765</v>
      </c>
    </row>
    <row r="12373" spans="1:2">
      <c r="A12373" t="s">
        <v>246</v>
      </c>
      <c r="B12373">
        <v>-4.4663000000000004</v>
      </c>
    </row>
    <row r="12374" spans="1:2">
      <c r="A12374" t="s">
        <v>247</v>
      </c>
      <c r="B12374">
        <v>-3.8805000000000001</v>
      </c>
    </row>
    <row r="12375" spans="1:2">
      <c r="A12375" t="s">
        <v>248</v>
      </c>
      <c r="B12375">
        <v>-3.58291</v>
      </c>
    </row>
    <row r="12376" spans="1:2">
      <c r="A12376" t="s">
        <v>265</v>
      </c>
      <c r="B12376">
        <v>0.01</v>
      </c>
    </row>
    <row r="12377" spans="1:2">
      <c r="A12377" t="s">
        <v>683</v>
      </c>
      <c r="B12377" t="s">
        <v>403</v>
      </c>
    </row>
    <row r="12378" spans="1:2">
      <c r="A12378" t="s">
        <v>684</v>
      </c>
      <c r="B12378" t="s">
        <v>706</v>
      </c>
    </row>
    <row r="12379" spans="1:2">
      <c r="A12379" t="s">
        <v>685</v>
      </c>
      <c r="B12379">
        <v>0</v>
      </c>
    </row>
    <row r="12380" spans="1:2">
      <c r="A12380" t="s">
        <v>250</v>
      </c>
      <c r="B12380" t="s">
        <v>697</v>
      </c>
    </row>
    <row r="12381" spans="1:2">
      <c r="A12381" t="s">
        <v>252</v>
      </c>
      <c r="B12381" t="s">
        <v>253</v>
      </c>
    </row>
    <row r="12382" spans="1:2">
      <c r="A12382" t="s">
        <v>894</v>
      </c>
    </row>
    <row r="12383" spans="1:2">
      <c r="A12383" t="s">
        <v>241</v>
      </c>
      <c r="B12383">
        <v>-8.6803899999999992</v>
      </c>
    </row>
    <row r="12384" spans="1:2">
      <c r="A12384" t="s">
        <v>242</v>
      </c>
      <c r="B12384" s="10">
        <v>7.2246799999999999E-12</v>
      </c>
    </row>
    <row r="12385" spans="1:2">
      <c r="A12385" t="s">
        <v>243</v>
      </c>
      <c r="B12385">
        <v>0</v>
      </c>
    </row>
    <row r="12386" spans="1:2">
      <c r="A12386" t="s">
        <v>244</v>
      </c>
      <c r="B12386">
        <v>126</v>
      </c>
    </row>
    <row r="12387" spans="1:2">
      <c r="A12387" t="s">
        <v>169</v>
      </c>
      <c r="B12387" t="s">
        <v>766</v>
      </c>
    </row>
    <row r="12388" spans="1:2">
      <c r="A12388" t="s">
        <v>246</v>
      </c>
      <c r="B12388">
        <v>-4.4655199999999997</v>
      </c>
    </row>
    <row r="12389" spans="1:2">
      <c r="A12389" t="s">
        <v>247</v>
      </c>
      <c r="B12389">
        <v>-3.8801100000000002</v>
      </c>
    </row>
    <row r="12390" spans="1:2">
      <c r="A12390" t="s">
        <v>248</v>
      </c>
      <c r="B12390">
        <v>-3.5826699999999998</v>
      </c>
    </row>
    <row r="12391" spans="1:2">
      <c r="A12391" t="s">
        <v>265</v>
      </c>
      <c r="B12391">
        <v>0.01</v>
      </c>
    </row>
    <row r="12392" spans="1:2">
      <c r="A12392" t="s">
        <v>683</v>
      </c>
      <c r="B12392" t="s">
        <v>403</v>
      </c>
    </row>
    <row r="12393" spans="1:2">
      <c r="A12393" t="s">
        <v>684</v>
      </c>
      <c r="B12393" t="s">
        <v>706</v>
      </c>
    </row>
    <row r="12394" spans="1:2">
      <c r="A12394" t="s">
        <v>685</v>
      </c>
      <c r="B12394">
        <v>0</v>
      </c>
    </row>
    <row r="12395" spans="1:2">
      <c r="A12395" t="s">
        <v>250</v>
      </c>
      <c r="B12395" t="s">
        <v>697</v>
      </c>
    </row>
    <row r="12396" spans="1:2">
      <c r="A12396" t="s">
        <v>252</v>
      </c>
      <c r="B12396" t="s">
        <v>253</v>
      </c>
    </row>
    <row r="12397" spans="1:2">
      <c r="A12397" t="s">
        <v>677</v>
      </c>
    </row>
    <row r="12398" spans="1:2">
      <c r="A12398" t="s">
        <v>241</v>
      </c>
      <c r="B12398">
        <v>-1.4293400000000001</v>
      </c>
    </row>
    <row r="12399" spans="1:2">
      <c r="A12399" t="s">
        <v>242</v>
      </c>
      <c r="B12399">
        <v>0.95504</v>
      </c>
    </row>
    <row r="12400" spans="1:2">
      <c r="A12400" t="s">
        <v>243</v>
      </c>
      <c r="B12400">
        <v>0</v>
      </c>
    </row>
    <row r="12401" spans="1:2">
      <c r="A12401" t="s">
        <v>244</v>
      </c>
      <c r="B12401">
        <v>126</v>
      </c>
    </row>
    <row r="12402" spans="1:2">
      <c r="A12402" t="s">
        <v>169</v>
      </c>
      <c r="B12402" t="s">
        <v>141</v>
      </c>
    </row>
    <row r="12403" spans="1:2">
      <c r="A12403" t="s">
        <v>246</v>
      </c>
      <c r="B12403">
        <v>-4.4655199999999997</v>
      </c>
    </row>
    <row r="12404" spans="1:2">
      <c r="A12404" t="s">
        <v>247</v>
      </c>
      <c r="B12404">
        <v>-3.8801100000000002</v>
      </c>
    </row>
    <row r="12405" spans="1:2">
      <c r="A12405" t="s">
        <v>248</v>
      </c>
      <c r="B12405">
        <v>-3.5826699999999998</v>
      </c>
    </row>
    <row r="12406" spans="1:2">
      <c r="A12406" t="s">
        <v>265</v>
      </c>
      <c r="B12406">
        <v>0.01</v>
      </c>
    </row>
    <row r="12407" spans="1:2">
      <c r="A12407" t="s">
        <v>683</v>
      </c>
      <c r="B12407" t="s">
        <v>403</v>
      </c>
    </row>
    <row r="12408" spans="1:2">
      <c r="A12408" t="s">
        <v>684</v>
      </c>
      <c r="B12408" t="s">
        <v>706</v>
      </c>
    </row>
    <row r="12409" spans="1:2">
      <c r="A12409" t="s">
        <v>685</v>
      </c>
      <c r="B12409">
        <v>0.95499999999999996</v>
      </c>
    </row>
    <row r="12410" spans="1:2">
      <c r="A12410" t="s">
        <v>250</v>
      </c>
      <c r="B12410" t="s">
        <v>687</v>
      </c>
    </row>
    <row r="12411" spans="1:2">
      <c r="A12411" t="s">
        <v>252</v>
      </c>
      <c r="B12411" t="s">
        <v>253</v>
      </c>
    </row>
    <row r="12412" spans="1:2">
      <c r="A12412" t="s">
        <v>678</v>
      </c>
    </row>
    <row r="12413" spans="1:2">
      <c r="A12413" t="s">
        <v>241</v>
      </c>
      <c r="B12413">
        <v>-2.0344099999999998</v>
      </c>
    </row>
    <row r="12414" spans="1:2">
      <c r="A12414" t="s">
        <v>242</v>
      </c>
      <c r="B12414">
        <v>0.80325899999999995</v>
      </c>
    </row>
    <row r="12415" spans="1:2">
      <c r="A12415" t="s">
        <v>243</v>
      </c>
      <c r="B12415">
        <v>3</v>
      </c>
    </row>
    <row r="12416" spans="1:2">
      <c r="A12416" t="s">
        <v>244</v>
      </c>
      <c r="B12416">
        <v>123</v>
      </c>
    </row>
    <row r="12417" spans="1:2">
      <c r="A12417" t="s">
        <v>169</v>
      </c>
      <c r="B12417" t="s">
        <v>142</v>
      </c>
    </row>
    <row r="12418" spans="1:2">
      <c r="A12418" t="s">
        <v>246</v>
      </c>
      <c r="B12418">
        <v>-4.4678899999999997</v>
      </c>
    </row>
    <row r="12419" spans="1:2">
      <c r="A12419" t="s">
        <v>247</v>
      </c>
      <c r="B12419">
        <v>-3.8812899999999999</v>
      </c>
    </row>
    <row r="12420" spans="1:2">
      <c r="A12420" t="s">
        <v>248</v>
      </c>
      <c r="B12420">
        <v>-3.5834000000000001</v>
      </c>
    </row>
    <row r="12421" spans="1:2">
      <c r="A12421" t="s">
        <v>265</v>
      </c>
      <c r="B12421">
        <v>0.01</v>
      </c>
    </row>
    <row r="12422" spans="1:2">
      <c r="A12422" t="s">
        <v>683</v>
      </c>
      <c r="B12422" t="s">
        <v>403</v>
      </c>
    </row>
    <row r="12423" spans="1:2">
      <c r="A12423" t="s">
        <v>684</v>
      </c>
      <c r="B12423" t="s">
        <v>706</v>
      </c>
    </row>
    <row r="12424" spans="1:2">
      <c r="A12424" t="s">
        <v>685</v>
      </c>
      <c r="B12424">
        <v>0.80330000000000001</v>
      </c>
    </row>
    <row r="12425" spans="1:2">
      <c r="A12425" t="s">
        <v>250</v>
      </c>
      <c r="B12425" t="s">
        <v>687</v>
      </c>
    </row>
    <row r="12426" spans="1:2">
      <c r="A12426" t="s">
        <v>252</v>
      </c>
      <c r="B12426" t="s">
        <v>253</v>
      </c>
    </row>
    <row r="12427" spans="1:2">
      <c r="A12427" t="s">
        <v>679</v>
      </c>
    </row>
    <row r="12428" spans="1:2">
      <c r="A12428" t="s">
        <v>241</v>
      </c>
      <c r="B12428">
        <v>-2.4557899999999999</v>
      </c>
    </row>
    <row r="12429" spans="1:2">
      <c r="A12429" t="s">
        <v>242</v>
      </c>
      <c r="B12429">
        <v>0.59451600000000004</v>
      </c>
    </row>
    <row r="12430" spans="1:2">
      <c r="A12430" t="s">
        <v>243</v>
      </c>
      <c r="B12430">
        <v>0</v>
      </c>
    </row>
    <row r="12431" spans="1:2">
      <c r="A12431" t="s">
        <v>244</v>
      </c>
      <c r="B12431">
        <v>126</v>
      </c>
    </row>
    <row r="12432" spans="1:2">
      <c r="A12432" t="s">
        <v>169</v>
      </c>
      <c r="B12432" t="s">
        <v>143</v>
      </c>
    </row>
    <row r="12433" spans="1:2">
      <c r="A12433" t="s">
        <v>246</v>
      </c>
      <c r="B12433">
        <v>-4.4655199999999997</v>
      </c>
    </row>
    <row r="12434" spans="1:2">
      <c r="A12434" t="s">
        <v>247</v>
      </c>
      <c r="B12434">
        <v>-3.8801100000000002</v>
      </c>
    </row>
    <row r="12435" spans="1:2">
      <c r="A12435" t="s">
        <v>248</v>
      </c>
      <c r="B12435">
        <v>-3.5826699999999998</v>
      </c>
    </row>
    <row r="12436" spans="1:2">
      <c r="A12436" t="s">
        <v>265</v>
      </c>
      <c r="B12436">
        <v>0.01</v>
      </c>
    </row>
    <row r="12437" spans="1:2">
      <c r="A12437" t="s">
        <v>683</v>
      </c>
      <c r="B12437" t="s">
        <v>403</v>
      </c>
    </row>
    <row r="12438" spans="1:2">
      <c r="A12438" t="s">
        <v>684</v>
      </c>
      <c r="B12438" t="s">
        <v>706</v>
      </c>
    </row>
    <row r="12439" spans="1:2">
      <c r="A12439" t="s">
        <v>685</v>
      </c>
      <c r="B12439">
        <v>0.59450000000000003</v>
      </c>
    </row>
    <row r="12440" spans="1:2">
      <c r="A12440" t="s">
        <v>250</v>
      </c>
      <c r="B12440" t="s">
        <v>687</v>
      </c>
    </row>
    <row r="12441" spans="1:2">
      <c r="A12441" t="s">
        <v>252</v>
      </c>
      <c r="B12441" t="s">
        <v>253</v>
      </c>
    </row>
    <row r="12442" spans="1:2">
      <c r="A12442" t="s">
        <v>680</v>
      </c>
    </row>
    <row r="12443" spans="1:2">
      <c r="A12443" t="s">
        <v>241</v>
      </c>
      <c r="B12443">
        <v>-9.6445699999999999</v>
      </c>
    </row>
    <row r="12444" spans="1:2">
      <c r="A12444" t="s">
        <v>242</v>
      </c>
      <c r="B12444" s="10">
        <v>3.2213699999999999E-14</v>
      </c>
    </row>
    <row r="12445" spans="1:2">
      <c r="A12445" t="s">
        <v>243</v>
      </c>
      <c r="B12445">
        <v>0</v>
      </c>
    </row>
    <row r="12446" spans="1:2">
      <c r="A12446" t="s">
        <v>244</v>
      </c>
      <c r="B12446">
        <v>126</v>
      </c>
    </row>
    <row r="12447" spans="1:2">
      <c r="A12447" t="s">
        <v>169</v>
      </c>
      <c r="B12447" t="s">
        <v>702</v>
      </c>
    </row>
    <row r="12448" spans="1:2">
      <c r="A12448" t="s">
        <v>246</v>
      </c>
      <c r="B12448">
        <v>-4.4655199999999997</v>
      </c>
    </row>
    <row r="12449" spans="1:2">
      <c r="A12449" t="s">
        <v>247</v>
      </c>
      <c r="B12449">
        <v>-3.8801100000000002</v>
      </c>
    </row>
    <row r="12450" spans="1:2">
      <c r="A12450" t="s">
        <v>248</v>
      </c>
      <c r="B12450">
        <v>-3.5826699999999998</v>
      </c>
    </row>
    <row r="12451" spans="1:2">
      <c r="A12451" t="s">
        <v>265</v>
      </c>
      <c r="B12451">
        <v>0.01</v>
      </c>
    </row>
    <row r="12452" spans="1:2">
      <c r="A12452" t="s">
        <v>683</v>
      </c>
      <c r="B12452" t="s">
        <v>403</v>
      </c>
    </row>
    <row r="12453" spans="1:2">
      <c r="A12453" t="s">
        <v>684</v>
      </c>
      <c r="B12453" t="s">
        <v>706</v>
      </c>
    </row>
    <row r="12454" spans="1:2">
      <c r="A12454" t="s">
        <v>685</v>
      </c>
      <c r="B12454">
        <v>0</v>
      </c>
    </row>
    <row r="12455" spans="1:2">
      <c r="A12455" t="s">
        <v>250</v>
      </c>
      <c r="B12455" t="s">
        <v>697</v>
      </c>
    </row>
    <row r="12456" spans="1:2">
      <c r="A12456" t="s">
        <v>252</v>
      </c>
      <c r="B12456" t="s">
        <v>253</v>
      </c>
    </row>
    <row r="12457" spans="1:2">
      <c r="A12457" t="s">
        <v>681</v>
      </c>
    </row>
    <row r="12458" spans="1:2">
      <c r="A12458" t="s">
        <v>241</v>
      </c>
      <c r="B12458">
        <v>-3.7514799999999999</v>
      </c>
    </row>
    <row r="12459" spans="1:2">
      <c r="A12459" t="s">
        <v>242</v>
      </c>
      <c r="B12459">
        <v>6.1771899999999998E-2</v>
      </c>
    </row>
    <row r="12460" spans="1:2">
      <c r="A12460" t="s">
        <v>243</v>
      </c>
      <c r="B12460">
        <v>2</v>
      </c>
    </row>
    <row r="12461" spans="1:2">
      <c r="A12461" t="s">
        <v>244</v>
      </c>
      <c r="B12461">
        <v>124</v>
      </c>
    </row>
    <row r="12462" spans="1:2">
      <c r="A12462" t="s">
        <v>169</v>
      </c>
      <c r="B12462" t="s">
        <v>703</v>
      </c>
    </row>
    <row r="12463" spans="1:2">
      <c r="A12463" t="s">
        <v>246</v>
      </c>
      <c r="B12463">
        <v>-4.4670899999999998</v>
      </c>
    </row>
    <row r="12464" spans="1:2">
      <c r="A12464" t="s">
        <v>247</v>
      </c>
      <c r="B12464">
        <v>-3.88089</v>
      </c>
    </row>
    <row r="12465" spans="1:2">
      <c r="A12465" t="s">
        <v>248</v>
      </c>
      <c r="B12465">
        <v>-3.5831499999999998</v>
      </c>
    </row>
    <row r="12466" spans="1:2">
      <c r="A12466" t="s">
        <v>265</v>
      </c>
      <c r="B12466">
        <v>0.01</v>
      </c>
    </row>
    <row r="12467" spans="1:2">
      <c r="A12467" t="s">
        <v>683</v>
      </c>
      <c r="B12467" t="s">
        <v>403</v>
      </c>
    </row>
    <row r="12468" spans="1:2">
      <c r="A12468" t="s">
        <v>684</v>
      </c>
      <c r="B12468" t="s">
        <v>706</v>
      </c>
    </row>
    <row r="12469" spans="1:2">
      <c r="A12469" t="s">
        <v>685</v>
      </c>
      <c r="B12469">
        <v>6.1800000000000001E-2</v>
      </c>
    </row>
    <row r="12470" spans="1:2">
      <c r="A12470" t="s">
        <v>250</v>
      </c>
      <c r="B12470" t="s">
        <v>687</v>
      </c>
    </row>
    <row r="12471" spans="1:2">
      <c r="A12471" t="s">
        <v>252</v>
      </c>
      <c r="B12471" t="s">
        <v>253</v>
      </c>
    </row>
    <row r="12472" spans="1:2">
      <c r="A12472" t="s">
        <v>682</v>
      </c>
    </row>
    <row r="12473" spans="1:2">
      <c r="A12473" t="s">
        <v>241</v>
      </c>
      <c r="B12473">
        <v>-11.407400000000001</v>
      </c>
    </row>
    <row r="12474" spans="1:2">
      <c r="A12474" t="s">
        <v>242</v>
      </c>
      <c r="B12474" s="10">
        <v>3.0814400000000001E-18</v>
      </c>
    </row>
    <row r="12475" spans="1:2">
      <c r="A12475" t="s">
        <v>243</v>
      </c>
      <c r="B12475">
        <v>0</v>
      </c>
    </row>
    <row r="12476" spans="1:2">
      <c r="A12476" t="s">
        <v>244</v>
      </c>
      <c r="B12476">
        <v>126</v>
      </c>
    </row>
    <row r="12477" spans="1:2">
      <c r="A12477" t="s">
        <v>169</v>
      </c>
      <c r="B12477" t="s">
        <v>704</v>
      </c>
    </row>
    <row r="12478" spans="1:2">
      <c r="A12478" t="s">
        <v>246</v>
      </c>
      <c r="B12478">
        <v>-4.4655199999999997</v>
      </c>
    </row>
    <row r="12479" spans="1:2">
      <c r="A12479" t="s">
        <v>247</v>
      </c>
      <c r="B12479">
        <v>-3.8801100000000002</v>
      </c>
    </row>
    <row r="12480" spans="1:2">
      <c r="A12480" t="s">
        <v>248</v>
      </c>
      <c r="B12480">
        <v>-3.5826699999999998</v>
      </c>
    </row>
    <row r="12481" spans="1:2">
      <c r="A12481" t="s">
        <v>265</v>
      </c>
      <c r="B12481">
        <v>0.01</v>
      </c>
    </row>
    <row r="12482" spans="1:2">
      <c r="A12482" t="s">
        <v>683</v>
      </c>
      <c r="B12482" t="s">
        <v>403</v>
      </c>
    </row>
    <row r="12483" spans="1:2">
      <c r="A12483" t="s">
        <v>684</v>
      </c>
      <c r="B12483" t="s">
        <v>706</v>
      </c>
    </row>
    <row r="12484" spans="1:2">
      <c r="A12484" t="s">
        <v>685</v>
      </c>
      <c r="B12484">
        <v>0</v>
      </c>
    </row>
    <row r="12485" spans="1:2">
      <c r="A12485" t="s">
        <v>250</v>
      </c>
      <c r="B12485" t="s">
        <v>697</v>
      </c>
    </row>
    <row r="12486" spans="1:2">
      <c r="A12486" t="s">
        <v>252</v>
      </c>
      <c r="B12486" t="s">
        <v>253</v>
      </c>
    </row>
    <row r="12487" spans="1:2">
      <c r="A12487" t="s">
        <v>267</v>
      </c>
    </row>
  </sheetData>
  <autoFilter ref="F6007:R6438" xr:uid="{5AF1A5F8-98B5-CB44-B2D9-BBDCA7C2B1FC}">
    <filterColumn colId="4">
      <filters>
        <filter val="CS-Aaa-3MO"/>
      </filters>
    </filterColumn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CAB55-8A3D-154F-919A-CB497ADE1453}">
  <dimension ref="A1:AG42"/>
  <sheetViews>
    <sheetView zoomScale="75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AF9" sqref="AF9"/>
    </sheetView>
  </sheetViews>
  <sheetFormatPr baseColWidth="10" defaultRowHeight="16"/>
  <cols>
    <col min="1" max="1" width="22" bestFit="1" customWidth="1"/>
    <col min="24" max="24" width="10.83203125" style="2"/>
    <col min="26" max="26" width="10.83203125" style="2"/>
    <col min="28" max="28" width="10.83203125" style="2"/>
    <col min="30" max="30" width="10.83203125" style="2"/>
    <col min="32" max="32" width="10.83203125" style="2"/>
  </cols>
  <sheetData>
    <row r="1" spans="1:3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2" t="s">
        <v>22</v>
      </c>
      <c r="Y1" t="s">
        <v>23</v>
      </c>
      <c r="Z1" s="2" t="s">
        <v>24</v>
      </c>
      <c r="AA1" t="s">
        <v>25</v>
      </c>
      <c r="AB1" s="2" t="s">
        <v>26</v>
      </c>
      <c r="AC1" t="s">
        <v>27</v>
      </c>
      <c r="AD1" s="2" t="s">
        <v>28</v>
      </c>
      <c r="AE1" t="s">
        <v>29</v>
      </c>
      <c r="AF1" s="2" t="s">
        <v>30</v>
      </c>
      <c r="AG1" t="s">
        <v>31</v>
      </c>
    </row>
    <row r="2" spans="1:33">
      <c r="A2" t="s">
        <v>32</v>
      </c>
      <c r="B2">
        <v>1</v>
      </c>
      <c r="C2">
        <v>8.9999999999999998E-4</v>
      </c>
      <c r="D2">
        <v>3.32E-2</v>
      </c>
      <c r="E2">
        <v>0</v>
      </c>
      <c r="F2">
        <v>1.1999999999999999E-3</v>
      </c>
      <c r="G2">
        <v>3.8999999999999998E-3</v>
      </c>
      <c r="H2">
        <v>1.5E-3</v>
      </c>
      <c r="I2">
        <v>1.1999999999999999E-3</v>
      </c>
      <c r="J2">
        <v>7.7999999999999996E-3</v>
      </c>
      <c r="K2">
        <v>3.1199999999999999E-2</v>
      </c>
      <c r="L2">
        <v>0</v>
      </c>
      <c r="M2">
        <v>8.9999999999999998E-4</v>
      </c>
      <c r="N2">
        <v>3.8999999999999998E-3</v>
      </c>
      <c r="O2">
        <v>5.7000000000000002E-3</v>
      </c>
      <c r="P2">
        <v>2.4E-2</v>
      </c>
      <c r="Q2">
        <v>0</v>
      </c>
      <c r="R2">
        <v>1E-4</v>
      </c>
      <c r="S2">
        <v>1.5E-3</v>
      </c>
      <c r="T2">
        <v>1.8E-3</v>
      </c>
      <c r="U2">
        <v>4.7500000000000001E-2</v>
      </c>
      <c r="V2">
        <v>0</v>
      </c>
      <c r="W2">
        <v>4.0000000000000002E-4</v>
      </c>
      <c r="X2" s="2">
        <v>6.9999999999999999E-4</v>
      </c>
      <c r="Y2">
        <v>5.0000000000000001E-4</v>
      </c>
      <c r="Z2" s="2">
        <v>1.29E-2</v>
      </c>
      <c r="AA2">
        <v>4.0000000000000001E-3</v>
      </c>
      <c r="AB2" s="2">
        <v>3.8999999999999998E-3</v>
      </c>
      <c r="AC2">
        <v>3.0000000000000001E-3</v>
      </c>
      <c r="AD2" s="2">
        <v>4.3499999999999997E-2</v>
      </c>
      <c r="AE2">
        <v>4.0599999999999997E-2</v>
      </c>
      <c r="AF2" s="2">
        <v>5.8099999999999999E-2</v>
      </c>
      <c r="AG2">
        <v>9.1999999999999998E-3</v>
      </c>
    </row>
    <row r="3" spans="1:33">
      <c r="A3" t="s">
        <v>33</v>
      </c>
      <c r="B3">
        <v>1.4E-3</v>
      </c>
      <c r="C3">
        <v>1</v>
      </c>
      <c r="D3">
        <v>0</v>
      </c>
      <c r="E3">
        <v>0</v>
      </c>
      <c r="F3">
        <v>1.6000000000000001E-3</v>
      </c>
      <c r="G3">
        <v>8.0000000000000004E-4</v>
      </c>
      <c r="H3">
        <v>4.1999999999999997E-3</v>
      </c>
      <c r="I3">
        <v>8.9999999999999998E-4</v>
      </c>
      <c r="J3">
        <v>1.6000000000000001E-3</v>
      </c>
      <c r="K3">
        <v>5.0000000000000001E-4</v>
      </c>
      <c r="L3">
        <v>1E-4</v>
      </c>
      <c r="M3">
        <v>2.8199999999999999E-2</v>
      </c>
      <c r="N3">
        <v>2.0000000000000001E-4</v>
      </c>
      <c r="O3">
        <v>8.0000000000000004E-4</v>
      </c>
      <c r="P3">
        <v>1E-4</v>
      </c>
      <c r="Q3">
        <v>0</v>
      </c>
      <c r="R3">
        <v>9.9000000000000008E-3</v>
      </c>
      <c r="S3">
        <v>0</v>
      </c>
      <c r="T3">
        <v>4.1999999999999997E-3</v>
      </c>
      <c r="U3">
        <v>0</v>
      </c>
      <c r="V3">
        <v>0</v>
      </c>
      <c r="W3">
        <v>5.9999999999999995E-4</v>
      </c>
      <c r="X3" s="2">
        <v>1E-4</v>
      </c>
      <c r="Y3">
        <v>0</v>
      </c>
      <c r="Z3" s="2">
        <v>2.53E-2</v>
      </c>
      <c r="AA3">
        <v>0.21199999999999999</v>
      </c>
      <c r="AB3" s="2">
        <v>6.0699999999999997E-2</v>
      </c>
      <c r="AC3">
        <v>0.70730000000000004</v>
      </c>
      <c r="AD3" s="2">
        <v>0.1246</v>
      </c>
      <c r="AE3">
        <v>8.2299999999999998E-2</v>
      </c>
      <c r="AF3" s="2">
        <v>6.3700000000000007E-2</v>
      </c>
      <c r="AG3">
        <v>3.3799999999999997E-2</v>
      </c>
    </row>
    <row r="4" spans="1:33">
      <c r="A4" t="s">
        <v>34</v>
      </c>
      <c r="B4">
        <v>2.9999999999999997E-4</v>
      </c>
      <c r="C4">
        <v>1E-3</v>
      </c>
      <c r="D4">
        <v>1</v>
      </c>
      <c r="E4">
        <v>0</v>
      </c>
      <c r="F4">
        <v>1.1999999999999999E-3</v>
      </c>
      <c r="G4">
        <v>8.9999999999999998E-4</v>
      </c>
      <c r="H4">
        <v>3.0000000000000001E-3</v>
      </c>
      <c r="I4">
        <v>2.0000000000000001E-4</v>
      </c>
      <c r="J4">
        <v>2.5999999999999999E-3</v>
      </c>
      <c r="K4">
        <v>1.2999999999999999E-3</v>
      </c>
      <c r="L4">
        <v>0</v>
      </c>
      <c r="M4">
        <v>1.47E-2</v>
      </c>
      <c r="N4">
        <v>0</v>
      </c>
      <c r="O4">
        <v>3.8999999999999998E-3</v>
      </c>
      <c r="P4">
        <v>1E-3</v>
      </c>
      <c r="Q4">
        <v>2.0000000000000001E-4</v>
      </c>
      <c r="R4">
        <v>6.1999999999999998E-3</v>
      </c>
      <c r="S4">
        <v>0</v>
      </c>
      <c r="T4">
        <v>8.6999999999999994E-3</v>
      </c>
      <c r="U4">
        <v>3.0000000000000001E-3</v>
      </c>
      <c r="V4">
        <v>1E-4</v>
      </c>
      <c r="W4">
        <v>0</v>
      </c>
      <c r="X4" s="2">
        <v>0</v>
      </c>
      <c r="Y4">
        <v>0</v>
      </c>
      <c r="Z4" s="2">
        <v>1.9300000000000001E-2</v>
      </c>
      <c r="AA4">
        <v>9.2100000000000001E-2</v>
      </c>
      <c r="AB4" s="2">
        <v>3.0700000000000002E-2</v>
      </c>
      <c r="AC4">
        <v>0.47860000000000003</v>
      </c>
      <c r="AD4" s="2">
        <v>5.33E-2</v>
      </c>
      <c r="AE4">
        <v>4.3499999999999997E-2</v>
      </c>
      <c r="AF4" s="2">
        <v>0.16189999999999999</v>
      </c>
      <c r="AG4">
        <v>0.1153</v>
      </c>
    </row>
    <row r="5" spans="1:33">
      <c r="A5" t="s">
        <v>35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7.4999999999999997E-3</v>
      </c>
      <c r="I5">
        <v>0</v>
      </c>
      <c r="J5">
        <v>0</v>
      </c>
      <c r="K5">
        <v>0</v>
      </c>
      <c r="L5">
        <v>0</v>
      </c>
      <c r="M5">
        <v>3.5999999999999999E-3</v>
      </c>
      <c r="N5">
        <v>0</v>
      </c>
      <c r="O5">
        <v>0</v>
      </c>
      <c r="P5">
        <v>0</v>
      </c>
      <c r="Q5">
        <v>0</v>
      </c>
      <c r="R5">
        <v>4.0000000000000002E-4</v>
      </c>
      <c r="S5">
        <v>0</v>
      </c>
      <c r="T5">
        <v>0</v>
      </c>
      <c r="U5">
        <v>0</v>
      </c>
      <c r="V5">
        <v>7.4999999999999997E-3</v>
      </c>
      <c r="W5">
        <v>1E-4</v>
      </c>
      <c r="X5" s="2">
        <v>3.3999999999999998E-3</v>
      </c>
      <c r="Y5">
        <v>1.1999999999999999E-3</v>
      </c>
      <c r="Z5" s="2">
        <v>5.3E-3</v>
      </c>
      <c r="AA5">
        <v>1.41E-2</v>
      </c>
      <c r="AB5" s="2">
        <v>1.0200000000000001E-2</v>
      </c>
      <c r="AC5">
        <v>1.15E-2</v>
      </c>
      <c r="AD5" s="2">
        <v>4.6699999999999998E-2</v>
      </c>
      <c r="AE5">
        <v>8.5599999999999996E-2</v>
      </c>
      <c r="AF5" s="2">
        <v>0.2135</v>
      </c>
      <c r="AG5">
        <v>0.19800000000000001</v>
      </c>
    </row>
    <row r="6" spans="1:33">
      <c r="A6" t="s">
        <v>36</v>
      </c>
      <c r="B6">
        <v>8.5900000000000004E-2</v>
      </c>
      <c r="C6">
        <v>7.4999999999999997E-3</v>
      </c>
      <c r="D6">
        <v>2.0999999999999999E-3</v>
      </c>
      <c r="E6">
        <v>3.5000000000000001E-3</v>
      </c>
      <c r="F6">
        <v>1</v>
      </c>
      <c r="G6">
        <v>0</v>
      </c>
      <c r="H6">
        <v>1.1000000000000001E-3</v>
      </c>
      <c r="I6">
        <v>8.5999999999999993E-2</v>
      </c>
      <c r="J6">
        <v>7.4999999999999997E-3</v>
      </c>
      <c r="K6">
        <v>2.0999999999999999E-3</v>
      </c>
      <c r="L6">
        <v>3.5000000000000001E-3</v>
      </c>
      <c r="M6">
        <v>5.8000000000000003E-2</v>
      </c>
      <c r="N6">
        <v>6.9999999999999999E-4</v>
      </c>
      <c r="O6">
        <v>0</v>
      </c>
      <c r="P6">
        <v>0</v>
      </c>
      <c r="Q6">
        <v>1E-4</v>
      </c>
      <c r="R6">
        <v>5.9999999999999995E-4</v>
      </c>
      <c r="S6">
        <v>0</v>
      </c>
      <c r="T6">
        <v>0</v>
      </c>
      <c r="U6">
        <v>0</v>
      </c>
      <c r="V6">
        <v>0</v>
      </c>
      <c r="W6">
        <v>0</v>
      </c>
      <c r="X6" s="2">
        <v>6.9999999999999999E-4</v>
      </c>
      <c r="Y6">
        <v>1E-4</v>
      </c>
      <c r="Z6" s="2">
        <v>0.1221</v>
      </c>
      <c r="AA6">
        <v>2.8E-3</v>
      </c>
      <c r="AB6" s="2">
        <v>0.1193</v>
      </c>
      <c r="AC6">
        <v>1.18E-2</v>
      </c>
      <c r="AD6" s="2">
        <v>2.6499999999999999E-2</v>
      </c>
      <c r="AE6">
        <v>8.8000000000000005E-3</v>
      </c>
      <c r="AF6" s="2">
        <v>0.1222</v>
      </c>
      <c r="AG6">
        <v>8.9999999999999998E-4</v>
      </c>
    </row>
    <row r="7" spans="1:33">
      <c r="A7" t="s">
        <v>37</v>
      </c>
      <c r="B7">
        <v>4.0000000000000002E-4</v>
      </c>
      <c r="C7">
        <v>0</v>
      </c>
      <c r="D7">
        <v>0</v>
      </c>
      <c r="E7">
        <v>0</v>
      </c>
      <c r="F7">
        <v>2.0199999999999999E-2</v>
      </c>
      <c r="G7">
        <v>1</v>
      </c>
      <c r="H7">
        <v>5.2200000000000003E-2</v>
      </c>
      <c r="I7">
        <v>4.0000000000000001E-3</v>
      </c>
      <c r="J7">
        <v>4.0000000000000002E-4</v>
      </c>
      <c r="K7">
        <v>2.0000000000000001E-4</v>
      </c>
      <c r="L7">
        <v>2.9999999999999997E-4</v>
      </c>
      <c r="M7">
        <v>2.3199999999999998E-2</v>
      </c>
      <c r="N7">
        <v>4.0000000000000002E-4</v>
      </c>
      <c r="O7">
        <v>0</v>
      </c>
      <c r="P7">
        <v>0</v>
      </c>
      <c r="Q7">
        <v>0</v>
      </c>
      <c r="R7">
        <v>1.1999999999999999E-3</v>
      </c>
      <c r="S7">
        <v>0</v>
      </c>
      <c r="T7">
        <v>0</v>
      </c>
      <c r="U7">
        <v>0</v>
      </c>
      <c r="V7">
        <v>0</v>
      </c>
      <c r="W7">
        <v>0</v>
      </c>
      <c r="X7" s="2">
        <v>4.5699999999999998E-2</v>
      </c>
      <c r="Y7">
        <v>5.8500000000000003E-2</v>
      </c>
      <c r="Z7" s="2">
        <v>0.1024</v>
      </c>
      <c r="AA7">
        <v>1.2E-2</v>
      </c>
      <c r="AB7" s="2">
        <v>0.12790000000000001</v>
      </c>
      <c r="AC7">
        <v>2.5499999999999998E-2</v>
      </c>
      <c r="AD7" s="2">
        <v>0.1021</v>
      </c>
      <c r="AE7">
        <v>4.53E-2</v>
      </c>
      <c r="AF7" s="2">
        <v>1.7999999999999999E-2</v>
      </c>
      <c r="AG7">
        <v>5.9999999999999995E-4</v>
      </c>
    </row>
    <row r="8" spans="1:33">
      <c r="A8" t="s">
        <v>38</v>
      </c>
      <c r="B8">
        <v>4.4000000000000003E-3</v>
      </c>
      <c r="C8">
        <v>1.4200000000000001E-2</v>
      </c>
      <c r="D8">
        <v>1.54E-2</v>
      </c>
      <c r="E8">
        <v>0</v>
      </c>
      <c r="F8">
        <v>0.19389999999999999</v>
      </c>
      <c r="G8">
        <v>0.1037</v>
      </c>
      <c r="H8">
        <v>1</v>
      </c>
      <c r="I8">
        <v>9.9000000000000008E-3</v>
      </c>
      <c r="J8">
        <v>2.1000000000000001E-2</v>
      </c>
      <c r="K8">
        <v>2.46E-2</v>
      </c>
      <c r="L8">
        <v>1.5E-3</v>
      </c>
      <c r="M8">
        <v>9.0300000000000005E-2</v>
      </c>
      <c r="N8">
        <v>1.6000000000000001E-3</v>
      </c>
      <c r="O8">
        <v>1.1999999999999999E-3</v>
      </c>
      <c r="P8">
        <v>1.6999999999999999E-3</v>
      </c>
      <c r="Q8">
        <v>0</v>
      </c>
      <c r="R8">
        <v>3.0000000000000001E-3</v>
      </c>
      <c r="S8">
        <v>4.4000000000000003E-3</v>
      </c>
      <c r="T8">
        <v>1.4200000000000001E-2</v>
      </c>
      <c r="U8">
        <v>1.5299999999999999E-2</v>
      </c>
      <c r="V8">
        <v>0</v>
      </c>
      <c r="W8">
        <v>1.6400000000000001E-2</v>
      </c>
      <c r="X8" s="2">
        <v>1.32E-2</v>
      </c>
      <c r="Y8">
        <v>8.0999999999999996E-3</v>
      </c>
      <c r="Z8" s="2">
        <v>0.26769999999999999</v>
      </c>
      <c r="AA8">
        <v>0.57220000000000004</v>
      </c>
      <c r="AB8" s="2">
        <v>0.73440000000000005</v>
      </c>
      <c r="AC8">
        <v>0.77259999999999995</v>
      </c>
      <c r="AD8" s="2">
        <v>0.46589999999999998</v>
      </c>
      <c r="AE8">
        <v>0.316</v>
      </c>
      <c r="AF8" s="2">
        <v>5.1000000000000004E-3</v>
      </c>
      <c r="AG8">
        <v>2.9999999999999997E-4</v>
      </c>
    </row>
    <row r="9" spans="1:33" s="1" customFormat="1">
      <c r="A9" s="1" t="s">
        <v>39</v>
      </c>
      <c r="B9" s="1">
        <v>0</v>
      </c>
      <c r="C9" s="1">
        <v>0</v>
      </c>
      <c r="D9" s="1">
        <v>1E-4</v>
      </c>
      <c r="E9" s="1">
        <v>0</v>
      </c>
      <c r="F9" s="1">
        <v>0</v>
      </c>
      <c r="G9" s="1">
        <v>0</v>
      </c>
      <c r="H9" s="1">
        <v>2E-3</v>
      </c>
      <c r="I9" s="1">
        <v>1</v>
      </c>
      <c r="J9" s="1">
        <v>2.5999999999999999E-3</v>
      </c>
      <c r="K9" s="1">
        <v>1.4E-3</v>
      </c>
      <c r="L9" s="1">
        <v>0</v>
      </c>
      <c r="M9" s="1">
        <v>0</v>
      </c>
      <c r="N9" s="1">
        <v>1E-4</v>
      </c>
      <c r="O9" s="1">
        <v>1E-4</v>
      </c>
      <c r="P9" s="1">
        <v>1E-4</v>
      </c>
      <c r="Q9" s="1">
        <v>0</v>
      </c>
      <c r="R9" s="1">
        <v>0</v>
      </c>
      <c r="S9" s="1">
        <v>0.20580000000000001</v>
      </c>
      <c r="T9" s="1">
        <v>4.3299999999999998E-2</v>
      </c>
      <c r="U9" s="1">
        <v>2.75E-2</v>
      </c>
      <c r="V9" s="1">
        <v>0</v>
      </c>
      <c r="W9" s="1">
        <v>2.0000000000000001E-4</v>
      </c>
      <c r="X9" s="2">
        <v>4.0000000000000002E-4</v>
      </c>
      <c r="Y9" s="1">
        <v>4.0000000000000002E-4</v>
      </c>
      <c r="Z9" s="2">
        <v>4.4000000000000003E-3</v>
      </c>
      <c r="AA9" s="1">
        <v>8.9999999999999998E-4</v>
      </c>
      <c r="AB9" s="2">
        <v>1.1000000000000001E-3</v>
      </c>
      <c r="AC9" s="1">
        <v>4.0000000000000002E-4</v>
      </c>
      <c r="AD9" s="2">
        <v>2.3E-3</v>
      </c>
      <c r="AE9" s="1">
        <v>2.3999999999999998E-3</v>
      </c>
      <c r="AF9" s="2">
        <v>0.45700000000000002</v>
      </c>
      <c r="AG9" s="1">
        <v>0.46410000000000001</v>
      </c>
    </row>
    <row r="10" spans="1:33" s="1" customFormat="1">
      <c r="A10" s="1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1E-4</v>
      </c>
      <c r="H10" s="1">
        <v>1.01E-2</v>
      </c>
      <c r="I10" s="1">
        <v>1E-4</v>
      </c>
      <c r="J10" s="1">
        <v>1</v>
      </c>
      <c r="K10" s="1">
        <v>1.1000000000000001E-3</v>
      </c>
      <c r="L10" s="1">
        <v>1.5699999999999999E-2</v>
      </c>
      <c r="M10" s="1">
        <v>0.18279999999999999</v>
      </c>
      <c r="N10" s="1">
        <v>0</v>
      </c>
      <c r="O10" s="1">
        <v>1E-4</v>
      </c>
      <c r="P10" s="1">
        <v>0</v>
      </c>
      <c r="Q10" s="1">
        <v>3.3500000000000002E-2</v>
      </c>
      <c r="R10" s="1">
        <v>4.7000000000000002E-3</v>
      </c>
      <c r="S10" s="1">
        <v>0</v>
      </c>
      <c r="T10" s="1">
        <v>2.2800000000000001E-2</v>
      </c>
      <c r="U10" s="1">
        <v>2.2000000000000001E-3</v>
      </c>
      <c r="V10" s="1">
        <v>1.9300000000000001E-2</v>
      </c>
      <c r="W10" s="1">
        <v>1E-4</v>
      </c>
      <c r="X10" s="2">
        <v>6.9999999999999999E-4</v>
      </c>
      <c r="Y10" s="1">
        <v>2.9999999999999997E-4</v>
      </c>
      <c r="Z10" s="2">
        <v>0.1585</v>
      </c>
      <c r="AA10" s="1">
        <v>1.2200000000000001E-2</v>
      </c>
      <c r="AB10" s="2">
        <v>0.16170000000000001</v>
      </c>
      <c r="AC10" s="1">
        <v>9.2999999999999999E-2</v>
      </c>
      <c r="AD10" s="2">
        <v>1.4E-3</v>
      </c>
      <c r="AE10" s="1">
        <v>1E-3</v>
      </c>
      <c r="AF10" s="2">
        <v>0.3841</v>
      </c>
      <c r="AG10" s="1">
        <v>0.63990000000000002</v>
      </c>
    </row>
    <row r="11" spans="1:33" s="1" customFormat="1">
      <c r="A11" s="1" t="s">
        <v>41</v>
      </c>
      <c r="B11" s="1">
        <v>2.9999999999999997E-4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3.6499999999999998E-2</v>
      </c>
      <c r="I11" s="1">
        <v>5.3E-3</v>
      </c>
      <c r="J11" s="1">
        <v>7.8600000000000003E-2</v>
      </c>
      <c r="K11" s="1">
        <v>1</v>
      </c>
      <c r="L11" s="1">
        <v>0</v>
      </c>
      <c r="M11" s="1">
        <v>4.4400000000000002E-2</v>
      </c>
      <c r="N11" s="1">
        <v>2.9999999999999997E-4</v>
      </c>
      <c r="O11" s="1">
        <v>2.0000000000000001E-4</v>
      </c>
      <c r="P11" s="1">
        <v>1E-4</v>
      </c>
      <c r="Q11" s="1">
        <v>2.1499999999999998E-2</v>
      </c>
      <c r="R11" s="1">
        <v>9.9000000000000008E-3</v>
      </c>
      <c r="S11" s="1">
        <v>0</v>
      </c>
      <c r="T11" s="1">
        <v>1.2699999999999999E-2</v>
      </c>
      <c r="U11" s="1">
        <v>4.7999999999999996E-3</v>
      </c>
      <c r="V11" s="1">
        <v>2.3900000000000001E-2</v>
      </c>
      <c r="W11" s="1">
        <v>0</v>
      </c>
      <c r="X11" s="2">
        <v>0</v>
      </c>
      <c r="Y11" s="1">
        <v>0</v>
      </c>
      <c r="Z11" s="2">
        <v>9.3600000000000003E-2</v>
      </c>
      <c r="AA11" s="1">
        <v>6.8999999999999999E-3</v>
      </c>
      <c r="AB11" s="2">
        <v>0.1038</v>
      </c>
      <c r="AC11" s="1">
        <v>7.2499999999999995E-2</v>
      </c>
      <c r="AD11" s="2">
        <v>8.0000000000000004E-4</v>
      </c>
      <c r="AE11" s="1">
        <v>6.9999999999999999E-4</v>
      </c>
      <c r="AF11" s="2">
        <v>0.34079999999999999</v>
      </c>
      <c r="AG11" s="1">
        <v>0.50819999999999999</v>
      </c>
    </row>
    <row r="12" spans="1:33" s="1" customFormat="1">
      <c r="A12" s="1" t="s">
        <v>42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2.01E-2</v>
      </c>
      <c r="I12" s="1">
        <v>0</v>
      </c>
      <c r="J12" s="1">
        <v>0</v>
      </c>
      <c r="K12" s="1">
        <v>0</v>
      </c>
      <c r="L12" s="1">
        <v>1</v>
      </c>
      <c r="M12" s="1">
        <v>2.6800000000000001E-2</v>
      </c>
      <c r="N12" s="1">
        <v>0</v>
      </c>
      <c r="O12" s="1">
        <v>0</v>
      </c>
      <c r="P12" s="1">
        <v>0</v>
      </c>
      <c r="Q12" s="1">
        <v>7.3000000000000001E-3</v>
      </c>
      <c r="R12" s="1">
        <v>4.0000000000000002E-4</v>
      </c>
      <c r="S12" s="1">
        <v>0</v>
      </c>
      <c r="T12" s="1">
        <v>0</v>
      </c>
      <c r="U12" s="1">
        <v>0</v>
      </c>
      <c r="V12" s="1">
        <v>4.9399999999999999E-2</v>
      </c>
      <c r="W12" s="1">
        <v>0</v>
      </c>
      <c r="X12" s="2">
        <v>1.4E-3</v>
      </c>
      <c r="Y12" s="1">
        <v>2.0999999999999999E-3</v>
      </c>
      <c r="Z12" s="2">
        <v>6.3E-2</v>
      </c>
      <c r="AA12" s="1">
        <v>3.3999999999999998E-3</v>
      </c>
      <c r="AB12" s="2">
        <v>2.92E-2</v>
      </c>
      <c r="AC12" s="1">
        <v>8.6999999999999994E-3</v>
      </c>
      <c r="AD12" s="2">
        <v>8.9999999999999998E-4</v>
      </c>
      <c r="AE12" s="1">
        <v>1.5E-3</v>
      </c>
      <c r="AF12" s="2">
        <v>0.1206</v>
      </c>
      <c r="AG12" s="1">
        <v>0.03</v>
      </c>
    </row>
    <row r="13" spans="1:33" s="1" customFormat="1">
      <c r="A13" s="1" t="s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2.9999999999999997E-4</v>
      </c>
      <c r="I13" s="1">
        <v>6.9999999999999999E-4</v>
      </c>
      <c r="J13" s="1">
        <v>0.50560000000000005</v>
      </c>
      <c r="K13" s="1">
        <v>7.6300000000000007E-2</v>
      </c>
      <c r="L13" s="1">
        <v>0.113</v>
      </c>
      <c r="M13" s="1">
        <v>1</v>
      </c>
      <c r="N13" s="1">
        <v>2.0000000000000001E-4</v>
      </c>
      <c r="O13" s="1">
        <v>5.4000000000000003E-3</v>
      </c>
      <c r="P13" s="1">
        <v>5.9999999999999995E-4</v>
      </c>
      <c r="Q13" s="1">
        <v>3.2500000000000001E-2</v>
      </c>
      <c r="R13" s="1">
        <v>0</v>
      </c>
      <c r="S13" s="1">
        <v>2.7000000000000001E-3</v>
      </c>
      <c r="T13" s="1">
        <v>4.24E-2</v>
      </c>
      <c r="U13" s="1">
        <v>1.6299999999999999E-2</v>
      </c>
      <c r="V13" s="1">
        <v>1.2800000000000001E-2</v>
      </c>
      <c r="W13" s="1">
        <v>8.9999999999999998E-4</v>
      </c>
      <c r="X13" s="2">
        <v>2.3599999999999999E-2</v>
      </c>
      <c r="Y13" s="1">
        <v>1.6299999999999999E-2</v>
      </c>
      <c r="Z13" s="2">
        <v>2.2499999999999999E-2</v>
      </c>
      <c r="AA13" s="1">
        <v>8.9999999999999998E-4</v>
      </c>
      <c r="AB13" s="2">
        <v>8.0000000000000002E-3</v>
      </c>
      <c r="AC13" s="1">
        <v>6.8999999999999999E-3</v>
      </c>
      <c r="AD13" s="2">
        <v>5.5399999999999998E-2</v>
      </c>
      <c r="AE13" s="1">
        <v>9.3200000000000005E-2</v>
      </c>
      <c r="AF13" s="2">
        <v>0.19309999999999999</v>
      </c>
      <c r="AG13" s="1">
        <v>0.29370000000000002</v>
      </c>
    </row>
    <row r="14" spans="1:33" s="1" customFormat="1">
      <c r="A14" s="1" t="s">
        <v>44</v>
      </c>
      <c r="B14" s="1">
        <v>0</v>
      </c>
      <c r="C14" s="1">
        <v>1E-4</v>
      </c>
      <c r="D14" s="1">
        <v>1.6999999999999999E-3</v>
      </c>
      <c r="E14" s="1">
        <v>0</v>
      </c>
      <c r="F14" s="1">
        <v>0</v>
      </c>
      <c r="G14" s="1">
        <v>0</v>
      </c>
      <c r="H14" s="1">
        <v>7.4000000000000003E-3</v>
      </c>
      <c r="I14" s="1">
        <v>1.4E-3</v>
      </c>
      <c r="J14" s="1">
        <v>9.7000000000000003E-3</v>
      </c>
      <c r="K14" s="1">
        <v>6.7999999999999996E-3</v>
      </c>
      <c r="L14" s="1">
        <v>0</v>
      </c>
      <c r="M14" s="1">
        <v>5.7999999999999996E-3</v>
      </c>
      <c r="N14" s="1">
        <v>1</v>
      </c>
      <c r="O14" s="1">
        <v>1E-4</v>
      </c>
      <c r="P14" s="1">
        <v>2.0000000000000001E-4</v>
      </c>
      <c r="Q14" s="1">
        <v>0</v>
      </c>
      <c r="R14" s="1">
        <v>0</v>
      </c>
      <c r="S14" s="1">
        <v>6.6100000000000006E-2</v>
      </c>
      <c r="T14" s="1">
        <v>4.0000000000000001E-3</v>
      </c>
      <c r="U14" s="1">
        <v>1.3599999999999999E-2</v>
      </c>
      <c r="V14" s="1">
        <v>0</v>
      </c>
      <c r="W14" s="1">
        <v>0</v>
      </c>
      <c r="X14" s="2">
        <v>6.9999999999999999E-4</v>
      </c>
      <c r="Y14" s="1">
        <v>6.9999999999999999E-4</v>
      </c>
      <c r="Z14" s="2">
        <v>3.8E-3</v>
      </c>
      <c r="AA14" s="1">
        <v>6.9999999999999999E-4</v>
      </c>
      <c r="AB14" s="2">
        <v>2.9999999999999997E-4</v>
      </c>
      <c r="AC14" s="1">
        <v>1E-4</v>
      </c>
      <c r="AD14" s="2">
        <v>2.0000000000000001E-4</v>
      </c>
      <c r="AE14" s="1">
        <v>2.0000000000000001E-4</v>
      </c>
      <c r="AF14" s="2">
        <v>0.37280000000000002</v>
      </c>
      <c r="AG14" s="1">
        <v>0.27210000000000001</v>
      </c>
    </row>
    <row r="15" spans="1:33" s="1" customFormat="1">
      <c r="A15" s="1" t="s">
        <v>45</v>
      </c>
      <c r="B15" s="1">
        <v>5.9999999999999995E-4</v>
      </c>
      <c r="C15" s="1">
        <v>5.0000000000000001E-4</v>
      </c>
      <c r="D15" s="1">
        <v>0</v>
      </c>
      <c r="E15" s="1">
        <v>0</v>
      </c>
      <c r="F15" s="1">
        <v>0</v>
      </c>
      <c r="G15" s="1">
        <v>5.0000000000000001E-4</v>
      </c>
      <c r="H15" s="1">
        <v>1.9E-2</v>
      </c>
      <c r="I15" s="1">
        <v>1.1000000000000001E-3</v>
      </c>
      <c r="J15" s="1">
        <v>2.2599999999999999E-2</v>
      </c>
      <c r="K15" s="1">
        <v>2.0299999999999999E-2</v>
      </c>
      <c r="L15" s="1">
        <v>0</v>
      </c>
      <c r="M15" s="1">
        <v>7.7499999999999999E-2</v>
      </c>
      <c r="N15" s="1">
        <v>1E-4</v>
      </c>
      <c r="O15" s="1">
        <v>1</v>
      </c>
      <c r="P15" s="1">
        <v>2.5999999999999999E-3</v>
      </c>
      <c r="Q15" s="1">
        <v>6.9999999999999999E-4</v>
      </c>
      <c r="R15" s="1">
        <v>7.3000000000000001E-3</v>
      </c>
      <c r="S15" s="1">
        <v>1E-4</v>
      </c>
      <c r="T15" s="1">
        <v>1.7600000000000001E-2</v>
      </c>
      <c r="U15" s="1">
        <v>4.8999999999999998E-3</v>
      </c>
      <c r="V15" s="1">
        <v>4.4200000000000003E-2</v>
      </c>
      <c r="W15" s="1">
        <v>2.0000000000000001E-4</v>
      </c>
      <c r="X15" s="2">
        <v>2.9999999999999997E-4</v>
      </c>
      <c r="Y15" s="1">
        <v>2.0000000000000001E-4</v>
      </c>
      <c r="Z15" s="2">
        <v>0.1482</v>
      </c>
      <c r="AA15" s="1">
        <v>9.7000000000000003E-3</v>
      </c>
      <c r="AB15" s="2">
        <v>0.2394</v>
      </c>
      <c r="AC15" s="1">
        <v>9.69E-2</v>
      </c>
      <c r="AD15" s="2">
        <v>1E-4</v>
      </c>
      <c r="AE15" s="1">
        <v>1E-4</v>
      </c>
      <c r="AF15" s="2">
        <v>0.30020000000000002</v>
      </c>
      <c r="AG15" s="1">
        <v>0.39350000000000002</v>
      </c>
    </row>
    <row r="16" spans="1:33" s="1" customFormat="1">
      <c r="A16" s="1" t="s">
        <v>46</v>
      </c>
      <c r="B16" s="1">
        <v>2.0000000000000001E-4</v>
      </c>
      <c r="C16" s="1">
        <v>2.0000000000000001E-4</v>
      </c>
      <c r="D16" s="1">
        <v>0</v>
      </c>
      <c r="E16" s="1">
        <v>0</v>
      </c>
      <c r="F16" s="1">
        <v>0</v>
      </c>
      <c r="G16" s="1">
        <v>0</v>
      </c>
      <c r="H16" s="1">
        <v>6.0999999999999999E-2</v>
      </c>
      <c r="I16" s="1">
        <v>2.8E-3</v>
      </c>
      <c r="J16" s="1">
        <v>3.4599999999999999E-2</v>
      </c>
      <c r="K16" s="1">
        <v>4.1200000000000001E-2</v>
      </c>
      <c r="L16" s="1">
        <v>0</v>
      </c>
      <c r="M16" s="1">
        <v>6.7900000000000002E-2</v>
      </c>
      <c r="N16" s="1">
        <v>8.9999999999999998E-4</v>
      </c>
      <c r="O16" s="1">
        <v>2.98E-2</v>
      </c>
      <c r="P16" s="1">
        <v>1</v>
      </c>
      <c r="Q16" s="1">
        <v>0</v>
      </c>
      <c r="R16" s="1">
        <v>9.7000000000000003E-3</v>
      </c>
      <c r="S16" s="1">
        <v>0</v>
      </c>
      <c r="T16" s="1">
        <v>4.4000000000000003E-3</v>
      </c>
      <c r="U16" s="1">
        <v>1.8599999999999998E-2</v>
      </c>
      <c r="V16" s="1">
        <v>2.12E-2</v>
      </c>
      <c r="W16" s="1">
        <v>0</v>
      </c>
      <c r="X16" s="2">
        <v>0</v>
      </c>
      <c r="Y16" s="1">
        <v>0</v>
      </c>
      <c r="Z16" s="2">
        <v>6.7400000000000002E-2</v>
      </c>
      <c r="AA16" s="1">
        <v>3.0000000000000001E-3</v>
      </c>
      <c r="AB16" s="2">
        <v>0.1012</v>
      </c>
      <c r="AC16" s="1">
        <v>5.6899999999999999E-2</v>
      </c>
      <c r="AD16" s="2">
        <v>1E-4</v>
      </c>
      <c r="AE16" s="1">
        <v>1E-4</v>
      </c>
      <c r="AF16" s="2">
        <v>0.2636</v>
      </c>
      <c r="AG16" s="1">
        <v>0.2545</v>
      </c>
    </row>
    <row r="17" spans="1:33" s="1" customFormat="1">
      <c r="A17" s="1" t="s">
        <v>47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0.1043</v>
      </c>
      <c r="I17" s="1">
        <v>0</v>
      </c>
      <c r="J17" s="1">
        <v>0</v>
      </c>
      <c r="K17" s="1">
        <v>0</v>
      </c>
      <c r="L17" s="1">
        <v>1.4E-3</v>
      </c>
      <c r="M17" s="1">
        <v>8.9999999999999998E-4</v>
      </c>
      <c r="N17" s="1">
        <v>0</v>
      </c>
      <c r="O17" s="1">
        <v>0</v>
      </c>
      <c r="P17" s="1">
        <v>0</v>
      </c>
      <c r="Q17" s="1">
        <v>1</v>
      </c>
      <c r="R17" s="1">
        <v>1E-4</v>
      </c>
      <c r="S17" s="1">
        <v>0</v>
      </c>
      <c r="T17" s="1">
        <v>0</v>
      </c>
      <c r="U17" s="1">
        <v>0</v>
      </c>
      <c r="V17" s="1">
        <v>3.5700000000000003E-2</v>
      </c>
      <c r="W17" s="1">
        <v>0</v>
      </c>
      <c r="X17" s="2">
        <v>5.3E-3</v>
      </c>
      <c r="Y17" s="1">
        <v>7.6E-3</v>
      </c>
      <c r="Z17" s="2">
        <v>1.66E-2</v>
      </c>
      <c r="AA17" s="1">
        <v>5.9999999999999995E-4</v>
      </c>
      <c r="AB17" s="2">
        <v>5.5999999999999999E-3</v>
      </c>
      <c r="AC17" s="1">
        <v>4.1999999999999997E-3</v>
      </c>
      <c r="AD17" s="2">
        <v>1.2999999999999999E-3</v>
      </c>
      <c r="AE17" s="1">
        <v>1.1999999999999999E-3</v>
      </c>
      <c r="AF17" s="2">
        <v>6.2300000000000001E-2</v>
      </c>
      <c r="AG17" s="1">
        <v>2.7000000000000001E-3</v>
      </c>
    </row>
    <row r="18" spans="1:33" s="1" customFormat="1">
      <c r="A18" s="1" t="s">
        <v>48</v>
      </c>
      <c r="B18" s="1">
        <v>2E-3</v>
      </c>
      <c r="C18" s="1">
        <v>4.0000000000000002E-4</v>
      </c>
      <c r="D18" s="1">
        <v>3.0000000000000001E-3</v>
      </c>
      <c r="E18" s="1">
        <v>0</v>
      </c>
      <c r="F18" s="1">
        <v>0</v>
      </c>
      <c r="G18" s="1">
        <v>0</v>
      </c>
      <c r="H18" s="1">
        <v>2.0000000000000001E-4</v>
      </c>
      <c r="I18" s="1">
        <v>6.4000000000000003E-3</v>
      </c>
      <c r="J18" s="1">
        <v>0.83819999999999995</v>
      </c>
      <c r="K18" s="1">
        <v>0.42870000000000003</v>
      </c>
      <c r="L18" s="1">
        <v>8.7499999999999994E-2</v>
      </c>
      <c r="M18" s="1">
        <v>2.9999999999999997E-4</v>
      </c>
      <c r="N18" s="1">
        <v>3.2800000000000003E-2</v>
      </c>
      <c r="O18" s="1">
        <v>7.5499999999999998E-2</v>
      </c>
      <c r="P18" s="1">
        <v>2.8500000000000001E-2</v>
      </c>
      <c r="Q18" s="1">
        <v>3.9E-2</v>
      </c>
      <c r="R18" s="1">
        <v>1</v>
      </c>
      <c r="S18" s="1">
        <v>2.24E-2</v>
      </c>
      <c r="T18" s="1">
        <v>3.8999999999999998E-3</v>
      </c>
      <c r="U18" s="1">
        <v>4.5999999999999999E-3</v>
      </c>
      <c r="V18" s="1">
        <v>3.1600000000000003E-2</v>
      </c>
      <c r="W18" s="1">
        <v>1E-4</v>
      </c>
      <c r="X18" s="2">
        <v>0.13189999999999999</v>
      </c>
      <c r="Y18" s="1">
        <v>0.155</v>
      </c>
      <c r="Z18" s="2">
        <v>1.5100000000000001E-2</v>
      </c>
      <c r="AA18" s="1">
        <v>1.1000000000000001E-3</v>
      </c>
      <c r="AB18" s="2">
        <v>6.1999999999999998E-3</v>
      </c>
      <c r="AC18" s="1">
        <v>2.3E-3</v>
      </c>
      <c r="AD18" s="2">
        <v>2.93E-2</v>
      </c>
      <c r="AE18" s="1">
        <v>7.0300000000000001E-2</v>
      </c>
      <c r="AF18" s="2">
        <v>0.1022</v>
      </c>
      <c r="AG18" s="1">
        <v>0.25969999999999999</v>
      </c>
    </row>
    <row r="19" spans="1:33" s="1" customFormat="1">
      <c r="A19" s="1" t="s">
        <v>49</v>
      </c>
      <c r="B19" s="1">
        <v>1.6500000000000001E-2</v>
      </c>
      <c r="C19" s="1">
        <v>4.1000000000000003E-3</v>
      </c>
      <c r="D19" s="1">
        <v>1.54E-2</v>
      </c>
      <c r="E19" s="1">
        <v>1.0699999999999999E-2</v>
      </c>
      <c r="F19" s="1">
        <v>0</v>
      </c>
      <c r="G19" s="1">
        <v>0</v>
      </c>
      <c r="H19" s="1">
        <v>1.66E-2</v>
      </c>
      <c r="I19" s="1">
        <v>4.2700000000000002E-2</v>
      </c>
      <c r="J19" s="1">
        <v>4.3E-3</v>
      </c>
      <c r="K19" s="1">
        <v>6.4000000000000003E-3</v>
      </c>
      <c r="L19" s="1">
        <v>0</v>
      </c>
      <c r="M19" s="1">
        <v>2.9600000000000001E-2</v>
      </c>
      <c r="N19" s="1">
        <v>4.48E-2</v>
      </c>
      <c r="O19" s="1">
        <v>2.3999999999999998E-3</v>
      </c>
      <c r="P19" s="1">
        <v>1.1000000000000001E-3</v>
      </c>
      <c r="Q19" s="1">
        <v>0</v>
      </c>
      <c r="R19" s="1">
        <v>1.09E-2</v>
      </c>
      <c r="S19" s="1">
        <v>1</v>
      </c>
      <c r="T19" s="1">
        <v>0</v>
      </c>
      <c r="U19" s="1">
        <v>5.4999999999999997E-3</v>
      </c>
      <c r="V19" s="1">
        <v>0</v>
      </c>
      <c r="W19" s="1">
        <v>0</v>
      </c>
      <c r="X19" s="2">
        <v>0</v>
      </c>
      <c r="Y19" s="1">
        <v>0</v>
      </c>
      <c r="Z19" s="2">
        <v>1.2999999999999999E-3</v>
      </c>
      <c r="AA19" s="1">
        <v>2.0000000000000001E-4</v>
      </c>
      <c r="AB19" s="2">
        <v>0</v>
      </c>
      <c r="AC19" s="1">
        <v>0</v>
      </c>
      <c r="AD19" s="2">
        <v>0</v>
      </c>
      <c r="AE19" s="1">
        <v>0</v>
      </c>
      <c r="AF19" s="2">
        <v>0.19700000000000001</v>
      </c>
      <c r="AG19" s="1">
        <v>4.9299999999999997E-2</v>
      </c>
    </row>
    <row r="20" spans="1:33" s="1" customFormat="1">
      <c r="A20" s="1" t="s">
        <v>50</v>
      </c>
      <c r="B20" s="1">
        <v>0</v>
      </c>
      <c r="C20" s="1">
        <v>6.9999999999999999E-4</v>
      </c>
      <c r="D20" s="1">
        <v>2.9999999999999997E-4</v>
      </c>
      <c r="E20" s="1">
        <v>1E-4</v>
      </c>
      <c r="F20" s="1">
        <v>6.9999999999999999E-4</v>
      </c>
      <c r="G20" s="1">
        <v>0</v>
      </c>
      <c r="H20" s="1">
        <v>6.9999999999999999E-4</v>
      </c>
      <c r="I20" s="1">
        <v>0</v>
      </c>
      <c r="J20" s="1">
        <v>1E-4</v>
      </c>
      <c r="K20" s="1">
        <v>2.9999999999999997E-4</v>
      </c>
      <c r="L20" s="1">
        <v>1E-4</v>
      </c>
      <c r="M20" s="1">
        <v>6.9999999999999999E-4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5.4000000000000003E-3</v>
      </c>
      <c r="V20" s="1">
        <v>0</v>
      </c>
      <c r="W20" s="1">
        <v>0</v>
      </c>
      <c r="X20" s="2">
        <v>0</v>
      </c>
      <c r="Y20" s="1">
        <v>0</v>
      </c>
      <c r="Z20" s="2">
        <v>0.1174</v>
      </c>
      <c r="AA20" s="1">
        <v>0.32429999999999998</v>
      </c>
      <c r="AB20" s="2">
        <v>2.2599999999999999E-2</v>
      </c>
      <c r="AC20" s="1">
        <v>2.7E-2</v>
      </c>
      <c r="AD20" s="2">
        <v>0</v>
      </c>
      <c r="AE20" s="1">
        <v>0</v>
      </c>
      <c r="AF20" s="2">
        <v>2.2000000000000001E-3</v>
      </c>
      <c r="AG20" s="1">
        <v>2.3999999999999998E-3</v>
      </c>
    </row>
    <row r="21" spans="1:33" s="1" customFormat="1">
      <c r="A21" s="1" t="s">
        <v>51</v>
      </c>
      <c r="B21" s="1">
        <v>0</v>
      </c>
      <c r="C21" s="1">
        <v>1E-4</v>
      </c>
      <c r="D21" s="1">
        <v>5.9999999999999995E-4</v>
      </c>
      <c r="E21" s="1">
        <v>1.7299999999999999E-2</v>
      </c>
      <c r="F21" s="1">
        <v>2.9999999999999997E-4</v>
      </c>
      <c r="G21" s="1">
        <v>0</v>
      </c>
      <c r="H21" s="1">
        <v>6.9999999999999999E-4</v>
      </c>
      <c r="I21" s="1">
        <v>0</v>
      </c>
      <c r="J21" s="1">
        <v>2.0000000000000001E-4</v>
      </c>
      <c r="K21" s="1">
        <v>2.9999999999999997E-4</v>
      </c>
      <c r="L21" s="1">
        <v>2.3E-3</v>
      </c>
      <c r="M21" s="1">
        <v>8.0000000000000004E-4</v>
      </c>
      <c r="N21" s="1">
        <v>0</v>
      </c>
      <c r="O21" s="1">
        <v>1E-4</v>
      </c>
      <c r="P21" s="1">
        <v>0</v>
      </c>
      <c r="Q21" s="1">
        <v>0</v>
      </c>
      <c r="R21" s="1">
        <v>1E-4</v>
      </c>
      <c r="S21" s="1">
        <v>0</v>
      </c>
      <c r="T21" s="1">
        <v>2.9999999999999997E-4</v>
      </c>
      <c r="U21" s="1">
        <v>1</v>
      </c>
      <c r="V21" s="1">
        <v>0</v>
      </c>
      <c r="W21" s="1">
        <v>0</v>
      </c>
      <c r="X21" s="2">
        <v>0</v>
      </c>
      <c r="Y21" s="1">
        <v>0</v>
      </c>
      <c r="Z21" s="2">
        <v>8.9099999999999999E-2</v>
      </c>
      <c r="AA21" s="1">
        <v>6.0600000000000001E-2</v>
      </c>
      <c r="AB21" s="2">
        <v>3.7199999999999997E-2</v>
      </c>
      <c r="AC21" s="1">
        <v>2.5000000000000001E-2</v>
      </c>
      <c r="AD21" s="2">
        <v>0</v>
      </c>
      <c r="AE21" s="1">
        <v>0</v>
      </c>
      <c r="AF21" s="2">
        <v>7.4999999999999997E-3</v>
      </c>
      <c r="AG21" s="1">
        <v>1.0699999999999999E-2</v>
      </c>
    </row>
    <row r="22" spans="1:33" s="1" customFormat="1">
      <c r="A22" s="1" t="s">
        <v>52</v>
      </c>
      <c r="B22" s="1">
        <v>0</v>
      </c>
      <c r="C22" s="1">
        <v>0</v>
      </c>
      <c r="D22" s="1">
        <v>0</v>
      </c>
      <c r="E22" s="1">
        <v>4.7000000000000002E-3</v>
      </c>
      <c r="F22" s="1">
        <v>1E-4</v>
      </c>
      <c r="G22" s="1">
        <v>0</v>
      </c>
      <c r="H22" s="1">
        <v>4.7000000000000002E-3</v>
      </c>
      <c r="I22" s="1">
        <v>0</v>
      </c>
      <c r="J22" s="1">
        <v>0</v>
      </c>
      <c r="K22" s="1">
        <v>0</v>
      </c>
      <c r="L22" s="1">
        <v>4.1000000000000003E-3</v>
      </c>
      <c r="M22" s="1">
        <v>1E-4</v>
      </c>
      <c r="N22" s="1">
        <v>0</v>
      </c>
      <c r="O22" s="1">
        <v>0</v>
      </c>
      <c r="P22" s="1">
        <v>0</v>
      </c>
      <c r="Q22" s="1">
        <v>2.8199999999999999E-2</v>
      </c>
      <c r="R22" s="1">
        <v>1.5E-3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2">
        <v>6.4000000000000003E-3</v>
      </c>
      <c r="Y22" s="1">
        <v>8.3000000000000001E-3</v>
      </c>
      <c r="Z22" s="2">
        <v>5.1900000000000002E-2</v>
      </c>
      <c r="AA22" s="1">
        <v>2.46E-2</v>
      </c>
      <c r="AB22" s="2">
        <v>8.3000000000000001E-3</v>
      </c>
      <c r="AC22" s="1">
        <v>4.8999999999999998E-3</v>
      </c>
      <c r="AD22" s="2">
        <v>3.3E-3</v>
      </c>
      <c r="AE22" s="1">
        <v>1.9E-3</v>
      </c>
      <c r="AF22" s="2">
        <v>5.8999999999999999E-3</v>
      </c>
      <c r="AG22" s="1">
        <v>0</v>
      </c>
    </row>
    <row r="23" spans="1:33" s="1" customFormat="1">
      <c r="A23" s="1" t="s">
        <v>53</v>
      </c>
      <c r="B23" s="1">
        <v>0</v>
      </c>
      <c r="C23" s="1">
        <v>0</v>
      </c>
      <c r="D23" s="1">
        <v>0</v>
      </c>
      <c r="E23" s="1">
        <v>6.9999999999999999E-4</v>
      </c>
      <c r="F23" s="1">
        <v>2.8E-3</v>
      </c>
      <c r="G23" s="1">
        <v>1.1000000000000001E-3</v>
      </c>
      <c r="H23" s="1">
        <v>4.8999999999999998E-3</v>
      </c>
      <c r="I23" s="1">
        <v>0</v>
      </c>
      <c r="J23" s="1">
        <v>1E-4</v>
      </c>
      <c r="K23" s="1">
        <v>1E-4</v>
      </c>
      <c r="L23" s="1">
        <v>4.5999999999999999E-3</v>
      </c>
      <c r="M23" s="1">
        <v>4.1999999999999997E-3</v>
      </c>
      <c r="N23" s="1">
        <v>0</v>
      </c>
      <c r="O23" s="1">
        <v>0</v>
      </c>
      <c r="P23" s="1">
        <v>0</v>
      </c>
      <c r="Q23" s="1">
        <v>2.2000000000000001E-3</v>
      </c>
      <c r="R23" s="1">
        <v>4.5999999999999999E-3</v>
      </c>
      <c r="S23" s="1">
        <v>0</v>
      </c>
      <c r="T23" s="1">
        <v>0</v>
      </c>
      <c r="U23" s="1">
        <v>1E-4</v>
      </c>
      <c r="V23" s="1">
        <v>1E-4</v>
      </c>
      <c r="W23" s="1">
        <v>1</v>
      </c>
      <c r="X23" s="2">
        <v>4.0000000000000002E-4</v>
      </c>
      <c r="Y23" s="1">
        <v>2.9999999999999997E-4</v>
      </c>
      <c r="Z23" s="2">
        <v>0.12920000000000001</v>
      </c>
      <c r="AA23" s="1">
        <v>0.1225</v>
      </c>
      <c r="AB23" s="2">
        <v>9.7000000000000003E-3</v>
      </c>
      <c r="AC23" s="1">
        <v>5.1000000000000004E-3</v>
      </c>
      <c r="AD23" s="2">
        <v>5.9999999999999995E-4</v>
      </c>
      <c r="AE23" s="1">
        <v>2.0000000000000001E-4</v>
      </c>
      <c r="AF23" s="2">
        <v>8.8000000000000005E-3</v>
      </c>
      <c r="AG23" s="1">
        <v>6.7999999999999996E-3</v>
      </c>
    </row>
    <row r="24" spans="1:33">
      <c r="A24" t="s">
        <v>54</v>
      </c>
      <c r="B24">
        <v>5.1999999999999998E-3</v>
      </c>
      <c r="C24">
        <v>7.3999999999999996E-2</v>
      </c>
      <c r="D24">
        <v>2.0500000000000001E-2</v>
      </c>
      <c r="E24">
        <v>5.9400000000000001E-2</v>
      </c>
      <c r="F24">
        <v>0</v>
      </c>
      <c r="G24">
        <v>0</v>
      </c>
      <c r="H24">
        <v>3.7100000000000001E-2</v>
      </c>
      <c r="I24">
        <v>2.0000000000000001E-4</v>
      </c>
      <c r="J24">
        <v>2.9999999999999997E-4</v>
      </c>
      <c r="K24">
        <v>0</v>
      </c>
      <c r="L24">
        <v>2.9999999999999997E-4</v>
      </c>
      <c r="M24">
        <v>8.9999999999999993E-3</v>
      </c>
      <c r="N24">
        <v>0</v>
      </c>
      <c r="O24">
        <v>1E-4</v>
      </c>
      <c r="P24">
        <v>0</v>
      </c>
      <c r="Q24">
        <v>4.0000000000000002E-4</v>
      </c>
      <c r="R24">
        <v>1.4E-2</v>
      </c>
      <c r="S24">
        <v>0</v>
      </c>
      <c r="T24">
        <v>0</v>
      </c>
      <c r="U24">
        <v>0</v>
      </c>
      <c r="V24">
        <v>2.0000000000000001E-4</v>
      </c>
      <c r="W24">
        <v>4.0000000000000002E-4</v>
      </c>
      <c r="X24" s="2">
        <v>1</v>
      </c>
      <c r="Y24">
        <v>3.0999999999999999E-3</v>
      </c>
      <c r="Z24" s="2">
        <v>0.12180000000000001</v>
      </c>
      <c r="AA24">
        <v>2.1899999999999999E-2</v>
      </c>
      <c r="AB24" s="2">
        <v>0.1288</v>
      </c>
      <c r="AC24">
        <v>0.19040000000000001</v>
      </c>
      <c r="AD24" s="2">
        <v>0</v>
      </c>
      <c r="AE24">
        <v>0</v>
      </c>
      <c r="AF24" s="2">
        <v>3.4500000000000003E-2</v>
      </c>
      <c r="AG24">
        <v>2.9899999999999999E-2</v>
      </c>
    </row>
    <row r="25" spans="1:33">
      <c r="A25" t="s">
        <v>55</v>
      </c>
      <c r="B25">
        <v>3.3E-3</v>
      </c>
      <c r="C25">
        <v>7.7600000000000002E-2</v>
      </c>
      <c r="D25">
        <v>6.3100000000000003E-2</v>
      </c>
      <c r="E25">
        <v>0.13669999999999999</v>
      </c>
      <c r="F25">
        <v>0</v>
      </c>
      <c r="G25">
        <v>0</v>
      </c>
      <c r="H25">
        <v>7.6E-3</v>
      </c>
      <c r="I25">
        <v>5.0000000000000001E-4</v>
      </c>
      <c r="J25">
        <v>8.9999999999999998E-4</v>
      </c>
      <c r="K25">
        <v>1E-4</v>
      </c>
      <c r="L25">
        <v>8.0000000000000004E-4</v>
      </c>
      <c r="M25">
        <v>2.4199999999999999E-2</v>
      </c>
      <c r="N25">
        <v>0</v>
      </c>
      <c r="O25">
        <v>4.0000000000000002E-4</v>
      </c>
      <c r="P25">
        <v>0</v>
      </c>
      <c r="Q25">
        <v>1E-3</v>
      </c>
      <c r="R25">
        <v>4.41E-2</v>
      </c>
      <c r="S25">
        <v>0</v>
      </c>
      <c r="T25">
        <v>0</v>
      </c>
      <c r="U25">
        <v>0</v>
      </c>
      <c r="V25">
        <v>2.0000000000000001E-4</v>
      </c>
      <c r="W25">
        <v>5.0000000000000001E-4</v>
      </c>
      <c r="X25" s="2">
        <v>2.6700000000000002E-2</v>
      </c>
      <c r="Y25">
        <v>1</v>
      </c>
      <c r="Z25" s="2">
        <v>0.1842</v>
      </c>
      <c r="AA25">
        <v>5.1499999999999997E-2</v>
      </c>
      <c r="AB25" s="2">
        <v>0.14280000000000001</v>
      </c>
      <c r="AC25">
        <v>0.1822</v>
      </c>
      <c r="AD25" s="2">
        <v>1E-4</v>
      </c>
      <c r="AE25">
        <v>1E-4</v>
      </c>
      <c r="AF25" s="2">
        <v>1.8800000000000001E-2</v>
      </c>
      <c r="AG25">
        <v>5.1999999999999998E-3</v>
      </c>
    </row>
    <row r="26" spans="1:33">
      <c r="A26" t="s">
        <v>56</v>
      </c>
      <c r="B26">
        <v>0</v>
      </c>
      <c r="C26">
        <v>0</v>
      </c>
      <c r="D26">
        <v>0</v>
      </c>
      <c r="E26">
        <v>0</v>
      </c>
      <c r="F26">
        <v>0</v>
      </c>
      <c r="G26">
        <v>1.0200000000000001E-2</v>
      </c>
      <c r="H26">
        <v>3.4500000000000003E-2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2">
        <v>0</v>
      </c>
      <c r="Y26">
        <v>0</v>
      </c>
      <c r="Z26" s="2">
        <v>1</v>
      </c>
      <c r="AA26">
        <v>0</v>
      </c>
      <c r="AB26" s="2">
        <v>0</v>
      </c>
      <c r="AC26">
        <v>0</v>
      </c>
      <c r="AD26" s="2">
        <v>9.9000000000000008E-3</v>
      </c>
      <c r="AE26">
        <v>2.63E-2</v>
      </c>
      <c r="AF26" s="2">
        <v>4.0000000000000002E-4</v>
      </c>
      <c r="AG26">
        <v>1E-4</v>
      </c>
    </row>
    <row r="27" spans="1:33">
      <c r="A27" t="s">
        <v>57</v>
      </c>
      <c r="B27">
        <v>0</v>
      </c>
      <c r="C27">
        <v>0</v>
      </c>
      <c r="D27">
        <v>0</v>
      </c>
      <c r="E27">
        <v>0</v>
      </c>
      <c r="F27">
        <v>0</v>
      </c>
      <c r="G27">
        <v>2.9999999999999997E-4</v>
      </c>
      <c r="H27">
        <v>1.03E-2</v>
      </c>
      <c r="I27">
        <v>0</v>
      </c>
      <c r="J27">
        <v>0</v>
      </c>
      <c r="K27">
        <v>0</v>
      </c>
      <c r="L27">
        <v>0</v>
      </c>
      <c r="M27">
        <v>8.9999999999999998E-4</v>
      </c>
      <c r="N27">
        <v>0</v>
      </c>
      <c r="O27">
        <v>0</v>
      </c>
      <c r="P27">
        <v>0</v>
      </c>
      <c r="Q27">
        <v>0</v>
      </c>
      <c r="R27">
        <v>1.4E-3</v>
      </c>
      <c r="S27">
        <v>0</v>
      </c>
      <c r="T27">
        <v>0</v>
      </c>
      <c r="U27">
        <v>0</v>
      </c>
      <c r="V27">
        <v>0</v>
      </c>
      <c r="W27">
        <v>0</v>
      </c>
      <c r="X27" s="2">
        <v>2.0000000000000001E-4</v>
      </c>
      <c r="Y27">
        <v>1E-4</v>
      </c>
      <c r="Z27" s="2">
        <v>5.11E-2</v>
      </c>
      <c r="AA27">
        <v>1</v>
      </c>
      <c r="AB27" s="2">
        <v>4.0000000000000002E-4</v>
      </c>
      <c r="AC27">
        <v>5.0000000000000001E-4</v>
      </c>
      <c r="AD27" s="2">
        <v>7.9000000000000008E-3</v>
      </c>
      <c r="AE27">
        <v>0.1517</v>
      </c>
      <c r="AF27" s="2">
        <v>3.0000000000000001E-3</v>
      </c>
      <c r="AG27">
        <v>6.8999999999999999E-3</v>
      </c>
    </row>
    <row r="28" spans="1:33">
      <c r="A28" t="s">
        <v>58</v>
      </c>
      <c r="B28">
        <v>0</v>
      </c>
      <c r="C28">
        <v>1E-4</v>
      </c>
      <c r="D28">
        <v>0</v>
      </c>
      <c r="E28">
        <v>0</v>
      </c>
      <c r="F28">
        <v>1.6999999999999999E-3</v>
      </c>
      <c r="G28">
        <v>8.0000000000000004E-4</v>
      </c>
      <c r="H28">
        <v>2.0000000000000001E-4</v>
      </c>
      <c r="I28">
        <v>2.9999999999999997E-4</v>
      </c>
      <c r="J28">
        <v>0</v>
      </c>
      <c r="K28">
        <v>0</v>
      </c>
      <c r="L28">
        <v>0</v>
      </c>
      <c r="M28">
        <v>1.5E-3</v>
      </c>
      <c r="N28">
        <v>2.0000000000000001E-4</v>
      </c>
      <c r="O28">
        <v>0</v>
      </c>
      <c r="P28">
        <v>0</v>
      </c>
      <c r="Q28">
        <v>0</v>
      </c>
      <c r="R28">
        <v>8.0000000000000004E-4</v>
      </c>
      <c r="S28">
        <v>0</v>
      </c>
      <c r="T28">
        <v>0</v>
      </c>
      <c r="U28">
        <v>0</v>
      </c>
      <c r="V28">
        <v>0</v>
      </c>
      <c r="W28">
        <v>0</v>
      </c>
      <c r="X28" s="2">
        <v>2.9999999999999997E-4</v>
      </c>
      <c r="Y28">
        <v>2.9999999999999997E-4</v>
      </c>
      <c r="Z28" s="2">
        <v>9.8400000000000001E-2</v>
      </c>
      <c r="AA28">
        <v>1E-4</v>
      </c>
      <c r="AB28" s="2">
        <v>1</v>
      </c>
      <c r="AC28">
        <v>0</v>
      </c>
      <c r="AD28" s="2">
        <v>2.3E-3</v>
      </c>
      <c r="AE28">
        <v>6.0100000000000001E-2</v>
      </c>
      <c r="AF28" s="2">
        <v>0</v>
      </c>
      <c r="AG28">
        <v>1E-4</v>
      </c>
    </row>
    <row r="29" spans="1:33">
      <c r="A29" t="s">
        <v>59</v>
      </c>
      <c r="B29">
        <v>1E-4</v>
      </c>
      <c r="C29">
        <v>1.9E-3</v>
      </c>
      <c r="D29">
        <v>0</v>
      </c>
      <c r="E29">
        <v>0</v>
      </c>
      <c r="F29">
        <v>5.4999999999999997E-3</v>
      </c>
      <c r="G29">
        <v>5.1000000000000004E-3</v>
      </c>
      <c r="H29">
        <v>2.2000000000000001E-3</v>
      </c>
      <c r="I29">
        <v>1E-4</v>
      </c>
      <c r="J29">
        <v>2.0000000000000001E-4</v>
      </c>
      <c r="K29">
        <v>0</v>
      </c>
      <c r="L29">
        <v>0</v>
      </c>
      <c r="M29">
        <v>3.8800000000000001E-2</v>
      </c>
      <c r="N29">
        <v>2.0000000000000001E-4</v>
      </c>
      <c r="O29">
        <v>1E-4</v>
      </c>
      <c r="P29">
        <v>0</v>
      </c>
      <c r="Q29">
        <v>0</v>
      </c>
      <c r="R29">
        <v>6.3299999999999995E-2</v>
      </c>
      <c r="S29">
        <v>0</v>
      </c>
      <c r="T29">
        <v>0</v>
      </c>
      <c r="U29">
        <v>0</v>
      </c>
      <c r="V29">
        <v>0</v>
      </c>
      <c r="W29">
        <v>0</v>
      </c>
      <c r="X29" s="2">
        <v>2.7000000000000001E-3</v>
      </c>
      <c r="Y29">
        <v>1.6999999999999999E-3</v>
      </c>
      <c r="Z29" s="2">
        <v>0.1585</v>
      </c>
      <c r="AA29">
        <v>0.113</v>
      </c>
      <c r="AB29" s="2">
        <v>1.67E-2</v>
      </c>
      <c r="AC29">
        <v>1</v>
      </c>
      <c r="AD29" s="2">
        <v>0.10489999999999999</v>
      </c>
      <c r="AE29">
        <v>8.3500000000000005E-2</v>
      </c>
      <c r="AF29" s="2">
        <v>1.2999999999999999E-3</v>
      </c>
      <c r="AG29">
        <v>8.9999999999999998E-4</v>
      </c>
    </row>
    <row r="30" spans="1:33">
      <c r="A30" t="s">
        <v>60</v>
      </c>
      <c r="B30">
        <v>0.54849999999999999</v>
      </c>
      <c r="C30">
        <v>0.51270000000000004</v>
      </c>
      <c r="D30">
        <v>0.39839999999999998</v>
      </c>
      <c r="E30">
        <v>0.2898</v>
      </c>
      <c r="F30">
        <v>4.7999999999999996E-3</v>
      </c>
      <c r="G30">
        <v>1.4999999999999999E-2</v>
      </c>
      <c r="H30">
        <v>0.26879999999999998</v>
      </c>
      <c r="I30">
        <v>0.26240000000000002</v>
      </c>
      <c r="J30">
        <v>0.434</v>
      </c>
      <c r="K30">
        <v>0.41549999999999998</v>
      </c>
      <c r="L30">
        <v>0.27010000000000001</v>
      </c>
      <c r="M30">
        <v>0.38850000000000001</v>
      </c>
      <c r="N30">
        <v>7.3499999999999996E-2</v>
      </c>
      <c r="O30">
        <v>0.1862</v>
      </c>
      <c r="P30">
        <v>0.20399999999999999</v>
      </c>
      <c r="Q30">
        <v>0.14430000000000001</v>
      </c>
      <c r="R30">
        <v>3.04E-2</v>
      </c>
      <c r="S30">
        <v>8.4699999999999998E-2</v>
      </c>
      <c r="T30">
        <v>5.0000000000000001E-4</v>
      </c>
      <c r="U30">
        <v>2.5000000000000001E-3</v>
      </c>
      <c r="V30">
        <v>2E-3</v>
      </c>
      <c r="W30">
        <v>1E-4</v>
      </c>
      <c r="X30" s="2">
        <v>9.9900000000000003E-2</v>
      </c>
      <c r="Y30">
        <v>0.23910000000000001</v>
      </c>
      <c r="Z30" s="2">
        <v>6.1999999999999998E-3</v>
      </c>
      <c r="AA30">
        <v>1.5100000000000001E-2</v>
      </c>
      <c r="AB30" s="2">
        <v>0.21579999999999999</v>
      </c>
      <c r="AC30">
        <v>0.1512</v>
      </c>
      <c r="AD30" s="2">
        <v>1</v>
      </c>
      <c r="AE30">
        <v>0</v>
      </c>
      <c r="AF30" s="2">
        <v>0</v>
      </c>
      <c r="AG30">
        <v>9.5299999999999996E-2</v>
      </c>
    </row>
    <row r="31" spans="1:33">
      <c r="A31" t="s">
        <v>61</v>
      </c>
      <c r="B31">
        <v>0.6855</v>
      </c>
      <c r="C31">
        <v>0.56910000000000005</v>
      </c>
      <c r="D31">
        <v>0.47670000000000001</v>
      </c>
      <c r="E31">
        <v>0.33860000000000001</v>
      </c>
      <c r="F31">
        <v>2.3E-3</v>
      </c>
      <c r="G31">
        <v>8.9999999999999993E-3</v>
      </c>
      <c r="H31">
        <v>0.311</v>
      </c>
      <c r="I31">
        <v>0.20730000000000001</v>
      </c>
      <c r="J31">
        <v>0.3957</v>
      </c>
      <c r="K31">
        <v>0.3821</v>
      </c>
      <c r="L31">
        <v>0.24010000000000001</v>
      </c>
      <c r="M31">
        <v>0.35270000000000001</v>
      </c>
      <c r="N31">
        <v>4.4900000000000002E-2</v>
      </c>
      <c r="O31">
        <v>0.1799</v>
      </c>
      <c r="P31">
        <v>0.186</v>
      </c>
      <c r="Q31">
        <v>0.1172</v>
      </c>
      <c r="R31">
        <v>2.1899999999999999E-2</v>
      </c>
      <c r="S31">
        <v>5.8500000000000003E-2</v>
      </c>
      <c r="T31">
        <v>5.0000000000000001E-4</v>
      </c>
      <c r="U31">
        <v>2.7000000000000001E-3</v>
      </c>
      <c r="V31">
        <v>2.2000000000000001E-3</v>
      </c>
      <c r="W31">
        <v>1E-4</v>
      </c>
      <c r="X31" s="2">
        <v>0.36520000000000002</v>
      </c>
      <c r="Y31">
        <v>0.28120000000000001</v>
      </c>
      <c r="Z31" s="2">
        <v>2.8999999999999998E-3</v>
      </c>
      <c r="AA31">
        <v>9.2999999999999992E-3</v>
      </c>
      <c r="AB31" s="2">
        <v>0.18759999999999999</v>
      </c>
      <c r="AC31">
        <v>0.1336</v>
      </c>
      <c r="AD31" s="2">
        <v>4.2099999999999999E-2</v>
      </c>
      <c r="AE31">
        <v>1</v>
      </c>
      <c r="AF31" s="2">
        <v>3.3000000000000002E-2</v>
      </c>
      <c r="AG31">
        <v>8.7499999999999994E-2</v>
      </c>
    </row>
    <row r="32" spans="1:33">
      <c r="A32" t="s">
        <v>62</v>
      </c>
      <c r="B32">
        <v>4.0000000000000002E-4</v>
      </c>
      <c r="C32">
        <v>8.0000000000000004E-4</v>
      </c>
      <c r="D32">
        <v>0</v>
      </c>
      <c r="E32">
        <v>1E-4</v>
      </c>
      <c r="F32">
        <v>0.15570000000000001</v>
      </c>
      <c r="G32">
        <v>0.19589999999999999</v>
      </c>
      <c r="H32">
        <v>0.50570000000000004</v>
      </c>
      <c r="I32">
        <v>1E-4</v>
      </c>
      <c r="J32">
        <v>0</v>
      </c>
      <c r="K32">
        <v>0</v>
      </c>
      <c r="L32">
        <v>0</v>
      </c>
      <c r="M32">
        <v>5.4999999999999997E-3</v>
      </c>
      <c r="N32">
        <v>0</v>
      </c>
      <c r="O32">
        <v>0</v>
      </c>
      <c r="P32">
        <v>0</v>
      </c>
      <c r="Q32">
        <v>0</v>
      </c>
      <c r="R32">
        <v>1.0200000000000001E-2</v>
      </c>
      <c r="S32">
        <v>0</v>
      </c>
      <c r="T32">
        <v>0</v>
      </c>
      <c r="U32">
        <v>0</v>
      </c>
      <c r="V32">
        <v>0</v>
      </c>
      <c r="W32">
        <v>0</v>
      </c>
      <c r="X32" s="2">
        <v>2.0000000000000001E-4</v>
      </c>
      <c r="Y32">
        <v>2.9999999999999997E-4</v>
      </c>
      <c r="Z32" s="2">
        <v>6.0000000000000001E-3</v>
      </c>
      <c r="AA32">
        <v>4.0000000000000002E-4</v>
      </c>
      <c r="AB32" s="2">
        <v>1.7999999999999999E-2</v>
      </c>
      <c r="AC32">
        <v>1.38E-2</v>
      </c>
      <c r="AD32" s="2">
        <v>2.0000000000000001E-4</v>
      </c>
      <c r="AE32">
        <v>2.0000000000000001E-4</v>
      </c>
      <c r="AF32" s="2">
        <v>1</v>
      </c>
      <c r="AG32">
        <v>5.7999999999999996E-3</v>
      </c>
    </row>
    <row r="33" spans="1:33">
      <c r="A33" t="s">
        <v>63</v>
      </c>
      <c r="B33">
        <v>1.1999999999999999E-3</v>
      </c>
      <c r="C33">
        <v>6.9999999999999999E-4</v>
      </c>
      <c r="D33">
        <v>0</v>
      </c>
      <c r="E33">
        <v>2.9999999999999997E-4</v>
      </c>
      <c r="F33">
        <v>0.13300000000000001</v>
      </c>
      <c r="G33">
        <v>0.1615</v>
      </c>
      <c r="H33">
        <v>0.1847</v>
      </c>
      <c r="I33">
        <v>2.0000000000000001E-4</v>
      </c>
      <c r="J33">
        <v>0</v>
      </c>
      <c r="K33">
        <v>0</v>
      </c>
      <c r="L33">
        <v>1E-4</v>
      </c>
      <c r="M33">
        <v>1.52E-2</v>
      </c>
      <c r="N33">
        <v>0</v>
      </c>
      <c r="O33">
        <v>0</v>
      </c>
      <c r="P33">
        <v>0</v>
      </c>
      <c r="Q33">
        <v>1E-4</v>
      </c>
      <c r="R33">
        <v>1.8200000000000001E-2</v>
      </c>
      <c r="S33">
        <v>0</v>
      </c>
      <c r="T33">
        <v>0</v>
      </c>
      <c r="U33">
        <v>0</v>
      </c>
      <c r="V33">
        <v>0</v>
      </c>
      <c r="W33">
        <v>0</v>
      </c>
      <c r="X33" s="2">
        <v>0</v>
      </c>
      <c r="Y33">
        <v>0</v>
      </c>
      <c r="Z33" s="2">
        <v>5.0000000000000001E-3</v>
      </c>
      <c r="AA33">
        <v>3.0000000000000001E-3</v>
      </c>
      <c r="AB33" s="2">
        <v>3.4700000000000002E-2</v>
      </c>
      <c r="AC33">
        <v>2E-3</v>
      </c>
      <c r="AD33" s="2">
        <v>2.9999999999999997E-4</v>
      </c>
      <c r="AE33">
        <v>1E-4</v>
      </c>
      <c r="AF33" s="2">
        <v>0.2021</v>
      </c>
      <c r="AG33">
        <v>1</v>
      </c>
    </row>
    <row r="35" spans="1:33">
      <c r="A35" t="s">
        <v>64</v>
      </c>
    </row>
    <row r="36" spans="1:33">
      <c r="A36" t="s">
        <v>65</v>
      </c>
    </row>
    <row r="42" spans="1:33">
      <c r="G42" t="str">
        <f>IF(G23&lt;0.05, TEXT(G23, "#,##0.0000")&amp;"**",G23)</f>
        <v>0.0011**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C395-613F-9D43-B599-BFA8A48729BA}">
  <dimension ref="A1:AC66"/>
  <sheetViews>
    <sheetView workbookViewId="0">
      <pane xSplit="1" ySplit="1" topLeftCell="I6" activePane="bottomRight" state="frozen"/>
      <selection pane="topRight" activeCell="B1" sqref="B1"/>
      <selection pane="bottomLeft" activeCell="A2" sqref="A2"/>
      <selection pane="bottomRight" activeCell="N8" sqref="N8"/>
    </sheetView>
  </sheetViews>
  <sheetFormatPr baseColWidth="10" defaultRowHeight="16"/>
  <cols>
    <col min="1" max="1" width="21.1640625" bestFit="1" customWidth="1"/>
    <col min="2" max="2" width="14.1640625" hidden="1" customWidth="1"/>
    <col min="3" max="8" width="0" hidden="1" customWidth="1"/>
  </cols>
  <sheetData>
    <row r="1" spans="1:29"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</row>
    <row r="2" spans="1:29" hidden="1">
      <c r="A2" t="s">
        <v>211</v>
      </c>
      <c r="B2" s="6">
        <f>IF(B36 &lt; 0.01, "*" &amp; TEXT(B36, "General"), IF(AND(B36 &gt; 0.01, B36 &lt; 0.05), "**" &amp; TEXT(B36, "General"), B36))</f>
        <v>1</v>
      </c>
      <c r="C2" s="6" t="str">
        <f t="shared" ref="C2:AB2" si="0">IF(C36 &lt; 0.01, "*" &amp; TEXT(C36, "General"), IF(AND(C36 &gt; 0.01, C36 &lt; 0.05), "**" &amp; TEXT(C36, "General"), C36))</f>
        <v>*0</v>
      </c>
      <c r="D2" s="6" t="str">
        <f t="shared" si="0"/>
        <v>**0.0106</v>
      </c>
      <c r="E2" s="6" t="str">
        <f t="shared" si="0"/>
        <v>*0</v>
      </c>
      <c r="F2" s="6" t="str">
        <f t="shared" si="0"/>
        <v>*0.0038</v>
      </c>
      <c r="G2" s="6" t="str">
        <f t="shared" si="0"/>
        <v>*0.0007</v>
      </c>
      <c r="H2" s="6" t="str">
        <f t="shared" si="0"/>
        <v>*0</v>
      </c>
      <c r="I2" s="6" t="str">
        <f t="shared" si="0"/>
        <v>*0.0008</v>
      </c>
      <c r="J2" s="6" t="str">
        <f t="shared" si="0"/>
        <v>*0.0067</v>
      </c>
      <c r="K2" s="6" t="str">
        <f t="shared" si="0"/>
        <v>*0.0011</v>
      </c>
      <c r="L2" s="6">
        <f t="shared" si="0"/>
        <v>0.37030000000000002</v>
      </c>
      <c r="M2" s="6" t="str">
        <f t="shared" si="0"/>
        <v>*0</v>
      </c>
      <c r="N2" s="6" t="str">
        <f t="shared" si="0"/>
        <v>*0.0003</v>
      </c>
      <c r="O2" s="6" t="str">
        <f t="shared" si="0"/>
        <v>*0.0031</v>
      </c>
      <c r="P2" s="6" t="str">
        <f t="shared" si="0"/>
        <v>*0</v>
      </c>
      <c r="Q2" s="6" t="str">
        <f t="shared" si="0"/>
        <v>*0</v>
      </c>
      <c r="R2" s="6" t="str">
        <f t="shared" si="0"/>
        <v>*0.0037</v>
      </c>
      <c r="S2" s="6" t="str">
        <f t="shared" si="0"/>
        <v>*0.0055</v>
      </c>
      <c r="T2" s="6" t="str">
        <f t="shared" si="0"/>
        <v>**0.0132</v>
      </c>
      <c r="U2" s="6" t="str">
        <f t="shared" si="0"/>
        <v>*0</v>
      </c>
      <c r="V2" s="6" t="str">
        <f t="shared" si="0"/>
        <v>*0.0007</v>
      </c>
      <c r="W2" s="6" t="str">
        <f t="shared" si="0"/>
        <v>*0.0038</v>
      </c>
      <c r="X2" s="6" t="str">
        <f t="shared" si="0"/>
        <v>*0.0071</v>
      </c>
      <c r="Y2" s="6" t="str">
        <f t="shared" si="0"/>
        <v>*0</v>
      </c>
      <c r="Z2" s="6" t="str">
        <f t="shared" si="0"/>
        <v>*0</v>
      </c>
      <c r="AA2" s="6" t="str">
        <f t="shared" si="0"/>
        <v>*0.001</v>
      </c>
      <c r="AB2" s="6" t="str">
        <f t="shared" si="0"/>
        <v>*0.0056</v>
      </c>
      <c r="AC2" s="6" t="str">
        <f t="shared" ref="AC2" si="1">IF(AC36 &lt; 0.01, "*" &amp; TEXT(AC36, "General"), IF(AND(AC36 &gt; 0.01, AC36 &lt; 0.05), "**" &amp; TEXT(AC36, "General"), AC36))</f>
        <v>*0</v>
      </c>
    </row>
    <row r="3" spans="1:29" hidden="1">
      <c r="A3" t="s">
        <v>212</v>
      </c>
      <c r="B3" s="6" t="str">
        <f t="shared" ref="B3:AB3" si="2">IF(B37 &lt; 0.01, "*" &amp; TEXT(B37, "General"), IF(AND(B37 &gt; 0.01, B37 &lt; 0.05), "**" &amp; TEXT(B37, "General"), B37))</f>
        <v>*0.0002</v>
      </c>
      <c r="C3" s="6">
        <f t="shared" si="2"/>
        <v>1</v>
      </c>
      <c r="D3" s="6" t="str">
        <f t="shared" si="2"/>
        <v>*0.0001</v>
      </c>
      <c r="E3" s="6" t="str">
        <f t="shared" si="2"/>
        <v>*0</v>
      </c>
      <c r="F3" s="6" t="str">
        <f t="shared" si="2"/>
        <v>*0.0047</v>
      </c>
      <c r="G3" s="6" t="str">
        <f t="shared" si="2"/>
        <v>*0.0018</v>
      </c>
      <c r="H3" s="6" t="str">
        <f t="shared" si="2"/>
        <v>*0.0006</v>
      </c>
      <c r="I3" s="6" t="str">
        <f t="shared" si="2"/>
        <v>*0.0013</v>
      </c>
      <c r="J3" s="6" t="str">
        <f t="shared" si="2"/>
        <v>**0.0321</v>
      </c>
      <c r="K3" s="6" t="str">
        <f t="shared" si="2"/>
        <v>*0</v>
      </c>
      <c r="L3" s="6">
        <f t="shared" si="2"/>
        <v>0.3029</v>
      </c>
      <c r="M3" s="6" t="str">
        <f t="shared" si="2"/>
        <v>**0.0174</v>
      </c>
      <c r="N3" s="6" t="str">
        <f t="shared" si="2"/>
        <v>*0.0042</v>
      </c>
      <c r="O3" s="6" t="str">
        <f t="shared" si="2"/>
        <v>**0.033</v>
      </c>
      <c r="P3" s="6" t="str">
        <f t="shared" si="2"/>
        <v>*0.0003</v>
      </c>
      <c r="Q3" s="6" t="str">
        <f t="shared" si="2"/>
        <v>*0.0002</v>
      </c>
      <c r="R3" s="6" t="str">
        <f t="shared" si="2"/>
        <v>*0.0051</v>
      </c>
      <c r="S3" s="6" t="str">
        <f t="shared" si="2"/>
        <v>*0.0047</v>
      </c>
      <c r="T3" s="6" t="str">
        <f t="shared" si="2"/>
        <v>*0.0016</v>
      </c>
      <c r="U3" s="6" t="str">
        <f t="shared" si="2"/>
        <v>*0</v>
      </c>
      <c r="V3" s="6" t="str">
        <f t="shared" si="2"/>
        <v>*0.0016</v>
      </c>
      <c r="W3" s="6" t="str">
        <f t="shared" si="2"/>
        <v>*0.0018</v>
      </c>
      <c r="X3" s="6" t="str">
        <f t="shared" si="2"/>
        <v>*0.0003</v>
      </c>
      <c r="Y3" s="6" t="str">
        <f t="shared" si="2"/>
        <v>*0</v>
      </c>
      <c r="Z3" s="6" t="str">
        <f t="shared" si="2"/>
        <v>*0</v>
      </c>
      <c r="AA3" s="6" t="str">
        <f t="shared" si="2"/>
        <v>*0.0006</v>
      </c>
      <c r="AB3" s="6" t="str">
        <f t="shared" si="2"/>
        <v>*0</v>
      </c>
      <c r="AC3" s="6" t="str">
        <f t="shared" ref="AC3" si="3">IF(AC37 &lt; 0.01, "*" &amp; TEXT(AC37, "General"), IF(AND(AC37 &gt; 0.01, AC37 &lt; 0.05), "**" &amp; TEXT(AC37, "General"), AC37))</f>
        <v>*0</v>
      </c>
    </row>
    <row r="4" spans="1:29" hidden="1">
      <c r="A4" t="s">
        <v>213</v>
      </c>
      <c r="B4" s="6" t="str">
        <f t="shared" ref="B4:AB4" si="4">IF(B38 &lt; 0.01, "*" &amp; TEXT(B38, "General"), IF(AND(B38 &gt; 0.01, B38 &lt; 0.05), "**" &amp; TEXT(B38, "General"), B38))</f>
        <v>*0.0001</v>
      </c>
      <c r="C4" s="6" t="str">
        <f t="shared" si="4"/>
        <v>*0.0002</v>
      </c>
      <c r="D4" s="6">
        <f t="shared" si="4"/>
        <v>1</v>
      </c>
      <c r="E4" s="6" t="str">
        <f t="shared" si="4"/>
        <v>*0</v>
      </c>
      <c r="F4" s="6" t="str">
        <f t="shared" si="4"/>
        <v>*0.0021</v>
      </c>
      <c r="G4" s="6" t="str">
        <f t="shared" si="4"/>
        <v>*0.0011</v>
      </c>
      <c r="H4" s="6" t="str">
        <f t="shared" si="4"/>
        <v>*0.0027</v>
      </c>
      <c r="I4" s="6" t="str">
        <f t="shared" si="4"/>
        <v>*0.0022</v>
      </c>
      <c r="J4" s="6" t="str">
        <f t="shared" si="4"/>
        <v>**0.0359</v>
      </c>
      <c r="K4" s="6" t="str">
        <f t="shared" si="4"/>
        <v>*0</v>
      </c>
      <c r="L4" s="6">
        <f t="shared" si="4"/>
        <v>0.26279999999999998</v>
      </c>
      <c r="M4" s="6" t="str">
        <f t="shared" si="4"/>
        <v>*0.0094</v>
      </c>
      <c r="N4" s="6" t="str">
        <f t="shared" si="4"/>
        <v>*0.0043</v>
      </c>
      <c r="O4" s="6" t="str">
        <f t="shared" si="4"/>
        <v>**0.0179</v>
      </c>
      <c r="P4" s="6" t="str">
        <f t="shared" si="4"/>
        <v>*0</v>
      </c>
      <c r="Q4" s="6" t="str">
        <f t="shared" si="4"/>
        <v>*0</v>
      </c>
      <c r="R4" s="6" t="str">
        <f t="shared" si="4"/>
        <v>*0.0026</v>
      </c>
      <c r="S4" s="6" t="str">
        <f t="shared" si="4"/>
        <v>**0.0112</v>
      </c>
      <c r="T4" s="6" t="str">
        <f t="shared" si="4"/>
        <v>*0.0021</v>
      </c>
      <c r="U4" s="6" t="str">
        <f t="shared" si="4"/>
        <v>*0</v>
      </c>
      <c r="V4" s="6" t="str">
        <f t="shared" si="4"/>
        <v>*0.0007</v>
      </c>
      <c r="W4" s="6" t="str">
        <f t="shared" si="4"/>
        <v>*0.0057</v>
      </c>
      <c r="X4" s="6" t="str">
        <f t="shared" si="4"/>
        <v>*0.0011</v>
      </c>
      <c r="Y4" s="6" t="str">
        <f t="shared" si="4"/>
        <v>*0.0001</v>
      </c>
      <c r="Z4" s="6" t="str">
        <f t="shared" si="4"/>
        <v>*0</v>
      </c>
      <c r="AA4" s="6" t="str">
        <f t="shared" si="4"/>
        <v>**0.0168</v>
      </c>
      <c r="AB4" s="6" t="str">
        <f t="shared" si="4"/>
        <v>*0.0028</v>
      </c>
      <c r="AC4" s="6" t="str">
        <f t="shared" ref="AC4" si="5">IF(AC38 &lt; 0.01, "*" &amp; TEXT(AC38, "General"), IF(AND(AC38 &gt; 0.01, AC38 &lt; 0.05), "**" &amp; TEXT(AC38, "General"), AC38))</f>
        <v>*0.0001</v>
      </c>
    </row>
    <row r="5" spans="1:29" hidden="1">
      <c r="A5" t="s">
        <v>214</v>
      </c>
      <c r="B5" s="6" t="str">
        <f t="shared" ref="B5:AB5" si="6">IF(B39 &lt; 0.01, "*" &amp; TEXT(B39, "General"), IF(AND(B39 &gt; 0.01, B39 &lt; 0.05), "**" &amp; TEXT(B39, "General"), B39))</f>
        <v>*0</v>
      </c>
      <c r="C5" s="6" t="str">
        <f t="shared" si="6"/>
        <v>*0</v>
      </c>
      <c r="D5" s="6" t="str">
        <f t="shared" si="6"/>
        <v>*0</v>
      </c>
      <c r="E5" s="6">
        <f t="shared" si="6"/>
        <v>1</v>
      </c>
      <c r="F5" s="6" t="str">
        <f t="shared" si="6"/>
        <v>*0.0001</v>
      </c>
      <c r="G5" s="6" t="str">
        <f t="shared" si="6"/>
        <v>*0.0017</v>
      </c>
      <c r="H5" s="6" t="str">
        <f t="shared" si="6"/>
        <v>*0.0026</v>
      </c>
      <c r="I5" s="6" t="str">
        <f t="shared" si="6"/>
        <v>*0.004</v>
      </c>
      <c r="J5" s="6" t="str">
        <f t="shared" si="6"/>
        <v>*0.0072</v>
      </c>
      <c r="K5" s="6" t="str">
        <f t="shared" si="6"/>
        <v>*0</v>
      </c>
      <c r="L5" s="6">
        <f t="shared" si="6"/>
        <v>0.27629999999999999</v>
      </c>
      <c r="M5" s="6" t="str">
        <f t="shared" si="6"/>
        <v>*0.0001</v>
      </c>
      <c r="N5" s="6" t="str">
        <f t="shared" si="6"/>
        <v>*0.0034</v>
      </c>
      <c r="O5" s="6" t="str">
        <f t="shared" si="6"/>
        <v>*0</v>
      </c>
      <c r="P5" s="6" t="str">
        <f t="shared" si="6"/>
        <v>*0</v>
      </c>
      <c r="Q5" s="6" t="str">
        <f t="shared" si="6"/>
        <v>*0</v>
      </c>
      <c r="R5" s="6" t="str">
        <f t="shared" si="6"/>
        <v>*0</v>
      </c>
      <c r="S5" s="6" t="str">
        <f t="shared" si="6"/>
        <v>*0.0002</v>
      </c>
      <c r="T5" s="6" t="str">
        <f t="shared" si="6"/>
        <v>*0</v>
      </c>
      <c r="U5" s="6" t="str">
        <f t="shared" si="6"/>
        <v>*0.0001</v>
      </c>
      <c r="V5" s="6" t="str">
        <f t="shared" si="6"/>
        <v>*0</v>
      </c>
      <c r="W5" s="6" t="str">
        <f t="shared" si="6"/>
        <v>*0.0005</v>
      </c>
      <c r="X5" s="6" t="str">
        <f t="shared" si="6"/>
        <v>*0</v>
      </c>
      <c r="Y5" s="6" t="str">
        <f t="shared" si="6"/>
        <v>*0.0017</v>
      </c>
      <c r="Z5" s="6" t="str">
        <f t="shared" si="6"/>
        <v>*0</v>
      </c>
      <c r="AA5" s="6" t="str">
        <f t="shared" si="6"/>
        <v>*0</v>
      </c>
      <c r="AB5" s="6" t="str">
        <f t="shared" si="6"/>
        <v>*0</v>
      </c>
      <c r="AC5" s="6" t="str">
        <f t="shared" ref="AC5" si="7">IF(AC39 &lt; 0.01, "*" &amp; TEXT(AC39, "General"), IF(AND(AC39 &gt; 0.01, AC39 &lt; 0.05), "**" &amp; TEXT(AC39, "General"), AC39))</f>
        <v>*0.0026</v>
      </c>
    </row>
    <row r="6" spans="1:29">
      <c r="A6" t="s">
        <v>215</v>
      </c>
      <c r="B6" s="6">
        <f t="shared" ref="B6:AB6" si="8">IF(B40 &lt; 0.01, "*" &amp; TEXT(B40, "General"), IF(AND(B40 &gt; 0.01, B40 &lt; 0.05), "**" &amp; TEXT(B40, "General"), B40))</f>
        <v>5.21E-2</v>
      </c>
      <c r="C6" s="6" t="str">
        <f t="shared" si="8"/>
        <v>**0.016</v>
      </c>
      <c r="D6" s="6" t="str">
        <f t="shared" si="8"/>
        <v>**0.0212</v>
      </c>
      <c r="E6" s="6" t="str">
        <f t="shared" si="8"/>
        <v>**0.0121</v>
      </c>
      <c r="F6" s="6">
        <f t="shared" si="8"/>
        <v>1</v>
      </c>
      <c r="G6" s="6" t="str">
        <f t="shared" si="8"/>
        <v>*0</v>
      </c>
      <c r="H6" s="6" t="str">
        <f t="shared" si="8"/>
        <v>*0</v>
      </c>
      <c r="I6" s="6" t="str">
        <f t="shared" si="8"/>
        <v>**0.0107</v>
      </c>
      <c r="J6" s="6">
        <f t="shared" si="8"/>
        <v>0.01</v>
      </c>
      <c r="K6" s="6">
        <f t="shared" si="8"/>
        <v>0.11509999999999999</v>
      </c>
      <c r="L6" s="6" t="str">
        <f t="shared" si="8"/>
        <v>*0.0018</v>
      </c>
      <c r="M6" s="6" t="str">
        <f t="shared" si="8"/>
        <v>*0.0037</v>
      </c>
      <c r="N6" s="6" t="str">
        <f t="shared" si="8"/>
        <v>**0.0119</v>
      </c>
      <c r="O6" s="6" t="str">
        <f t="shared" si="8"/>
        <v>*0.0013</v>
      </c>
      <c r="P6" s="6" t="str">
        <f t="shared" si="8"/>
        <v>*0.0006</v>
      </c>
      <c r="Q6" s="6" t="str">
        <f t="shared" si="8"/>
        <v>*0.0006</v>
      </c>
      <c r="R6" s="6">
        <f t="shared" si="8"/>
        <v>5.1999999999999998E-2</v>
      </c>
      <c r="S6" s="6" t="str">
        <f t="shared" si="8"/>
        <v>**0.0159</v>
      </c>
      <c r="T6" s="6" t="str">
        <f t="shared" si="8"/>
        <v>**0.0213</v>
      </c>
      <c r="U6" s="6" t="str">
        <f t="shared" si="8"/>
        <v>**0.0121</v>
      </c>
      <c r="V6" s="6" t="str">
        <f t="shared" si="8"/>
        <v>*0.0034</v>
      </c>
      <c r="W6" s="6" t="str">
        <f t="shared" si="8"/>
        <v>*0.0003</v>
      </c>
      <c r="X6" s="6" t="str">
        <f t="shared" si="8"/>
        <v>*0</v>
      </c>
      <c r="Y6" s="6" t="str">
        <f t="shared" si="8"/>
        <v>*0</v>
      </c>
      <c r="Z6" s="6" t="str">
        <f t="shared" si="8"/>
        <v>*0</v>
      </c>
      <c r="AA6" s="6" t="str">
        <f t="shared" si="8"/>
        <v>*0</v>
      </c>
      <c r="AB6" s="6" t="str">
        <f t="shared" si="8"/>
        <v>*0</v>
      </c>
      <c r="AC6" s="6" t="str">
        <f t="shared" ref="AC6" si="9">IF(AC40 &lt; 0.01, "*" &amp; TEXT(AC40, "General"), IF(AND(AC40 &gt; 0.01, AC40 &lt; 0.05), "**" &amp; TEXT(AC40, "General"), AC40))</f>
        <v>*0</v>
      </c>
    </row>
    <row r="7" spans="1:29">
      <c r="A7" t="s">
        <v>216</v>
      </c>
      <c r="B7" s="6" t="str">
        <f t="shared" ref="B7:AB7" si="10">IF(B41 &lt; 0.01, "*" &amp; TEXT(B41, "General"), IF(AND(B41 &gt; 0.01, B41 &lt; 0.05), "**" &amp; TEXT(B41, "General"), B41))</f>
        <v>**0.029</v>
      </c>
      <c r="C7" s="6" t="str">
        <f t="shared" si="10"/>
        <v>*0.0027</v>
      </c>
      <c r="D7" s="6" t="str">
        <f t="shared" si="10"/>
        <v>*0.0002</v>
      </c>
      <c r="E7" s="6" t="str">
        <f t="shared" si="10"/>
        <v>*0.0002</v>
      </c>
      <c r="F7" s="6" t="str">
        <f t="shared" si="10"/>
        <v>*0.0005</v>
      </c>
      <c r="G7" s="6">
        <f t="shared" si="10"/>
        <v>1</v>
      </c>
      <c r="H7" s="6">
        <f t="shared" si="10"/>
        <v>5.0700000000000002E-2</v>
      </c>
      <c r="I7" s="6" t="str">
        <f t="shared" si="10"/>
        <v>**0.0176</v>
      </c>
      <c r="J7" s="6" t="str">
        <f t="shared" si="10"/>
        <v>**0.0437</v>
      </c>
      <c r="K7" s="6">
        <f t="shared" si="10"/>
        <v>7.4499999999999997E-2</v>
      </c>
      <c r="L7" s="6" t="str">
        <f t="shared" si="10"/>
        <v>*0.007</v>
      </c>
      <c r="M7" s="6" t="str">
        <f t="shared" si="10"/>
        <v>**0.0229</v>
      </c>
      <c r="N7" s="6" t="str">
        <f t="shared" si="10"/>
        <v>*0.0001</v>
      </c>
      <c r="O7" s="6" t="str">
        <f t="shared" si="10"/>
        <v>*0</v>
      </c>
      <c r="P7" s="6" t="str">
        <f t="shared" si="10"/>
        <v>*0.0001</v>
      </c>
      <c r="Q7" s="6" t="str">
        <f t="shared" si="10"/>
        <v>*0.0001</v>
      </c>
      <c r="R7" s="6">
        <f t="shared" si="10"/>
        <v>0.19470000000000001</v>
      </c>
      <c r="S7" s="6">
        <f t="shared" si="10"/>
        <v>7.3400000000000007E-2</v>
      </c>
      <c r="T7" s="6" t="str">
        <f t="shared" si="10"/>
        <v>**0.0105</v>
      </c>
      <c r="U7" s="6" t="str">
        <f t="shared" si="10"/>
        <v>*0.0068</v>
      </c>
      <c r="V7" s="6" t="str">
        <f t="shared" si="10"/>
        <v>**0.029</v>
      </c>
      <c r="W7" s="6" t="str">
        <f t="shared" si="10"/>
        <v>*0.0028</v>
      </c>
      <c r="X7" s="6" t="str">
        <f t="shared" si="10"/>
        <v>*0.0002</v>
      </c>
      <c r="Y7" s="6" t="str">
        <f t="shared" si="10"/>
        <v>*0.0002</v>
      </c>
      <c r="Z7" s="6" t="str">
        <f t="shared" si="10"/>
        <v>*0</v>
      </c>
      <c r="AA7" s="6" t="str">
        <f t="shared" si="10"/>
        <v>*0</v>
      </c>
      <c r="AB7" s="6" t="str">
        <f t="shared" si="10"/>
        <v>*0</v>
      </c>
      <c r="AC7" s="6" t="str">
        <f t="shared" ref="AC7" si="11">IF(AC41 &lt; 0.01, "*" &amp; TEXT(AC41, "General"), IF(AND(AC41 &gt; 0.01, AC41 &lt; 0.05), "**" &amp; TEXT(AC41, "General"), AC41))</f>
        <v>*0</v>
      </c>
    </row>
    <row r="8" spans="1:29">
      <c r="A8" t="s">
        <v>217</v>
      </c>
      <c r="B8" s="6" t="str">
        <f t="shared" ref="B8:AB8" si="12">IF(B42 &lt; 0.01, "*" &amp; TEXT(B42, "General"), IF(AND(B42 &gt; 0.01, B42 &lt; 0.05), "**" &amp; TEXT(B42, "General"), B42))</f>
        <v>**0.022</v>
      </c>
      <c r="C8" s="6" t="str">
        <f t="shared" si="12"/>
        <v>**0.0333</v>
      </c>
      <c r="D8" s="6">
        <f t="shared" si="12"/>
        <v>5.8599999999999999E-2</v>
      </c>
      <c r="E8" s="6" t="str">
        <f t="shared" si="12"/>
        <v>*0.0002</v>
      </c>
      <c r="F8" s="6">
        <f t="shared" si="12"/>
        <v>0.31950000000000001</v>
      </c>
      <c r="G8" s="6">
        <f t="shared" si="12"/>
        <v>0.17499999999999999</v>
      </c>
      <c r="H8" s="6">
        <f t="shared" si="12"/>
        <v>1</v>
      </c>
      <c r="I8" s="6">
        <f t="shared" si="12"/>
        <v>0.13689999999999999</v>
      </c>
      <c r="J8" s="6" t="str">
        <f t="shared" si="12"/>
        <v>**0.0253</v>
      </c>
      <c r="K8" s="6" t="str">
        <f t="shared" si="12"/>
        <v>**0.0199</v>
      </c>
      <c r="L8" s="6">
        <f t="shared" si="12"/>
        <v>0.42599999999999999</v>
      </c>
      <c r="M8" s="6">
        <f t="shared" si="12"/>
        <v>0.1111</v>
      </c>
      <c r="N8" s="6" t="str">
        <f t="shared" si="12"/>
        <v>*0.0001</v>
      </c>
      <c r="O8" s="6" t="str">
        <f t="shared" si="12"/>
        <v>*0</v>
      </c>
      <c r="P8" s="6" t="str">
        <f t="shared" si="12"/>
        <v>*0</v>
      </c>
      <c r="Q8" s="6" t="str">
        <f t="shared" si="12"/>
        <v>*0</v>
      </c>
      <c r="R8" s="6" t="str">
        <f t="shared" si="12"/>
        <v>**0.0469</v>
      </c>
      <c r="S8" s="6" t="str">
        <f t="shared" si="12"/>
        <v>**0.0462</v>
      </c>
      <c r="T8" s="6">
        <f t="shared" si="12"/>
        <v>8.8200000000000001E-2</v>
      </c>
      <c r="U8" s="6" t="str">
        <f t="shared" si="12"/>
        <v>*0.0022</v>
      </c>
      <c r="V8" s="6" t="str">
        <f t="shared" si="12"/>
        <v>**0.0169</v>
      </c>
      <c r="W8" s="6" t="str">
        <f t="shared" si="12"/>
        <v>*0.0073</v>
      </c>
      <c r="X8" s="6" t="str">
        <f t="shared" si="12"/>
        <v>**0.0155</v>
      </c>
      <c r="Y8" s="6" t="str">
        <f t="shared" si="12"/>
        <v>*0</v>
      </c>
      <c r="Z8" s="6" t="str">
        <f t="shared" si="12"/>
        <v>**0.022</v>
      </c>
      <c r="AA8" s="6" t="str">
        <f t="shared" si="12"/>
        <v>**0.0335</v>
      </c>
      <c r="AB8" s="6">
        <f t="shared" si="12"/>
        <v>5.8599999999999999E-2</v>
      </c>
      <c r="AC8" s="6" t="str">
        <f t="shared" ref="AC8" si="13">IF(AC42 &lt; 0.01, "*" &amp; TEXT(AC42, "General"), IF(AND(AC42 &gt; 0.01, AC42 &lt; 0.05), "**" &amp; TEXT(AC42, "General"), AC42))</f>
        <v>*0.0002</v>
      </c>
    </row>
    <row r="9" spans="1:29" hidden="1">
      <c r="A9" t="s">
        <v>218</v>
      </c>
      <c r="B9" s="6" t="str">
        <f t="shared" ref="B9:AB9" si="14">IF(B43 &lt; 0.01, "*" &amp; TEXT(B43, "General"), IF(AND(B43 &gt; 0.01, B43 &lt; 0.05), "**" &amp; TEXT(B43, "General"), B43))</f>
        <v>*0.0001</v>
      </c>
      <c r="C9" s="6" t="str">
        <f t="shared" si="14"/>
        <v>*0</v>
      </c>
      <c r="D9" s="6" t="str">
        <f t="shared" si="14"/>
        <v>*0</v>
      </c>
      <c r="E9" s="6" t="str">
        <f t="shared" si="14"/>
        <v>*0</v>
      </c>
      <c r="F9" s="6" t="str">
        <f t="shared" si="14"/>
        <v>*0.0001</v>
      </c>
      <c r="G9" s="6" t="str">
        <f t="shared" si="14"/>
        <v>*0</v>
      </c>
      <c r="H9" s="6" t="str">
        <f t="shared" si="14"/>
        <v>*0.0012</v>
      </c>
      <c r="I9" s="6">
        <f t="shared" si="14"/>
        <v>1</v>
      </c>
      <c r="J9" s="6">
        <f t="shared" si="14"/>
        <v>0.18529999999999999</v>
      </c>
      <c r="K9" s="6" t="str">
        <f t="shared" si="14"/>
        <v>**0.0129</v>
      </c>
      <c r="L9" s="6" t="str">
        <f t="shared" si="14"/>
        <v>*0.0038</v>
      </c>
      <c r="M9" s="6" t="str">
        <f t="shared" si="14"/>
        <v>*0</v>
      </c>
      <c r="N9" s="6" t="str">
        <f t="shared" si="14"/>
        <v>*0</v>
      </c>
      <c r="O9" s="6" t="str">
        <f t="shared" si="14"/>
        <v>*0.0004</v>
      </c>
      <c r="P9" s="6" t="str">
        <f t="shared" si="14"/>
        <v>*0.0002</v>
      </c>
      <c r="Q9" s="6" t="str">
        <f t="shared" si="14"/>
        <v>*0.0003</v>
      </c>
      <c r="R9" s="6" t="str">
        <f t="shared" si="14"/>
        <v>*0.0001</v>
      </c>
      <c r="S9" s="6" t="str">
        <f t="shared" si="14"/>
        <v>*0</v>
      </c>
      <c r="T9" s="6" t="str">
        <f t="shared" si="14"/>
        <v>*0</v>
      </c>
      <c r="U9" s="6" t="str">
        <f t="shared" si="14"/>
        <v>*0</v>
      </c>
      <c r="V9" s="6" t="str">
        <f t="shared" si="14"/>
        <v>*0</v>
      </c>
      <c r="W9" s="6" t="str">
        <f t="shared" si="14"/>
        <v>*0</v>
      </c>
      <c r="X9" s="6" t="str">
        <f t="shared" si="14"/>
        <v>*0</v>
      </c>
      <c r="Y9" s="6" t="str">
        <f t="shared" si="14"/>
        <v>*0</v>
      </c>
      <c r="Z9" s="6" t="str">
        <f t="shared" si="14"/>
        <v>*0</v>
      </c>
      <c r="AA9" s="6" t="str">
        <f t="shared" si="14"/>
        <v>*0</v>
      </c>
      <c r="AB9" s="6" t="str">
        <f t="shared" si="14"/>
        <v>*0</v>
      </c>
      <c r="AC9" s="6" t="str">
        <f t="shared" ref="AC9" si="15">IF(AC43 &lt; 0.01, "*" &amp; TEXT(AC43, "General"), IF(AND(AC43 &gt; 0.01, AC43 &lt; 0.05), "**" &amp; TEXT(AC43, "General"), AC43))</f>
        <v>*0</v>
      </c>
    </row>
    <row r="10" spans="1:29" hidden="1">
      <c r="A10" t="s">
        <v>219</v>
      </c>
      <c r="B10" s="6">
        <f t="shared" ref="B10:AB10" si="16">IF(B44 &lt; 0.01, "*" &amp; TEXT(B44, "General"), IF(AND(B44 &gt; 0.01, B44 &lt; 0.05), "**" &amp; TEXT(B44, "General"), B44))</f>
        <v>0.46789999999999998</v>
      </c>
      <c r="C10" s="6">
        <f t="shared" si="16"/>
        <v>0.37140000000000001</v>
      </c>
      <c r="D10" s="6">
        <f t="shared" si="16"/>
        <v>0.15279999999999999</v>
      </c>
      <c r="E10" s="6">
        <f t="shared" si="16"/>
        <v>0.18190000000000001</v>
      </c>
      <c r="F10" s="6" t="str">
        <f t="shared" si="16"/>
        <v>*0.0099</v>
      </c>
      <c r="G10" s="6" t="str">
        <f t="shared" si="16"/>
        <v>**0.0309</v>
      </c>
      <c r="H10" s="6">
        <f t="shared" si="16"/>
        <v>0.438</v>
      </c>
      <c r="I10" s="6" t="str">
        <f t="shared" si="16"/>
        <v>*0.0009</v>
      </c>
      <c r="J10" s="6">
        <f t="shared" si="16"/>
        <v>1</v>
      </c>
      <c r="K10" s="6">
        <f t="shared" si="16"/>
        <v>0.32150000000000001</v>
      </c>
      <c r="L10" s="6">
        <f t="shared" si="16"/>
        <v>0.28320000000000001</v>
      </c>
      <c r="M10" s="6" t="str">
        <f t="shared" si="16"/>
        <v>**0.0231</v>
      </c>
      <c r="N10" s="6" t="str">
        <f t="shared" si="16"/>
        <v>*0.0005</v>
      </c>
      <c r="O10" s="6" t="str">
        <f t="shared" si="16"/>
        <v>*0.0088</v>
      </c>
      <c r="P10" s="6" t="str">
        <f t="shared" si="16"/>
        <v>**0.0175</v>
      </c>
      <c r="Q10" s="6">
        <f t="shared" si="16"/>
        <v>7.1499999999999994E-2</v>
      </c>
      <c r="R10" s="6">
        <f t="shared" si="16"/>
        <v>5.3100000000000001E-2</v>
      </c>
      <c r="S10" s="6" t="str">
        <f t="shared" si="16"/>
        <v>**0.0303</v>
      </c>
      <c r="T10" s="6" t="str">
        <f t="shared" si="16"/>
        <v>**0.036</v>
      </c>
      <c r="U10" s="6">
        <f t="shared" si="16"/>
        <v>7.7299999999999994E-2</v>
      </c>
      <c r="V10" s="6" t="str">
        <f t="shared" si="16"/>
        <v>**0.0134</v>
      </c>
      <c r="W10" s="6" t="str">
        <f t="shared" si="16"/>
        <v>*0.0047</v>
      </c>
      <c r="X10" s="6" t="str">
        <f t="shared" si="16"/>
        <v>**0.0123</v>
      </c>
      <c r="Y10" s="6">
        <f t="shared" si="16"/>
        <v>7.5600000000000001E-2</v>
      </c>
      <c r="Z10" s="6" t="str">
        <f t="shared" si="16"/>
        <v>**0.0335</v>
      </c>
      <c r="AA10" s="6" t="str">
        <f t="shared" si="16"/>
        <v>*0.0001</v>
      </c>
      <c r="AB10" s="6" t="str">
        <f t="shared" si="16"/>
        <v>*0.0004</v>
      </c>
      <c r="AC10" s="6" t="str">
        <f t="shared" ref="AC10" si="17">IF(AC44 &lt; 0.01, "*" &amp; TEXT(AC44, "General"), IF(AND(AC44 &gt; 0.01, AC44 &lt; 0.05), "**" &amp; TEXT(AC44, "General"), AC44))</f>
        <v>*0.0026</v>
      </c>
    </row>
    <row r="11" spans="1:29" hidden="1">
      <c r="A11" t="s">
        <v>220</v>
      </c>
      <c r="B11" s="6" t="str">
        <f t="shared" ref="B11:AB11" si="18">IF(B45 &lt; 0.01, "*" &amp; TEXT(B45, "General"), IF(AND(B45 &gt; 0.01, B45 &lt; 0.05), "**" &amp; TEXT(B45, "General"), B45))</f>
        <v>**0.0391</v>
      </c>
      <c r="C11" s="6">
        <f t="shared" si="18"/>
        <v>9.6799999999999997E-2</v>
      </c>
      <c r="D11" s="6">
        <f t="shared" si="18"/>
        <v>0.1232</v>
      </c>
      <c r="E11" s="6">
        <f t="shared" si="18"/>
        <v>0.25190000000000001</v>
      </c>
      <c r="F11" s="6" t="str">
        <f t="shared" si="18"/>
        <v>*0.0019</v>
      </c>
      <c r="G11" s="6" t="str">
        <f t="shared" si="18"/>
        <v>*0.0003</v>
      </c>
      <c r="H11" s="6" t="str">
        <f t="shared" si="18"/>
        <v>**0.0128</v>
      </c>
      <c r="I11" s="6">
        <f t="shared" si="18"/>
        <v>9.7699999999999995E-2</v>
      </c>
      <c r="J11" s="6">
        <f t="shared" si="18"/>
        <v>5.4199999999999998E-2</v>
      </c>
      <c r="K11" s="6">
        <f t="shared" si="18"/>
        <v>1</v>
      </c>
      <c r="L11" s="6">
        <f t="shared" si="18"/>
        <v>0.1278</v>
      </c>
      <c r="M11" s="6" t="str">
        <f t="shared" si="18"/>
        <v>*0</v>
      </c>
      <c r="N11" s="6" t="str">
        <f t="shared" si="18"/>
        <v>*0.0035</v>
      </c>
      <c r="O11" s="6" t="str">
        <f t="shared" si="18"/>
        <v>*0.0053</v>
      </c>
      <c r="P11" s="6" t="str">
        <f t="shared" si="18"/>
        <v>*0.0018</v>
      </c>
      <c r="Q11" s="6" t="str">
        <f t="shared" si="18"/>
        <v>**0.0382</v>
      </c>
      <c r="R11" s="6" t="str">
        <f t="shared" si="18"/>
        <v>*0.0048</v>
      </c>
      <c r="S11" s="6" t="str">
        <f t="shared" si="18"/>
        <v>*0.0022</v>
      </c>
      <c r="T11" s="6" t="str">
        <f t="shared" si="18"/>
        <v>*0.0007</v>
      </c>
      <c r="U11" s="6" t="str">
        <f t="shared" si="18"/>
        <v>*0.0034</v>
      </c>
      <c r="V11" s="6" t="str">
        <f t="shared" si="18"/>
        <v>*0.0048</v>
      </c>
      <c r="W11" s="6" t="str">
        <f t="shared" si="18"/>
        <v>*0.0022</v>
      </c>
      <c r="X11" s="6" t="str">
        <f t="shared" si="18"/>
        <v>*0.0008</v>
      </c>
      <c r="Y11" s="6" t="str">
        <f t="shared" si="18"/>
        <v>*0.0044</v>
      </c>
      <c r="Z11" s="6" t="str">
        <f t="shared" si="18"/>
        <v>*0</v>
      </c>
      <c r="AA11" s="6" t="str">
        <f t="shared" si="18"/>
        <v>*0.0001</v>
      </c>
      <c r="AB11" s="6" t="str">
        <f t="shared" si="18"/>
        <v>*0</v>
      </c>
      <c r="AC11" s="6" t="str">
        <f t="shared" ref="AC11" si="19">IF(AC45 &lt; 0.01, "*" &amp; TEXT(AC45, "General"), IF(AND(AC45 &gt; 0.01, AC45 &lt; 0.05), "**" &amp; TEXT(AC45, "General"), AC45))</f>
        <v>*0.0011</v>
      </c>
    </row>
    <row r="12" spans="1:29" hidden="1">
      <c r="A12" t="s">
        <v>221</v>
      </c>
      <c r="B12" s="6">
        <f t="shared" ref="B12:AB12" si="20">IF(B46 &lt; 0.01, "*" &amp; TEXT(B46, "General"), IF(AND(B46 &gt; 0.01, B46 &lt; 0.05), "**" &amp; TEXT(B46, "General"), B46))</f>
        <v>0.1459</v>
      </c>
      <c r="C12" s="6">
        <f t="shared" si="20"/>
        <v>0.1421</v>
      </c>
      <c r="D12" s="6">
        <f t="shared" si="20"/>
        <v>0.15440000000000001</v>
      </c>
      <c r="E12" s="6" t="str">
        <f t="shared" si="20"/>
        <v>**0.0366</v>
      </c>
      <c r="F12" s="6" t="str">
        <f t="shared" si="20"/>
        <v>*0.0068</v>
      </c>
      <c r="G12" s="6" t="str">
        <f t="shared" si="20"/>
        <v>*0.0075</v>
      </c>
      <c r="H12" s="6" t="str">
        <f t="shared" si="20"/>
        <v>**0.037</v>
      </c>
      <c r="I12" s="6">
        <f t="shared" si="20"/>
        <v>5.7799999999999997E-2</v>
      </c>
      <c r="J12" s="6">
        <f t="shared" si="20"/>
        <v>0.1492</v>
      </c>
      <c r="K12" s="6" t="str">
        <f t="shared" si="20"/>
        <v>*0.0001</v>
      </c>
      <c r="L12" s="6">
        <f t="shared" si="20"/>
        <v>1</v>
      </c>
      <c r="M12" s="6">
        <f t="shared" si="20"/>
        <v>0.68130000000000002</v>
      </c>
      <c r="N12" s="6" t="str">
        <f t="shared" si="20"/>
        <v>**0.0396</v>
      </c>
      <c r="O12" s="6">
        <f t="shared" si="20"/>
        <v>0.27489999999999998</v>
      </c>
      <c r="P12" s="6" t="str">
        <f t="shared" si="20"/>
        <v>**0.0375</v>
      </c>
      <c r="Q12" s="6" t="str">
        <f t="shared" si="20"/>
        <v>**0.02</v>
      </c>
      <c r="R12" s="6" t="str">
        <f t="shared" si="20"/>
        <v>**0.0136</v>
      </c>
      <c r="S12" s="6" t="str">
        <f t="shared" si="20"/>
        <v>*0.0093</v>
      </c>
      <c r="T12" s="6" t="str">
        <f t="shared" si="20"/>
        <v>*0.0055</v>
      </c>
      <c r="U12" s="6" t="str">
        <f t="shared" si="20"/>
        <v>*0.0063</v>
      </c>
      <c r="V12" s="6" t="str">
        <f t="shared" si="20"/>
        <v>*0.0065</v>
      </c>
      <c r="W12" s="6" t="str">
        <f t="shared" si="20"/>
        <v>*0.0046</v>
      </c>
      <c r="X12" s="6" t="str">
        <f t="shared" si="20"/>
        <v>*0.0022</v>
      </c>
      <c r="Y12" s="6" t="str">
        <f t="shared" si="20"/>
        <v>*0.0006</v>
      </c>
      <c r="Z12" s="6" t="str">
        <f t="shared" si="20"/>
        <v>**0.033</v>
      </c>
      <c r="AA12" s="6" t="str">
        <f t="shared" si="20"/>
        <v>**0.0331</v>
      </c>
      <c r="AB12" s="6" t="str">
        <f t="shared" si="20"/>
        <v>**0.017</v>
      </c>
      <c r="AC12" s="6" t="str">
        <f t="shared" ref="AC12" si="21">IF(AC46 &lt; 0.01, "*" &amp; TEXT(AC46, "General"), IF(AND(AC46 &gt; 0.01, AC46 &lt; 0.05), "**" &amp; TEXT(AC46, "General"), AC46))</f>
        <v>*0.0023</v>
      </c>
    </row>
    <row r="13" spans="1:29" hidden="1">
      <c r="A13" t="s">
        <v>222</v>
      </c>
      <c r="B13" s="6" t="str">
        <f t="shared" ref="B13:AB13" si="22">IF(B47 &lt; 0.01, "*" &amp; TEXT(B47, "General"), IF(AND(B47 &gt; 0.01, B47 &lt; 0.05), "**" &amp; TEXT(B47, "General"), B47))</f>
        <v>*0.0023</v>
      </c>
      <c r="C13" s="6" t="str">
        <f t="shared" si="22"/>
        <v>*0.0002</v>
      </c>
      <c r="D13" s="6" t="str">
        <f t="shared" si="22"/>
        <v>*0</v>
      </c>
      <c r="E13" s="6" t="str">
        <f t="shared" si="22"/>
        <v>*0</v>
      </c>
      <c r="F13" s="6" t="str">
        <f t="shared" si="22"/>
        <v>*0.0001</v>
      </c>
      <c r="G13" s="6" t="str">
        <f t="shared" si="22"/>
        <v>*0.0037</v>
      </c>
      <c r="H13" s="6" t="str">
        <f t="shared" si="22"/>
        <v>**0.0138</v>
      </c>
      <c r="I13" s="6" t="str">
        <f t="shared" si="22"/>
        <v>*0</v>
      </c>
      <c r="J13" s="6" t="str">
        <f t="shared" si="22"/>
        <v>*0.0001</v>
      </c>
      <c r="K13" s="6" t="str">
        <f t="shared" si="22"/>
        <v>*0.002</v>
      </c>
      <c r="L13" s="6" t="str">
        <f t="shared" si="22"/>
        <v>*0.0004</v>
      </c>
      <c r="M13" s="6">
        <f t="shared" si="22"/>
        <v>1</v>
      </c>
      <c r="N13" s="6" t="str">
        <f t="shared" si="22"/>
        <v>*0</v>
      </c>
      <c r="O13" s="6" t="str">
        <f t="shared" si="22"/>
        <v>*0</v>
      </c>
      <c r="P13" s="6" t="str">
        <f t="shared" si="22"/>
        <v>*0</v>
      </c>
      <c r="Q13" s="6" t="str">
        <f t="shared" si="22"/>
        <v>*0</v>
      </c>
      <c r="R13" s="6" t="str">
        <f t="shared" si="22"/>
        <v>*0.0001</v>
      </c>
      <c r="S13" s="6" t="str">
        <f t="shared" si="22"/>
        <v>*0</v>
      </c>
      <c r="T13" s="6" t="str">
        <f t="shared" si="22"/>
        <v>*0</v>
      </c>
      <c r="U13" s="6" t="str">
        <f t="shared" si="22"/>
        <v>*0</v>
      </c>
      <c r="V13" s="6" t="str">
        <f t="shared" si="22"/>
        <v>*0</v>
      </c>
      <c r="W13" s="6" t="str">
        <f t="shared" si="22"/>
        <v>*0</v>
      </c>
      <c r="X13" s="6" t="str">
        <f t="shared" si="22"/>
        <v>*0</v>
      </c>
      <c r="Y13" s="6" t="str">
        <f t="shared" si="22"/>
        <v>*0</v>
      </c>
      <c r="Z13" s="6" t="str">
        <f t="shared" si="22"/>
        <v>*0</v>
      </c>
      <c r="AA13" s="6" t="str">
        <f t="shared" si="22"/>
        <v>*0</v>
      </c>
      <c r="AB13" s="6" t="str">
        <f t="shared" si="22"/>
        <v>*0</v>
      </c>
      <c r="AC13" s="6" t="str">
        <f t="shared" ref="AC13" si="23">IF(AC47 &lt; 0.01, "*" &amp; TEXT(AC47, "General"), IF(AND(AC47 &gt; 0.01, AC47 &lt; 0.05), "**" &amp; TEXT(AC47, "General"), AC47))</f>
        <v>*0</v>
      </c>
    </row>
    <row r="14" spans="1:29" hidden="1">
      <c r="A14" t="s">
        <v>223</v>
      </c>
      <c r="B14" s="6" t="str">
        <f t="shared" ref="B14:AB14" si="24">IF(B48 &lt; 0.01, "*" &amp; TEXT(B48, "General"), IF(AND(B48 &gt; 0.01, B48 &lt; 0.05), "**" &amp; TEXT(B48, "General"), B48))</f>
        <v>*0.0074</v>
      </c>
      <c r="C14" s="6" t="str">
        <f t="shared" si="24"/>
        <v>*0.0073</v>
      </c>
      <c r="D14" s="6" t="str">
        <f t="shared" si="24"/>
        <v>*0.0001</v>
      </c>
      <c r="E14" s="6" t="str">
        <f t="shared" si="24"/>
        <v>*0</v>
      </c>
      <c r="F14" s="6">
        <f t="shared" si="24"/>
        <v>5.4800000000000001E-2</v>
      </c>
      <c r="G14" s="6">
        <f t="shared" si="24"/>
        <v>0.1321</v>
      </c>
      <c r="H14" s="6">
        <f t="shared" si="24"/>
        <v>0.4743</v>
      </c>
      <c r="I14" s="6" t="str">
        <f t="shared" si="24"/>
        <v>*0.0011</v>
      </c>
      <c r="J14" s="6" t="str">
        <f t="shared" si="24"/>
        <v>*0</v>
      </c>
      <c r="K14" s="6" t="str">
        <f t="shared" si="24"/>
        <v>*0.0005</v>
      </c>
      <c r="L14" s="6">
        <f t="shared" si="24"/>
        <v>0.10979999999999999</v>
      </c>
      <c r="M14" s="6" t="str">
        <f t="shared" si="24"/>
        <v>*0.0003</v>
      </c>
      <c r="N14" s="6">
        <f t="shared" si="24"/>
        <v>1</v>
      </c>
      <c r="O14" s="6" t="str">
        <f t="shared" si="24"/>
        <v>*0</v>
      </c>
      <c r="P14" s="6" t="str">
        <f t="shared" si="24"/>
        <v>*0</v>
      </c>
      <c r="Q14" s="6" t="str">
        <f t="shared" si="24"/>
        <v>*0.0013</v>
      </c>
      <c r="R14" s="6" t="str">
        <f t="shared" si="24"/>
        <v>*0</v>
      </c>
      <c r="S14" s="6" t="str">
        <f t="shared" si="24"/>
        <v>*0</v>
      </c>
      <c r="T14" s="6" t="str">
        <f t="shared" si="24"/>
        <v>*0</v>
      </c>
      <c r="U14" s="6" t="str">
        <f t="shared" si="24"/>
        <v>*0</v>
      </c>
      <c r="V14" s="6" t="str">
        <f t="shared" si="24"/>
        <v>*0</v>
      </c>
      <c r="W14" s="6" t="str">
        <f t="shared" si="24"/>
        <v>*0</v>
      </c>
      <c r="X14" s="6" t="str">
        <f t="shared" si="24"/>
        <v>*0</v>
      </c>
      <c r="Y14" s="6" t="str">
        <f t="shared" si="24"/>
        <v>*0</v>
      </c>
      <c r="Z14" s="6" t="str">
        <f t="shared" si="24"/>
        <v>*0</v>
      </c>
      <c r="AA14" s="6" t="str">
        <f t="shared" si="24"/>
        <v>*0</v>
      </c>
      <c r="AB14" s="6" t="str">
        <f t="shared" si="24"/>
        <v>*0</v>
      </c>
      <c r="AC14" s="6" t="str">
        <f t="shared" ref="AC14" si="25">IF(AC48 &lt; 0.01, "*" &amp; TEXT(AC48, "General"), IF(AND(AC48 &gt; 0.01, AC48 &lt; 0.05), "**" &amp; TEXT(AC48, "General"), AC48))</f>
        <v>*0</v>
      </c>
    </row>
    <row r="15" spans="1:29" hidden="1">
      <c r="A15" t="s">
        <v>224</v>
      </c>
      <c r="B15" s="6">
        <f t="shared" ref="B15:AB15" si="26">IF(B49 &lt; 0.01, "*" &amp; TEXT(B49, "General"), IF(AND(B49 &gt; 0.01, B49 &lt; 0.05), "**" &amp; TEXT(B49, "General"), B49))</f>
        <v>9.3299999999999994E-2</v>
      </c>
      <c r="C15" s="6" t="str">
        <f t="shared" si="26"/>
        <v>**0.0387</v>
      </c>
      <c r="D15" s="6" t="str">
        <f t="shared" si="26"/>
        <v>**0.0133</v>
      </c>
      <c r="E15" s="6" t="str">
        <f t="shared" si="26"/>
        <v>**0.0128</v>
      </c>
      <c r="F15" s="6">
        <f t="shared" si="26"/>
        <v>0.42299999999999999</v>
      </c>
      <c r="G15" s="6">
        <f t="shared" si="26"/>
        <v>0.39479999999999998</v>
      </c>
      <c r="H15" s="6">
        <f t="shared" si="26"/>
        <v>0.21129999999999999</v>
      </c>
      <c r="I15" s="6">
        <f t="shared" si="26"/>
        <v>8.9099999999999999E-2</v>
      </c>
      <c r="J15" s="6">
        <f t="shared" si="26"/>
        <v>0.1671</v>
      </c>
      <c r="K15" s="6" t="str">
        <f t="shared" si="26"/>
        <v>*0.0072</v>
      </c>
      <c r="L15" s="6">
        <f t="shared" si="26"/>
        <v>0.28149999999999997</v>
      </c>
      <c r="M15" s="6" t="str">
        <f t="shared" si="26"/>
        <v>*0</v>
      </c>
      <c r="N15" s="6" t="str">
        <f t="shared" si="26"/>
        <v>**0.0146</v>
      </c>
      <c r="O15" s="6">
        <f t="shared" si="26"/>
        <v>1</v>
      </c>
      <c r="P15" s="6">
        <f t="shared" si="26"/>
        <v>0.01</v>
      </c>
      <c r="Q15" s="6">
        <f t="shared" si="26"/>
        <v>7.5800000000000006E-2</v>
      </c>
      <c r="R15" s="6">
        <f t="shared" si="26"/>
        <v>5.3400000000000003E-2</v>
      </c>
      <c r="S15" s="6" t="str">
        <f t="shared" si="26"/>
        <v>**0.0267</v>
      </c>
      <c r="T15" s="6" t="str">
        <f t="shared" si="26"/>
        <v>**0.0132</v>
      </c>
      <c r="U15" s="6" t="str">
        <f t="shared" si="26"/>
        <v>**0.0193</v>
      </c>
      <c r="V15" s="6" t="str">
        <f t="shared" si="26"/>
        <v>**0.0481</v>
      </c>
      <c r="W15" s="6" t="str">
        <f t="shared" si="26"/>
        <v>**0.0303</v>
      </c>
      <c r="X15" s="6" t="str">
        <f t="shared" si="26"/>
        <v>**0.0136</v>
      </c>
      <c r="Y15" s="6" t="str">
        <f t="shared" si="26"/>
        <v>**0.0292</v>
      </c>
      <c r="Z15" s="6">
        <f t="shared" si="26"/>
        <v>9.5899999999999999E-2</v>
      </c>
      <c r="AA15" s="6" t="str">
        <f t="shared" si="26"/>
        <v>*0.0041</v>
      </c>
      <c r="AB15" s="6" t="str">
        <f t="shared" si="26"/>
        <v>*0.0048</v>
      </c>
      <c r="AC15" s="6" t="str">
        <f t="shared" ref="AC15" si="27">IF(AC49 &lt; 0.01, "*" &amp; TEXT(AC49, "General"), IF(AND(AC49 &gt; 0.01, AC49 &lt; 0.05), "**" &amp; TEXT(AC49, "General"), AC49))</f>
        <v>*0.0097</v>
      </c>
    </row>
    <row r="16" spans="1:29" hidden="1">
      <c r="A16" t="s">
        <v>225</v>
      </c>
      <c r="B16" s="6">
        <f t="shared" ref="B16:AB16" si="28">IF(B50 &lt; 0.01, "*" &amp; TEXT(B50, "General"), IF(AND(B50 &gt; 0.01, B50 &lt; 0.05), "**" &amp; TEXT(B50, "General"), B50))</f>
        <v>0.18770000000000001</v>
      </c>
      <c r="C16" s="6">
        <f t="shared" si="28"/>
        <v>0.2291</v>
      </c>
      <c r="D16" s="6">
        <f t="shared" si="28"/>
        <v>0.1575</v>
      </c>
      <c r="E16" s="6">
        <f t="shared" si="28"/>
        <v>0.14960000000000001</v>
      </c>
      <c r="F16" s="6">
        <f t="shared" si="28"/>
        <v>0.28889999999999999</v>
      </c>
      <c r="G16" s="6">
        <f t="shared" si="28"/>
        <v>0.38369999999999999</v>
      </c>
      <c r="H16" s="6">
        <f t="shared" si="28"/>
        <v>0.7298</v>
      </c>
      <c r="I16" s="6">
        <f t="shared" si="28"/>
        <v>0.18360000000000001</v>
      </c>
      <c r="J16" s="6">
        <f t="shared" si="28"/>
        <v>7.4700000000000003E-2</v>
      </c>
      <c r="K16" s="6" t="str">
        <f t="shared" si="28"/>
        <v>**0.0387</v>
      </c>
      <c r="L16" s="6">
        <f t="shared" si="28"/>
        <v>0.57299999999999995</v>
      </c>
      <c r="M16" s="6" t="str">
        <f t="shared" si="28"/>
        <v>*0</v>
      </c>
      <c r="N16" s="6">
        <f t="shared" si="28"/>
        <v>0.13689999999999999</v>
      </c>
      <c r="O16" s="6">
        <f t="shared" si="28"/>
        <v>0.30630000000000002</v>
      </c>
      <c r="P16" s="6">
        <f t="shared" si="28"/>
        <v>1</v>
      </c>
      <c r="Q16" s="6">
        <f t="shared" si="28"/>
        <v>0.28889999999999999</v>
      </c>
      <c r="R16" s="6" t="str">
        <f t="shared" si="28"/>
        <v>**0.0126</v>
      </c>
      <c r="S16" s="6" t="str">
        <f t="shared" si="28"/>
        <v>**0.0129</v>
      </c>
      <c r="T16" s="6" t="str">
        <f t="shared" si="28"/>
        <v>*0.0091</v>
      </c>
      <c r="U16" s="6" t="str">
        <f t="shared" si="28"/>
        <v>**0.0181</v>
      </c>
      <c r="V16" s="6" t="str">
        <f t="shared" si="28"/>
        <v>**0.0168</v>
      </c>
      <c r="W16" s="6" t="str">
        <f t="shared" si="28"/>
        <v>**0.0111</v>
      </c>
      <c r="X16" s="6" t="str">
        <f t="shared" si="28"/>
        <v>*0.0066</v>
      </c>
      <c r="Y16" s="6" t="str">
        <f t="shared" si="28"/>
        <v>**0.014</v>
      </c>
      <c r="Z16" s="6" t="str">
        <f t="shared" si="28"/>
        <v>**0.0476</v>
      </c>
      <c r="AA16" s="6" t="str">
        <f t="shared" si="28"/>
        <v>*0.0039</v>
      </c>
      <c r="AB16" s="6" t="str">
        <f t="shared" si="28"/>
        <v>*0.0038</v>
      </c>
      <c r="AC16" s="6" t="str">
        <f t="shared" ref="AC16" si="29">IF(AC50 &lt; 0.01, "*" &amp; TEXT(AC50, "General"), IF(AND(AC50 &gt; 0.01, AC50 &lt; 0.05), "**" &amp; TEXT(AC50, "General"), AC50))</f>
        <v>**0.0139</v>
      </c>
    </row>
    <row r="17" spans="1:29" hidden="1">
      <c r="A17" t="s">
        <v>226</v>
      </c>
      <c r="B17" s="6" t="str">
        <f t="shared" ref="B17:AB17" si="30">IF(B51 &lt; 0.01, "*" &amp; TEXT(B51, "General"), IF(AND(B51 &gt; 0.01, B51 &lt; 0.05), "**" &amp; TEXT(B51, "General"), B51))</f>
        <v>*0</v>
      </c>
      <c r="C17" s="6" t="str">
        <f t="shared" si="30"/>
        <v>*0</v>
      </c>
      <c r="D17" s="6" t="str">
        <f t="shared" si="30"/>
        <v>*0</v>
      </c>
      <c r="E17" s="6" t="str">
        <f t="shared" si="30"/>
        <v>*0</v>
      </c>
      <c r="F17" s="6" t="str">
        <f t="shared" si="30"/>
        <v>*0</v>
      </c>
      <c r="G17" s="6" t="str">
        <f t="shared" si="30"/>
        <v>*0</v>
      </c>
      <c r="H17" s="6" t="str">
        <f t="shared" si="30"/>
        <v>*0</v>
      </c>
      <c r="I17" s="6" t="str">
        <f t="shared" si="30"/>
        <v>*0</v>
      </c>
      <c r="J17" s="6" t="str">
        <f t="shared" si="30"/>
        <v>*0</v>
      </c>
      <c r="K17" s="6" t="str">
        <f t="shared" si="30"/>
        <v>*0</v>
      </c>
      <c r="L17" s="6" t="str">
        <f t="shared" si="30"/>
        <v>*0</v>
      </c>
      <c r="M17" s="6" t="str">
        <f t="shared" si="30"/>
        <v>*0</v>
      </c>
      <c r="N17" s="6" t="str">
        <f t="shared" si="30"/>
        <v>*0</v>
      </c>
      <c r="O17" s="6" t="str">
        <f t="shared" si="30"/>
        <v>*0</v>
      </c>
      <c r="P17" s="6" t="str">
        <f t="shared" si="30"/>
        <v>*0</v>
      </c>
      <c r="Q17" s="6">
        <f t="shared" si="30"/>
        <v>1</v>
      </c>
      <c r="R17" s="6" t="str">
        <f t="shared" si="30"/>
        <v>*0.0038</v>
      </c>
      <c r="S17" s="6">
        <f t="shared" si="30"/>
        <v>8.6599999999999996E-2</v>
      </c>
      <c r="T17" s="6" t="str">
        <f t="shared" si="30"/>
        <v>**0.0197</v>
      </c>
      <c r="U17" s="6" t="str">
        <f t="shared" si="30"/>
        <v>*0.0053</v>
      </c>
      <c r="V17" s="6" t="str">
        <f t="shared" si="30"/>
        <v>*0.0004</v>
      </c>
      <c r="W17" s="6" t="str">
        <f t="shared" si="30"/>
        <v>**0.0239</v>
      </c>
      <c r="X17" s="6" t="str">
        <f t="shared" si="30"/>
        <v>*0.0064</v>
      </c>
      <c r="Y17" s="6" t="str">
        <f t="shared" si="30"/>
        <v>*0.0018</v>
      </c>
      <c r="Z17" s="6" t="str">
        <f t="shared" si="30"/>
        <v>*0.0003</v>
      </c>
      <c r="AA17" s="6" t="str">
        <f t="shared" si="30"/>
        <v>*0.0028</v>
      </c>
      <c r="AB17" s="6" t="str">
        <f t="shared" si="30"/>
        <v>*0.0005</v>
      </c>
      <c r="AC17" s="6" t="str">
        <f t="shared" ref="AC17" si="31">IF(AC51 &lt; 0.01, "*" &amp; TEXT(AC51, "General"), IF(AND(AC51 &gt; 0.01, AC51 &lt; 0.05), "**" &amp; TEXT(AC51, "General"), AC51))</f>
        <v>*0.0004</v>
      </c>
    </row>
    <row r="18" spans="1:29">
      <c r="A18" t="s">
        <v>227</v>
      </c>
      <c r="B18" s="6" t="str">
        <f t="shared" ref="B18:AB18" si="32">IF(B52 &lt; 0.01, "*" &amp; TEXT(B52, "General"), IF(AND(B52 &gt; 0.01, B52 &lt; 0.05), "**" &amp; TEXT(B52, "General"), B52))</f>
        <v>*0</v>
      </c>
      <c r="C18" s="6" t="str">
        <f t="shared" si="32"/>
        <v>*0</v>
      </c>
      <c r="D18" s="6" t="str">
        <f t="shared" si="32"/>
        <v>*0.0001</v>
      </c>
      <c r="E18" s="6" t="str">
        <f t="shared" si="32"/>
        <v>*0</v>
      </c>
      <c r="F18" s="6" t="str">
        <f t="shared" si="32"/>
        <v>*0</v>
      </c>
      <c r="G18" s="6" t="str">
        <f t="shared" si="32"/>
        <v>*0</v>
      </c>
      <c r="H18" s="6" t="str">
        <f t="shared" si="32"/>
        <v>*0.0013</v>
      </c>
      <c r="I18" s="6" t="str">
        <f t="shared" si="32"/>
        <v>*0.0004</v>
      </c>
      <c r="J18" s="6" t="str">
        <f t="shared" si="32"/>
        <v>*0.0016</v>
      </c>
      <c r="K18" s="6" t="str">
        <f t="shared" si="32"/>
        <v>**0.0423</v>
      </c>
      <c r="L18" s="6">
        <f t="shared" si="32"/>
        <v>0.1105</v>
      </c>
      <c r="M18" s="6" t="str">
        <f t="shared" si="32"/>
        <v>*0</v>
      </c>
      <c r="N18" s="6">
        <f t="shared" si="32"/>
        <v>0.1011</v>
      </c>
      <c r="O18" s="6">
        <f t="shared" si="32"/>
        <v>7.3599999999999999E-2</v>
      </c>
      <c r="P18" s="6" t="str">
        <f t="shared" si="32"/>
        <v>*0.001</v>
      </c>
      <c r="Q18" s="6" t="str">
        <f t="shared" si="32"/>
        <v>*0.0054</v>
      </c>
      <c r="R18" s="6">
        <f t="shared" si="32"/>
        <v>1</v>
      </c>
      <c r="S18" s="6" t="str">
        <f t="shared" si="32"/>
        <v>*0</v>
      </c>
      <c r="T18" s="6" t="str">
        <f t="shared" si="32"/>
        <v>*0.0006</v>
      </c>
      <c r="U18" s="6" t="str">
        <f t="shared" si="32"/>
        <v>*0</v>
      </c>
      <c r="V18" s="6" t="str">
        <f t="shared" si="32"/>
        <v>*0</v>
      </c>
      <c r="W18" s="6" t="str">
        <f t="shared" si="32"/>
        <v>*0</v>
      </c>
      <c r="X18" s="6" t="str">
        <f t="shared" si="32"/>
        <v>*0</v>
      </c>
      <c r="Y18" s="6" t="str">
        <f t="shared" si="32"/>
        <v>*0</v>
      </c>
      <c r="Z18" s="6">
        <f t="shared" si="32"/>
        <v>0.1009</v>
      </c>
      <c r="AA18" s="6" t="str">
        <f t="shared" si="32"/>
        <v>**0.0118</v>
      </c>
      <c r="AB18" s="6" t="str">
        <f t="shared" si="32"/>
        <v>**0.0185</v>
      </c>
      <c r="AC18" s="6" t="str">
        <f t="shared" ref="AC18" si="33">IF(AC52 &lt; 0.01, "*" &amp; TEXT(AC52, "General"), IF(AND(AC52 &gt; 0.01, AC52 &lt; 0.05), "**" &amp; TEXT(AC52, "General"), AC52))</f>
        <v>*0.0001</v>
      </c>
    </row>
    <row r="19" spans="1:29">
      <c r="A19" t="s">
        <v>228</v>
      </c>
      <c r="B19" s="6" t="str">
        <f t="shared" ref="B19:AB19" si="34">IF(B53 &lt; 0.01, "*" &amp; TEXT(B53, "General"), IF(AND(B53 &gt; 0.01, B53 &lt; 0.05), "**" &amp; TEXT(B53, "General"), B53))</f>
        <v>*0</v>
      </c>
      <c r="C19" s="6" t="str">
        <f t="shared" si="34"/>
        <v>*0</v>
      </c>
      <c r="D19" s="6" t="str">
        <f t="shared" si="34"/>
        <v>*0</v>
      </c>
      <c r="E19" s="6" t="str">
        <f t="shared" si="34"/>
        <v>*0</v>
      </c>
      <c r="F19" s="6" t="str">
        <f t="shared" si="34"/>
        <v>*0</v>
      </c>
      <c r="G19" s="6" t="str">
        <f t="shared" si="34"/>
        <v>*0</v>
      </c>
      <c r="H19" s="6" t="str">
        <f t="shared" si="34"/>
        <v>*0.0032</v>
      </c>
      <c r="I19" s="6" t="str">
        <f t="shared" si="34"/>
        <v>*0.0004</v>
      </c>
      <c r="J19" s="6" t="str">
        <f t="shared" si="34"/>
        <v>**0.0339</v>
      </c>
      <c r="K19" s="6" t="str">
        <f t="shared" si="34"/>
        <v>*0.002</v>
      </c>
      <c r="L19" s="6">
        <f t="shared" si="34"/>
        <v>0.17580000000000001</v>
      </c>
      <c r="M19" s="6" t="str">
        <f t="shared" si="34"/>
        <v>*0.0001</v>
      </c>
      <c r="N19" s="6">
        <f t="shared" si="34"/>
        <v>0.30680000000000002</v>
      </c>
      <c r="O19" s="6" t="str">
        <f t="shared" si="34"/>
        <v>**0.013</v>
      </c>
      <c r="P19" s="6" t="str">
        <f t="shared" si="34"/>
        <v>*0.0001</v>
      </c>
      <c r="Q19" s="6" t="str">
        <f t="shared" si="34"/>
        <v>*0.0006</v>
      </c>
      <c r="R19" s="6" t="str">
        <f t="shared" si="34"/>
        <v>*0</v>
      </c>
      <c r="S19" s="6">
        <f t="shared" si="34"/>
        <v>1</v>
      </c>
      <c r="T19" s="6" t="str">
        <f t="shared" si="34"/>
        <v>*0.0031</v>
      </c>
      <c r="U19" s="6">
        <f t="shared" si="34"/>
        <v>5.3999999999999999E-2</v>
      </c>
      <c r="V19" s="6" t="str">
        <f t="shared" si="34"/>
        <v>*0</v>
      </c>
      <c r="W19" s="6" t="str">
        <f t="shared" si="34"/>
        <v>*0</v>
      </c>
      <c r="X19" s="6" t="str">
        <f t="shared" si="34"/>
        <v>*0</v>
      </c>
      <c r="Y19" s="6">
        <f t="shared" si="34"/>
        <v>0.113</v>
      </c>
      <c r="Z19" s="6" t="str">
        <f t="shared" si="34"/>
        <v>*0</v>
      </c>
      <c r="AA19" s="6" t="str">
        <f t="shared" si="34"/>
        <v>*0.0062</v>
      </c>
      <c r="AB19" s="6" t="str">
        <f t="shared" si="34"/>
        <v>*0.0021</v>
      </c>
      <c r="AC19" s="6">
        <f t="shared" ref="AC19" si="35">IF(AC53 &lt; 0.01, "*" &amp; TEXT(AC53, "General"), IF(AND(AC53 &gt; 0.01, AC53 &lt; 0.05), "**" &amp; TEXT(AC53, "General"), AC53))</f>
        <v>7.5700000000000003E-2</v>
      </c>
    </row>
    <row r="20" spans="1:29">
      <c r="A20" t="s">
        <v>229</v>
      </c>
      <c r="B20" s="6" t="str">
        <f t="shared" ref="B20:AB20" si="36">IF(B54 &lt; 0.01, "*" &amp; TEXT(B54, "General"), IF(AND(B54 &gt; 0.01, B54 &lt; 0.05), "**" &amp; TEXT(B54, "General"), B54))</f>
        <v>*0</v>
      </c>
      <c r="C20" s="6" t="str">
        <f t="shared" si="36"/>
        <v>*0</v>
      </c>
      <c r="D20" s="6" t="str">
        <f t="shared" si="36"/>
        <v>*0</v>
      </c>
      <c r="E20" s="6" t="str">
        <f t="shared" si="36"/>
        <v>*0</v>
      </c>
      <c r="F20" s="6" t="str">
        <f t="shared" si="36"/>
        <v>*0</v>
      </c>
      <c r="G20" s="6" t="str">
        <f t="shared" si="36"/>
        <v>*0</v>
      </c>
      <c r="H20" s="6" t="str">
        <f t="shared" si="36"/>
        <v>*0.0061</v>
      </c>
      <c r="I20" s="6" t="str">
        <f t="shared" si="36"/>
        <v>*0.0018</v>
      </c>
      <c r="J20" s="6" t="str">
        <f t="shared" si="36"/>
        <v>**0.0132</v>
      </c>
      <c r="K20" s="6" t="str">
        <f t="shared" si="36"/>
        <v>*0.0001</v>
      </c>
      <c r="L20" s="6">
        <f t="shared" si="36"/>
        <v>9.2799999999999994E-2</v>
      </c>
      <c r="M20" s="6" t="str">
        <f t="shared" si="36"/>
        <v>*0</v>
      </c>
      <c r="N20" s="6">
        <f t="shared" si="36"/>
        <v>0.2026</v>
      </c>
      <c r="O20" s="6" t="str">
        <f t="shared" si="36"/>
        <v>*0.0007</v>
      </c>
      <c r="P20" s="6" t="str">
        <f t="shared" si="36"/>
        <v>*0</v>
      </c>
      <c r="Q20" s="6" t="str">
        <f t="shared" si="36"/>
        <v>*0</v>
      </c>
      <c r="R20" s="6" t="str">
        <f t="shared" si="36"/>
        <v>*0.001</v>
      </c>
      <c r="S20" s="6" t="str">
        <f t="shared" si="36"/>
        <v>**0.0251</v>
      </c>
      <c r="T20" s="6">
        <f t="shared" si="36"/>
        <v>1</v>
      </c>
      <c r="U20" s="6" t="str">
        <f t="shared" si="36"/>
        <v>*0.0001</v>
      </c>
      <c r="V20" s="6" t="str">
        <f t="shared" si="36"/>
        <v>*0</v>
      </c>
      <c r="W20" s="6" t="str">
        <f t="shared" si="36"/>
        <v>*0</v>
      </c>
      <c r="X20" s="6" t="str">
        <f t="shared" si="36"/>
        <v>*0</v>
      </c>
      <c r="Y20" s="6">
        <f t="shared" si="36"/>
        <v>0.1472</v>
      </c>
      <c r="Z20" s="6" t="str">
        <f t="shared" si="36"/>
        <v>*0</v>
      </c>
      <c r="AA20" s="6" t="str">
        <f t="shared" si="36"/>
        <v>*0.0015</v>
      </c>
      <c r="AB20" s="6" t="str">
        <f t="shared" si="36"/>
        <v>*0.0017</v>
      </c>
      <c r="AC20" s="6" t="str">
        <f t="shared" ref="AC20" si="37">IF(AC54 &lt; 0.01, "*" &amp; TEXT(AC54, "General"), IF(AND(AC54 &gt; 0.01, AC54 &lt; 0.05), "**" &amp; TEXT(AC54, "General"), AC54))</f>
        <v>**0.0362</v>
      </c>
    </row>
    <row r="21" spans="1:29">
      <c r="A21" t="s">
        <v>230</v>
      </c>
      <c r="B21" s="6" t="str">
        <f t="shared" ref="B21:AB21" si="38">IF(B55 &lt; 0.01, "*" &amp; TEXT(B55, "General"), IF(AND(B55 &gt; 0.01, B55 &lt; 0.05), "**" &amp; TEXT(B55, "General"), B55))</f>
        <v>*0</v>
      </c>
      <c r="C21" s="6" t="str">
        <f t="shared" si="38"/>
        <v>*0.0001</v>
      </c>
      <c r="D21" s="6" t="str">
        <f t="shared" si="38"/>
        <v>*0</v>
      </c>
      <c r="E21" s="6" t="str">
        <f t="shared" si="38"/>
        <v>*0</v>
      </c>
      <c r="F21" s="6" t="str">
        <f t="shared" si="38"/>
        <v>*0</v>
      </c>
      <c r="G21" s="6" t="str">
        <f t="shared" si="38"/>
        <v>*0</v>
      </c>
      <c r="H21" s="6" t="str">
        <f t="shared" si="38"/>
        <v>*0.0047</v>
      </c>
      <c r="I21" s="6" t="str">
        <f t="shared" si="38"/>
        <v>**0.0103</v>
      </c>
      <c r="J21" s="6" t="str">
        <f t="shared" si="38"/>
        <v>**0.0458</v>
      </c>
      <c r="K21" s="6" t="str">
        <f t="shared" si="38"/>
        <v>*0.0001</v>
      </c>
      <c r="L21" s="6">
        <f t="shared" si="38"/>
        <v>9.1800000000000007E-2</v>
      </c>
      <c r="M21" s="6" t="str">
        <f t="shared" si="38"/>
        <v>*0</v>
      </c>
      <c r="N21" s="6" t="str">
        <f t="shared" si="38"/>
        <v>**0.0152</v>
      </c>
      <c r="O21" s="6" t="str">
        <f t="shared" si="38"/>
        <v>*0</v>
      </c>
      <c r="P21" s="6" t="str">
        <f t="shared" si="38"/>
        <v>*0</v>
      </c>
      <c r="Q21" s="6" t="str">
        <f t="shared" si="38"/>
        <v>*0</v>
      </c>
      <c r="R21" s="6" t="str">
        <f t="shared" si="38"/>
        <v>*0</v>
      </c>
      <c r="S21" s="6" t="str">
        <f t="shared" si="38"/>
        <v>*0.0016</v>
      </c>
      <c r="T21" s="6" t="str">
        <f t="shared" si="38"/>
        <v>*0</v>
      </c>
      <c r="U21" s="6">
        <f t="shared" si="38"/>
        <v>1</v>
      </c>
      <c r="V21" s="6" t="str">
        <f t="shared" si="38"/>
        <v>*0</v>
      </c>
      <c r="W21" s="6" t="str">
        <f t="shared" si="38"/>
        <v>*0</v>
      </c>
      <c r="X21" s="6" t="str">
        <f t="shared" si="38"/>
        <v>*0</v>
      </c>
      <c r="Y21" s="6" t="str">
        <f t="shared" si="38"/>
        <v>*0.0006</v>
      </c>
      <c r="Z21" s="6" t="str">
        <f t="shared" si="38"/>
        <v>*0</v>
      </c>
      <c r="AA21" s="6" t="str">
        <f t="shared" si="38"/>
        <v>*0</v>
      </c>
      <c r="AB21" s="6" t="str">
        <f t="shared" si="38"/>
        <v>*0</v>
      </c>
      <c r="AC21" s="6" t="str">
        <f t="shared" ref="AC21" si="39">IF(AC55 &lt; 0.01, "*" &amp; TEXT(AC55, "General"), IF(AND(AC55 &gt; 0.01, AC55 &lt; 0.05), "**" &amp; TEXT(AC55, "General"), AC55))</f>
        <v>**0.0295</v>
      </c>
    </row>
    <row r="22" spans="1:29">
      <c r="A22" t="s">
        <v>231</v>
      </c>
      <c r="B22" s="6" t="str">
        <f t="shared" ref="B22:AB22" si="40">IF(B56 &lt; 0.01, "*" &amp; TEXT(B56, "General"), IF(AND(B56 &gt; 0.01, B56 &lt; 0.05), "**" &amp; TEXT(B56, "General"), B56))</f>
        <v>*0</v>
      </c>
      <c r="C22" s="6" t="str">
        <f t="shared" si="40"/>
        <v>*0</v>
      </c>
      <c r="D22" s="6" t="str">
        <f t="shared" si="40"/>
        <v>*0.0009</v>
      </c>
      <c r="E22" s="6" t="str">
        <f t="shared" si="40"/>
        <v>*0</v>
      </c>
      <c r="F22" s="6" t="str">
        <f t="shared" si="40"/>
        <v>*0</v>
      </c>
      <c r="G22" s="6" t="str">
        <f t="shared" si="40"/>
        <v>*0</v>
      </c>
      <c r="H22" s="6" t="str">
        <f t="shared" si="40"/>
        <v>*0.0012</v>
      </c>
      <c r="I22" s="6" t="str">
        <f t="shared" si="40"/>
        <v>*0.0003</v>
      </c>
      <c r="J22" s="6" t="str">
        <f t="shared" si="40"/>
        <v>*0.0006</v>
      </c>
      <c r="K22" s="6" t="str">
        <f t="shared" si="40"/>
        <v>**0.0164</v>
      </c>
      <c r="L22" s="6">
        <f t="shared" si="40"/>
        <v>0.13220000000000001</v>
      </c>
      <c r="M22" s="6" t="str">
        <f t="shared" si="40"/>
        <v>*0</v>
      </c>
      <c r="N22" s="6" t="str">
        <f t="shared" si="40"/>
        <v>**0.0151</v>
      </c>
      <c r="O22" s="6" t="str">
        <f t="shared" si="40"/>
        <v>*0.0058</v>
      </c>
      <c r="P22" s="6" t="str">
        <f t="shared" si="40"/>
        <v>*0.0001</v>
      </c>
      <c r="Q22" s="6" t="str">
        <f t="shared" si="40"/>
        <v>*0.0002</v>
      </c>
      <c r="R22" s="6" t="str">
        <f t="shared" si="40"/>
        <v>*0.0066</v>
      </c>
      <c r="S22" s="6" t="str">
        <f t="shared" si="40"/>
        <v>*0.0087</v>
      </c>
      <c r="T22" s="6" t="str">
        <f t="shared" si="40"/>
        <v>**0.0211</v>
      </c>
      <c r="U22" s="6" t="str">
        <f t="shared" si="40"/>
        <v>*0.0005</v>
      </c>
      <c r="V22" s="6">
        <f t="shared" si="40"/>
        <v>1</v>
      </c>
      <c r="W22" s="6" t="str">
        <f t="shared" si="40"/>
        <v>*0</v>
      </c>
      <c r="X22" s="6" t="str">
        <f t="shared" si="40"/>
        <v>*0</v>
      </c>
      <c r="Y22" s="6" t="str">
        <f t="shared" si="40"/>
        <v>*0</v>
      </c>
      <c r="Z22" s="6">
        <f t="shared" si="40"/>
        <v>7.3300000000000004E-2</v>
      </c>
      <c r="AA22" s="6" t="str">
        <f t="shared" si="40"/>
        <v>*0.0005</v>
      </c>
      <c r="AB22" s="6" t="str">
        <f t="shared" si="40"/>
        <v>*0.0056</v>
      </c>
      <c r="AC22" s="6" t="str">
        <f t="shared" ref="AC22" si="41">IF(AC56 &lt; 0.01, "*" &amp; TEXT(AC56, "General"), IF(AND(AC56 &gt; 0.01, AC56 &lt; 0.05), "**" &amp; TEXT(AC56, "General"), AC56))</f>
        <v>*0</v>
      </c>
    </row>
    <row r="23" spans="1:29">
      <c r="A23" t="s">
        <v>232</v>
      </c>
      <c r="B23" s="6" t="str">
        <f t="shared" ref="B23:AB23" si="42">IF(B57 &lt; 0.01, "*" &amp; TEXT(B57, "General"), IF(AND(B57 &gt; 0.01, B57 &lt; 0.05), "**" &amp; TEXT(B57, "General"), B57))</f>
        <v>*0.0003</v>
      </c>
      <c r="C23" s="6" t="str">
        <f t="shared" si="42"/>
        <v>*0.0001</v>
      </c>
      <c r="D23" s="6" t="str">
        <f t="shared" si="42"/>
        <v>*0.0001</v>
      </c>
      <c r="E23" s="6" t="str">
        <f t="shared" si="42"/>
        <v>*0</v>
      </c>
      <c r="F23" s="6" t="str">
        <f t="shared" si="42"/>
        <v>*0.0001</v>
      </c>
      <c r="G23" s="6" t="str">
        <f t="shared" si="42"/>
        <v>*0.0001</v>
      </c>
      <c r="H23" s="6" t="str">
        <f t="shared" si="42"/>
        <v>*0.001</v>
      </c>
      <c r="I23" s="6" t="str">
        <f t="shared" si="42"/>
        <v>*0.0004</v>
      </c>
      <c r="J23" s="6" t="str">
        <f t="shared" si="42"/>
        <v>**0.0179</v>
      </c>
      <c r="K23" s="6" t="str">
        <f t="shared" si="42"/>
        <v>*0.0001</v>
      </c>
      <c r="L23" s="6">
        <f t="shared" si="42"/>
        <v>9.1600000000000001E-2</v>
      </c>
      <c r="M23" s="6" t="str">
        <f t="shared" si="42"/>
        <v>*0</v>
      </c>
      <c r="N23" s="6">
        <f t="shared" si="42"/>
        <v>0.16919999999999999</v>
      </c>
      <c r="O23" s="6" t="str">
        <f t="shared" si="42"/>
        <v>*0.0001</v>
      </c>
      <c r="P23" s="6" t="str">
        <f t="shared" si="42"/>
        <v>*0</v>
      </c>
      <c r="Q23" s="6" t="str">
        <f t="shared" si="42"/>
        <v>*0</v>
      </c>
      <c r="R23" s="6" t="str">
        <f t="shared" si="42"/>
        <v>*0</v>
      </c>
      <c r="S23" s="6" t="str">
        <f t="shared" si="42"/>
        <v>*0.0027</v>
      </c>
      <c r="T23" s="6" t="str">
        <f t="shared" si="42"/>
        <v>**0.0104</v>
      </c>
      <c r="U23" s="6" t="str">
        <f t="shared" si="42"/>
        <v>*0.0006</v>
      </c>
      <c r="V23" s="6" t="str">
        <f t="shared" si="42"/>
        <v>*0</v>
      </c>
      <c r="W23" s="6">
        <f t="shared" si="42"/>
        <v>1</v>
      </c>
      <c r="X23" s="6" t="str">
        <f t="shared" si="42"/>
        <v>**0.0126</v>
      </c>
      <c r="Y23" s="6" t="str">
        <f t="shared" si="42"/>
        <v>*0.0075</v>
      </c>
      <c r="Z23" s="6" t="str">
        <f t="shared" si="42"/>
        <v>*0</v>
      </c>
      <c r="AA23" s="6" t="str">
        <f t="shared" si="42"/>
        <v>*0.0023</v>
      </c>
      <c r="AB23" s="6" t="str">
        <f t="shared" si="42"/>
        <v>*0.003</v>
      </c>
      <c r="AC23" s="6" t="str">
        <f t="shared" ref="AC23" si="43">IF(AC57 &lt; 0.01, "*" &amp; TEXT(AC57, "General"), IF(AND(AC57 &gt; 0.01, AC57 &lt; 0.05), "**" &amp; TEXT(AC57, "General"), AC57))</f>
        <v>**0.0324</v>
      </c>
    </row>
    <row r="24" spans="1:29">
      <c r="A24" t="s">
        <v>233</v>
      </c>
      <c r="B24" s="6" t="str">
        <f t="shared" ref="B24:AB24" si="44">IF(B58 &lt; 0.01, "*" &amp; TEXT(B58, "General"), IF(AND(B58 &gt; 0.01, B58 &lt; 0.05), "**" &amp; TEXT(B58, "General"), B58))</f>
        <v>*0.0004</v>
      </c>
      <c r="C24" s="6" t="str">
        <f t="shared" si="44"/>
        <v>*0.0003</v>
      </c>
      <c r="D24" s="6" t="str">
        <f t="shared" si="44"/>
        <v>*0.0003</v>
      </c>
      <c r="E24" s="6" t="str">
        <f t="shared" si="44"/>
        <v>*0</v>
      </c>
      <c r="F24" s="6" t="str">
        <f t="shared" si="44"/>
        <v>*0.0011</v>
      </c>
      <c r="G24" s="6" t="str">
        <f t="shared" si="44"/>
        <v>*0.0003</v>
      </c>
      <c r="H24" s="6" t="str">
        <f t="shared" si="44"/>
        <v>*0.0083</v>
      </c>
      <c r="I24" s="6" t="str">
        <f t="shared" si="44"/>
        <v>*0.0012</v>
      </c>
      <c r="J24" s="6" t="str">
        <f t="shared" si="44"/>
        <v>*0.0094</v>
      </c>
      <c r="K24" s="6" t="str">
        <f t="shared" si="44"/>
        <v>*0</v>
      </c>
      <c r="L24" s="6" t="str">
        <f t="shared" si="44"/>
        <v>**0.04</v>
      </c>
      <c r="M24" s="6" t="str">
        <f t="shared" si="44"/>
        <v>*0</v>
      </c>
      <c r="N24" s="6">
        <f t="shared" si="44"/>
        <v>7.4800000000000005E-2</v>
      </c>
      <c r="O24" s="6" t="str">
        <f t="shared" si="44"/>
        <v>*0</v>
      </c>
      <c r="P24" s="6" t="str">
        <f t="shared" si="44"/>
        <v>*0</v>
      </c>
      <c r="Q24" s="6" t="str">
        <f t="shared" si="44"/>
        <v>*0</v>
      </c>
      <c r="R24" s="6" t="str">
        <f t="shared" si="44"/>
        <v>*0.0001</v>
      </c>
      <c r="S24" s="6">
        <f t="shared" si="44"/>
        <v>5.8500000000000003E-2</v>
      </c>
      <c r="T24" s="6" t="str">
        <f t="shared" si="44"/>
        <v>*0.0024</v>
      </c>
      <c r="U24" s="6" t="str">
        <f t="shared" si="44"/>
        <v>*0</v>
      </c>
      <c r="V24" s="6" t="str">
        <f t="shared" si="44"/>
        <v>*0.0003</v>
      </c>
      <c r="W24" s="6">
        <f t="shared" si="44"/>
        <v>0.157</v>
      </c>
      <c r="X24" s="6">
        <f t="shared" si="44"/>
        <v>1</v>
      </c>
      <c r="Y24" s="6" t="str">
        <f t="shared" si="44"/>
        <v>*0</v>
      </c>
      <c r="Z24" s="6" t="str">
        <f t="shared" si="44"/>
        <v>*0</v>
      </c>
      <c r="AA24" s="6" t="str">
        <f t="shared" si="44"/>
        <v>*0.0009</v>
      </c>
      <c r="AB24" s="6" t="str">
        <f t="shared" si="44"/>
        <v>*0.0033</v>
      </c>
      <c r="AC24" s="6" t="str">
        <f t="shared" ref="AC24" si="45">IF(AC58 &lt; 0.01, "*" &amp; TEXT(AC58, "General"), IF(AND(AC58 &gt; 0.01, AC58 &lt; 0.05), "**" &amp; TEXT(AC58, "General"), AC58))</f>
        <v>*0.0087</v>
      </c>
    </row>
    <row r="25" spans="1:29">
      <c r="A25" t="s">
        <v>234</v>
      </c>
      <c r="B25" s="6" t="str">
        <f t="shared" ref="B25:AB25" si="46">IF(B59 &lt; 0.01, "*" &amp; TEXT(B59, "General"), IF(AND(B59 &gt; 0.01, B59 &lt; 0.05), "**" &amp; TEXT(B59, "General"), B59))</f>
        <v>*0</v>
      </c>
      <c r="C25" s="6" t="str">
        <f t="shared" si="46"/>
        <v>*0.0001</v>
      </c>
      <c r="D25" s="6" t="str">
        <f t="shared" si="46"/>
        <v>*0</v>
      </c>
      <c r="E25" s="6" t="str">
        <f t="shared" si="46"/>
        <v>*0</v>
      </c>
      <c r="F25" s="6" t="str">
        <f t="shared" si="46"/>
        <v>*0</v>
      </c>
      <c r="G25" s="6" t="str">
        <f t="shared" si="46"/>
        <v>*0</v>
      </c>
      <c r="H25" s="6" t="str">
        <f t="shared" si="46"/>
        <v>**0.0287</v>
      </c>
      <c r="I25" s="6" t="str">
        <f t="shared" si="46"/>
        <v>**0.0189</v>
      </c>
      <c r="J25" s="6" t="str">
        <f t="shared" si="46"/>
        <v>**0.0332</v>
      </c>
      <c r="K25" s="6" t="str">
        <f t="shared" si="46"/>
        <v>*0</v>
      </c>
      <c r="L25" s="6">
        <f t="shared" si="46"/>
        <v>6.9199999999999998E-2</v>
      </c>
      <c r="M25" s="6" t="str">
        <f t="shared" si="46"/>
        <v>*0</v>
      </c>
      <c r="N25" s="6" t="str">
        <f t="shared" si="46"/>
        <v>*0.0022</v>
      </c>
      <c r="O25" s="6" t="str">
        <f t="shared" si="46"/>
        <v>*0</v>
      </c>
      <c r="P25" s="6" t="str">
        <f t="shared" si="46"/>
        <v>*0</v>
      </c>
      <c r="Q25" s="6" t="str">
        <f t="shared" si="46"/>
        <v>*0</v>
      </c>
      <c r="R25" s="6" t="str">
        <f t="shared" si="46"/>
        <v>*0</v>
      </c>
      <c r="S25" s="6" t="str">
        <f t="shared" si="46"/>
        <v>*0</v>
      </c>
      <c r="T25" s="6" t="str">
        <f t="shared" si="46"/>
        <v>*0</v>
      </c>
      <c r="U25" s="6" t="str">
        <f t="shared" si="46"/>
        <v>*0.0003</v>
      </c>
      <c r="V25" s="6" t="str">
        <f t="shared" si="46"/>
        <v>*0</v>
      </c>
      <c r="W25" s="6" t="str">
        <f t="shared" si="46"/>
        <v>*0</v>
      </c>
      <c r="X25" s="6" t="str">
        <f t="shared" si="46"/>
        <v>*0</v>
      </c>
      <c r="Y25" s="6">
        <f t="shared" si="46"/>
        <v>1</v>
      </c>
      <c r="Z25" s="6" t="str">
        <f t="shared" si="46"/>
        <v>*0</v>
      </c>
      <c r="AA25" s="6" t="str">
        <f t="shared" si="46"/>
        <v>*0</v>
      </c>
      <c r="AB25" s="6" t="str">
        <f t="shared" si="46"/>
        <v>*0</v>
      </c>
      <c r="AC25" s="6" t="str">
        <f t="shared" ref="AC25" si="47">IF(AC59 &lt; 0.01, "*" &amp; TEXT(AC59, "General"), IF(AND(AC59 &gt; 0.01, AC59 &lt; 0.05), "**" &amp; TEXT(AC59, "General"), AC59))</f>
        <v>*0.0094</v>
      </c>
    </row>
    <row r="26" spans="1:29">
      <c r="A26" t="s">
        <v>235</v>
      </c>
      <c r="B26" s="6" t="str">
        <f t="shared" ref="B26:AB26" si="48">IF(B60 &lt; 0.01, "*" &amp; TEXT(B60, "General"), IF(AND(B60 &gt; 0.01, B60 &lt; 0.05), "**" &amp; TEXT(B60, "General"), B60))</f>
        <v>*0.0081</v>
      </c>
      <c r="C26" s="6" t="str">
        <f t="shared" si="48"/>
        <v>**0.0174</v>
      </c>
      <c r="D26" s="6" t="str">
        <f t="shared" si="48"/>
        <v>**0.0276</v>
      </c>
      <c r="E26" s="6" t="str">
        <f t="shared" si="48"/>
        <v>**0.0149</v>
      </c>
      <c r="F26" s="6" t="str">
        <f t="shared" si="48"/>
        <v>*0.001</v>
      </c>
      <c r="G26" s="6" t="str">
        <f t="shared" si="48"/>
        <v>*0.0001</v>
      </c>
      <c r="H26" s="6" t="str">
        <f t="shared" si="48"/>
        <v>*0.0081</v>
      </c>
      <c r="I26" s="6">
        <f t="shared" si="48"/>
        <v>0.1618</v>
      </c>
      <c r="J26" s="6" t="str">
        <f t="shared" si="48"/>
        <v>*0</v>
      </c>
      <c r="K26" s="6" t="str">
        <f t="shared" si="48"/>
        <v>**0.0334</v>
      </c>
      <c r="L26" s="6">
        <f t="shared" si="48"/>
        <v>0.93110000000000004</v>
      </c>
      <c r="M26" s="6" t="str">
        <f t="shared" si="48"/>
        <v>*0</v>
      </c>
      <c r="N26" s="6" t="str">
        <f t="shared" si="48"/>
        <v>*0.0013</v>
      </c>
      <c r="O26" s="6" t="str">
        <f t="shared" si="48"/>
        <v>*0</v>
      </c>
      <c r="P26" s="6" t="str">
        <f t="shared" si="48"/>
        <v>*0</v>
      </c>
      <c r="Q26" s="6" t="str">
        <f t="shared" si="48"/>
        <v>*0</v>
      </c>
      <c r="R26" s="6" t="str">
        <f t="shared" si="48"/>
        <v>**0.0125</v>
      </c>
      <c r="S26" s="6" t="str">
        <f t="shared" si="48"/>
        <v>**0.0157</v>
      </c>
      <c r="T26" s="6" t="str">
        <f t="shared" si="48"/>
        <v>**0.0204</v>
      </c>
      <c r="U26" s="6" t="str">
        <f t="shared" si="48"/>
        <v>*0.0022</v>
      </c>
      <c r="V26" s="6" t="str">
        <f t="shared" si="48"/>
        <v>*0.0093</v>
      </c>
      <c r="W26" s="6" t="str">
        <f t="shared" si="48"/>
        <v>**0.0286</v>
      </c>
      <c r="X26" s="6" t="str">
        <f t="shared" si="48"/>
        <v>*0.0078</v>
      </c>
      <c r="Y26" s="6" t="str">
        <f t="shared" si="48"/>
        <v>*0.0001</v>
      </c>
      <c r="Z26" s="6">
        <f t="shared" si="48"/>
        <v>1</v>
      </c>
      <c r="AA26" s="6" t="str">
        <f t="shared" si="48"/>
        <v>*0</v>
      </c>
      <c r="AB26" s="6" t="str">
        <f t="shared" si="48"/>
        <v>*0.0003</v>
      </c>
      <c r="AC26" s="6" t="str">
        <f t="shared" ref="AC26" si="49">IF(AC60 &lt; 0.01, "*" &amp; TEXT(AC60, "General"), IF(AND(AC60 &gt; 0.01, AC60 &lt; 0.05), "**" &amp; TEXT(AC60, "General"), AC60))</f>
        <v>*0</v>
      </c>
    </row>
    <row r="27" spans="1:29">
      <c r="A27" t="s">
        <v>236</v>
      </c>
      <c r="B27" s="6" t="str">
        <f t="shared" ref="B27:AB27" si="50">IF(B61 &lt; 0.01, "*" &amp; TEXT(B61, "General"), IF(AND(B61 &gt; 0.01, B61 &lt; 0.05), "**" &amp; TEXT(B61, "General"), B61))</f>
        <v>*0</v>
      </c>
      <c r="C27" s="6" t="str">
        <f t="shared" si="50"/>
        <v>*0.0015</v>
      </c>
      <c r="D27" s="6" t="str">
        <f t="shared" si="50"/>
        <v>*0.0021</v>
      </c>
      <c r="E27" s="6" t="str">
        <f t="shared" si="50"/>
        <v>*0.0003</v>
      </c>
      <c r="F27" s="6" t="str">
        <f t="shared" si="50"/>
        <v>*0.0032</v>
      </c>
      <c r="G27" s="6" t="str">
        <f t="shared" si="50"/>
        <v>*0.0014</v>
      </c>
      <c r="H27" s="6" t="str">
        <f t="shared" si="50"/>
        <v>*0.0015</v>
      </c>
      <c r="I27" s="6">
        <f t="shared" si="50"/>
        <v>0.24310000000000001</v>
      </c>
      <c r="J27" s="6" t="str">
        <f t="shared" si="50"/>
        <v>*0</v>
      </c>
      <c r="K27" s="6" t="str">
        <f t="shared" si="50"/>
        <v>*0.0001</v>
      </c>
      <c r="L27" s="6">
        <f t="shared" si="50"/>
        <v>0.20660000000000001</v>
      </c>
      <c r="M27" s="6" t="str">
        <f t="shared" si="50"/>
        <v>*0</v>
      </c>
      <c r="N27" s="6" t="str">
        <f t="shared" si="50"/>
        <v>**0.0152</v>
      </c>
      <c r="O27" s="6" t="str">
        <f t="shared" si="50"/>
        <v>*0</v>
      </c>
      <c r="P27" s="6" t="str">
        <f t="shared" si="50"/>
        <v>*0</v>
      </c>
      <c r="Q27" s="6" t="str">
        <f t="shared" si="50"/>
        <v>*0</v>
      </c>
      <c r="R27" s="6" t="str">
        <f t="shared" si="50"/>
        <v>*0</v>
      </c>
      <c r="S27" s="6" t="str">
        <f t="shared" si="50"/>
        <v>*0</v>
      </c>
      <c r="T27" s="6" t="str">
        <f t="shared" si="50"/>
        <v>*0.0001</v>
      </c>
      <c r="U27" s="6" t="str">
        <f t="shared" si="50"/>
        <v>*0.0002</v>
      </c>
      <c r="V27" s="6" t="str">
        <f t="shared" si="50"/>
        <v>*0</v>
      </c>
      <c r="W27" s="6" t="str">
        <f t="shared" si="50"/>
        <v>*0</v>
      </c>
      <c r="X27" s="6" t="str">
        <f t="shared" si="50"/>
        <v>*0</v>
      </c>
      <c r="Y27" s="6" t="str">
        <f t="shared" si="50"/>
        <v>*0</v>
      </c>
      <c r="Z27" s="6" t="str">
        <f t="shared" si="50"/>
        <v>*0</v>
      </c>
      <c r="AA27" s="6">
        <f t="shared" si="50"/>
        <v>1</v>
      </c>
      <c r="AB27" s="6" t="str">
        <f t="shared" si="50"/>
        <v>**0.0223</v>
      </c>
      <c r="AC27" s="6" t="str">
        <f t="shared" ref="AC27" si="51">IF(AC61 &lt; 0.01, "*" &amp; TEXT(AC61, "General"), IF(AND(AC61 &gt; 0.01, AC61 &lt; 0.05), "**" &amp; TEXT(AC61, "General"), AC61))</f>
        <v>*0</v>
      </c>
    </row>
    <row r="28" spans="1:29">
      <c r="A28" t="s">
        <v>237</v>
      </c>
      <c r="B28" s="6" t="str">
        <f t="shared" ref="B28:AB28" si="52">IF(B62 &lt; 0.01, "*" &amp; TEXT(B62, "General"), IF(AND(B62 &gt; 0.01, B62 &lt; 0.05), "**" &amp; TEXT(B62, "General"), B62))</f>
        <v>*0</v>
      </c>
      <c r="C28" s="6" t="str">
        <f t="shared" si="52"/>
        <v>*0.0014</v>
      </c>
      <c r="D28" s="6" t="str">
        <f t="shared" si="52"/>
        <v>*0.0053</v>
      </c>
      <c r="E28" s="6" t="str">
        <f t="shared" si="52"/>
        <v>**0.0242</v>
      </c>
      <c r="F28" s="6" t="str">
        <f t="shared" si="52"/>
        <v>*0.0084</v>
      </c>
      <c r="G28" s="6" t="str">
        <f t="shared" si="52"/>
        <v>*0.0001</v>
      </c>
      <c r="H28" s="6" t="str">
        <f t="shared" si="52"/>
        <v>*0.0053</v>
      </c>
      <c r="I28" s="6" t="str">
        <f t="shared" si="52"/>
        <v>**0.0472</v>
      </c>
      <c r="J28" s="6" t="str">
        <f t="shared" si="52"/>
        <v>*0.0001</v>
      </c>
      <c r="K28" s="6" t="str">
        <f t="shared" si="52"/>
        <v>*0</v>
      </c>
      <c r="L28" s="6">
        <f t="shared" si="52"/>
        <v>0.31740000000000002</v>
      </c>
      <c r="M28" s="6" t="str">
        <f t="shared" si="52"/>
        <v>*0</v>
      </c>
      <c r="N28" s="6" t="str">
        <f t="shared" si="52"/>
        <v>*0.002</v>
      </c>
      <c r="O28" s="6" t="str">
        <f t="shared" si="52"/>
        <v>*0</v>
      </c>
      <c r="P28" s="6" t="str">
        <f t="shared" si="52"/>
        <v>*0</v>
      </c>
      <c r="Q28" s="6" t="str">
        <f t="shared" si="52"/>
        <v>*0</v>
      </c>
      <c r="R28" s="6" t="str">
        <f t="shared" si="52"/>
        <v>*0</v>
      </c>
      <c r="S28" s="6" t="str">
        <f t="shared" si="52"/>
        <v>*0</v>
      </c>
      <c r="T28" s="6" t="str">
        <f t="shared" si="52"/>
        <v>*0.0001</v>
      </c>
      <c r="U28" s="6" t="str">
        <f t="shared" si="52"/>
        <v>*0.0016</v>
      </c>
      <c r="V28" s="6" t="str">
        <f t="shared" si="52"/>
        <v>*0</v>
      </c>
      <c r="W28" s="6" t="str">
        <f t="shared" si="52"/>
        <v>*0</v>
      </c>
      <c r="X28" s="6" t="str">
        <f t="shared" si="52"/>
        <v>*0</v>
      </c>
      <c r="Y28" s="6" t="str">
        <f t="shared" si="52"/>
        <v>*0</v>
      </c>
      <c r="Z28" s="6" t="str">
        <f t="shared" si="52"/>
        <v>*0</v>
      </c>
      <c r="AA28" s="6">
        <f t="shared" si="52"/>
        <v>8.8099999999999998E-2</v>
      </c>
      <c r="AB28" s="6">
        <f t="shared" si="52"/>
        <v>1</v>
      </c>
      <c r="AC28" s="6" t="str">
        <f t="shared" ref="AC28" si="53">IF(AC62 &lt; 0.01, "*" &amp; TEXT(AC62, "General"), IF(AND(AC62 &gt; 0.01, AC62 &lt; 0.05), "**" &amp; TEXT(AC62, "General"), AC62))</f>
        <v>*0</v>
      </c>
    </row>
    <row r="29" spans="1:29">
      <c r="A29" t="s">
        <v>238</v>
      </c>
      <c r="B29" s="6" t="str">
        <f t="shared" ref="B29:AB29" si="54">IF(B63 &lt; 0.01, "*" &amp; TEXT(B63, "General"), IF(AND(B63 &gt; 0.01, B63 &lt; 0.05), "**" &amp; TEXT(B63, "General"), B63))</f>
        <v>*0</v>
      </c>
      <c r="C29" s="6" t="str">
        <f t="shared" si="54"/>
        <v>*0</v>
      </c>
      <c r="D29" s="6" t="str">
        <f t="shared" si="54"/>
        <v>*0</v>
      </c>
      <c r="E29" s="6" t="str">
        <f t="shared" si="54"/>
        <v>**0.0487</v>
      </c>
      <c r="F29" s="6" t="str">
        <f t="shared" si="54"/>
        <v>*0.0006</v>
      </c>
      <c r="G29" s="6" t="str">
        <f t="shared" si="54"/>
        <v>*0.0003</v>
      </c>
      <c r="H29" s="6" t="str">
        <f t="shared" si="54"/>
        <v>**0.0487</v>
      </c>
      <c r="I29" s="6">
        <f t="shared" si="54"/>
        <v>0.08</v>
      </c>
      <c r="J29" s="6" t="str">
        <f t="shared" si="54"/>
        <v>**0.0126</v>
      </c>
      <c r="K29" s="6" t="str">
        <f t="shared" si="54"/>
        <v>*0.0001</v>
      </c>
      <c r="L29" s="6">
        <f t="shared" si="54"/>
        <v>0.54510000000000003</v>
      </c>
      <c r="M29" s="6" t="str">
        <f t="shared" si="54"/>
        <v>*0</v>
      </c>
      <c r="N29" s="6" t="str">
        <f t="shared" si="54"/>
        <v>*0.0001</v>
      </c>
      <c r="O29" s="6" t="str">
        <f t="shared" si="54"/>
        <v>*0</v>
      </c>
      <c r="P29" s="6" t="str">
        <f t="shared" si="54"/>
        <v>*0</v>
      </c>
      <c r="Q29" s="6" t="str">
        <f t="shared" si="54"/>
        <v>*0</v>
      </c>
      <c r="R29" s="6" t="str">
        <f t="shared" si="54"/>
        <v>*0</v>
      </c>
      <c r="S29" s="6" t="str">
        <f t="shared" si="54"/>
        <v>*0</v>
      </c>
      <c r="T29" s="6" t="str">
        <f t="shared" si="54"/>
        <v>*0</v>
      </c>
      <c r="U29" s="6" t="str">
        <f t="shared" si="54"/>
        <v>*0.0092</v>
      </c>
      <c r="V29" s="6" t="str">
        <f t="shared" si="54"/>
        <v>*0</v>
      </c>
      <c r="W29" s="6" t="str">
        <f t="shared" si="54"/>
        <v>*0</v>
      </c>
      <c r="X29" s="6" t="str">
        <f t="shared" si="54"/>
        <v>*0</v>
      </c>
      <c r="Y29" s="6" t="str">
        <f t="shared" si="54"/>
        <v>**0.0322</v>
      </c>
      <c r="Z29" s="6" t="str">
        <f t="shared" si="54"/>
        <v>*0</v>
      </c>
      <c r="AA29" s="6" t="str">
        <f t="shared" si="54"/>
        <v>*0</v>
      </c>
      <c r="AB29" s="6" t="str">
        <f t="shared" si="54"/>
        <v>*0</v>
      </c>
      <c r="AC29" s="6">
        <f t="shared" ref="AC29" si="55">IF(AC63 &lt; 0.01, "*" &amp; TEXT(AC63, "General"), IF(AND(AC63 &gt; 0.01, AC63 &lt; 0.05), "**" &amp; TEXT(AC63, "General"), AC63))</f>
        <v>1</v>
      </c>
    </row>
    <row r="31" spans="1:29">
      <c r="A31" t="s">
        <v>65</v>
      </c>
    </row>
    <row r="32" spans="1:29">
      <c r="A32" t="s">
        <v>240</v>
      </c>
    </row>
    <row r="33" spans="1:29">
      <c r="A33" t="s">
        <v>239</v>
      </c>
      <c r="B33">
        <v>0.01</v>
      </c>
      <c r="C33">
        <v>0.05</v>
      </c>
    </row>
    <row r="35" spans="1:29">
      <c r="B35" t="s">
        <v>183</v>
      </c>
      <c r="C35" t="s">
        <v>184</v>
      </c>
      <c r="D35" t="s">
        <v>185</v>
      </c>
      <c r="E35" t="s">
        <v>186</v>
      </c>
      <c r="F35" t="s">
        <v>187</v>
      </c>
      <c r="G35" t="s">
        <v>188</v>
      </c>
      <c r="H35" t="s">
        <v>189</v>
      </c>
      <c r="I35" t="s">
        <v>190</v>
      </c>
      <c r="J35" t="s">
        <v>191</v>
      </c>
      <c r="K35" t="s">
        <v>192</v>
      </c>
      <c r="L35" t="s">
        <v>193</v>
      </c>
      <c r="M35" t="s">
        <v>194</v>
      </c>
      <c r="N35" t="s">
        <v>195</v>
      </c>
      <c r="O35" t="s">
        <v>196</v>
      </c>
      <c r="P35" t="s">
        <v>197</v>
      </c>
      <c r="Q35" t="s">
        <v>198</v>
      </c>
      <c r="R35" t="s">
        <v>199</v>
      </c>
      <c r="S35" t="s">
        <v>200</v>
      </c>
      <c r="T35" t="s">
        <v>201</v>
      </c>
      <c r="U35" t="s">
        <v>202</v>
      </c>
      <c r="V35" t="s">
        <v>203</v>
      </c>
      <c r="W35" t="s">
        <v>204</v>
      </c>
      <c r="X35" t="s">
        <v>205</v>
      </c>
      <c r="Y35" t="s">
        <v>206</v>
      </c>
      <c r="Z35" t="s">
        <v>207</v>
      </c>
      <c r="AA35" t="s">
        <v>208</v>
      </c>
      <c r="AB35" t="s">
        <v>209</v>
      </c>
      <c r="AC35" t="s">
        <v>210</v>
      </c>
    </row>
    <row r="36" spans="1:29">
      <c r="A36" t="s">
        <v>211</v>
      </c>
      <c r="B36">
        <v>1</v>
      </c>
      <c r="C36">
        <v>0</v>
      </c>
      <c r="D36">
        <v>1.06E-2</v>
      </c>
      <c r="E36">
        <v>0</v>
      </c>
      <c r="F36">
        <v>3.8E-3</v>
      </c>
      <c r="G36">
        <v>6.9999999999999999E-4</v>
      </c>
      <c r="H36">
        <v>0</v>
      </c>
      <c r="I36">
        <v>8.0000000000000004E-4</v>
      </c>
      <c r="J36">
        <v>6.7000000000000002E-3</v>
      </c>
      <c r="K36">
        <v>1.1000000000000001E-3</v>
      </c>
      <c r="L36">
        <v>0.37030000000000002</v>
      </c>
      <c r="M36">
        <v>0</v>
      </c>
      <c r="N36">
        <v>2.9999999999999997E-4</v>
      </c>
      <c r="O36">
        <v>3.0999999999999999E-3</v>
      </c>
      <c r="P36">
        <v>0</v>
      </c>
      <c r="Q36">
        <v>0</v>
      </c>
      <c r="R36">
        <v>3.7000000000000002E-3</v>
      </c>
      <c r="S36">
        <v>5.4999999999999997E-3</v>
      </c>
      <c r="T36">
        <v>1.32E-2</v>
      </c>
      <c r="U36">
        <v>0</v>
      </c>
      <c r="V36">
        <v>6.9999999999999999E-4</v>
      </c>
      <c r="W36">
        <v>3.8E-3</v>
      </c>
      <c r="X36">
        <v>7.1000000000000004E-3</v>
      </c>
      <c r="Y36">
        <v>0</v>
      </c>
      <c r="Z36">
        <v>0</v>
      </c>
      <c r="AA36">
        <v>1E-3</v>
      </c>
      <c r="AB36">
        <v>5.5999999999999999E-3</v>
      </c>
      <c r="AC36">
        <v>0</v>
      </c>
    </row>
    <row r="37" spans="1:29">
      <c r="A37" t="s">
        <v>212</v>
      </c>
      <c r="B37">
        <v>2.0000000000000001E-4</v>
      </c>
      <c r="C37">
        <v>1</v>
      </c>
      <c r="D37">
        <v>1E-4</v>
      </c>
      <c r="E37">
        <v>0</v>
      </c>
      <c r="F37">
        <v>4.7000000000000002E-3</v>
      </c>
      <c r="G37">
        <v>1.8E-3</v>
      </c>
      <c r="H37">
        <v>5.9999999999999995E-4</v>
      </c>
      <c r="I37">
        <v>1.2999999999999999E-3</v>
      </c>
      <c r="J37">
        <v>3.2099999999999997E-2</v>
      </c>
      <c r="K37">
        <v>0</v>
      </c>
      <c r="L37">
        <v>0.3029</v>
      </c>
      <c r="M37">
        <v>1.7399999999999999E-2</v>
      </c>
      <c r="N37">
        <v>4.1999999999999997E-3</v>
      </c>
      <c r="O37">
        <v>3.3000000000000002E-2</v>
      </c>
      <c r="P37">
        <v>2.9999999999999997E-4</v>
      </c>
      <c r="Q37">
        <v>2.0000000000000001E-4</v>
      </c>
      <c r="R37">
        <v>5.1000000000000004E-3</v>
      </c>
      <c r="S37">
        <v>4.7000000000000002E-3</v>
      </c>
      <c r="T37">
        <v>1.6000000000000001E-3</v>
      </c>
      <c r="U37">
        <v>0</v>
      </c>
      <c r="V37">
        <v>1.6000000000000001E-3</v>
      </c>
      <c r="W37">
        <v>1.8E-3</v>
      </c>
      <c r="X37">
        <v>2.9999999999999997E-4</v>
      </c>
      <c r="Y37">
        <v>0</v>
      </c>
      <c r="Z37">
        <v>0</v>
      </c>
      <c r="AA37">
        <v>5.9999999999999995E-4</v>
      </c>
      <c r="AB37">
        <v>0</v>
      </c>
      <c r="AC37">
        <v>0</v>
      </c>
    </row>
    <row r="38" spans="1:29">
      <c r="A38" t="s">
        <v>213</v>
      </c>
      <c r="B38">
        <v>1E-4</v>
      </c>
      <c r="C38">
        <v>2.0000000000000001E-4</v>
      </c>
      <c r="D38">
        <v>1</v>
      </c>
      <c r="E38">
        <v>0</v>
      </c>
      <c r="F38">
        <v>2.0999999999999999E-3</v>
      </c>
      <c r="G38">
        <v>1.1000000000000001E-3</v>
      </c>
      <c r="H38">
        <v>2.7000000000000001E-3</v>
      </c>
      <c r="I38">
        <v>2.2000000000000001E-3</v>
      </c>
      <c r="J38">
        <v>3.5900000000000001E-2</v>
      </c>
      <c r="K38">
        <v>0</v>
      </c>
      <c r="L38">
        <v>0.26279999999999998</v>
      </c>
      <c r="M38">
        <v>9.4000000000000004E-3</v>
      </c>
      <c r="N38">
        <v>4.3E-3</v>
      </c>
      <c r="O38">
        <v>1.7899999999999999E-2</v>
      </c>
      <c r="P38">
        <v>0</v>
      </c>
      <c r="Q38">
        <v>0</v>
      </c>
      <c r="R38">
        <v>2.5999999999999999E-3</v>
      </c>
      <c r="S38">
        <v>1.12E-2</v>
      </c>
      <c r="T38">
        <v>2.0999999999999999E-3</v>
      </c>
      <c r="U38">
        <v>0</v>
      </c>
      <c r="V38">
        <v>6.9999999999999999E-4</v>
      </c>
      <c r="W38">
        <v>5.7000000000000002E-3</v>
      </c>
      <c r="X38">
        <v>1.1000000000000001E-3</v>
      </c>
      <c r="Y38">
        <v>1E-4</v>
      </c>
      <c r="Z38">
        <v>0</v>
      </c>
      <c r="AA38">
        <v>1.6799999999999999E-2</v>
      </c>
      <c r="AB38">
        <v>2.8E-3</v>
      </c>
      <c r="AC38">
        <v>1E-4</v>
      </c>
    </row>
    <row r="39" spans="1:29">
      <c r="A39" t="s">
        <v>214</v>
      </c>
      <c r="B39">
        <v>0</v>
      </c>
      <c r="C39">
        <v>0</v>
      </c>
      <c r="D39">
        <v>0</v>
      </c>
      <c r="E39">
        <v>1</v>
      </c>
      <c r="F39">
        <v>1E-4</v>
      </c>
      <c r="G39">
        <v>1.6999999999999999E-3</v>
      </c>
      <c r="H39">
        <v>2.5999999999999999E-3</v>
      </c>
      <c r="I39">
        <v>4.0000000000000001E-3</v>
      </c>
      <c r="J39">
        <v>7.1999999999999998E-3</v>
      </c>
      <c r="K39">
        <v>0</v>
      </c>
      <c r="L39">
        <v>0.27629999999999999</v>
      </c>
      <c r="M39">
        <v>1E-4</v>
      </c>
      <c r="N39">
        <v>3.3999999999999998E-3</v>
      </c>
      <c r="O39">
        <v>0</v>
      </c>
      <c r="P39">
        <v>0</v>
      </c>
      <c r="Q39">
        <v>0</v>
      </c>
      <c r="R39">
        <v>0</v>
      </c>
      <c r="S39">
        <v>2.0000000000000001E-4</v>
      </c>
      <c r="T39">
        <v>0</v>
      </c>
      <c r="U39">
        <v>1E-4</v>
      </c>
      <c r="V39">
        <v>0</v>
      </c>
      <c r="W39">
        <v>5.0000000000000001E-4</v>
      </c>
      <c r="X39">
        <v>0</v>
      </c>
      <c r="Y39">
        <v>1.6999999999999999E-3</v>
      </c>
      <c r="Z39">
        <v>0</v>
      </c>
      <c r="AA39">
        <v>0</v>
      </c>
      <c r="AB39">
        <v>0</v>
      </c>
      <c r="AC39">
        <v>2.5999999999999999E-3</v>
      </c>
    </row>
    <row r="40" spans="1:29">
      <c r="A40" t="s">
        <v>215</v>
      </c>
      <c r="B40">
        <v>5.21E-2</v>
      </c>
      <c r="C40">
        <v>1.6E-2</v>
      </c>
      <c r="D40">
        <v>2.12E-2</v>
      </c>
      <c r="E40">
        <v>1.21E-2</v>
      </c>
      <c r="F40">
        <v>1</v>
      </c>
      <c r="G40">
        <v>0</v>
      </c>
      <c r="H40">
        <v>0</v>
      </c>
      <c r="I40">
        <v>1.0699999999999999E-2</v>
      </c>
      <c r="J40">
        <v>0.01</v>
      </c>
      <c r="K40">
        <v>0.11509999999999999</v>
      </c>
      <c r="L40">
        <v>1.8E-3</v>
      </c>
      <c r="M40">
        <v>3.7000000000000002E-3</v>
      </c>
      <c r="N40">
        <v>1.1900000000000001E-2</v>
      </c>
      <c r="O40">
        <v>1.2999999999999999E-3</v>
      </c>
      <c r="P40">
        <v>5.9999999999999995E-4</v>
      </c>
      <c r="Q40">
        <v>5.9999999999999995E-4</v>
      </c>
      <c r="R40">
        <v>5.1999999999999998E-2</v>
      </c>
      <c r="S40">
        <v>1.5900000000000001E-2</v>
      </c>
      <c r="T40">
        <v>2.1299999999999999E-2</v>
      </c>
      <c r="U40">
        <v>1.21E-2</v>
      </c>
      <c r="V40">
        <v>3.3999999999999998E-3</v>
      </c>
      <c r="W40">
        <v>2.9999999999999997E-4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t="s">
        <v>216</v>
      </c>
      <c r="B41">
        <v>2.9000000000000001E-2</v>
      </c>
      <c r="C41">
        <v>2.7000000000000001E-3</v>
      </c>
      <c r="D41">
        <v>2.0000000000000001E-4</v>
      </c>
      <c r="E41">
        <v>2.0000000000000001E-4</v>
      </c>
      <c r="F41">
        <v>5.0000000000000001E-4</v>
      </c>
      <c r="G41">
        <v>1</v>
      </c>
      <c r="H41">
        <v>5.0700000000000002E-2</v>
      </c>
      <c r="I41">
        <v>1.7600000000000001E-2</v>
      </c>
      <c r="J41">
        <v>4.3700000000000003E-2</v>
      </c>
      <c r="K41">
        <v>7.4499999999999997E-2</v>
      </c>
      <c r="L41">
        <v>7.0000000000000001E-3</v>
      </c>
      <c r="M41">
        <v>2.29E-2</v>
      </c>
      <c r="N41">
        <v>1E-4</v>
      </c>
      <c r="O41">
        <v>0</v>
      </c>
      <c r="P41">
        <v>1E-4</v>
      </c>
      <c r="Q41">
        <v>1E-4</v>
      </c>
      <c r="R41">
        <v>0.19470000000000001</v>
      </c>
      <c r="S41">
        <v>7.3400000000000007E-2</v>
      </c>
      <c r="T41">
        <v>1.0500000000000001E-2</v>
      </c>
      <c r="U41">
        <v>6.7999999999999996E-3</v>
      </c>
      <c r="V41">
        <v>2.9000000000000001E-2</v>
      </c>
      <c r="W41">
        <v>2.8E-3</v>
      </c>
      <c r="X41">
        <v>2.0000000000000001E-4</v>
      </c>
      <c r="Y41">
        <v>2.0000000000000001E-4</v>
      </c>
      <c r="Z41">
        <v>0</v>
      </c>
      <c r="AA41">
        <v>0</v>
      </c>
      <c r="AB41">
        <v>0</v>
      </c>
      <c r="AC41">
        <v>0</v>
      </c>
    </row>
    <row r="42" spans="1:29">
      <c r="A42" t="s">
        <v>217</v>
      </c>
      <c r="B42">
        <v>2.1999999999999999E-2</v>
      </c>
      <c r="C42">
        <v>3.3300000000000003E-2</v>
      </c>
      <c r="D42">
        <v>5.8599999999999999E-2</v>
      </c>
      <c r="E42">
        <v>2.0000000000000001E-4</v>
      </c>
      <c r="F42">
        <v>0.31950000000000001</v>
      </c>
      <c r="G42">
        <v>0.17499999999999999</v>
      </c>
      <c r="H42">
        <v>1</v>
      </c>
      <c r="I42">
        <v>0.13689999999999999</v>
      </c>
      <c r="J42">
        <v>2.53E-2</v>
      </c>
      <c r="K42">
        <v>1.9900000000000001E-2</v>
      </c>
      <c r="L42">
        <v>0.42599999999999999</v>
      </c>
      <c r="M42">
        <v>0.1111</v>
      </c>
      <c r="N42">
        <v>1E-4</v>
      </c>
      <c r="O42">
        <v>0</v>
      </c>
      <c r="P42">
        <v>0</v>
      </c>
      <c r="Q42">
        <v>0</v>
      </c>
      <c r="R42">
        <v>4.6899999999999997E-2</v>
      </c>
      <c r="S42">
        <v>4.6199999999999998E-2</v>
      </c>
      <c r="T42">
        <v>8.8200000000000001E-2</v>
      </c>
      <c r="U42">
        <v>2.2000000000000001E-3</v>
      </c>
      <c r="V42">
        <v>1.6899999999999998E-2</v>
      </c>
      <c r="W42">
        <v>7.3000000000000001E-3</v>
      </c>
      <c r="X42">
        <v>1.55E-2</v>
      </c>
      <c r="Y42">
        <v>0</v>
      </c>
      <c r="Z42">
        <v>2.1999999999999999E-2</v>
      </c>
      <c r="AA42">
        <v>3.3500000000000002E-2</v>
      </c>
      <c r="AB42">
        <v>5.8599999999999999E-2</v>
      </c>
      <c r="AC42">
        <v>2.0000000000000001E-4</v>
      </c>
    </row>
    <row r="43" spans="1:29">
      <c r="A43" t="s">
        <v>218</v>
      </c>
      <c r="B43">
        <v>1E-4</v>
      </c>
      <c r="C43">
        <v>0</v>
      </c>
      <c r="D43">
        <v>0</v>
      </c>
      <c r="E43">
        <v>0</v>
      </c>
      <c r="F43">
        <v>1E-4</v>
      </c>
      <c r="G43">
        <v>0</v>
      </c>
      <c r="H43">
        <v>1.1999999999999999E-3</v>
      </c>
      <c r="I43">
        <v>1</v>
      </c>
      <c r="J43">
        <v>0.18529999999999999</v>
      </c>
      <c r="K43">
        <v>1.29E-2</v>
      </c>
      <c r="L43">
        <v>3.8E-3</v>
      </c>
      <c r="M43">
        <v>0</v>
      </c>
      <c r="N43">
        <v>0</v>
      </c>
      <c r="O43">
        <v>4.0000000000000002E-4</v>
      </c>
      <c r="P43">
        <v>2.0000000000000001E-4</v>
      </c>
      <c r="Q43">
        <v>2.9999999999999997E-4</v>
      </c>
      <c r="R43">
        <v>1E-4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t="s">
        <v>219</v>
      </c>
      <c r="B44">
        <v>0.46789999999999998</v>
      </c>
      <c r="C44">
        <v>0.37140000000000001</v>
      </c>
      <c r="D44">
        <v>0.15279999999999999</v>
      </c>
      <c r="E44">
        <v>0.18190000000000001</v>
      </c>
      <c r="F44">
        <v>9.9000000000000008E-3</v>
      </c>
      <c r="G44">
        <v>3.09E-2</v>
      </c>
      <c r="H44">
        <v>0.438</v>
      </c>
      <c r="I44">
        <v>8.9999999999999998E-4</v>
      </c>
      <c r="J44">
        <v>1</v>
      </c>
      <c r="K44">
        <v>0.32150000000000001</v>
      </c>
      <c r="L44">
        <v>0.28320000000000001</v>
      </c>
      <c r="M44">
        <v>2.3099999999999999E-2</v>
      </c>
      <c r="N44">
        <v>5.0000000000000001E-4</v>
      </c>
      <c r="O44">
        <v>8.8000000000000005E-3</v>
      </c>
      <c r="P44">
        <v>1.7500000000000002E-2</v>
      </c>
      <c r="Q44">
        <v>7.1499999999999994E-2</v>
      </c>
      <c r="R44">
        <v>5.3100000000000001E-2</v>
      </c>
      <c r="S44">
        <v>3.0300000000000001E-2</v>
      </c>
      <c r="T44">
        <v>3.5999999999999997E-2</v>
      </c>
      <c r="U44">
        <v>7.7299999999999994E-2</v>
      </c>
      <c r="V44">
        <v>1.34E-2</v>
      </c>
      <c r="W44">
        <v>4.7000000000000002E-3</v>
      </c>
      <c r="X44">
        <v>1.23E-2</v>
      </c>
      <c r="Y44">
        <v>7.5600000000000001E-2</v>
      </c>
      <c r="Z44">
        <v>3.3500000000000002E-2</v>
      </c>
      <c r="AA44">
        <v>1E-4</v>
      </c>
      <c r="AB44">
        <v>4.0000000000000002E-4</v>
      </c>
      <c r="AC44">
        <v>2.5999999999999999E-3</v>
      </c>
    </row>
    <row r="45" spans="1:29">
      <c r="A45" t="s">
        <v>220</v>
      </c>
      <c r="B45">
        <v>3.9100000000000003E-2</v>
      </c>
      <c r="C45">
        <v>9.6799999999999997E-2</v>
      </c>
      <c r="D45">
        <v>0.1232</v>
      </c>
      <c r="E45">
        <v>0.25190000000000001</v>
      </c>
      <c r="F45">
        <v>1.9E-3</v>
      </c>
      <c r="G45">
        <v>2.9999999999999997E-4</v>
      </c>
      <c r="H45">
        <v>1.2800000000000001E-2</v>
      </c>
      <c r="I45">
        <v>9.7699999999999995E-2</v>
      </c>
      <c r="J45">
        <v>5.4199999999999998E-2</v>
      </c>
      <c r="K45">
        <v>1</v>
      </c>
      <c r="L45">
        <v>0.1278</v>
      </c>
      <c r="M45">
        <v>0</v>
      </c>
      <c r="N45">
        <v>3.5000000000000001E-3</v>
      </c>
      <c r="O45">
        <v>5.3E-3</v>
      </c>
      <c r="P45">
        <v>1.8E-3</v>
      </c>
      <c r="Q45">
        <v>3.8199999999999998E-2</v>
      </c>
      <c r="R45">
        <v>4.7999999999999996E-3</v>
      </c>
      <c r="S45">
        <v>2.2000000000000001E-3</v>
      </c>
      <c r="T45">
        <v>6.9999999999999999E-4</v>
      </c>
      <c r="U45">
        <v>3.3999999999999998E-3</v>
      </c>
      <c r="V45">
        <v>4.7999999999999996E-3</v>
      </c>
      <c r="W45">
        <v>2.2000000000000001E-3</v>
      </c>
      <c r="X45">
        <v>8.0000000000000004E-4</v>
      </c>
      <c r="Y45">
        <v>4.4000000000000003E-3</v>
      </c>
      <c r="Z45">
        <v>0</v>
      </c>
      <c r="AA45">
        <v>1E-4</v>
      </c>
      <c r="AB45">
        <v>0</v>
      </c>
      <c r="AC45">
        <v>1.1000000000000001E-3</v>
      </c>
    </row>
    <row r="46" spans="1:29">
      <c r="A46" t="s">
        <v>221</v>
      </c>
      <c r="B46">
        <v>0.1459</v>
      </c>
      <c r="C46">
        <v>0.1421</v>
      </c>
      <c r="D46">
        <v>0.15440000000000001</v>
      </c>
      <c r="E46">
        <v>3.6600000000000001E-2</v>
      </c>
      <c r="F46">
        <v>6.7999999999999996E-3</v>
      </c>
      <c r="G46">
        <v>7.4999999999999997E-3</v>
      </c>
      <c r="H46">
        <v>3.6999999999999998E-2</v>
      </c>
      <c r="I46">
        <v>5.7799999999999997E-2</v>
      </c>
      <c r="J46">
        <v>0.1492</v>
      </c>
      <c r="K46">
        <v>1E-4</v>
      </c>
      <c r="L46">
        <v>1</v>
      </c>
      <c r="M46">
        <v>0.68130000000000002</v>
      </c>
      <c r="N46">
        <v>3.9600000000000003E-2</v>
      </c>
      <c r="O46">
        <v>0.27489999999999998</v>
      </c>
      <c r="P46">
        <v>3.7499999999999999E-2</v>
      </c>
      <c r="Q46">
        <v>0.02</v>
      </c>
      <c r="R46">
        <v>1.3599999999999999E-2</v>
      </c>
      <c r="S46">
        <v>9.2999999999999992E-3</v>
      </c>
      <c r="T46">
        <v>5.4999999999999997E-3</v>
      </c>
      <c r="U46">
        <v>6.3E-3</v>
      </c>
      <c r="V46">
        <v>6.4999999999999997E-3</v>
      </c>
      <c r="W46">
        <v>4.5999999999999999E-3</v>
      </c>
      <c r="X46">
        <v>2.2000000000000001E-3</v>
      </c>
      <c r="Y46">
        <v>5.9999999999999995E-4</v>
      </c>
      <c r="Z46">
        <v>3.3000000000000002E-2</v>
      </c>
      <c r="AA46">
        <v>3.3099999999999997E-2</v>
      </c>
      <c r="AB46">
        <v>1.7000000000000001E-2</v>
      </c>
      <c r="AC46">
        <v>2.3E-3</v>
      </c>
    </row>
    <row r="47" spans="1:29">
      <c r="A47" t="s">
        <v>222</v>
      </c>
      <c r="B47">
        <v>2.3E-3</v>
      </c>
      <c r="C47">
        <v>2.0000000000000001E-4</v>
      </c>
      <c r="D47">
        <v>0</v>
      </c>
      <c r="E47">
        <v>0</v>
      </c>
      <c r="F47">
        <v>1E-4</v>
      </c>
      <c r="G47">
        <v>3.7000000000000002E-3</v>
      </c>
      <c r="H47">
        <v>1.38E-2</v>
      </c>
      <c r="I47">
        <v>0</v>
      </c>
      <c r="J47">
        <v>1E-4</v>
      </c>
      <c r="K47">
        <v>2E-3</v>
      </c>
      <c r="L47">
        <v>4.0000000000000002E-4</v>
      </c>
      <c r="M47">
        <v>1</v>
      </c>
      <c r="N47">
        <v>0</v>
      </c>
      <c r="O47">
        <v>0</v>
      </c>
      <c r="P47">
        <v>0</v>
      </c>
      <c r="Q47">
        <v>0</v>
      </c>
      <c r="R47">
        <v>1E-4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t="s">
        <v>223</v>
      </c>
      <c r="B48">
        <v>7.4000000000000003E-3</v>
      </c>
      <c r="C48">
        <v>7.3000000000000001E-3</v>
      </c>
      <c r="D48">
        <v>1E-4</v>
      </c>
      <c r="E48">
        <v>0</v>
      </c>
      <c r="F48">
        <v>5.4800000000000001E-2</v>
      </c>
      <c r="G48">
        <v>0.1321</v>
      </c>
      <c r="H48">
        <v>0.4743</v>
      </c>
      <c r="I48">
        <v>1.1000000000000001E-3</v>
      </c>
      <c r="J48">
        <v>0</v>
      </c>
      <c r="K48">
        <v>5.0000000000000001E-4</v>
      </c>
      <c r="L48">
        <v>0.10979999999999999</v>
      </c>
      <c r="M48">
        <v>2.9999999999999997E-4</v>
      </c>
      <c r="N48">
        <v>1</v>
      </c>
      <c r="O48">
        <v>0</v>
      </c>
      <c r="P48">
        <v>0</v>
      </c>
      <c r="Q48">
        <v>1.2999999999999999E-3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t="s">
        <v>224</v>
      </c>
      <c r="B49">
        <v>9.3299999999999994E-2</v>
      </c>
      <c r="C49">
        <v>3.8699999999999998E-2</v>
      </c>
      <c r="D49">
        <v>1.3299999999999999E-2</v>
      </c>
      <c r="E49">
        <v>1.2800000000000001E-2</v>
      </c>
      <c r="F49">
        <v>0.42299999999999999</v>
      </c>
      <c r="G49">
        <v>0.39479999999999998</v>
      </c>
      <c r="H49">
        <v>0.21129999999999999</v>
      </c>
      <c r="I49">
        <v>8.9099999999999999E-2</v>
      </c>
      <c r="J49">
        <v>0.1671</v>
      </c>
      <c r="K49">
        <v>7.1999999999999998E-3</v>
      </c>
      <c r="L49">
        <v>0.28149999999999997</v>
      </c>
      <c r="M49">
        <v>0</v>
      </c>
      <c r="N49">
        <v>1.46E-2</v>
      </c>
      <c r="O49">
        <v>1</v>
      </c>
      <c r="P49">
        <v>0.01</v>
      </c>
      <c r="Q49">
        <v>7.5800000000000006E-2</v>
      </c>
      <c r="R49">
        <v>5.3400000000000003E-2</v>
      </c>
      <c r="S49">
        <v>2.6700000000000002E-2</v>
      </c>
      <c r="T49">
        <v>1.32E-2</v>
      </c>
      <c r="U49">
        <v>1.9300000000000001E-2</v>
      </c>
      <c r="V49">
        <v>4.8099999999999997E-2</v>
      </c>
      <c r="W49">
        <v>3.0300000000000001E-2</v>
      </c>
      <c r="X49">
        <v>1.3599999999999999E-2</v>
      </c>
      <c r="Y49">
        <v>2.92E-2</v>
      </c>
      <c r="Z49">
        <v>9.5899999999999999E-2</v>
      </c>
      <c r="AA49">
        <v>4.1000000000000003E-3</v>
      </c>
      <c r="AB49">
        <v>4.7999999999999996E-3</v>
      </c>
      <c r="AC49">
        <v>9.7000000000000003E-3</v>
      </c>
    </row>
    <row r="50" spans="1:29">
      <c r="A50" t="s">
        <v>225</v>
      </c>
      <c r="B50">
        <v>0.18770000000000001</v>
      </c>
      <c r="C50">
        <v>0.2291</v>
      </c>
      <c r="D50">
        <v>0.1575</v>
      </c>
      <c r="E50">
        <v>0.14960000000000001</v>
      </c>
      <c r="F50">
        <v>0.28889999999999999</v>
      </c>
      <c r="G50">
        <v>0.38369999999999999</v>
      </c>
      <c r="H50">
        <v>0.7298</v>
      </c>
      <c r="I50">
        <v>0.18360000000000001</v>
      </c>
      <c r="J50">
        <v>7.4700000000000003E-2</v>
      </c>
      <c r="K50">
        <v>3.8699999999999998E-2</v>
      </c>
      <c r="L50">
        <v>0.57299999999999995</v>
      </c>
      <c r="M50">
        <v>0</v>
      </c>
      <c r="N50">
        <v>0.13689999999999999</v>
      </c>
      <c r="O50">
        <v>0.30630000000000002</v>
      </c>
      <c r="P50">
        <v>1</v>
      </c>
      <c r="Q50">
        <v>0.28889999999999999</v>
      </c>
      <c r="R50">
        <v>1.26E-2</v>
      </c>
      <c r="S50">
        <v>1.29E-2</v>
      </c>
      <c r="T50">
        <v>9.1000000000000004E-3</v>
      </c>
      <c r="U50">
        <v>1.8100000000000002E-2</v>
      </c>
      <c r="V50">
        <v>1.6799999999999999E-2</v>
      </c>
      <c r="W50">
        <v>1.11E-2</v>
      </c>
      <c r="X50">
        <v>6.6E-3</v>
      </c>
      <c r="Y50">
        <v>1.4E-2</v>
      </c>
      <c r="Z50">
        <v>4.7600000000000003E-2</v>
      </c>
      <c r="AA50">
        <v>3.8999999999999998E-3</v>
      </c>
      <c r="AB50">
        <v>3.8E-3</v>
      </c>
      <c r="AC50">
        <v>1.3899999999999999E-2</v>
      </c>
    </row>
    <row r="51" spans="1:29">
      <c r="A51" t="s">
        <v>226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3.8E-3</v>
      </c>
      <c r="S51">
        <v>8.6599999999999996E-2</v>
      </c>
      <c r="T51">
        <v>1.9699999999999999E-2</v>
      </c>
      <c r="U51">
        <v>5.3E-3</v>
      </c>
      <c r="V51">
        <v>4.0000000000000002E-4</v>
      </c>
      <c r="W51">
        <v>2.3900000000000001E-2</v>
      </c>
      <c r="X51">
        <v>6.4000000000000003E-3</v>
      </c>
      <c r="Y51">
        <v>1.8E-3</v>
      </c>
      <c r="Z51">
        <v>2.9999999999999997E-4</v>
      </c>
      <c r="AA51">
        <v>2.8E-3</v>
      </c>
      <c r="AB51">
        <v>5.0000000000000001E-4</v>
      </c>
      <c r="AC51">
        <v>4.0000000000000002E-4</v>
      </c>
    </row>
    <row r="52" spans="1:29">
      <c r="A52" t="s">
        <v>227</v>
      </c>
      <c r="B52">
        <v>0</v>
      </c>
      <c r="C52">
        <v>0</v>
      </c>
      <c r="D52">
        <v>1E-4</v>
      </c>
      <c r="E52">
        <v>0</v>
      </c>
      <c r="F52">
        <v>0</v>
      </c>
      <c r="G52">
        <v>0</v>
      </c>
      <c r="H52">
        <v>1.2999999999999999E-3</v>
      </c>
      <c r="I52">
        <v>4.0000000000000002E-4</v>
      </c>
      <c r="J52">
        <v>1.6000000000000001E-3</v>
      </c>
      <c r="K52">
        <v>4.2299999999999997E-2</v>
      </c>
      <c r="L52">
        <v>0.1105</v>
      </c>
      <c r="M52">
        <v>0</v>
      </c>
      <c r="N52">
        <v>0.1011</v>
      </c>
      <c r="O52">
        <v>7.3599999999999999E-2</v>
      </c>
      <c r="P52">
        <v>1E-3</v>
      </c>
      <c r="Q52">
        <v>5.4000000000000003E-3</v>
      </c>
      <c r="R52">
        <v>1</v>
      </c>
      <c r="S52">
        <v>0</v>
      </c>
      <c r="T52">
        <v>5.9999999999999995E-4</v>
      </c>
      <c r="U52">
        <v>0</v>
      </c>
      <c r="V52">
        <v>0</v>
      </c>
      <c r="W52">
        <v>0</v>
      </c>
      <c r="X52">
        <v>0</v>
      </c>
      <c r="Y52">
        <v>0</v>
      </c>
      <c r="Z52">
        <v>0.1009</v>
      </c>
      <c r="AA52">
        <v>1.18E-2</v>
      </c>
      <c r="AB52">
        <v>1.8499999999999999E-2</v>
      </c>
      <c r="AC52">
        <v>1E-4</v>
      </c>
    </row>
    <row r="53" spans="1:29">
      <c r="A53" t="s">
        <v>228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3.2000000000000002E-3</v>
      </c>
      <c r="I53">
        <v>4.0000000000000002E-4</v>
      </c>
      <c r="J53">
        <v>3.39E-2</v>
      </c>
      <c r="K53">
        <v>2E-3</v>
      </c>
      <c r="L53">
        <v>0.17580000000000001</v>
      </c>
      <c r="M53">
        <v>1E-4</v>
      </c>
      <c r="N53">
        <v>0.30680000000000002</v>
      </c>
      <c r="O53">
        <v>1.2999999999999999E-2</v>
      </c>
      <c r="P53">
        <v>1E-4</v>
      </c>
      <c r="Q53">
        <v>5.9999999999999995E-4</v>
      </c>
      <c r="R53">
        <v>0</v>
      </c>
      <c r="S53">
        <v>1</v>
      </c>
      <c r="T53">
        <v>3.0999999999999999E-3</v>
      </c>
      <c r="U53">
        <v>5.3999999999999999E-2</v>
      </c>
      <c r="V53">
        <v>0</v>
      </c>
      <c r="W53">
        <v>0</v>
      </c>
      <c r="X53">
        <v>0</v>
      </c>
      <c r="Y53">
        <v>0.113</v>
      </c>
      <c r="Z53">
        <v>0</v>
      </c>
      <c r="AA53">
        <v>6.1999999999999998E-3</v>
      </c>
      <c r="AB53">
        <v>2.0999999999999999E-3</v>
      </c>
      <c r="AC53">
        <v>7.5700000000000003E-2</v>
      </c>
    </row>
    <row r="54" spans="1:29">
      <c r="A54" t="s">
        <v>229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6.1000000000000004E-3</v>
      </c>
      <c r="I54">
        <v>1.8E-3</v>
      </c>
      <c r="J54">
        <v>1.32E-2</v>
      </c>
      <c r="K54">
        <v>1E-4</v>
      </c>
      <c r="L54">
        <v>9.2799999999999994E-2</v>
      </c>
      <c r="M54">
        <v>0</v>
      </c>
      <c r="N54">
        <v>0.2026</v>
      </c>
      <c r="O54">
        <v>6.9999999999999999E-4</v>
      </c>
      <c r="P54">
        <v>0</v>
      </c>
      <c r="Q54">
        <v>0</v>
      </c>
      <c r="R54">
        <v>1E-3</v>
      </c>
      <c r="S54">
        <v>2.5100000000000001E-2</v>
      </c>
      <c r="T54">
        <v>1</v>
      </c>
      <c r="U54">
        <v>1E-4</v>
      </c>
      <c r="V54">
        <v>0</v>
      </c>
      <c r="W54">
        <v>0</v>
      </c>
      <c r="X54">
        <v>0</v>
      </c>
      <c r="Y54">
        <v>0.1472</v>
      </c>
      <c r="Z54">
        <v>0</v>
      </c>
      <c r="AA54">
        <v>1.5E-3</v>
      </c>
      <c r="AB54">
        <v>1.6999999999999999E-3</v>
      </c>
      <c r="AC54">
        <v>3.6200000000000003E-2</v>
      </c>
    </row>
    <row r="55" spans="1:29">
      <c r="A55" t="s">
        <v>230</v>
      </c>
      <c r="B55">
        <v>0</v>
      </c>
      <c r="C55">
        <v>1E-4</v>
      </c>
      <c r="D55">
        <v>0</v>
      </c>
      <c r="E55">
        <v>0</v>
      </c>
      <c r="F55">
        <v>0</v>
      </c>
      <c r="G55">
        <v>0</v>
      </c>
      <c r="H55">
        <v>4.7000000000000002E-3</v>
      </c>
      <c r="I55">
        <v>1.03E-2</v>
      </c>
      <c r="J55">
        <v>4.58E-2</v>
      </c>
      <c r="K55">
        <v>1E-4</v>
      </c>
      <c r="L55">
        <v>9.1800000000000007E-2</v>
      </c>
      <c r="M55">
        <v>0</v>
      </c>
      <c r="N55">
        <v>1.52E-2</v>
      </c>
      <c r="O55">
        <v>0</v>
      </c>
      <c r="P55">
        <v>0</v>
      </c>
      <c r="Q55">
        <v>0</v>
      </c>
      <c r="R55">
        <v>0</v>
      </c>
      <c r="S55">
        <v>1.6000000000000001E-3</v>
      </c>
      <c r="T55">
        <v>0</v>
      </c>
      <c r="U55">
        <v>1</v>
      </c>
      <c r="V55">
        <v>0</v>
      </c>
      <c r="W55">
        <v>0</v>
      </c>
      <c r="X55">
        <v>0</v>
      </c>
      <c r="Y55">
        <v>5.9999999999999995E-4</v>
      </c>
      <c r="Z55">
        <v>0</v>
      </c>
      <c r="AA55">
        <v>0</v>
      </c>
      <c r="AB55">
        <v>0</v>
      </c>
      <c r="AC55">
        <v>2.9499999999999998E-2</v>
      </c>
    </row>
    <row r="56" spans="1:29">
      <c r="A56" t="s">
        <v>231</v>
      </c>
      <c r="B56">
        <v>0</v>
      </c>
      <c r="C56">
        <v>0</v>
      </c>
      <c r="D56">
        <v>8.9999999999999998E-4</v>
      </c>
      <c r="E56">
        <v>0</v>
      </c>
      <c r="F56">
        <v>0</v>
      </c>
      <c r="G56">
        <v>0</v>
      </c>
      <c r="H56">
        <v>1.1999999999999999E-3</v>
      </c>
      <c r="I56">
        <v>2.9999999999999997E-4</v>
      </c>
      <c r="J56">
        <v>5.9999999999999995E-4</v>
      </c>
      <c r="K56">
        <v>1.6400000000000001E-2</v>
      </c>
      <c r="L56">
        <v>0.13220000000000001</v>
      </c>
      <c r="M56">
        <v>0</v>
      </c>
      <c r="N56">
        <v>1.5100000000000001E-2</v>
      </c>
      <c r="O56">
        <v>5.7999999999999996E-3</v>
      </c>
      <c r="P56">
        <v>1E-4</v>
      </c>
      <c r="Q56">
        <v>2.0000000000000001E-4</v>
      </c>
      <c r="R56">
        <v>6.6E-3</v>
      </c>
      <c r="S56">
        <v>8.6999999999999994E-3</v>
      </c>
      <c r="T56">
        <v>2.1100000000000001E-2</v>
      </c>
      <c r="U56">
        <v>5.0000000000000001E-4</v>
      </c>
      <c r="V56">
        <v>1</v>
      </c>
      <c r="W56">
        <v>0</v>
      </c>
      <c r="X56">
        <v>0</v>
      </c>
      <c r="Y56">
        <v>0</v>
      </c>
      <c r="Z56">
        <v>7.3300000000000004E-2</v>
      </c>
      <c r="AA56">
        <v>5.0000000000000001E-4</v>
      </c>
      <c r="AB56">
        <v>5.5999999999999999E-3</v>
      </c>
      <c r="AC56">
        <v>0</v>
      </c>
    </row>
    <row r="57" spans="1:29">
      <c r="A57" t="s">
        <v>232</v>
      </c>
      <c r="B57">
        <v>2.9999999999999997E-4</v>
      </c>
      <c r="C57">
        <v>1E-4</v>
      </c>
      <c r="D57">
        <v>1E-4</v>
      </c>
      <c r="E57">
        <v>0</v>
      </c>
      <c r="F57">
        <v>1E-4</v>
      </c>
      <c r="G57">
        <v>1E-4</v>
      </c>
      <c r="H57">
        <v>1E-3</v>
      </c>
      <c r="I57">
        <v>4.0000000000000002E-4</v>
      </c>
      <c r="J57">
        <v>1.7899999999999999E-2</v>
      </c>
      <c r="K57">
        <v>1E-4</v>
      </c>
      <c r="L57">
        <v>9.1600000000000001E-2</v>
      </c>
      <c r="M57">
        <v>0</v>
      </c>
      <c r="N57">
        <v>0.16919999999999999</v>
      </c>
      <c r="O57">
        <v>1E-4</v>
      </c>
      <c r="P57">
        <v>0</v>
      </c>
      <c r="Q57">
        <v>0</v>
      </c>
      <c r="R57">
        <v>0</v>
      </c>
      <c r="S57">
        <v>2.7000000000000001E-3</v>
      </c>
      <c r="T57">
        <v>1.04E-2</v>
      </c>
      <c r="U57">
        <v>5.9999999999999995E-4</v>
      </c>
      <c r="V57">
        <v>0</v>
      </c>
      <c r="W57">
        <v>1</v>
      </c>
      <c r="X57">
        <v>1.26E-2</v>
      </c>
      <c r="Y57">
        <v>7.4999999999999997E-3</v>
      </c>
      <c r="Z57">
        <v>0</v>
      </c>
      <c r="AA57">
        <v>2.3E-3</v>
      </c>
      <c r="AB57">
        <v>3.0000000000000001E-3</v>
      </c>
      <c r="AC57">
        <v>3.2399999999999998E-2</v>
      </c>
    </row>
    <row r="58" spans="1:29">
      <c r="A58" t="s">
        <v>233</v>
      </c>
      <c r="B58">
        <v>4.0000000000000002E-4</v>
      </c>
      <c r="C58">
        <v>2.9999999999999997E-4</v>
      </c>
      <c r="D58">
        <v>2.9999999999999997E-4</v>
      </c>
      <c r="E58">
        <v>0</v>
      </c>
      <c r="F58">
        <v>1.1000000000000001E-3</v>
      </c>
      <c r="G58">
        <v>2.9999999999999997E-4</v>
      </c>
      <c r="H58">
        <v>8.3000000000000001E-3</v>
      </c>
      <c r="I58">
        <v>1.1999999999999999E-3</v>
      </c>
      <c r="J58">
        <v>9.4000000000000004E-3</v>
      </c>
      <c r="K58">
        <v>0</v>
      </c>
      <c r="L58">
        <v>0.04</v>
      </c>
      <c r="M58">
        <v>0</v>
      </c>
      <c r="N58">
        <v>7.4800000000000005E-2</v>
      </c>
      <c r="O58">
        <v>0</v>
      </c>
      <c r="P58">
        <v>0</v>
      </c>
      <c r="Q58">
        <v>0</v>
      </c>
      <c r="R58">
        <v>1E-4</v>
      </c>
      <c r="S58">
        <v>5.8500000000000003E-2</v>
      </c>
      <c r="T58">
        <v>2.3999999999999998E-3</v>
      </c>
      <c r="U58">
        <v>0</v>
      </c>
      <c r="V58">
        <v>2.9999999999999997E-4</v>
      </c>
      <c r="W58">
        <v>0.157</v>
      </c>
      <c r="X58">
        <v>1</v>
      </c>
      <c r="Y58">
        <v>0</v>
      </c>
      <c r="Z58">
        <v>0</v>
      </c>
      <c r="AA58">
        <v>8.9999999999999998E-4</v>
      </c>
      <c r="AB58">
        <v>3.3E-3</v>
      </c>
      <c r="AC58">
        <v>8.6999999999999994E-3</v>
      </c>
    </row>
    <row r="59" spans="1:29">
      <c r="A59" t="s">
        <v>234</v>
      </c>
      <c r="B59">
        <v>0</v>
      </c>
      <c r="C59">
        <v>1E-4</v>
      </c>
      <c r="D59">
        <v>0</v>
      </c>
      <c r="E59">
        <v>0</v>
      </c>
      <c r="F59">
        <v>0</v>
      </c>
      <c r="G59">
        <v>0</v>
      </c>
      <c r="H59">
        <v>2.87E-2</v>
      </c>
      <c r="I59">
        <v>1.89E-2</v>
      </c>
      <c r="J59">
        <v>3.32E-2</v>
      </c>
      <c r="K59">
        <v>0</v>
      </c>
      <c r="L59">
        <v>6.9199999999999998E-2</v>
      </c>
      <c r="M59">
        <v>0</v>
      </c>
      <c r="N59">
        <v>2.2000000000000001E-3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2.9999999999999997E-4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9.4000000000000004E-3</v>
      </c>
    </row>
    <row r="60" spans="1:29">
      <c r="A60" t="s">
        <v>235</v>
      </c>
      <c r="B60">
        <v>8.0999999999999996E-3</v>
      </c>
      <c r="C60">
        <v>1.7399999999999999E-2</v>
      </c>
      <c r="D60">
        <v>2.76E-2</v>
      </c>
      <c r="E60">
        <v>1.49E-2</v>
      </c>
      <c r="F60">
        <v>1E-3</v>
      </c>
      <c r="G60">
        <v>1E-4</v>
      </c>
      <c r="H60">
        <v>8.0999999999999996E-3</v>
      </c>
      <c r="I60">
        <v>0.1618</v>
      </c>
      <c r="J60">
        <v>0</v>
      </c>
      <c r="K60">
        <v>3.3399999999999999E-2</v>
      </c>
      <c r="L60">
        <v>0.93110000000000004</v>
      </c>
      <c r="M60">
        <v>0</v>
      </c>
      <c r="N60">
        <v>1.2999999999999999E-3</v>
      </c>
      <c r="O60">
        <v>0</v>
      </c>
      <c r="P60">
        <v>0</v>
      </c>
      <c r="Q60">
        <v>0</v>
      </c>
      <c r="R60">
        <v>1.2500000000000001E-2</v>
      </c>
      <c r="S60">
        <v>1.5699999999999999E-2</v>
      </c>
      <c r="T60">
        <v>2.0400000000000001E-2</v>
      </c>
      <c r="U60">
        <v>2.2000000000000001E-3</v>
      </c>
      <c r="V60">
        <v>9.2999999999999992E-3</v>
      </c>
      <c r="W60">
        <v>2.86E-2</v>
      </c>
      <c r="X60">
        <v>7.7999999999999996E-3</v>
      </c>
      <c r="Y60">
        <v>1E-4</v>
      </c>
      <c r="Z60">
        <v>1</v>
      </c>
      <c r="AA60">
        <v>0</v>
      </c>
      <c r="AB60">
        <v>2.9999999999999997E-4</v>
      </c>
      <c r="AC60">
        <v>0</v>
      </c>
    </row>
    <row r="61" spans="1:29">
      <c r="A61" t="s">
        <v>236</v>
      </c>
      <c r="B61">
        <v>0</v>
      </c>
      <c r="C61">
        <v>1.5E-3</v>
      </c>
      <c r="D61">
        <v>2.0999999999999999E-3</v>
      </c>
      <c r="E61">
        <v>2.9999999999999997E-4</v>
      </c>
      <c r="F61">
        <v>3.2000000000000002E-3</v>
      </c>
      <c r="G61">
        <v>1.4E-3</v>
      </c>
      <c r="H61">
        <v>1.5E-3</v>
      </c>
      <c r="I61">
        <v>0.24310000000000001</v>
      </c>
      <c r="J61">
        <v>0</v>
      </c>
      <c r="K61">
        <v>1E-4</v>
      </c>
      <c r="L61">
        <v>0.20660000000000001</v>
      </c>
      <c r="M61">
        <v>0</v>
      </c>
      <c r="N61">
        <v>1.52E-2</v>
      </c>
      <c r="O61">
        <v>0</v>
      </c>
      <c r="P61">
        <v>0</v>
      </c>
      <c r="Q61">
        <v>0</v>
      </c>
      <c r="R61">
        <v>0</v>
      </c>
      <c r="S61">
        <v>0</v>
      </c>
      <c r="T61">
        <v>1E-4</v>
      </c>
      <c r="U61">
        <v>2.0000000000000001E-4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2.23E-2</v>
      </c>
      <c r="AC61">
        <v>0</v>
      </c>
    </row>
    <row r="62" spans="1:29">
      <c r="A62" t="s">
        <v>237</v>
      </c>
      <c r="B62">
        <v>0</v>
      </c>
      <c r="C62">
        <v>1.4E-3</v>
      </c>
      <c r="D62">
        <v>5.3E-3</v>
      </c>
      <c r="E62">
        <v>2.4199999999999999E-2</v>
      </c>
      <c r="F62">
        <v>8.3999999999999995E-3</v>
      </c>
      <c r="G62">
        <v>1E-4</v>
      </c>
      <c r="H62">
        <v>5.3E-3</v>
      </c>
      <c r="I62">
        <v>4.7199999999999999E-2</v>
      </c>
      <c r="J62">
        <v>1E-4</v>
      </c>
      <c r="K62">
        <v>0</v>
      </c>
      <c r="L62">
        <v>0.31740000000000002</v>
      </c>
      <c r="M62">
        <v>0</v>
      </c>
      <c r="N62">
        <v>2E-3</v>
      </c>
      <c r="O62">
        <v>0</v>
      </c>
      <c r="P62">
        <v>0</v>
      </c>
      <c r="Q62">
        <v>0</v>
      </c>
      <c r="R62">
        <v>0</v>
      </c>
      <c r="S62">
        <v>0</v>
      </c>
      <c r="T62">
        <v>1E-4</v>
      </c>
      <c r="U62">
        <v>1.6000000000000001E-3</v>
      </c>
      <c r="V62">
        <v>0</v>
      </c>
      <c r="W62">
        <v>0</v>
      </c>
      <c r="X62">
        <v>0</v>
      </c>
      <c r="Y62">
        <v>0</v>
      </c>
      <c r="Z62">
        <v>0</v>
      </c>
      <c r="AA62">
        <v>8.8099999999999998E-2</v>
      </c>
      <c r="AB62">
        <v>1</v>
      </c>
      <c r="AC62">
        <v>0</v>
      </c>
    </row>
    <row r="63" spans="1:29">
      <c r="A63" t="s">
        <v>238</v>
      </c>
      <c r="B63">
        <v>0</v>
      </c>
      <c r="C63">
        <v>0</v>
      </c>
      <c r="D63">
        <v>0</v>
      </c>
      <c r="E63">
        <v>4.87E-2</v>
      </c>
      <c r="F63">
        <v>5.9999999999999995E-4</v>
      </c>
      <c r="G63">
        <v>2.9999999999999997E-4</v>
      </c>
      <c r="H63">
        <v>4.87E-2</v>
      </c>
      <c r="I63">
        <v>0.08</v>
      </c>
      <c r="J63">
        <v>1.26E-2</v>
      </c>
      <c r="K63">
        <v>1E-4</v>
      </c>
      <c r="L63">
        <v>0.54510000000000003</v>
      </c>
      <c r="M63">
        <v>0</v>
      </c>
      <c r="N63">
        <v>1E-4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9.1999999999999998E-3</v>
      </c>
      <c r="V63">
        <v>0</v>
      </c>
      <c r="W63">
        <v>0</v>
      </c>
      <c r="X63">
        <v>0</v>
      </c>
      <c r="Y63">
        <v>3.2199999999999999E-2</v>
      </c>
      <c r="Z63">
        <v>0</v>
      </c>
      <c r="AA63">
        <v>0</v>
      </c>
      <c r="AB63">
        <v>0</v>
      </c>
      <c r="AC63">
        <v>1</v>
      </c>
    </row>
    <row r="65" spans="1:1">
      <c r="A65" t="s">
        <v>64</v>
      </c>
    </row>
    <row r="66" spans="1:1">
      <c r="A66" t="s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BE45-9D57-6448-BB05-E90A2694721A}">
  <dimension ref="A1:M79"/>
  <sheetViews>
    <sheetView workbookViewId="0">
      <selection activeCell="A2" sqref="A2"/>
    </sheetView>
  </sheetViews>
  <sheetFormatPr baseColWidth="10" defaultRowHeight="16"/>
  <cols>
    <col min="9" max="9" width="11.6640625" bestFit="1" customWidth="1"/>
  </cols>
  <sheetData>
    <row r="1" spans="1:5">
      <c r="A1" t="s">
        <v>387</v>
      </c>
      <c r="C1" t="s">
        <v>391</v>
      </c>
      <c r="E1" t="s">
        <v>394</v>
      </c>
    </row>
    <row r="2" spans="1:5">
      <c r="A2" s="4" t="s">
        <v>386</v>
      </c>
      <c r="C2" s="4" t="s">
        <v>386</v>
      </c>
      <c r="E2" s="4" t="s">
        <v>386</v>
      </c>
    </row>
    <row r="3" spans="1:5">
      <c r="A3" s="4" t="s">
        <v>388</v>
      </c>
      <c r="C3" s="4" t="s">
        <v>388</v>
      </c>
      <c r="E3" s="4" t="s">
        <v>388</v>
      </c>
    </row>
    <row r="4" spans="1:5">
      <c r="A4" s="4" t="s">
        <v>389</v>
      </c>
      <c r="C4" s="4" t="s">
        <v>392</v>
      </c>
      <c r="E4" s="4" t="s">
        <v>392</v>
      </c>
    </row>
    <row r="5" spans="1:5">
      <c r="A5" s="4" t="s">
        <v>390</v>
      </c>
      <c r="C5" s="4" t="s">
        <v>393</v>
      </c>
      <c r="E5" s="4" t="s">
        <v>393</v>
      </c>
    </row>
    <row r="7" spans="1:5">
      <c r="A7" t="s">
        <v>400</v>
      </c>
    </row>
    <row r="8" spans="1:5">
      <c r="C8" t="s">
        <v>402</v>
      </c>
      <c r="D8" t="s">
        <v>403</v>
      </c>
      <c r="E8" t="s">
        <v>404</v>
      </c>
    </row>
    <row r="9" spans="1:5">
      <c r="A9" t="s">
        <v>108</v>
      </c>
      <c r="B9" t="s">
        <v>268</v>
      </c>
      <c r="C9">
        <v>14</v>
      </c>
      <c r="D9">
        <v>3</v>
      </c>
      <c r="E9">
        <v>3</v>
      </c>
    </row>
    <row r="10" spans="1:5">
      <c r="A10" t="s">
        <v>254</v>
      </c>
      <c r="B10" t="s">
        <v>268</v>
      </c>
      <c r="C10">
        <v>9</v>
      </c>
      <c r="D10">
        <v>3</v>
      </c>
      <c r="E10">
        <v>3</v>
      </c>
    </row>
    <row r="11" spans="1:5">
      <c r="A11" t="s">
        <v>255</v>
      </c>
      <c r="B11" t="s">
        <v>268</v>
      </c>
      <c r="C11">
        <v>10</v>
      </c>
      <c r="D11">
        <v>3</v>
      </c>
      <c r="E11">
        <v>3</v>
      </c>
    </row>
    <row r="12" spans="1:5">
      <c r="A12" t="s">
        <v>256</v>
      </c>
      <c r="B12" t="s">
        <v>268</v>
      </c>
      <c r="C12">
        <v>17</v>
      </c>
      <c r="D12">
        <v>3</v>
      </c>
      <c r="E12">
        <v>4</v>
      </c>
    </row>
    <row r="13" spans="1:5">
      <c r="A13" t="s">
        <v>257</v>
      </c>
      <c r="B13" t="s">
        <v>269</v>
      </c>
      <c r="C13">
        <v>3</v>
      </c>
      <c r="D13">
        <v>2</v>
      </c>
      <c r="E13">
        <v>3</v>
      </c>
    </row>
    <row r="14" spans="1:5">
      <c r="A14" t="s">
        <v>258</v>
      </c>
      <c r="B14" t="s">
        <v>269</v>
      </c>
      <c r="C14">
        <v>10</v>
      </c>
      <c r="D14">
        <v>2</v>
      </c>
      <c r="E14">
        <v>3</v>
      </c>
    </row>
    <row r="15" spans="1:5">
      <c r="A15" t="s">
        <v>259</v>
      </c>
      <c r="B15" t="s">
        <v>269</v>
      </c>
      <c r="C15">
        <v>10</v>
      </c>
      <c r="D15">
        <v>2</v>
      </c>
      <c r="E15">
        <v>3</v>
      </c>
    </row>
    <row r="16" spans="1:5">
      <c r="A16" t="s">
        <v>260</v>
      </c>
      <c r="B16" t="s">
        <v>269</v>
      </c>
      <c r="C16">
        <v>15</v>
      </c>
      <c r="D16">
        <v>2</v>
      </c>
      <c r="E16">
        <v>2</v>
      </c>
    </row>
    <row r="17" spans="1:5">
      <c r="A17" t="s">
        <v>261</v>
      </c>
      <c r="B17" t="s">
        <v>270</v>
      </c>
      <c r="C17">
        <v>8</v>
      </c>
      <c r="D17">
        <v>1</v>
      </c>
      <c r="E17">
        <v>1</v>
      </c>
    </row>
    <row r="18" spans="1:5">
      <c r="A18" t="s">
        <v>262</v>
      </c>
      <c r="B18" t="s">
        <v>270</v>
      </c>
      <c r="C18">
        <v>5</v>
      </c>
      <c r="D18">
        <v>2</v>
      </c>
      <c r="E18">
        <v>2</v>
      </c>
    </row>
    <row r="19" spans="1:5">
      <c r="A19" t="s">
        <v>263</v>
      </c>
      <c r="B19" t="s">
        <v>270</v>
      </c>
      <c r="C19">
        <v>3</v>
      </c>
      <c r="D19">
        <v>2</v>
      </c>
      <c r="E19">
        <v>2</v>
      </c>
    </row>
    <row r="20" spans="1:5">
      <c r="A20" t="s">
        <v>264</v>
      </c>
      <c r="B20" t="s">
        <v>270</v>
      </c>
      <c r="C20">
        <v>14</v>
      </c>
      <c r="D20">
        <v>2</v>
      </c>
      <c r="E20">
        <v>2</v>
      </c>
    </row>
    <row r="22" spans="1:5">
      <c r="A22" t="s">
        <v>401</v>
      </c>
    </row>
    <row r="23" spans="1:5">
      <c r="A23" t="s">
        <v>405</v>
      </c>
      <c r="B23" t="s">
        <v>406</v>
      </c>
      <c r="C23" s="12" t="s">
        <v>402</v>
      </c>
      <c r="D23" s="12" t="s">
        <v>403</v>
      </c>
      <c r="E23" s="12" t="s">
        <v>404</v>
      </c>
    </row>
    <row r="24" spans="1:5">
      <c r="A24" t="s">
        <v>108</v>
      </c>
      <c r="B24" t="s">
        <v>268</v>
      </c>
      <c r="C24">
        <v>30</v>
      </c>
      <c r="D24">
        <v>3</v>
      </c>
      <c r="E24">
        <v>3</v>
      </c>
    </row>
    <row r="25" spans="1:5">
      <c r="A25" t="s">
        <v>254</v>
      </c>
      <c r="B25" t="s">
        <v>268</v>
      </c>
      <c r="C25">
        <v>29</v>
      </c>
      <c r="D25">
        <v>1</v>
      </c>
      <c r="E25">
        <v>4</v>
      </c>
    </row>
    <row r="26" spans="1:5">
      <c r="A26" t="s">
        <v>255</v>
      </c>
      <c r="B26" t="s">
        <v>268</v>
      </c>
      <c r="C26">
        <v>8</v>
      </c>
      <c r="D26">
        <v>2</v>
      </c>
      <c r="E26">
        <v>5</v>
      </c>
    </row>
    <row r="27" spans="1:5">
      <c r="A27" t="s">
        <v>256</v>
      </c>
      <c r="B27" t="s">
        <v>268</v>
      </c>
      <c r="C27">
        <v>8</v>
      </c>
      <c r="D27">
        <v>3</v>
      </c>
      <c r="E27">
        <v>4</v>
      </c>
    </row>
    <row r="28" spans="1:5">
      <c r="A28" t="s">
        <v>257</v>
      </c>
      <c r="B28" t="s">
        <v>269</v>
      </c>
      <c r="C28">
        <v>30</v>
      </c>
      <c r="D28">
        <v>4</v>
      </c>
      <c r="E28">
        <v>4</v>
      </c>
    </row>
    <row r="29" spans="1:5">
      <c r="A29" t="s">
        <v>258</v>
      </c>
      <c r="B29" t="s">
        <v>269</v>
      </c>
      <c r="C29">
        <v>4</v>
      </c>
      <c r="D29">
        <v>4</v>
      </c>
      <c r="E29">
        <v>4</v>
      </c>
    </row>
    <row r="30" spans="1:5">
      <c r="A30" t="s">
        <v>259</v>
      </c>
      <c r="B30" t="s">
        <v>269</v>
      </c>
      <c r="C30">
        <v>5</v>
      </c>
      <c r="D30">
        <v>4</v>
      </c>
      <c r="E30">
        <v>5</v>
      </c>
    </row>
    <row r="31" spans="1:5">
      <c r="A31" t="s">
        <v>260</v>
      </c>
      <c r="B31" t="s">
        <v>269</v>
      </c>
      <c r="C31">
        <v>5</v>
      </c>
      <c r="D31">
        <v>4</v>
      </c>
      <c r="E31">
        <v>4</v>
      </c>
    </row>
    <row r="32" spans="1:5">
      <c r="A32" t="s">
        <v>261</v>
      </c>
      <c r="B32" t="s">
        <v>270</v>
      </c>
      <c r="C32">
        <v>5</v>
      </c>
      <c r="D32">
        <v>3</v>
      </c>
      <c r="E32">
        <v>3</v>
      </c>
    </row>
    <row r="33" spans="1:13">
      <c r="A33" t="s">
        <v>262</v>
      </c>
      <c r="B33" t="s">
        <v>270</v>
      </c>
      <c r="C33">
        <v>30</v>
      </c>
      <c r="D33">
        <v>3</v>
      </c>
      <c r="E33">
        <v>5</v>
      </c>
    </row>
    <row r="34" spans="1:13">
      <c r="A34" t="s">
        <v>263</v>
      </c>
      <c r="B34" t="s">
        <v>270</v>
      </c>
      <c r="C34">
        <v>30</v>
      </c>
      <c r="D34">
        <v>3</v>
      </c>
      <c r="E34">
        <v>5</v>
      </c>
    </row>
    <row r="35" spans="1:13">
      <c r="A35" t="s">
        <v>264</v>
      </c>
      <c r="B35" t="s">
        <v>270</v>
      </c>
      <c r="C35">
        <v>30</v>
      </c>
      <c r="D35">
        <v>3</v>
      </c>
      <c r="E35">
        <v>5</v>
      </c>
    </row>
    <row r="39" spans="1:13">
      <c r="A39" s="4" t="s">
        <v>421</v>
      </c>
      <c r="B39" t="s">
        <v>482</v>
      </c>
      <c r="C39" t="s">
        <v>440</v>
      </c>
      <c r="D39" t="s">
        <v>422</v>
      </c>
      <c r="E39" t="s">
        <v>415</v>
      </c>
      <c r="F39" t="s">
        <v>398</v>
      </c>
      <c r="G39" t="s">
        <v>416</v>
      </c>
      <c r="K39">
        <f>MIN(F40:F79)</f>
        <v>-5.7934020000000004</v>
      </c>
      <c r="L39">
        <f>MIN(G40:G79)</f>
        <v>8.388007</v>
      </c>
      <c r="M39">
        <f>MIN(H40:H79)</f>
        <v>-3.1940000000000003E-2</v>
      </c>
    </row>
    <row r="40" spans="1:13">
      <c r="A40" s="5">
        <v>0</v>
      </c>
      <c r="B40" t="s">
        <v>108</v>
      </c>
      <c r="C40" t="s">
        <v>157</v>
      </c>
      <c r="D40" t="s">
        <v>441</v>
      </c>
      <c r="E40" t="s">
        <v>442</v>
      </c>
      <c r="F40">
        <v>13.037153999999999</v>
      </c>
      <c r="G40">
        <v>21.545999999999999</v>
      </c>
      <c r="H40">
        <v>16.494031</v>
      </c>
    </row>
    <row r="41" spans="1:13">
      <c r="A41" s="5">
        <v>1</v>
      </c>
      <c r="B41" t="s">
        <v>108</v>
      </c>
      <c r="C41" t="s">
        <v>157</v>
      </c>
      <c r="D41" t="s">
        <v>441</v>
      </c>
      <c r="E41" t="s">
        <v>443</v>
      </c>
      <c r="F41">
        <v>9.0826619999999991</v>
      </c>
      <c r="G41">
        <v>20.427790000000002</v>
      </c>
      <c r="H41">
        <v>13.691832</v>
      </c>
    </row>
    <row r="42" spans="1:13">
      <c r="A42" s="5">
        <v>2</v>
      </c>
      <c r="B42" t="s">
        <v>108</v>
      </c>
      <c r="C42" t="s">
        <v>157</v>
      </c>
      <c r="D42" t="s">
        <v>441</v>
      </c>
      <c r="E42" t="s">
        <v>444</v>
      </c>
      <c r="F42">
        <v>-5.7934020000000004</v>
      </c>
      <c r="G42">
        <v>8.388007</v>
      </c>
      <c r="H42">
        <v>-3.1940000000000003E-2</v>
      </c>
    </row>
    <row r="43" spans="1:13">
      <c r="A43" s="5">
        <v>3</v>
      </c>
      <c r="B43" t="s">
        <v>108</v>
      </c>
      <c r="C43" t="s">
        <v>157</v>
      </c>
      <c r="D43" t="s">
        <v>441</v>
      </c>
      <c r="E43" t="s">
        <v>445</v>
      </c>
      <c r="F43">
        <v>-3.8332790000000001</v>
      </c>
      <c r="G43">
        <v>13.184412999999999</v>
      </c>
      <c r="H43">
        <v>3.080476</v>
      </c>
    </row>
    <row r="44" spans="1:13">
      <c r="A44" s="5">
        <v>4</v>
      </c>
      <c r="B44" t="s">
        <v>108</v>
      </c>
      <c r="C44" t="s">
        <v>157</v>
      </c>
      <c r="D44" t="s">
        <v>441</v>
      </c>
      <c r="E44" t="s">
        <v>446</v>
      </c>
      <c r="F44">
        <v>-2.0068290000000002</v>
      </c>
      <c r="G44">
        <v>17.847144</v>
      </c>
      <c r="H44">
        <v>6.0592180000000004</v>
      </c>
    </row>
    <row r="45" spans="1:13">
      <c r="A45" s="5">
        <v>5</v>
      </c>
      <c r="B45" t="s">
        <v>108</v>
      </c>
      <c r="C45" t="s">
        <v>157</v>
      </c>
      <c r="D45" t="s">
        <v>441</v>
      </c>
      <c r="E45" t="s">
        <v>447</v>
      </c>
      <c r="F45">
        <v>-1.051498</v>
      </c>
      <c r="G45">
        <v>21.638757999999999</v>
      </c>
      <c r="H45">
        <v>8.1668420000000008</v>
      </c>
    </row>
    <row r="46" spans="1:13">
      <c r="A46" s="5">
        <v>6</v>
      </c>
      <c r="B46" t="s">
        <v>108</v>
      </c>
      <c r="C46" t="s">
        <v>157</v>
      </c>
      <c r="D46" t="s">
        <v>441</v>
      </c>
      <c r="E46" t="s">
        <v>448</v>
      </c>
      <c r="F46">
        <v>0.79578199999999999</v>
      </c>
      <c r="G46">
        <v>26.322320000000001</v>
      </c>
      <c r="H46">
        <v>11.166415000000001</v>
      </c>
    </row>
    <row r="47" spans="1:13">
      <c r="A47" s="5">
        <v>7</v>
      </c>
      <c r="B47" t="s">
        <v>108</v>
      </c>
      <c r="C47" t="s">
        <v>157</v>
      </c>
      <c r="D47" t="s">
        <v>441</v>
      </c>
      <c r="E47" t="s">
        <v>449</v>
      </c>
      <c r="F47">
        <v>2.570554</v>
      </c>
      <c r="G47">
        <v>30.933373</v>
      </c>
      <c r="H47">
        <v>14.093477999999999</v>
      </c>
    </row>
    <row r="48" spans="1:13">
      <c r="A48" s="5">
        <v>8</v>
      </c>
      <c r="B48" t="s">
        <v>108</v>
      </c>
      <c r="C48" t="s">
        <v>157</v>
      </c>
      <c r="D48" t="s">
        <v>441</v>
      </c>
      <c r="E48" t="s">
        <v>450</v>
      </c>
      <c r="F48">
        <v>6.4363830000000002</v>
      </c>
      <c r="G48">
        <v>17.781510000000001</v>
      </c>
      <c r="H48">
        <v>11.045553</v>
      </c>
    </row>
    <row r="49" spans="1:8">
      <c r="A49" s="5">
        <v>9</v>
      </c>
      <c r="B49" t="s">
        <v>108</v>
      </c>
      <c r="C49" t="s">
        <v>157</v>
      </c>
      <c r="D49" t="s">
        <v>441</v>
      </c>
      <c r="E49" t="s">
        <v>451</v>
      </c>
      <c r="F49">
        <v>5.5919759999999998</v>
      </c>
      <c r="G49">
        <v>19.773385000000001</v>
      </c>
      <c r="H49">
        <v>11.353438000000001</v>
      </c>
    </row>
    <row r="50" spans="1:8">
      <c r="A50" s="5">
        <v>10</v>
      </c>
      <c r="B50" t="s">
        <v>108</v>
      </c>
      <c r="C50" t="s">
        <v>157</v>
      </c>
      <c r="D50" t="s">
        <v>441</v>
      </c>
      <c r="E50" t="s">
        <v>452</v>
      </c>
      <c r="F50">
        <v>-3.8402319999999999</v>
      </c>
      <c r="G50">
        <v>13.177459000000001</v>
      </c>
      <c r="H50">
        <v>3.0735220000000001</v>
      </c>
    </row>
    <row r="51" spans="1:8">
      <c r="A51" s="5">
        <v>11</v>
      </c>
      <c r="B51" t="s">
        <v>108</v>
      </c>
      <c r="C51" t="s">
        <v>157</v>
      </c>
      <c r="D51" t="s">
        <v>441</v>
      </c>
      <c r="E51" t="s">
        <v>453</v>
      </c>
      <c r="F51">
        <v>-3.1435279999999999</v>
      </c>
      <c r="G51">
        <v>16.710445</v>
      </c>
      <c r="H51">
        <v>4.9225190000000003</v>
      </c>
    </row>
    <row r="52" spans="1:8">
      <c r="A52" s="5">
        <v>12</v>
      </c>
      <c r="B52" t="s">
        <v>108</v>
      </c>
      <c r="C52" t="s">
        <v>157</v>
      </c>
      <c r="D52" t="s">
        <v>441</v>
      </c>
      <c r="E52" t="s">
        <v>454</v>
      </c>
      <c r="F52">
        <v>-0.51748700000000003</v>
      </c>
      <c r="G52">
        <v>22.172768999999999</v>
      </c>
      <c r="H52">
        <v>8.7008530000000004</v>
      </c>
    </row>
    <row r="53" spans="1:8">
      <c r="A53" s="5">
        <v>13</v>
      </c>
      <c r="B53" t="s">
        <v>108</v>
      </c>
      <c r="C53" t="s">
        <v>157</v>
      </c>
      <c r="D53" t="s">
        <v>441</v>
      </c>
      <c r="E53" t="s">
        <v>455</v>
      </c>
      <c r="F53">
        <v>0.86425200000000002</v>
      </c>
      <c r="G53">
        <v>26.390789000000002</v>
      </c>
      <c r="H53">
        <v>11.234883999999999</v>
      </c>
    </row>
    <row r="54" spans="1:8">
      <c r="A54" s="5">
        <v>14</v>
      </c>
      <c r="B54" t="s">
        <v>108</v>
      </c>
      <c r="C54" t="s">
        <v>157</v>
      </c>
      <c r="D54" t="s">
        <v>441</v>
      </c>
      <c r="E54" t="s">
        <v>456</v>
      </c>
      <c r="F54">
        <v>-1.2634049999999999</v>
      </c>
      <c r="G54">
        <v>27.099413999999999</v>
      </c>
      <c r="H54">
        <v>10.25952</v>
      </c>
    </row>
    <row r="55" spans="1:8">
      <c r="A55" s="5">
        <v>15</v>
      </c>
      <c r="B55" t="s">
        <v>108</v>
      </c>
      <c r="C55" t="s">
        <v>157</v>
      </c>
      <c r="D55" t="s">
        <v>441</v>
      </c>
      <c r="E55" t="s">
        <v>457</v>
      </c>
      <c r="F55">
        <v>8.1548999999999996E-2</v>
      </c>
      <c r="G55">
        <v>31.280650000000001</v>
      </c>
      <c r="H55">
        <v>12.756766000000001</v>
      </c>
    </row>
    <row r="56" spans="1:8">
      <c r="A56" s="5">
        <v>16</v>
      </c>
      <c r="B56" t="s">
        <v>108</v>
      </c>
      <c r="C56" t="s">
        <v>157</v>
      </c>
      <c r="D56" t="s">
        <v>441</v>
      </c>
      <c r="E56" t="s">
        <v>458</v>
      </c>
      <c r="F56">
        <v>-0.29835499999999998</v>
      </c>
      <c r="G56">
        <v>13.883054</v>
      </c>
      <c r="H56">
        <v>5.4631069999999999</v>
      </c>
    </row>
    <row r="57" spans="1:8">
      <c r="A57" s="5">
        <v>17</v>
      </c>
      <c r="B57" t="s">
        <v>108</v>
      </c>
      <c r="C57" t="s">
        <v>157</v>
      </c>
      <c r="D57" t="s">
        <v>441</v>
      </c>
      <c r="E57" t="s">
        <v>459</v>
      </c>
      <c r="F57">
        <v>-0.99265999999999999</v>
      </c>
      <c r="G57">
        <v>16.025030999999998</v>
      </c>
      <c r="H57">
        <v>5.9210950000000002</v>
      </c>
    </row>
    <row r="58" spans="1:8">
      <c r="A58" s="5">
        <v>18</v>
      </c>
      <c r="B58" t="s">
        <v>108</v>
      </c>
      <c r="C58" t="s">
        <v>157</v>
      </c>
      <c r="D58" t="s">
        <v>441</v>
      </c>
      <c r="E58" t="s">
        <v>460</v>
      </c>
      <c r="F58">
        <v>-2.002348</v>
      </c>
      <c r="G58">
        <v>17.851624999999999</v>
      </c>
      <c r="H58">
        <v>6.0636989999999997</v>
      </c>
    </row>
    <row r="59" spans="1:8">
      <c r="A59" s="5">
        <v>19</v>
      </c>
      <c r="B59" t="s">
        <v>108</v>
      </c>
      <c r="C59" t="s">
        <v>157</v>
      </c>
      <c r="D59" t="s">
        <v>441</v>
      </c>
      <c r="E59" t="s">
        <v>461</v>
      </c>
      <c r="F59">
        <v>0.15391199999999999</v>
      </c>
      <c r="G59">
        <v>22.844166999999999</v>
      </c>
      <c r="H59">
        <v>9.3722510000000003</v>
      </c>
    </row>
    <row r="60" spans="1:8">
      <c r="A60" s="5">
        <v>20</v>
      </c>
      <c r="B60" t="s">
        <v>108</v>
      </c>
      <c r="C60" t="s">
        <v>157</v>
      </c>
      <c r="D60" t="s">
        <v>441</v>
      </c>
      <c r="E60" t="s">
        <v>462</v>
      </c>
      <c r="F60">
        <v>-0.32837499999999997</v>
      </c>
      <c r="G60">
        <v>25.198162</v>
      </c>
      <c r="H60">
        <v>10.042256999999999</v>
      </c>
    </row>
    <row r="61" spans="1:8">
      <c r="A61" s="5">
        <v>21</v>
      </c>
      <c r="B61" t="s">
        <v>108</v>
      </c>
      <c r="C61" t="s">
        <v>157</v>
      </c>
      <c r="D61" t="s">
        <v>441</v>
      </c>
      <c r="E61" t="s">
        <v>463</v>
      </c>
      <c r="F61">
        <v>2.2563149999999998</v>
      </c>
      <c r="G61">
        <v>30.619133999999999</v>
      </c>
      <c r="H61">
        <v>13.779239</v>
      </c>
    </row>
    <row r="62" spans="1:8">
      <c r="A62" s="5">
        <v>22</v>
      </c>
      <c r="B62" t="s">
        <v>108</v>
      </c>
      <c r="C62" t="s">
        <v>157</v>
      </c>
      <c r="D62" t="s">
        <v>441</v>
      </c>
      <c r="E62" t="s">
        <v>464</v>
      </c>
      <c r="F62">
        <v>1.361585</v>
      </c>
      <c r="G62">
        <v>32.560684999999999</v>
      </c>
      <c r="H62">
        <v>14.036801000000001</v>
      </c>
    </row>
    <row r="63" spans="1:8">
      <c r="A63" s="5">
        <v>23</v>
      </c>
      <c r="B63" t="s">
        <v>108</v>
      </c>
      <c r="C63" t="s">
        <v>157</v>
      </c>
      <c r="D63" t="s">
        <v>441</v>
      </c>
      <c r="E63" t="s">
        <v>465</v>
      </c>
      <c r="F63">
        <v>2.0587710000000001</v>
      </c>
      <c r="G63">
        <v>36.094154000000003</v>
      </c>
      <c r="H63">
        <v>15.886279999999999</v>
      </c>
    </row>
    <row r="64" spans="1:8">
      <c r="A64" s="5">
        <v>24</v>
      </c>
      <c r="B64" t="s">
        <v>108</v>
      </c>
      <c r="C64" t="s">
        <v>157</v>
      </c>
      <c r="D64" t="s">
        <v>441</v>
      </c>
      <c r="E64" t="s">
        <v>466</v>
      </c>
      <c r="F64">
        <v>-3.2008839999999998</v>
      </c>
      <c r="G64">
        <v>13.816807000000001</v>
      </c>
      <c r="H64">
        <v>3.7128709999999998</v>
      </c>
    </row>
    <row r="65" spans="1:8">
      <c r="A65" s="5">
        <v>25</v>
      </c>
      <c r="B65" t="s">
        <v>108</v>
      </c>
      <c r="C65" t="s">
        <v>157</v>
      </c>
      <c r="D65" t="s">
        <v>441</v>
      </c>
      <c r="E65" t="s">
        <v>467</v>
      </c>
      <c r="F65">
        <v>-1.357491</v>
      </c>
      <c r="G65">
        <v>18.496482</v>
      </c>
      <c r="H65">
        <v>6.7085559999999997</v>
      </c>
    </row>
    <row r="66" spans="1:8">
      <c r="A66" s="5">
        <v>26</v>
      </c>
      <c r="B66" t="s">
        <v>108</v>
      </c>
      <c r="C66" t="s">
        <v>157</v>
      </c>
      <c r="D66" t="s">
        <v>441</v>
      </c>
      <c r="E66" t="s">
        <v>468</v>
      </c>
      <c r="F66">
        <v>-0.74794499999999997</v>
      </c>
      <c r="G66">
        <v>21.942309999999999</v>
      </c>
      <c r="H66">
        <v>8.4703940000000006</v>
      </c>
    </row>
    <row r="67" spans="1:8">
      <c r="A67" s="5">
        <v>27</v>
      </c>
      <c r="B67" t="s">
        <v>108</v>
      </c>
      <c r="C67" t="s">
        <v>157</v>
      </c>
      <c r="D67" t="s">
        <v>441</v>
      </c>
      <c r="E67" t="s">
        <v>469</v>
      </c>
      <c r="F67">
        <v>1.126382</v>
      </c>
      <c r="G67">
        <v>26.652919000000001</v>
      </c>
      <c r="H67">
        <v>11.497014</v>
      </c>
    </row>
    <row r="68" spans="1:8">
      <c r="A68" s="5">
        <v>28</v>
      </c>
      <c r="B68" t="s">
        <v>108</v>
      </c>
      <c r="C68" t="s">
        <v>157</v>
      </c>
      <c r="D68" t="s">
        <v>441</v>
      </c>
      <c r="E68" t="s">
        <v>470</v>
      </c>
      <c r="F68">
        <v>2.5485370000000001</v>
      </c>
      <c r="G68">
        <v>30.911356000000001</v>
      </c>
      <c r="H68">
        <v>14.071462</v>
      </c>
    </row>
    <row r="69" spans="1:8">
      <c r="A69" s="5">
        <v>29</v>
      </c>
      <c r="B69" t="s">
        <v>108</v>
      </c>
      <c r="C69" t="s">
        <v>157</v>
      </c>
      <c r="D69" t="s">
        <v>441</v>
      </c>
      <c r="E69" t="s">
        <v>471</v>
      </c>
      <c r="F69">
        <v>1.485366</v>
      </c>
      <c r="G69">
        <v>32.684466999999998</v>
      </c>
      <c r="H69">
        <v>14.160583000000001</v>
      </c>
    </row>
    <row r="70" spans="1:8">
      <c r="A70" s="5">
        <v>30</v>
      </c>
      <c r="B70" t="s">
        <v>108</v>
      </c>
      <c r="C70" t="s">
        <v>157</v>
      </c>
      <c r="D70" t="s">
        <v>441</v>
      </c>
      <c r="E70" t="s">
        <v>472</v>
      </c>
      <c r="F70">
        <v>3.371445</v>
      </c>
      <c r="G70">
        <v>37.406827999999997</v>
      </c>
      <c r="H70">
        <v>17.198954000000001</v>
      </c>
    </row>
    <row r="71" spans="1:8">
      <c r="A71" s="5">
        <v>31</v>
      </c>
      <c r="B71" t="s">
        <v>108</v>
      </c>
      <c r="C71" t="s">
        <v>157</v>
      </c>
      <c r="D71" t="s">
        <v>441</v>
      </c>
      <c r="E71" t="s">
        <v>473</v>
      </c>
      <c r="F71">
        <v>2.5372789999999998</v>
      </c>
      <c r="G71">
        <v>39.408943000000001</v>
      </c>
      <c r="H71">
        <v>17.51708</v>
      </c>
    </row>
    <row r="72" spans="1:8">
      <c r="A72" s="5">
        <v>32</v>
      </c>
      <c r="B72" t="s">
        <v>108</v>
      </c>
      <c r="C72" t="s">
        <v>157</v>
      </c>
      <c r="D72" t="s">
        <v>441</v>
      </c>
      <c r="E72" t="s">
        <v>474</v>
      </c>
      <c r="F72">
        <v>-1.5339419999999999</v>
      </c>
      <c r="G72">
        <v>18.320032000000001</v>
      </c>
      <c r="H72">
        <v>6.5321049999999996</v>
      </c>
    </row>
    <row r="73" spans="1:8">
      <c r="A73" s="5">
        <v>33</v>
      </c>
      <c r="B73" t="s">
        <v>108</v>
      </c>
      <c r="C73" t="s">
        <v>157</v>
      </c>
      <c r="D73" t="s">
        <v>441</v>
      </c>
      <c r="E73" t="s">
        <v>475</v>
      </c>
      <c r="F73">
        <v>-8.3929999999999994E-3</v>
      </c>
      <c r="G73">
        <v>22.681861999999999</v>
      </c>
      <c r="H73">
        <v>9.2099469999999997</v>
      </c>
    </row>
    <row r="74" spans="1:8">
      <c r="A74" s="5">
        <v>34</v>
      </c>
      <c r="B74" t="s">
        <v>108</v>
      </c>
      <c r="C74" t="s">
        <v>157</v>
      </c>
      <c r="D74" t="s">
        <v>441</v>
      </c>
      <c r="E74" t="s">
        <v>476</v>
      </c>
      <c r="F74">
        <v>1.0676810000000001</v>
      </c>
      <c r="G74">
        <v>26.594218000000001</v>
      </c>
      <c r="H74">
        <v>11.438313000000001</v>
      </c>
    </row>
    <row r="75" spans="1:8">
      <c r="A75" s="5">
        <v>35</v>
      </c>
      <c r="B75" t="s">
        <v>108</v>
      </c>
      <c r="C75" t="s">
        <v>157</v>
      </c>
      <c r="D75" t="s">
        <v>441</v>
      </c>
      <c r="E75" t="s">
        <v>477</v>
      </c>
      <c r="F75">
        <v>3.0497869999999998</v>
      </c>
      <c r="G75">
        <v>31.412606</v>
      </c>
      <c r="H75">
        <v>14.572711</v>
      </c>
    </row>
    <row r="76" spans="1:8">
      <c r="A76" s="5">
        <v>36</v>
      </c>
      <c r="B76" t="s">
        <v>108</v>
      </c>
      <c r="C76" t="s">
        <v>157</v>
      </c>
      <c r="D76" t="s">
        <v>441</v>
      </c>
      <c r="E76" t="s">
        <v>478</v>
      </c>
      <c r="F76">
        <v>5.0575729999999997</v>
      </c>
      <c r="G76">
        <v>36.256672999999999</v>
      </c>
      <c r="H76">
        <v>17.732789</v>
      </c>
    </row>
    <row r="77" spans="1:8">
      <c r="A77" s="5">
        <v>37</v>
      </c>
      <c r="B77" t="s">
        <v>108</v>
      </c>
      <c r="C77" t="s">
        <v>157</v>
      </c>
      <c r="D77" t="s">
        <v>441</v>
      </c>
      <c r="E77" t="s">
        <v>479</v>
      </c>
      <c r="F77">
        <v>2.4465210000000002</v>
      </c>
      <c r="G77">
        <v>36.481904</v>
      </c>
      <c r="H77">
        <v>16.27403</v>
      </c>
    </row>
    <row r="78" spans="1:8">
      <c r="A78" s="5">
        <v>38</v>
      </c>
      <c r="B78" t="s">
        <v>108</v>
      </c>
      <c r="C78" t="s">
        <v>157</v>
      </c>
      <c r="D78" t="s">
        <v>441</v>
      </c>
      <c r="E78" t="s">
        <v>480</v>
      </c>
      <c r="F78">
        <v>2.2356729999999998</v>
      </c>
      <c r="G78">
        <v>39.107337999999999</v>
      </c>
      <c r="H78">
        <v>17.215475000000001</v>
      </c>
    </row>
    <row r="79" spans="1:8">
      <c r="A79" s="5">
        <v>39</v>
      </c>
      <c r="B79" t="s">
        <v>108</v>
      </c>
      <c r="C79" t="s">
        <v>157</v>
      </c>
      <c r="D79" t="s">
        <v>441</v>
      </c>
      <c r="E79" t="s">
        <v>481</v>
      </c>
      <c r="F79">
        <v>4.8088920000000002</v>
      </c>
      <c r="G79">
        <v>44.516838</v>
      </c>
      <c r="H79">
        <v>20.940985999999999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nb_summary_stats-355</vt:lpstr>
      <vt:lpstr>summary.stats-INFO-66</vt:lpstr>
      <vt:lpstr>Base Model ACF PACF</vt:lpstr>
      <vt:lpstr>Base Model</vt:lpstr>
      <vt:lpstr>Base + RMRF</vt:lpstr>
      <vt:lpstr>Base + UNRATE</vt:lpstr>
      <vt:lpstr>Base + DSPIC96</vt:lpstr>
      <vt:lpstr>Base + CPIAUCSL</vt:lpstr>
      <vt:lpstr>Base + CPILFESL</vt:lpstr>
      <vt:lpstr>Base + INDPRO</vt:lpstr>
      <vt:lpstr>Base + PCE</vt:lpstr>
      <vt:lpstr>nb_ADF_unit_root</vt:lpstr>
      <vt:lpstr>nb_ARIMA_lag_selection</vt:lpstr>
      <vt:lpstr>nb_model_ARIMA</vt:lpstr>
      <vt:lpstr>source with diff</vt:lpstr>
      <vt:lpstr>Causation matrix</vt:lpstr>
      <vt:lpstr>nb_model_ARIMA IGNORE</vt:lpstr>
      <vt:lpstr>Sum. Stats (1) IGNORE</vt:lpstr>
      <vt:lpstr>Sum. Stats (2) IGNORE</vt:lpstr>
      <vt:lpstr>ADF (1) IGNORE</vt:lpstr>
      <vt:lpstr>ADF (2) IGNORE</vt:lpstr>
      <vt:lpstr>Causation</vt:lpstr>
      <vt:lpstr>Causation matrix IGNORE</vt:lpstr>
      <vt:lpstr>lag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Grigg</dc:creator>
  <cp:lastModifiedBy>Justin Grigg</cp:lastModifiedBy>
  <dcterms:created xsi:type="dcterms:W3CDTF">2020-07-07T23:02:22Z</dcterms:created>
  <dcterms:modified xsi:type="dcterms:W3CDTF">2020-10-09T21:06:57Z</dcterms:modified>
</cp:coreProperties>
</file>