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ropbox\___GitHubRepo\2023-NAA-Student\23-0712 - WED - Supervised Machine Learning\"/>
    </mc:Choice>
  </mc:AlternateContent>
  <xr:revisionPtr revIDLastSave="0" documentId="13_ncr:1_{B26B2E1F-B5F4-4E91-BFA7-09DB66BE6D7D}" xr6:coauthVersionLast="47" xr6:coauthVersionMax="47" xr10:uidLastSave="{00000000-0000-0000-0000-000000000000}"/>
  <bookViews>
    <workbookView xWindow="-103" yWindow="-103" windowWidth="26537" windowHeight="15943" tabRatio="519" xr2:uid="{332EF4AA-20B6-443F-A212-9DCDC32EF0BC}"/>
  </bookViews>
  <sheets>
    <sheet name="EX1 - kNN-Unstand" sheetId="4" r:id="rId1"/>
    <sheet name="EX2 - kNN-Stand" sheetId="5" r:id="rId2"/>
    <sheet name="EX1 - kNN-Unstand-Annotated" sheetId="1" state="hidden" r:id="rId3"/>
    <sheet name="EX2 - kNN-Stand-Annotated" sheetId="3" state="hidden" r:id="rId4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B19" i="5"/>
  <c r="C18" i="5"/>
  <c r="B18" i="5"/>
  <c r="C17" i="5"/>
  <c r="B17" i="5"/>
  <c r="C16" i="5"/>
  <c r="B16" i="5"/>
  <c r="K13" i="3"/>
  <c r="C19" i="3"/>
  <c r="B19" i="3"/>
  <c r="C18" i="3"/>
  <c r="B18" i="3"/>
  <c r="C17" i="3"/>
  <c r="B17" i="3"/>
  <c r="C16" i="3"/>
  <c r="B16" i="3"/>
  <c r="K12" i="3"/>
  <c r="K11" i="3"/>
  <c r="K10" i="3"/>
  <c r="K9" i="3"/>
  <c r="K8" i="3"/>
  <c r="K7" i="3"/>
  <c r="K6" i="3"/>
  <c r="K5" i="3"/>
  <c r="K4" i="3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4" i="1"/>
  <c r="E8" i="1"/>
  <c r="E5" i="1"/>
  <c r="E16" i="1"/>
  <c r="E14" i="1"/>
  <c r="E6" i="1"/>
  <c r="E11" i="1"/>
  <c r="E7" i="1"/>
  <c r="E13" i="1"/>
  <c r="E4" i="1"/>
  <c r="J12" i="1"/>
  <c r="E12" i="1"/>
  <c r="E18" i="1"/>
  <c r="E10" i="1"/>
  <c r="E17" i="1"/>
  <c r="E9" i="1"/>
  <c r="E15" i="1"/>
  <c r="J7" i="1"/>
  <c r="J6" i="1"/>
  <c r="J5" i="1"/>
  <c r="J9" i="1"/>
  <c r="J8" i="1"/>
  <c r="J13" i="1"/>
  <c r="J10" i="1"/>
  <c r="J11" i="1"/>
  <c r="J4" i="1"/>
  <c r="F9" i="3" l="1"/>
  <c r="F13" i="3"/>
  <c r="F14" i="3"/>
  <c r="F12" i="3"/>
  <c r="G12" i="3"/>
  <c r="F8" i="3"/>
  <c r="F7" i="3"/>
  <c r="F6" i="3"/>
  <c r="F4" i="3"/>
  <c r="F5" i="3"/>
  <c r="F10" i="3"/>
  <c r="G11" i="3"/>
  <c r="G10" i="3"/>
  <c r="G9" i="3"/>
  <c r="G8" i="3"/>
  <c r="G7" i="3"/>
  <c r="G6" i="3"/>
  <c r="G13" i="3"/>
  <c r="G5" i="3"/>
  <c r="G4" i="3"/>
  <c r="G14" i="3"/>
  <c r="F11" i="3"/>
  <c r="J6" i="3" l="1"/>
  <c r="J11" i="3"/>
  <c r="J8" i="3"/>
  <c r="J7" i="3"/>
  <c r="J12" i="3"/>
  <c r="J10" i="3"/>
  <c r="J5" i="3"/>
  <c r="J13" i="3"/>
  <c r="J4" i="3"/>
  <c r="I4" i="3" s="1"/>
  <c r="J9" i="3"/>
  <c r="I9" i="3" s="1"/>
  <c r="I11" i="3" l="1"/>
  <c r="I6" i="3"/>
  <c r="I13" i="3"/>
  <c r="I5" i="3"/>
  <c r="I10" i="3"/>
  <c r="I12" i="3"/>
  <c r="I7" i="3"/>
  <c r="N13" i="3" s="1"/>
  <c r="I8" i="3"/>
  <c r="N10" i="3"/>
  <c r="N7" i="3" l="1"/>
  <c r="N6" i="3"/>
  <c r="N9" i="3"/>
  <c r="N4" i="3"/>
  <c r="N12" i="3"/>
  <c r="N5" i="3"/>
  <c r="N8" i="3"/>
  <c r="N1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Keeler</author>
  </authors>
  <commentList>
    <comment ref="I3" authorId="0" shapeId="0" xr:uid="{21562CCA-697F-4DCE-AD92-76690ED2527E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A good rule is kNN is square root of number of observations i.e. sqrt(15) = 3.89 or 4, then look for majority vote</t>
        </r>
      </text>
    </comment>
    <comment ref="E4" authorId="0" shapeId="0" xr:uid="{CE4811F8-7391-45BB-BA9F-C5CC2849B72B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=RANK(F4,$F$4:$F$18,1)</t>
        </r>
      </text>
    </comment>
    <comment ref="F4" authorId="0" shapeId="0" xr:uid="{D00EEB3E-2783-40B5-80AC-979CD90D2C64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dist (x,y) = sqrt((x1-x2)^2 + (y1-y2)^2)
=SQRT((A4-$B$23)^2+(B4-$B$24)^2)</t>
        </r>
      </text>
    </comment>
    <comment ref="I4" authorId="0" shapeId="0" xr:uid="{F6EC1383-E753-497C-AE88-B8304B2E7DB6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The most appropriate way is to perform the analysis with a training and test data set and evaluate accuracy classification based on the optimal k value</t>
        </r>
      </text>
    </comment>
    <comment ref="J5" authorId="0" shapeId="0" xr:uid="{2FAF4406-0C8B-4C73-8397-3A514A2F2E15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#N/A will result when there is a duplicate Rank value. Software beyond Excel will handle the Rank issue as an average; whereas, Excel gives an error.</t>
        </r>
      </text>
    </comment>
    <comment ref="F10" authorId="0" shapeId="0" xr:uid="{9859D734-1993-4A26-89D2-387127DCEFA5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Closest point</t>
        </r>
      </text>
    </comment>
    <comment ref="F17" authorId="0" shapeId="0" xr:uid="{A8FE2CB6-928E-4091-8415-FD53EE96DBA2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Furthest point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 Keeler</author>
  </authors>
  <commentList>
    <comment ref="M3" authorId="0" shapeId="0" xr:uid="{0F52F9C0-5094-4C02-8154-2205EB0A32E0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A good rule is kNN is square root of number of observations i.e. sqrt(15) = 3.89 or 4, then look for majority vote
You will see later, GridSearchCV via Python is the more advanced method</t>
        </r>
      </text>
    </comment>
    <comment ref="I4" authorId="0" shapeId="0" xr:uid="{80C27BCC-D49C-4F83-B241-38F1EC892386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=RANK(F4,$F$4:$F$18,1)</t>
        </r>
      </text>
    </comment>
    <comment ref="J4" authorId="0" shapeId="0" xr:uid="{461BF63A-243E-4F3B-84B8-1730E6CD7E72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dist (x,y) = sqrt((x1-x2)^2 + (y1-y2)^2)
=SQRT((F4-$F$14)^2+(G4-$G$14)^2)</t>
        </r>
      </text>
    </comment>
    <comment ref="M4" authorId="0" shapeId="0" xr:uid="{ABE2BC5C-07E9-4F77-BC8C-110995B89019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The most appropriate way is to perform the analysis with a training and test data set and evaluate accuracy classification based on the optimal k value</t>
        </r>
      </text>
    </comment>
    <comment ref="N5" authorId="0" shapeId="0" xr:uid="{613BE03D-34C1-4ED8-BC1C-58981408C11C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#N/A will result when there is a duplicate Rank value. Software beyond Excel will handle the Rank issue as an average; whereas, Excel gives an error.</t>
        </r>
      </text>
    </comment>
    <comment ref="J10" authorId="0" shapeId="0" xr:uid="{7FA9AF69-A37B-428C-9E79-EA52C886F1E9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Closest point</t>
        </r>
      </text>
    </comment>
    <comment ref="J12" authorId="0" shapeId="0" xr:uid="{624D116B-236B-431A-A6C6-53902606E53B}">
      <text>
        <r>
          <rPr>
            <b/>
            <sz val="9"/>
            <color indexed="81"/>
            <rFont val="Tahoma"/>
            <family val="2"/>
          </rPr>
          <t>Justin Keeler:</t>
        </r>
        <r>
          <rPr>
            <sz val="9"/>
            <color indexed="81"/>
            <rFont val="Tahoma"/>
            <family val="2"/>
          </rPr>
          <t xml:space="preserve">
Furthest point</t>
        </r>
      </text>
    </comment>
  </commentList>
</comments>
</file>

<file path=xl/sharedStrings.xml><?xml version="1.0" encoding="utf-8"?>
<sst xmlns="http://schemas.openxmlformats.org/spreadsheetml/2006/main" count="124" uniqueCount="25">
  <si>
    <t>Age</t>
  </si>
  <si>
    <t xml:space="preserve"> </t>
  </si>
  <si>
    <t>Rank</t>
  </si>
  <si>
    <t>k</t>
  </si>
  <si>
    <t>Type</t>
  </si>
  <si>
    <t>Regular Coffee</t>
  </si>
  <si>
    <t>Lattes</t>
  </si>
  <si>
    <t>Chai</t>
  </si>
  <si>
    <t>Euclidean Distance</t>
  </si>
  <si>
    <t>label</t>
  </si>
  <si>
    <t>Dollars spent</t>
  </si>
  <si>
    <t>Type of Coffee</t>
  </si>
  <si>
    <t>$'s Spent on Drinks</t>
  </si>
  <si>
    <t>New purchase, need to classify what customer most likely bought</t>
  </si>
  <si>
    <t>Loan Default</t>
  </si>
  <si>
    <t>Yes</t>
  </si>
  <si>
    <t>No</t>
  </si>
  <si>
    <t>$'s Average Balance</t>
  </si>
  <si>
    <t>Age-Std</t>
  </si>
  <si>
    <t>Average</t>
  </si>
  <si>
    <t>Std</t>
  </si>
  <si>
    <t>Max</t>
  </si>
  <si>
    <t>Min</t>
  </si>
  <si>
    <t>???</t>
  </si>
  <si>
    <t>AB-Std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</si>
</sst>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0.000"/>
    <numFmt numFmtId="167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FF0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'EX1 - kNN-Unstand-Annotated'!$C$4</c:f>
              <c:strCache>
                <c:ptCount val="1"/>
                <c:pt idx="0">
                  <c:v>Regular Coffee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D-4CBC-B38B-49F8ED4D2A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('EX1 - kNN-Unstand-Annotated'!$B$4,'EX1 - kNN-Unstand-Annotated'!$B$7,'EX1 - kNN-Unstand-Annotated'!$B$8,'EX1 - kNN-Unstand-Annotated'!$B$11,'EX1 - kNN-Unstand-Annotated'!$B$17)</c:f>
              <c:numCache>
                <c:formatCode>General</c:formatCode>
                <c:ptCount val="5"/>
                <c:pt idx="0">
                  <c:v>47</c:v>
                </c:pt>
                <c:pt idx="1">
                  <c:v>50</c:v>
                </c:pt>
                <c:pt idx="2">
                  <c:v>44</c:v>
                </c:pt>
                <c:pt idx="3">
                  <c:v>48</c:v>
                </c:pt>
                <c:pt idx="4">
                  <c:v>70</c:v>
                </c:pt>
              </c:numCache>
            </c:numRef>
          </c:xVal>
          <c:yVal>
            <c:numRef>
              <c:f>('EX1 - kNN-Unstand-Annotated'!$A$4,'EX1 - kNN-Unstand-Annotated'!$A$7,'EX1 - kNN-Unstand-Annotated'!$A$8,'EX1 - kNN-Unstand-Annotated'!$A$11,'EX1 - kNN-Unstand-Annotated'!$A$17)</c:f>
              <c:numCache>
                <c:formatCode>"$"#,##0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10</c:v>
                </c:pt>
                <c:pt idx="3">
                  <c:v>3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815-4CFD-95BD-49C6A5C8AD4F}"/>
            </c:ext>
          </c:extLst>
        </c:ser>
        <c:ser>
          <c:idx val="0"/>
          <c:order val="1"/>
          <c:tx>
            <c:strRef>
              <c:f>'EX1 - kNN-Unstand-Annotated'!$C$5</c:f>
              <c:strCache>
                <c:ptCount val="1"/>
                <c:pt idx="0">
                  <c:v>Lattes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('EX1 - kNN-Unstand-Annotated'!$B$5,'EX1 - kNN-Unstand-Annotated'!$B$10,'EX1 - kNN-Unstand-Annotated'!$B$15,'EX1 - kNN-Unstand-Annotated'!$B$16,'EX1 - kNN-Unstand-Annotated'!$B$18)</c:f>
              <c:numCache>
                <c:formatCode>General</c:formatCode>
                <c:ptCount val="5"/>
                <c:pt idx="0">
                  <c:v>22</c:v>
                </c:pt>
                <c:pt idx="1">
                  <c:v>32</c:v>
                </c:pt>
                <c:pt idx="2">
                  <c:v>24</c:v>
                </c:pt>
                <c:pt idx="3">
                  <c:v>29</c:v>
                </c:pt>
                <c:pt idx="4">
                  <c:v>28</c:v>
                </c:pt>
              </c:numCache>
            </c:numRef>
          </c:xVal>
          <c:yVal>
            <c:numRef>
              <c:f>('EX1 - kNN-Unstand-Annotated'!$A$5,'EX1 - kNN-Unstand-Annotated'!$A$10,'EX1 - kNN-Unstand-Annotated'!$A$15,'EX1 - kNN-Unstand-Annotated'!$A$16,'EX1 - kNN-Unstand-Annotated'!$A$18)</c:f>
              <c:numCache>
                <c:formatCode>"$"#,##0</c:formatCode>
                <c:ptCount val="5"/>
                <c:pt idx="0">
                  <c:v>27</c:v>
                </c:pt>
                <c:pt idx="1">
                  <c:v>21</c:v>
                </c:pt>
                <c:pt idx="2">
                  <c:v>16</c:v>
                </c:pt>
                <c:pt idx="3">
                  <c:v>32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815-4CFD-95BD-49C6A5C8AD4F}"/>
            </c:ext>
          </c:extLst>
        </c:ser>
        <c:ser>
          <c:idx val="2"/>
          <c:order val="2"/>
          <c:tx>
            <c:strRef>
              <c:f>'EX1 - kNN-Unstand-Annotated'!$C$6</c:f>
              <c:strCache>
                <c:ptCount val="1"/>
                <c:pt idx="0">
                  <c:v>Chai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('EX1 - kNN-Unstand-Annotated'!$B$6,'EX1 - kNN-Unstand-Annotated'!$B$9,'EX1 - kNN-Unstand-Annotated'!$B$12,'EX1 - kNN-Unstand-Annotated'!$B$13,'EX1 - kNN-Unstand-Annotated'!$B$14)</c:f>
              <c:numCache>
                <c:formatCode>General</c:formatCode>
                <c:ptCount val="5"/>
                <c:pt idx="0">
                  <c:v>35</c:v>
                </c:pt>
                <c:pt idx="1">
                  <c:v>32</c:v>
                </c:pt>
                <c:pt idx="2">
                  <c:v>39</c:v>
                </c:pt>
                <c:pt idx="3">
                  <c:v>30</c:v>
                </c:pt>
                <c:pt idx="4">
                  <c:v>37</c:v>
                </c:pt>
              </c:numCache>
            </c:numRef>
          </c:xVal>
          <c:yVal>
            <c:numRef>
              <c:f>('EX1 - kNN-Unstand-Annotated'!$A$6,'EX1 - kNN-Unstand-Annotated'!$A$9,'EX1 - kNN-Unstand-Annotated'!$A$12,'EX1 - kNN-Unstand-Annotated'!$A$13,'EX1 - kNN-Unstand-Annotated'!$A$14)</c:f>
              <c:numCache>
                <c:formatCode>"$"#,##0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30</c:v>
                </c:pt>
                <c:pt idx="3">
                  <c:v>36</c:v>
                </c:pt>
                <c:pt idx="4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815-4CFD-95BD-49C6A5C8AD4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'EX1 - kNN-Unstand-Annotated'!$B$24</c:f>
              <c:numCache>
                <c:formatCode>General</c:formatCode>
                <c:ptCount val="1"/>
                <c:pt idx="0">
                  <c:v>36</c:v>
                </c:pt>
              </c:numCache>
            </c:numRef>
          </c:xVal>
          <c:yVal>
            <c:numRef>
              <c:f>'EX1 - kNN-Unstand-Annotated'!$B$23</c:f>
              <c:numCache>
                <c:formatCode>"$"#,##0.00</c:formatCode>
                <c:ptCount val="1"/>
                <c:pt idx="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815-4CFD-95BD-49C6A5C8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42704"/>
        <c:axId val="1069619824"/>
      </c:scatterChart>
      <c:valAx>
        <c:axId val="1069642704"/>
        <c:scaling>
          <c:orientation val="minMax"/>
          <c:min val="1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9824"/>
        <c:crosses val="autoZero"/>
        <c:crossBetween val="midCat"/>
      </c:valAx>
      <c:valAx>
        <c:axId val="106961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$'s Spent on Drinks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Loan Default - Yes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'EX2 - kNN-Stand-Annotated'!$G$4:$G$8</c:f>
              <c:numCache>
                <c:formatCode>0.000</c:formatCode>
                <c:ptCount val="5"/>
                <c:pt idx="0">
                  <c:v>-0.12424730498438756</c:v>
                </c:pt>
                <c:pt idx="1">
                  <c:v>-0.46592739369145253</c:v>
                </c:pt>
                <c:pt idx="2">
                  <c:v>0.90079296113680729</c:v>
                </c:pt>
                <c:pt idx="3">
                  <c:v>1.0146863240391624</c:v>
                </c:pt>
                <c:pt idx="4">
                  <c:v>0.10353942082032243</c:v>
                </c:pt>
              </c:numCache>
            </c:numRef>
          </c:xVal>
          <c:yVal>
            <c:numRef>
              <c:f>'EX2 - kNN-Stand-Annotated'!$F$4:$F$8</c:f>
              <c:numCache>
                <c:formatCode>0.000</c:formatCode>
                <c:ptCount val="5"/>
                <c:pt idx="0">
                  <c:v>-1.2471963943951498</c:v>
                </c:pt>
                <c:pt idx="1">
                  <c:v>-0.51860027669948605</c:v>
                </c:pt>
                <c:pt idx="2">
                  <c:v>-0.40029126080356631</c:v>
                </c:pt>
                <c:pt idx="3">
                  <c:v>-1.1452866480293578</c:v>
                </c:pt>
                <c:pt idx="4">
                  <c:v>-1.1605145411644762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36-4662-993C-9AD7239A1D66}"/>
            </c:ext>
          </c:extLst>
        </c:ser>
        <c:ser>
          <c:idx val="0"/>
          <c:order val="1"/>
          <c:tx>
            <c:v>Loan Default - 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'EX2 - kNN-Stand-Annotated'!$G$9:$G$13</c:f>
              <c:numCache>
                <c:formatCode>0.000</c:formatCode>
                <c:ptCount val="5"/>
                <c:pt idx="0">
                  <c:v>-1.1492875711055826</c:v>
                </c:pt>
                <c:pt idx="1">
                  <c:v>-0.12424730498438756</c:v>
                </c:pt>
                <c:pt idx="2">
                  <c:v>-0.46592739369145253</c:v>
                </c:pt>
                <c:pt idx="3">
                  <c:v>2.1536199530627123</c:v>
                </c:pt>
                <c:pt idx="4">
                  <c:v>-1.0353942082032275</c:v>
                </c:pt>
              </c:numCache>
            </c:numRef>
          </c:xVal>
          <c:yVal>
            <c:numRef>
              <c:f>'EX2 - kNN-Stand-Annotated'!$F$9:$F$13</c:f>
              <c:numCache>
                <c:formatCode>0.000</c:formatCode>
                <c:ptCount val="5"/>
                <c:pt idx="0">
                  <c:v>-0.25035508224240077</c:v>
                </c:pt>
                <c:pt idx="1">
                  <c:v>0.45247075476306281</c:v>
                </c:pt>
                <c:pt idx="2">
                  <c:v>1.3895718707703475</c:v>
                </c:pt>
                <c:pt idx="3">
                  <c:v>1.272434231269437</c:v>
                </c:pt>
                <c:pt idx="4">
                  <c:v>1.1552965917685263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36-4662-993C-9AD7239A1D66}"/>
            </c:ext>
          </c:extLst>
        </c:ser>
        <c:ser>
          <c:idx val="1"/>
          <c:order val="2"/>
          <c:tx>
            <c:v>Unknown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'EX2 - kNN-Stand-Annotated'!$G$14</c:f>
              <c:numCache>
                <c:formatCode>0.000</c:formatCode>
                <c:ptCount val="1"/>
                <c:pt idx="0">
                  <c:v>-0.80760748239851754</c:v>
                </c:pt>
              </c:numCache>
            </c:numRef>
          </c:xVal>
          <c:yVal>
            <c:numRef>
              <c:f>'EX2 - kNN-Stand-Annotated'!$F$14</c:f>
              <c:numCache>
                <c:formatCode>0.000</c:formatCode>
                <c:ptCount val="1"/>
                <c:pt idx="0">
                  <c:v>0.45247075476306281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36-4662-993C-9AD7239A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642704"/>
        <c:axId val="1069619824"/>
      </c:scatterChart>
      <c:valAx>
        <c:axId val="1069642704"/>
        <c:scaling>
          <c:orientation val="minMax"/>
          <c:min val="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19824"/>
        <c:crosses val="autoZero"/>
        <c:crossBetween val="midCat"/>
      </c:valAx>
      <c:valAx>
        <c:axId val="1069619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$'s Average Balance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5085991021976899E-3"/>
              <c:y val="0.31160167173070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4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284388</xdr:colOff>
      <xdr:row>19</xdr:row>
      <xdr:rowOff>58511</xdr:rowOff>
    </xdr:from>
    <xdr:to>
      <xdr:col>9</xdr:col>
      <xdr:colOff>208190</xdr:colOff>
      <xdr:row>38</xdr:row>
      <xdr:rowOff>44904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CD2987-1702-D60C-BF0D-88CF49331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398689</xdr:colOff>
      <xdr:row>1</xdr:row>
      <xdr:rowOff>6803</xdr:rowOff>
    </xdr:from>
    <xdr:to>
      <xdr:col>19</xdr:col>
      <xdr:colOff>620485</xdr:colOff>
      <xdr:row>15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CA60318-5C58-7B4D-1FA3-A5087FE45192}"/>
            </a:ext>
          </a:extLst>
        </xdr:cNvPr>
        <xdr:cNvSpPr txBox="1"/>
      </xdr:nvSpPr>
      <xdr:spPr>
        <a:xfrm>
          <a:off x="12427403" y="191860"/>
          <a:ext cx="3487511" cy="266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Important Takeaways</a:t>
          </a:r>
        </a:p>
        <a:p>
          <a:endParaRPr lang="en-US" sz="1100"/>
        </a:p>
        <a:p>
          <a:r>
            <a:rPr lang="en-US" sz="1100"/>
            <a:t>- More features</a:t>
          </a:r>
          <a:r>
            <a:rPr lang="en-US" sz="1100" baseline="0"/>
            <a:t> takes away the ability to visualize in two dimensions.</a:t>
          </a:r>
        </a:p>
        <a:p>
          <a:endParaRPr lang="en-US" sz="1100"/>
        </a:p>
        <a:p>
          <a:r>
            <a:rPr lang="en-US" sz="1100"/>
            <a:t>- If the scale of a predictor variable is rather large compared to others,</a:t>
          </a:r>
          <a:r>
            <a:rPr lang="en-US" sz="1100" baseline="0"/>
            <a:t> it can have an undue influence on the distance calculation. To address this, the features should be standardized or normalized.</a:t>
          </a:r>
        </a:p>
        <a:p>
          <a:endParaRPr lang="en-US" sz="1100" baseline="0"/>
        </a:p>
        <a:p>
          <a:r>
            <a:rPr lang="en-US" sz="1100" baseline="0"/>
            <a:t>- kNN can also handle nominal and binominal values, it has to be rescaled to do use these types of variables.</a:t>
          </a:r>
        </a:p>
        <a:p>
          <a:endParaRPr lang="en-US" sz="1100" baseline="0"/>
        </a:p>
        <a:p>
          <a:r>
            <a:rPr lang="en-US" sz="1100" baseline="0"/>
            <a:t>- Other ways to calculate distance are Manhattan and cosine; however, Euclidean is most common.</a:t>
          </a:r>
          <a:endParaRPr lang="en-US" sz="1100"/>
        </a:p>
      </xdr:txBody>
    </xdr:sp>
    <xdr:clientData/>
  </xdr:twoCellAnchor>
  <xdr:twoCellAnchor>
    <xdr:from>
      <xdr:col>14</xdr:col>
      <xdr:colOff>382361</xdr:colOff>
      <xdr:row>15</xdr:row>
      <xdr:rowOff>142874</xdr:rowOff>
    </xdr:from>
    <xdr:to>
      <xdr:col>19</xdr:col>
      <xdr:colOff>604157</xdr:colOff>
      <xdr:row>37</xdr:row>
      <xdr:rowOff>174172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CDBE8E-0101-4DB8-A832-6157A7575B43}"/>
                </a:ext>
              </a:extLst>
            </xdr:cNvPr>
            <xdr:cNvSpPr txBox="1"/>
          </xdr:nvSpPr>
          <xdr:spPr>
            <a:xfrm>
              <a:off x="12411075" y="2918731"/>
              <a:ext cx="3487511" cy="410255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1"/>
                <a:t>Four Feature Scaling Methods</a:t>
              </a:r>
            </a:p>
            <a:p>
              <a:pPr algn="ctr"/>
              <a:r>
                <a:rPr lang="en-US" sz="1100" b="1"/>
                <a:t>*Very Important*</a:t>
              </a:r>
            </a:p>
            <a:p>
              <a:endParaRPr lang="en-US" sz="1100"/>
            </a:p>
            <a:p>
              <a:r>
                <a:rPr lang="en-US" sz="1100" baseline="0"/>
                <a:t>Min-Max: 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𝑀𝑖𝑛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𝑀𝑎𝑥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𝑀𝑖𝑛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/>
                <a:t>Note:</a:t>
              </a:r>
              <a:r>
                <a:rPr lang="en-US" sz="1100" baseline="0"/>
                <a:t> Simplest but least accurate</a:t>
              </a:r>
            </a:p>
            <a:p>
              <a:endParaRPr lang="en-US" sz="1100" baseline="0"/>
            </a:p>
            <a:p>
              <a:endParaRPr lang="en-US" sz="110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 Normalization: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𝐴𝑣𝑒𝑟𝑎𝑔𝑒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𝑀𝑖𝑛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Standardization (Z score):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𝐴𝑣𝑒𝑟𝑎𝑔𝑒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𝑆𝑡𝑎𝑛𝑑𝑎𝑟𝑑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𝐷𝑒𝑣𝑖𝑎𝑡𝑖𝑜𝑛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cale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to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unit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length</m:t>
                  </m:r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𝐿𝑒𝑛𝑔𝑡h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den>
                  </m:f>
                </m:oMath>
              </a14:m>
              <a:endPara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Note: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[X] = column</a:t>
              </a:r>
              <a:r>
                <a:rPr lang="en-US" baseline="0">
                  <a:effectLst/>
                </a:rPr>
                <a:t> vector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 baseline="0"/>
            </a:p>
            <a:p>
              <a:endParaRPr lang="en-US" sz="1100" baseline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6CDBE8E-0101-4DB8-A832-6157A7575B43}"/>
                </a:ext>
              </a:extLst>
            </xdr:cNvPr>
            <xdr:cNvSpPr txBox="1"/>
          </xdr:nvSpPr>
          <xdr:spPr>
            <a:xfrm>
              <a:off x="12411075" y="2918731"/>
              <a:ext cx="3487511" cy="410255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1"/>
                <a:t>Four Feature Scaling Methods</a:t>
              </a:r>
            </a:p>
            <a:p>
              <a:pPr algn="ctr"/>
              <a:r>
                <a:rPr lang="en-US" sz="1100" b="1"/>
                <a:t>*Very Important*</a:t>
              </a:r>
            </a:p>
            <a:p>
              <a:endParaRPr lang="en-US" sz="1100"/>
            </a:p>
            <a:p>
              <a:r>
                <a:rPr lang="en-US" sz="1100" baseline="0"/>
                <a:t>Min-Max: </a:t>
              </a:r>
              <a:r>
                <a:rPr lang="en-US" sz="1100" i="0" baseline="0">
                  <a:latin typeface="Cambria Math" panose="02040503050406030204" pitchFamily="18" charset="0"/>
                </a:rPr>
                <a:t>=(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𝑥 −𝑀𝑖𝑛[𝑋])/(𝑀𝑎𝑥[𝑋]−𝑀𝑖𝑛[𝑋])</a:t>
              </a:r>
              <a:endParaRPr lang="en-US" sz="1100" baseline="0"/>
            </a:p>
            <a:p>
              <a:r>
                <a:rPr lang="en-US" sz="1100"/>
                <a:t>Note:</a:t>
              </a:r>
              <a:r>
                <a:rPr lang="en-US" sz="1100" baseline="0"/>
                <a:t> Simplest but least accurate</a:t>
              </a:r>
            </a:p>
            <a:p>
              <a:endParaRPr lang="en-US" sz="1100" baseline="0"/>
            </a:p>
            <a:p>
              <a:endParaRPr lang="en-US" sz="110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 Normalization: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 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𝐴𝑣𝑒𝑟𝑎𝑔𝑒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[𝑋])/(𝑀𝑎𝑥[𝑋]−𝑀𝑖𝑛[𝑋])</a:t>
              </a:r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Standardization (Z score):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 −𝐴𝑣𝑒𝑟𝑎𝑔𝑒[𝑋])/(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𝑆𝑡𝑎𝑛𝑑𝑎𝑟𝑑 𝐷𝑒𝑣𝑖𝑎𝑡𝑖𝑜𝑛 [𝑋]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cale to unit length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𝑥/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𝐿𝑒𝑛𝑔𝑡ℎ[𝑋]𝑛</a:t>
              </a:r>
              <a:endPara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Note: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[X] = column</a:t>
              </a:r>
              <a:r>
                <a:rPr lang="en-US" baseline="0">
                  <a:effectLst/>
                </a:rPr>
                <a:t> vector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 baseline="0"/>
            </a:p>
            <a:p>
              <a:endParaRPr lang="en-US" sz="1100" baseline="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12245</xdr:colOff>
      <xdr:row>17</xdr:row>
      <xdr:rowOff>91169</xdr:rowOff>
    </xdr:from>
    <xdr:to>
      <xdr:col>12</xdr:col>
      <xdr:colOff>589190</xdr:colOff>
      <xdr:row>36</xdr:row>
      <xdr:rowOff>77561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24B28-115E-4E16-BBF4-7EAA9B5FF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398689</xdr:colOff>
      <xdr:row>1</xdr:row>
      <xdr:rowOff>6803</xdr:rowOff>
    </xdr:from>
    <xdr:to>
      <xdr:col>23</xdr:col>
      <xdr:colOff>620485</xdr:colOff>
      <xdr:row>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9CD601D-9154-4C67-8094-FDFBF5F2F226}"/>
            </a:ext>
          </a:extLst>
        </xdr:cNvPr>
        <xdr:cNvSpPr txBox="1"/>
      </xdr:nvSpPr>
      <xdr:spPr>
        <a:xfrm>
          <a:off x="12416518" y="191860"/>
          <a:ext cx="3487510" cy="26601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Important Takeaways</a:t>
          </a:r>
        </a:p>
        <a:p>
          <a:endParaRPr lang="en-US" sz="1100"/>
        </a:p>
        <a:p>
          <a:r>
            <a:rPr lang="en-US" sz="1100"/>
            <a:t>- More features</a:t>
          </a:r>
          <a:r>
            <a:rPr lang="en-US" sz="1100" baseline="0"/>
            <a:t> takes away the ability to visualize in two dimensions.</a:t>
          </a:r>
        </a:p>
        <a:p>
          <a:endParaRPr lang="en-US" sz="1100"/>
        </a:p>
        <a:p>
          <a:r>
            <a:rPr lang="en-US" sz="1100"/>
            <a:t>- If the scale of a predictor variable is rather large compared to others,</a:t>
          </a:r>
          <a:r>
            <a:rPr lang="en-US" sz="1100" baseline="0"/>
            <a:t> it can have an undue influence on the distance calculation. To address this, the features should be standardized or normalized.</a:t>
          </a:r>
        </a:p>
        <a:p>
          <a:endParaRPr lang="en-US" sz="1100" baseline="0"/>
        </a:p>
        <a:p>
          <a:r>
            <a:rPr lang="en-US" sz="1100" baseline="0"/>
            <a:t>- kNN can also handle nominal and binominal values, it has to be rescaled to do use these types of variables.</a:t>
          </a:r>
        </a:p>
        <a:p>
          <a:endParaRPr lang="en-US" sz="1100" baseline="0"/>
        </a:p>
        <a:p>
          <a:r>
            <a:rPr lang="en-US" sz="1100" baseline="0"/>
            <a:t>- Other ways to calculate distance are Manhattan and cosine; however, Euclidean is most common.</a:t>
          </a:r>
          <a:endParaRPr lang="en-US" sz="1100"/>
        </a:p>
      </xdr:txBody>
    </xdr:sp>
    <xdr:clientData/>
  </xdr:twoCellAnchor>
  <xdr:twoCellAnchor>
    <xdr:from>
      <xdr:col>18</xdr:col>
      <xdr:colOff>415019</xdr:colOff>
      <xdr:row>16</xdr:row>
      <xdr:rowOff>12246</xdr:rowOff>
    </xdr:from>
    <xdr:to>
      <xdr:col>23</xdr:col>
      <xdr:colOff>636815</xdr:colOff>
      <xdr:row>38</xdr:row>
      <xdr:rowOff>43544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E4C73A-5577-4F94-BA82-ED55AA6C6E0D}"/>
                </a:ext>
              </a:extLst>
            </xdr:cNvPr>
            <xdr:cNvSpPr txBox="1"/>
          </xdr:nvSpPr>
          <xdr:spPr>
            <a:xfrm>
              <a:off x="15045419" y="2973160"/>
              <a:ext cx="3487510" cy="410255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1"/>
                <a:t>Four Feature Scaling Methods</a:t>
              </a:r>
            </a:p>
            <a:p>
              <a:pPr algn="ctr"/>
              <a:r>
                <a:rPr lang="en-US" sz="1100" b="1"/>
                <a:t>*Very Important*</a:t>
              </a:r>
            </a:p>
            <a:p>
              <a:endParaRPr lang="en-US" sz="1100"/>
            </a:p>
            <a:p>
              <a:r>
                <a:rPr lang="en-US" sz="1100" baseline="0"/>
                <a:t>Min-Max: </a:t>
              </a:r>
              <a14:m>
                <m:oMath xmlns:m="http://schemas.openxmlformats.org/officeDocument/2006/math">
                  <m:r>
                    <a:rPr lang="en-US" sz="1100" i="1" baseline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 −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𝑀𝑖𝑛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𝑀𝑎𝑥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𝑀𝑖𝑛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[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/>
                <a:t>Note:</a:t>
              </a:r>
              <a:r>
                <a:rPr lang="en-US" sz="1100" baseline="0"/>
                <a:t> Simplest but least accurate</a:t>
              </a:r>
            </a:p>
            <a:p>
              <a:endParaRPr lang="en-US" sz="1100" baseline="0"/>
            </a:p>
            <a:p>
              <a:endParaRPr lang="en-US" sz="110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 Normalization: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𝐴𝑣𝑒𝑟𝑎𝑔𝑒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𝑀𝑎𝑥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𝑀𝑖𝑛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Standardization (Z score): </a:t>
              </a:r>
              <a14:m>
                <m:oMath xmlns:m="http://schemas.openxmlformats.org/officeDocument/2006/math"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𝐴𝑣𝑒𝑟𝑎𝑔𝑒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𝑆𝑡𝑎𝑛𝑑𝑎𝑟𝑑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𝐷𝑒𝑣𝑖𝑎𝑡𝑖𝑜𝑛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[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</m:den>
                  </m:f>
                </m:oMath>
              </a14:m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cale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to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unit</m:t>
                  </m:r>
                  <m: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m:rPr>
                      <m:sty m:val="p"/>
                    </m:rPr>
                    <a:rPr lang="en-US" sz="1100" b="0" i="0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length</m:t>
                  </m:r>
                  <m:r>
                    <a:rPr lang="en-US" sz="11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US" sz="110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num>
                    <m:den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𝐿𝑒𝑛𝑔𝑡h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 baseline="0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𝑋</m:t>
                          </m:r>
                        </m:e>
                      </m:d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den>
                  </m:f>
                </m:oMath>
              </a14:m>
              <a:endPara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Note: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[X] = column</a:t>
              </a:r>
              <a:r>
                <a:rPr lang="en-US" baseline="0">
                  <a:effectLst/>
                </a:rPr>
                <a:t> vector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 baseline="0"/>
            </a:p>
            <a:p>
              <a:endParaRPr lang="en-US" sz="1100" baseline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DE4C73A-5577-4F94-BA82-ED55AA6C6E0D}"/>
                </a:ext>
              </a:extLst>
            </xdr:cNvPr>
            <xdr:cNvSpPr txBox="1"/>
          </xdr:nvSpPr>
          <xdr:spPr>
            <a:xfrm>
              <a:off x="15045419" y="2973160"/>
              <a:ext cx="3487510" cy="4102555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100" b="1"/>
                <a:t>Four Feature Scaling Methods</a:t>
              </a:r>
            </a:p>
            <a:p>
              <a:pPr algn="ctr"/>
              <a:r>
                <a:rPr lang="en-US" sz="1100" b="1"/>
                <a:t>*Very Important*</a:t>
              </a:r>
            </a:p>
            <a:p>
              <a:endParaRPr lang="en-US" sz="1100"/>
            </a:p>
            <a:p>
              <a:r>
                <a:rPr lang="en-US" sz="1100" baseline="0"/>
                <a:t>Min-Max: </a:t>
              </a:r>
              <a:r>
                <a:rPr lang="en-US" sz="1100" i="0" baseline="0">
                  <a:latin typeface="Cambria Math" panose="02040503050406030204" pitchFamily="18" charset="0"/>
                </a:rPr>
                <a:t>=(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𝑥 −𝑀𝑖𝑛[𝑋])/(𝑀𝑎𝑥[𝑋]−𝑀𝑖𝑛[𝑋])</a:t>
              </a:r>
              <a:endParaRPr lang="en-US" sz="1100" baseline="0"/>
            </a:p>
            <a:p>
              <a:r>
                <a:rPr lang="en-US" sz="1100"/>
                <a:t>Note:</a:t>
              </a:r>
              <a:r>
                <a:rPr lang="en-US" sz="1100" baseline="0"/>
                <a:t> Simplest but least accurate</a:t>
              </a:r>
            </a:p>
            <a:p>
              <a:endParaRPr lang="en-US" sz="1100" baseline="0"/>
            </a:p>
            <a:p>
              <a:endParaRPr lang="en-US" sz="110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Mean Normalization: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−𝐴𝑣𝑒𝑟𝑎𝑔𝑒[𝑋])/(𝑀𝑎𝑥[𝑋]−𝑀𝑖𝑛[𝑋])</a:t>
              </a:r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Standardization (Z score): 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 −𝐴𝑣𝑒𝑟𝑎𝑔𝑒[𝑋])/(𝑆𝑡𝑎𝑛𝑑𝑎𝑟𝑑 𝐷𝑒𝑣𝑖𝑎𝑡𝑖𝑜𝑛 [𝑋])</a:t>
              </a:r>
              <a:endParaRPr lang="en-US" sz="1100" baseline="0"/>
            </a:p>
            <a:p>
              <a:r>
                <a:rPr lang="en-US" sz="1100" baseline="0"/>
                <a:t>Note:</a:t>
              </a:r>
            </a:p>
            <a:p>
              <a:endParaRPr lang="en-US" sz="1100" baseline="0"/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cale to unit length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𝑥/𝐿𝑒𝑛𝑔𝑡ℎ[𝑋]𝑛</a:t>
              </a:r>
              <a:endParaRPr lang="en-US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Note: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>
                  <a:effectLst/>
                </a:rPr>
                <a:t>[X] = column</a:t>
              </a:r>
              <a:r>
                <a:rPr lang="en-US" baseline="0">
                  <a:effectLst/>
                </a:rPr>
                <a:t> vector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endParaRPr lang="en-US" sz="1100" baseline="0"/>
            </a:p>
            <a:p>
              <a:endParaRPr lang="en-US" sz="1100" baseline="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5DC2-F6C4-4F42-B465-BFBC5C30B208}">
  <dimension ref="A2:N25"/>
  <sheetViews>
    <sheetView tabSelected="1" workbookViewId="0">
      <selection activeCell="G21" sqref="G21"/>
    </sheetView>
  </sheetViews>
  <sheetFormatPr defaultRowHeight="14.6" x14ac:dyDescent="0.4"/>
  <cols>
    <col min="1" max="1" width="18.15234375" customWidth="1"/>
    <col min="2" max="2" width="18.3046875" customWidth="1"/>
    <col min="3" max="3" width="16.3828125" customWidth="1"/>
    <col min="6" max="6" width="16.53515625" customWidth="1"/>
    <col min="7" max="7" width="13.84375" customWidth="1"/>
    <col min="10" max="10" width="12.765625" customWidth="1"/>
  </cols>
  <sheetData>
    <row r="2" spans="1:14" ht="14.7" customHeight="1" x14ac:dyDescent="0.4">
      <c r="E2" s="1">
        <v>2</v>
      </c>
      <c r="F2" s="1">
        <v>1</v>
      </c>
      <c r="G2" s="1">
        <v>3</v>
      </c>
    </row>
    <row r="3" spans="1:14" x14ac:dyDescent="0.4">
      <c r="A3" s="7" t="s">
        <v>12</v>
      </c>
      <c r="B3" s="8" t="s">
        <v>0</v>
      </c>
      <c r="C3" s="9" t="s">
        <v>4</v>
      </c>
      <c r="E3" s="12" t="s">
        <v>2</v>
      </c>
      <c r="F3" s="12" t="s">
        <v>8</v>
      </c>
      <c r="G3" s="13" t="s">
        <v>9</v>
      </c>
      <c r="I3" s="14" t="s">
        <v>3</v>
      </c>
      <c r="J3" s="14" t="s">
        <v>9</v>
      </c>
    </row>
    <row r="4" spans="1:14" x14ac:dyDescent="0.4">
      <c r="A4" s="4">
        <v>5</v>
      </c>
      <c r="B4" s="2">
        <v>47</v>
      </c>
      <c r="C4" s="3" t="s">
        <v>5</v>
      </c>
      <c r="E4" s="2"/>
      <c r="F4" s="10"/>
      <c r="G4" s="3"/>
      <c r="I4" s="11">
        <v>1</v>
      </c>
      <c r="J4" s="11"/>
    </row>
    <row r="5" spans="1:14" x14ac:dyDescent="0.4">
      <c r="A5" s="4">
        <v>27</v>
      </c>
      <c r="B5" s="2">
        <v>22</v>
      </c>
      <c r="C5" s="3" t="s">
        <v>6</v>
      </c>
      <c r="E5" s="2"/>
      <c r="F5" s="10"/>
      <c r="G5" s="3"/>
      <c r="I5" s="11">
        <v>2</v>
      </c>
      <c r="J5" s="11"/>
    </row>
    <row r="6" spans="1:14" x14ac:dyDescent="0.4">
      <c r="A6" s="4">
        <v>23</v>
      </c>
      <c r="B6" s="2">
        <v>35</v>
      </c>
      <c r="C6" s="3" t="s">
        <v>7</v>
      </c>
      <c r="E6" s="2"/>
      <c r="F6" s="10"/>
      <c r="G6" s="3"/>
      <c r="I6" s="11">
        <v>3</v>
      </c>
      <c r="J6" s="11"/>
    </row>
    <row r="7" spans="1:14" x14ac:dyDescent="0.4">
      <c r="A7" s="4">
        <v>14</v>
      </c>
      <c r="B7" s="2">
        <v>50</v>
      </c>
      <c r="C7" s="3" t="s">
        <v>5</v>
      </c>
      <c r="E7" s="2"/>
      <c r="F7" s="10"/>
      <c r="G7" s="3"/>
      <c r="I7" s="11">
        <v>4</v>
      </c>
      <c r="J7" s="11"/>
    </row>
    <row r="8" spans="1:14" x14ac:dyDescent="0.4">
      <c r="A8" s="4">
        <v>10</v>
      </c>
      <c r="B8" s="2">
        <v>44</v>
      </c>
      <c r="C8" s="3" t="s">
        <v>5</v>
      </c>
      <c r="E8" s="2"/>
      <c r="F8" s="10"/>
      <c r="G8" s="3"/>
      <c r="I8" s="2">
        <v>5</v>
      </c>
      <c r="J8" s="2"/>
    </row>
    <row r="9" spans="1:14" x14ac:dyDescent="0.4">
      <c r="A9" s="4">
        <v>29</v>
      </c>
      <c r="B9" s="2">
        <v>32</v>
      </c>
      <c r="C9" s="3" t="s">
        <v>7</v>
      </c>
      <c r="E9" s="2"/>
      <c r="F9" s="10"/>
      <c r="G9" s="3"/>
      <c r="I9" s="2">
        <v>6</v>
      </c>
      <c r="J9" s="2"/>
    </row>
    <row r="10" spans="1:14" x14ac:dyDescent="0.4">
      <c r="A10" s="4">
        <v>21</v>
      </c>
      <c r="B10" s="2">
        <v>32</v>
      </c>
      <c r="C10" s="3" t="s">
        <v>6</v>
      </c>
      <c r="E10" s="2"/>
      <c r="F10" s="10"/>
      <c r="G10" s="3"/>
      <c r="I10" s="2">
        <v>7</v>
      </c>
      <c r="J10" s="2"/>
      <c r="N10" t="s">
        <v>1</v>
      </c>
    </row>
    <row r="11" spans="1:14" x14ac:dyDescent="0.4">
      <c r="A11" s="4">
        <v>3</v>
      </c>
      <c r="B11" s="2">
        <v>48</v>
      </c>
      <c r="C11" s="3" t="s">
        <v>5</v>
      </c>
      <c r="E11" s="2"/>
      <c r="F11" s="10"/>
      <c r="G11" s="3"/>
      <c r="I11" s="2">
        <v>8</v>
      </c>
      <c r="J11" s="2"/>
    </row>
    <row r="12" spans="1:14" x14ac:dyDescent="0.4">
      <c r="A12" s="4">
        <v>30</v>
      </c>
      <c r="B12" s="2">
        <v>39</v>
      </c>
      <c r="C12" s="3" t="s">
        <v>7</v>
      </c>
      <c r="E12" s="2"/>
      <c r="F12" s="10"/>
      <c r="G12" s="3"/>
      <c r="I12" s="2">
        <v>9</v>
      </c>
      <c r="J12" s="2"/>
    </row>
    <row r="13" spans="1:14" x14ac:dyDescent="0.4">
      <c r="A13" s="4">
        <v>36</v>
      </c>
      <c r="B13" s="2">
        <v>30</v>
      </c>
      <c r="C13" s="3" t="s">
        <v>7</v>
      </c>
      <c r="E13" s="2"/>
      <c r="F13" s="10"/>
      <c r="G13" s="3"/>
      <c r="I13" s="2">
        <v>10</v>
      </c>
      <c r="J13" s="2"/>
    </row>
    <row r="14" spans="1:14" x14ac:dyDescent="0.4">
      <c r="A14" s="4">
        <v>26</v>
      </c>
      <c r="B14" s="2">
        <v>37</v>
      </c>
      <c r="C14" s="3" t="s">
        <v>7</v>
      </c>
      <c r="E14" s="2"/>
      <c r="F14" s="10"/>
      <c r="G14" s="3"/>
    </row>
    <row r="15" spans="1:14" x14ac:dyDescent="0.4">
      <c r="A15" s="4">
        <v>16</v>
      </c>
      <c r="B15" s="2">
        <v>24</v>
      </c>
      <c r="C15" s="3" t="s">
        <v>6</v>
      </c>
      <c r="E15" s="2"/>
      <c r="F15" s="10"/>
      <c r="G15" s="3"/>
    </row>
    <row r="16" spans="1:14" x14ac:dyDescent="0.4">
      <c r="A16" s="4">
        <v>32</v>
      </c>
      <c r="B16" s="2">
        <v>29</v>
      </c>
      <c r="C16" s="3" t="s">
        <v>6</v>
      </c>
      <c r="E16" s="2"/>
      <c r="F16" s="10"/>
      <c r="G16" s="3"/>
    </row>
    <row r="17" spans="1:7" x14ac:dyDescent="0.4">
      <c r="A17" s="4">
        <v>12</v>
      </c>
      <c r="B17" s="2">
        <v>70</v>
      </c>
      <c r="C17" s="3" t="s">
        <v>5</v>
      </c>
      <c r="E17" s="2"/>
      <c r="F17" s="10"/>
      <c r="G17" s="3"/>
    </row>
    <row r="18" spans="1:7" x14ac:dyDescent="0.4">
      <c r="A18" s="4">
        <v>12</v>
      </c>
      <c r="B18" s="2">
        <v>28</v>
      </c>
      <c r="C18" s="3" t="s">
        <v>6</v>
      </c>
      <c r="E18" s="2"/>
      <c r="F18" s="10"/>
      <c r="G18" s="3"/>
    </row>
    <row r="21" spans="1:7" ht="14.7" customHeight="1" x14ac:dyDescent="0.4">
      <c r="A21" s="15" t="s">
        <v>13</v>
      </c>
      <c r="B21" s="15"/>
    </row>
    <row r="22" spans="1:7" x14ac:dyDescent="0.4">
      <c r="A22" s="15"/>
      <c r="B22" s="15"/>
    </row>
    <row r="23" spans="1:7" x14ac:dyDescent="0.4">
      <c r="A23" t="s">
        <v>10</v>
      </c>
      <c r="B23" s="6">
        <v>16</v>
      </c>
    </row>
    <row r="24" spans="1:7" x14ac:dyDescent="0.4">
      <c r="A24" t="s">
        <v>0</v>
      </c>
      <c r="B24" s="5">
        <v>36</v>
      </c>
    </row>
    <row r="25" spans="1:7" x14ac:dyDescent="0.4">
      <c r="A25" t="s">
        <v>11</v>
      </c>
      <c r="B25" s="3" t="s">
        <v>1</v>
      </c>
    </row>
  </sheetData>
  <mergeCells count="1">
    <mergeCell ref="A21:B2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2EE9-EB46-4082-98D1-3248888CFB5C}">
  <dimension ref="A2:R19"/>
  <sheetViews>
    <sheetView workbookViewId="0">
      <selection activeCell="F19" sqref="F19"/>
    </sheetView>
  </sheetViews>
  <sheetFormatPr defaultRowHeight="14.6" x14ac:dyDescent="0.4"/>
  <cols>
    <col min="2" max="2" width="18.15234375" customWidth="1"/>
    <col min="3" max="3" width="18.3046875" customWidth="1"/>
    <col min="4" max="4" width="16.3828125" customWidth="1"/>
    <col min="10" max="10" width="16.53515625" customWidth="1"/>
    <col min="11" max="11" width="13.84375" customWidth="1"/>
    <col min="14" max="14" width="12.765625" customWidth="1"/>
  </cols>
  <sheetData>
    <row r="2" spans="1:18" ht="14.7" customHeight="1" x14ac:dyDescent="0.4">
      <c r="I2" s="1">
        <v>2</v>
      </c>
      <c r="J2" s="1">
        <v>1</v>
      </c>
      <c r="K2" s="1">
        <v>3</v>
      </c>
    </row>
    <row r="3" spans="1:18" x14ac:dyDescent="0.4">
      <c r="B3" s="7" t="s">
        <v>17</v>
      </c>
      <c r="C3" s="8" t="s">
        <v>0</v>
      </c>
      <c r="D3" s="9" t="s">
        <v>14</v>
      </c>
      <c r="F3" s="26" t="s">
        <v>24</v>
      </c>
      <c r="G3" s="26" t="s">
        <v>18</v>
      </c>
      <c r="I3" s="12" t="s">
        <v>2</v>
      </c>
      <c r="J3" s="12" t="s">
        <v>8</v>
      </c>
      <c r="K3" s="24" t="s">
        <v>9</v>
      </c>
      <c r="M3" s="14" t="s">
        <v>3</v>
      </c>
      <c r="N3" s="14" t="s">
        <v>9</v>
      </c>
    </row>
    <row r="4" spans="1:18" x14ac:dyDescent="0.4">
      <c r="B4" s="4">
        <v>49</v>
      </c>
      <c r="C4" s="2">
        <v>38</v>
      </c>
      <c r="D4" s="2" t="s">
        <v>15</v>
      </c>
      <c r="F4" s="25"/>
      <c r="G4" s="25"/>
      <c r="I4" s="2"/>
      <c r="J4" s="21"/>
      <c r="K4" s="2"/>
      <c r="M4" s="11">
        <v>1</v>
      </c>
      <c r="N4" s="11"/>
    </row>
    <row r="5" spans="1:18" x14ac:dyDescent="0.4">
      <c r="B5" s="4">
        <v>671</v>
      </c>
      <c r="C5" s="2">
        <v>35</v>
      </c>
      <c r="D5" s="2" t="s">
        <v>15</v>
      </c>
      <c r="F5" s="25"/>
      <c r="G5" s="25"/>
      <c r="I5" s="2"/>
      <c r="J5" s="21"/>
      <c r="K5" s="2"/>
      <c r="M5" s="11">
        <v>2</v>
      </c>
      <c r="N5" s="11"/>
    </row>
    <row r="6" spans="1:18" x14ac:dyDescent="0.4">
      <c r="B6" s="4">
        <v>772</v>
      </c>
      <c r="C6" s="2">
        <v>47</v>
      </c>
      <c r="D6" s="2" t="s">
        <v>15</v>
      </c>
      <c r="F6" s="25"/>
      <c r="G6" s="25"/>
      <c r="I6" s="2"/>
      <c r="J6" s="21"/>
      <c r="K6" s="2"/>
      <c r="M6" s="11">
        <v>3</v>
      </c>
      <c r="N6" s="11"/>
    </row>
    <row r="7" spans="1:18" x14ac:dyDescent="0.4">
      <c r="B7" s="4">
        <v>136</v>
      </c>
      <c r="C7" s="2">
        <v>48</v>
      </c>
      <c r="D7" s="2" t="s">
        <v>15</v>
      </c>
      <c r="F7" s="25"/>
      <c r="G7" s="25"/>
      <c r="I7" s="2"/>
      <c r="J7" s="21"/>
      <c r="K7" s="2"/>
      <c r="M7" s="11">
        <v>4</v>
      </c>
      <c r="N7" s="11"/>
    </row>
    <row r="8" spans="1:18" x14ac:dyDescent="0.4">
      <c r="B8" s="4">
        <v>123</v>
      </c>
      <c r="C8" s="2">
        <v>40</v>
      </c>
      <c r="D8" s="2" t="s">
        <v>15</v>
      </c>
      <c r="F8" s="25"/>
      <c r="G8" s="25"/>
      <c r="I8" s="2"/>
      <c r="J8" s="21"/>
      <c r="K8" s="2"/>
      <c r="M8" s="2">
        <v>5</v>
      </c>
      <c r="N8" s="2"/>
    </row>
    <row r="9" spans="1:18" x14ac:dyDescent="0.4">
      <c r="B9" s="4">
        <v>900</v>
      </c>
      <c r="C9" s="2">
        <v>29</v>
      </c>
      <c r="D9" s="2" t="s">
        <v>16</v>
      </c>
      <c r="F9" s="25"/>
      <c r="G9" s="25"/>
      <c r="I9" s="2"/>
      <c r="J9" s="21"/>
      <c r="K9" s="2"/>
      <c r="M9" s="2">
        <v>6</v>
      </c>
      <c r="N9" s="2"/>
    </row>
    <row r="10" spans="1:18" x14ac:dyDescent="0.4">
      <c r="B10" s="4">
        <v>1500</v>
      </c>
      <c r="C10" s="2">
        <v>38</v>
      </c>
      <c r="D10" s="2" t="s">
        <v>16</v>
      </c>
      <c r="F10" s="25"/>
      <c r="G10" s="25"/>
      <c r="I10" s="2"/>
      <c r="J10" s="21"/>
      <c r="K10" s="2"/>
      <c r="M10" s="2">
        <v>7</v>
      </c>
      <c r="N10" s="2"/>
      <c r="R10" t="s">
        <v>1</v>
      </c>
    </row>
    <row r="11" spans="1:18" x14ac:dyDescent="0.4">
      <c r="B11" s="4">
        <v>2300</v>
      </c>
      <c r="C11" s="2">
        <v>35</v>
      </c>
      <c r="D11" s="2" t="s">
        <v>16</v>
      </c>
      <c r="F11" s="25"/>
      <c r="G11" s="25"/>
      <c r="I11" s="2"/>
      <c r="J11" s="21"/>
      <c r="K11" s="2"/>
      <c r="M11" s="2">
        <v>8</v>
      </c>
      <c r="N11" s="2"/>
    </row>
    <row r="12" spans="1:18" x14ac:dyDescent="0.4">
      <c r="B12" s="4">
        <v>2200</v>
      </c>
      <c r="C12" s="2">
        <v>58</v>
      </c>
      <c r="D12" s="2" t="s">
        <v>16</v>
      </c>
      <c r="F12" s="25"/>
      <c r="G12" s="25"/>
      <c r="I12" s="2"/>
      <c r="J12" s="21"/>
      <c r="K12" s="2"/>
      <c r="M12" s="2">
        <v>9</v>
      </c>
      <c r="N12" s="2"/>
    </row>
    <row r="13" spans="1:18" x14ac:dyDescent="0.4">
      <c r="B13" s="4">
        <v>2100</v>
      </c>
      <c r="C13" s="2">
        <v>30</v>
      </c>
      <c r="D13" s="2" t="s">
        <v>16</v>
      </c>
      <c r="F13" s="25"/>
      <c r="G13" s="25"/>
      <c r="I13" s="2"/>
      <c r="J13" s="21"/>
      <c r="K13" s="2"/>
      <c r="M13" s="2">
        <v>10</v>
      </c>
      <c r="N13" s="2"/>
    </row>
    <row r="14" spans="1:18" x14ac:dyDescent="0.4">
      <c r="B14" s="19">
        <v>1500</v>
      </c>
      <c r="C14" s="5">
        <v>32</v>
      </c>
      <c r="D14" s="5" t="s">
        <v>23</v>
      </c>
      <c r="F14" s="25"/>
      <c r="G14" s="25"/>
      <c r="I14" s="17" t="s">
        <v>1</v>
      </c>
      <c r="J14" s="22" t="s">
        <v>1</v>
      </c>
      <c r="K14" s="18" t="s">
        <v>1</v>
      </c>
    </row>
    <row r="15" spans="1:18" x14ac:dyDescent="0.4">
      <c r="B15" s="16"/>
      <c r="C15" s="17"/>
      <c r="D15" s="18" t="s">
        <v>1</v>
      </c>
      <c r="I15" s="17"/>
      <c r="J15" s="23"/>
      <c r="K15" s="18"/>
    </row>
    <row r="16" spans="1:18" x14ac:dyDescent="0.4">
      <c r="A16" t="s">
        <v>19</v>
      </c>
      <c r="B16" s="16">
        <f>AVERAGE(B4:B14)</f>
        <v>1113.7272727272727</v>
      </c>
      <c r="C16" s="16">
        <f>AVERAGE(C4:C14)</f>
        <v>39.090909090909093</v>
      </c>
      <c r="D16" s="18" t="s">
        <v>1</v>
      </c>
      <c r="I16" s="17"/>
      <c r="J16" s="23"/>
      <c r="K16" s="18"/>
    </row>
    <row r="17" spans="1:11" x14ac:dyDescent="0.4">
      <c r="A17" t="s">
        <v>20</v>
      </c>
      <c r="B17" s="16">
        <f>_xlfn.STDEV.S(B4:B14)</f>
        <v>853.69656095231994</v>
      </c>
      <c r="C17" s="16">
        <f>_xlfn.STDEV.S(C4:C14)</f>
        <v>8.780142885563377</v>
      </c>
      <c r="D17" s="18" t="s">
        <v>1</v>
      </c>
      <c r="I17" s="17"/>
      <c r="J17" s="23"/>
      <c r="K17" s="18"/>
    </row>
    <row r="18" spans="1:11" x14ac:dyDescent="0.4">
      <c r="A18" t="s">
        <v>21</v>
      </c>
      <c r="B18" s="16">
        <f>MAX(B4:B14)</f>
        <v>2300</v>
      </c>
      <c r="C18" s="16">
        <f>MAX(C4:C14)</f>
        <v>58</v>
      </c>
      <c r="D18" s="18" t="s">
        <v>1</v>
      </c>
      <c r="I18" s="17"/>
      <c r="J18" s="23"/>
      <c r="K18" s="18"/>
    </row>
    <row r="19" spans="1:11" x14ac:dyDescent="0.4">
      <c r="A19" t="s">
        <v>22</v>
      </c>
      <c r="B19" s="20">
        <f>MIN(B4:B14)</f>
        <v>49</v>
      </c>
      <c r="C19" s="20">
        <f>MIN(C4:C14)</f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CD2A-9B28-4AE3-81C9-62B6BD2C1152}">
  <dimension ref="A2:N25"/>
  <sheetViews>
    <sheetView workbookViewId="0">
      <selection activeCell="A35" sqref="A35"/>
    </sheetView>
  </sheetViews>
  <sheetFormatPr defaultRowHeight="14.6" x14ac:dyDescent="0.4"/>
  <cols>
    <col min="1" max="1" width="18.15234375" customWidth="1"/>
    <col min="2" max="2" width="18.3046875" customWidth="1"/>
    <col min="3" max="3" width="16.3828125" customWidth="1"/>
    <col min="6" max="6" width="16.53515625" customWidth="1"/>
    <col min="7" max="7" width="13.84375" customWidth="1"/>
    <col min="10" max="10" width="12.765625" customWidth="1"/>
  </cols>
  <sheetData>
    <row r="2" spans="1:14" ht="14.7" customHeight="1" x14ac:dyDescent="0.4">
      <c r="E2" s="1">
        <v>2</v>
      </c>
      <c r="F2" s="1">
        <v>1</v>
      </c>
      <c r="G2" s="1">
        <v>3</v>
      </c>
    </row>
    <row r="3" spans="1:14" x14ac:dyDescent="0.4">
      <c r="A3" s="7" t="s">
        <v>12</v>
      </c>
      <c r="B3" s="8" t="s">
        <v>0</v>
      </c>
      <c r="C3" s="9" t="s">
        <v>4</v>
      </c>
      <c r="E3" s="12" t="s">
        <v>2</v>
      </c>
      <c r="F3" s="12" t="s">
        <v>8</v>
      </c>
      <c r="G3" s="13" t="s">
        <v>9</v>
      </c>
      <c r="I3" s="14" t="s">
        <v>3</v>
      </c>
      <c r="J3" s="14" t="s">
        <v>9</v>
      </c>
    </row>
    <row r="4" spans="1:14" x14ac:dyDescent="0.4">
      <c r="A4" s="4">
        <v>5</v>
      </c>
      <c r="B4" s="2">
        <v>47</v>
      </c>
      <c r="C4" s="3" t="s">
        <v>5</v>
      </c>
      <c r="E4" s="2">
        <f>RANK(F4,$F$4:$F$18,1)</f>
        <v>10</v>
      </c>
      <c r="F4" s="10">
        <f>SQRT((A4-$B$23)^2+(B4-$B$24)^2)</f>
        <v>15.556349186104045</v>
      </c>
      <c r="G4" s="3" t="str">
        <f>C4</f>
        <v>Regular Coffee</v>
      </c>
      <c r="I4" s="11">
        <v>1</v>
      </c>
      <c r="J4" s="11" t="str">
        <f>VLOOKUP(I4,$E$4:$G$18,3,FALSE)</f>
        <v>Lattes</v>
      </c>
    </row>
    <row r="5" spans="1:14" x14ac:dyDescent="0.4">
      <c r="A5" s="4">
        <v>27</v>
      </c>
      <c r="B5" s="2">
        <v>22</v>
      </c>
      <c r="C5" s="3" t="s">
        <v>6</v>
      </c>
      <c r="E5" s="2">
        <f t="shared" ref="E5:E18" si="0">RANK(F5,$F$4:$F$18,1)</f>
        <v>13</v>
      </c>
      <c r="F5" s="10">
        <f>SQRT((A5-$B$23)^2+(B5-$B$24)^2)</f>
        <v>17.804493814764857</v>
      </c>
      <c r="G5" s="3" t="str">
        <f t="shared" ref="G5:G18" si="1">C5</f>
        <v>Lattes</v>
      </c>
      <c r="I5" s="11">
        <v>2</v>
      </c>
      <c r="J5" s="11" t="str">
        <f t="shared" ref="J5:J13" si="2">VLOOKUP(I5,$E$4:$G$18,3,FALSE)</f>
        <v>Chai</v>
      </c>
    </row>
    <row r="6" spans="1:14" x14ac:dyDescent="0.4">
      <c r="A6" s="4">
        <v>23</v>
      </c>
      <c r="B6" s="2">
        <v>35</v>
      </c>
      <c r="C6" s="3" t="s">
        <v>7</v>
      </c>
      <c r="E6" s="2">
        <f t="shared" si="0"/>
        <v>2</v>
      </c>
      <c r="F6" s="10">
        <f t="shared" ref="F6:F18" si="3">SQRT((A6-$B$23)^2+(B6-$B$24)^2)</f>
        <v>7.0710678118654755</v>
      </c>
      <c r="G6" s="3" t="str">
        <f t="shared" si="1"/>
        <v>Chai</v>
      </c>
      <c r="I6" s="11">
        <v>3</v>
      </c>
      <c r="J6" s="11" t="str">
        <f t="shared" si="2"/>
        <v>Lattes</v>
      </c>
    </row>
    <row r="7" spans="1:14" x14ac:dyDescent="0.4">
      <c r="A7" s="4">
        <v>14</v>
      </c>
      <c r="B7" s="2">
        <v>50</v>
      </c>
      <c r="C7" s="3" t="s">
        <v>5</v>
      </c>
      <c r="E7" s="2">
        <f t="shared" si="0"/>
        <v>8</v>
      </c>
      <c r="F7" s="10">
        <f t="shared" si="3"/>
        <v>14.142135623730951</v>
      </c>
      <c r="G7" s="3" t="str">
        <f t="shared" si="1"/>
        <v>Regular Coffee</v>
      </c>
      <c r="I7" s="11">
        <v>4</v>
      </c>
      <c r="J7" s="11" t="str">
        <f t="shared" si="2"/>
        <v>Regular Coffee</v>
      </c>
    </row>
    <row r="8" spans="1:14" x14ac:dyDescent="0.4">
      <c r="A8" s="4">
        <v>10</v>
      </c>
      <c r="B8" s="2">
        <v>44</v>
      </c>
      <c r="C8" s="3" t="s">
        <v>5</v>
      </c>
      <c r="E8" s="2">
        <f t="shared" si="0"/>
        <v>4</v>
      </c>
      <c r="F8" s="10">
        <f t="shared" si="3"/>
        <v>10</v>
      </c>
      <c r="G8" s="3" t="str">
        <f t="shared" si="1"/>
        <v>Regular Coffee</v>
      </c>
      <c r="I8" s="2">
        <v>5</v>
      </c>
      <c r="J8" s="2" t="str">
        <f t="shared" si="2"/>
        <v>Chai</v>
      </c>
    </row>
    <row r="9" spans="1:14" x14ac:dyDescent="0.4">
      <c r="A9" s="4">
        <v>29</v>
      </c>
      <c r="B9" s="2">
        <v>32</v>
      </c>
      <c r="C9" s="3" t="s">
        <v>7</v>
      </c>
      <c r="E9" s="2">
        <f t="shared" si="0"/>
        <v>7</v>
      </c>
      <c r="F9" s="10">
        <f t="shared" si="3"/>
        <v>13.601470508735444</v>
      </c>
      <c r="G9" s="3" t="str">
        <f t="shared" si="1"/>
        <v>Chai</v>
      </c>
      <c r="I9" s="2">
        <v>6</v>
      </c>
      <c r="J9" s="2" t="str">
        <f t="shared" si="2"/>
        <v>Lattes</v>
      </c>
    </row>
    <row r="10" spans="1:14" x14ac:dyDescent="0.4">
      <c r="A10" s="4">
        <v>21</v>
      </c>
      <c r="B10" s="2">
        <v>32</v>
      </c>
      <c r="C10" s="3" t="s">
        <v>6</v>
      </c>
      <c r="E10" s="2">
        <f t="shared" si="0"/>
        <v>1</v>
      </c>
      <c r="F10" s="10">
        <f t="shared" si="3"/>
        <v>6.4031242374328485</v>
      </c>
      <c r="G10" s="3" t="str">
        <f t="shared" si="1"/>
        <v>Lattes</v>
      </c>
      <c r="I10" s="2">
        <v>7</v>
      </c>
      <c r="J10" s="2" t="str">
        <f t="shared" si="2"/>
        <v>Chai</v>
      </c>
      <c r="N10" t="s">
        <v>1</v>
      </c>
    </row>
    <row r="11" spans="1:14" x14ac:dyDescent="0.4">
      <c r="A11" s="4">
        <v>3</v>
      </c>
      <c r="B11" s="2">
        <v>48</v>
      </c>
      <c r="C11" s="3" t="s">
        <v>5</v>
      </c>
      <c r="E11" s="2">
        <f t="shared" si="0"/>
        <v>12</v>
      </c>
      <c r="F11" s="10">
        <f t="shared" si="3"/>
        <v>17.691806012954132</v>
      </c>
      <c r="G11" s="3" t="str">
        <f t="shared" si="1"/>
        <v>Regular Coffee</v>
      </c>
      <c r="I11" s="2">
        <v>8</v>
      </c>
      <c r="J11" s="2" t="str">
        <f t="shared" si="2"/>
        <v>Regular Coffee</v>
      </c>
    </row>
    <row r="12" spans="1:14" x14ac:dyDescent="0.4">
      <c r="A12" s="4">
        <v>30</v>
      </c>
      <c r="B12" s="2">
        <v>39</v>
      </c>
      <c r="C12" s="3" t="s">
        <v>7</v>
      </c>
      <c r="E12" s="2">
        <f t="shared" si="0"/>
        <v>9</v>
      </c>
      <c r="F12" s="10">
        <f t="shared" si="3"/>
        <v>14.317821063276353</v>
      </c>
      <c r="G12" s="3" t="str">
        <f t="shared" si="1"/>
        <v>Chai</v>
      </c>
      <c r="I12" s="2">
        <v>9</v>
      </c>
      <c r="J12" s="2" t="str">
        <f t="shared" si="2"/>
        <v>Chai</v>
      </c>
    </row>
    <row r="13" spans="1:14" x14ac:dyDescent="0.4">
      <c r="A13" s="4">
        <v>36</v>
      </c>
      <c r="B13" s="2">
        <v>30</v>
      </c>
      <c r="C13" s="3" t="s">
        <v>7</v>
      </c>
      <c r="E13" s="2">
        <f t="shared" si="0"/>
        <v>14</v>
      </c>
      <c r="F13" s="10">
        <f t="shared" si="3"/>
        <v>20.880613017821101</v>
      </c>
      <c r="G13" s="3" t="str">
        <f t="shared" si="1"/>
        <v>Chai</v>
      </c>
      <c r="I13" s="2">
        <v>10</v>
      </c>
      <c r="J13" s="2" t="str">
        <f t="shared" si="2"/>
        <v>Regular Coffee</v>
      </c>
    </row>
    <row r="14" spans="1:14" x14ac:dyDescent="0.4">
      <c r="A14" s="4">
        <v>26</v>
      </c>
      <c r="B14" s="2">
        <v>37</v>
      </c>
      <c r="C14" s="3" t="s">
        <v>7</v>
      </c>
      <c r="E14" s="2">
        <f t="shared" si="0"/>
        <v>5</v>
      </c>
      <c r="F14" s="10">
        <f t="shared" si="3"/>
        <v>10.04987562112089</v>
      </c>
      <c r="G14" s="3" t="str">
        <f t="shared" si="1"/>
        <v>Chai</v>
      </c>
    </row>
    <row r="15" spans="1:14" x14ac:dyDescent="0.4">
      <c r="A15" s="4">
        <v>16</v>
      </c>
      <c r="B15" s="2">
        <v>24</v>
      </c>
      <c r="C15" s="3" t="s">
        <v>6</v>
      </c>
      <c r="E15" s="2">
        <f t="shared" si="0"/>
        <v>6</v>
      </c>
      <c r="F15" s="10">
        <f t="shared" si="3"/>
        <v>12</v>
      </c>
      <c r="G15" s="3" t="str">
        <f t="shared" si="1"/>
        <v>Lattes</v>
      </c>
    </row>
    <row r="16" spans="1:14" x14ac:dyDescent="0.4">
      <c r="A16" s="4">
        <v>32</v>
      </c>
      <c r="B16" s="2">
        <v>29</v>
      </c>
      <c r="C16" s="3" t="s">
        <v>6</v>
      </c>
      <c r="E16" s="2">
        <f t="shared" si="0"/>
        <v>11</v>
      </c>
      <c r="F16" s="10">
        <f t="shared" si="3"/>
        <v>17.464249196572979</v>
      </c>
      <c r="G16" s="3" t="str">
        <f t="shared" si="1"/>
        <v>Lattes</v>
      </c>
    </row>
    <row r="17" spans="1:7" x14ac:dyDescent="0.4">
      <c r="A17" s="4">
        <v>12</v>
      </c>
      <c r="B17" s="2">
        <v>70</v>
      </c>
      <c r="C17" s="3" t="s">
        <v>5</v>
      </c>
      <c r="E17" s="2">
        <f t="shared" si="0"/>
        <v>15</v>
      </c>
      <c r="F17" s="10">
        <f t="shared" si="3"/>
        <v>34.23448553724738</v>
      </c>
      <c r="G17" s="3" t="str">
        <f t="shared" si="1"/>
        <v>Regular Coffee</v>
      </c>
    </row>
    <row r="18" spans="1:7" x14ac:dyDescent="0.4">
      <c r="A18" s="4">
        <v>12</v>
      </c>
      <c r="B18" s="2">
        <v>28</v>
      </c>
      <c r="C18" s="3" t="s">
        <v>6</v>
      </c>
      <c r="E18" s="2">
        <f t="shared" si="0"/>
        <v>3</v>
      </c>
      <c r="F18" s="10">
        <f t="shared" si="3"/>
        <v>8.9442719099991592</v>
      </c>
      <c r="G18" s="3" t="str">
        <f t="shared" si="1"/>
        <v>Lattes</v>
      </c>
    </row>
    <row r="21" spans="1:7" ht="14.7" customHeight="1" x14ac:dyDescent="0.4">
      <c r="A21" s="15" t="s">
        <v>13</v>
      </c>
      <c r="B21" s="15"/>
    </row>
    <row r="22" spans="1:7" x14ac:dyDescent="0.4">
      <c r="A22" s="15"/>
      <c r="B22" s="15"/>
    </row>
    <row r="23" spans="1:7" x14ac:dyDescent="0.4">
      <c r="A23" t="s">
        <v>10</v>
      </c>
      <c r="B23" s="6">
        <v>16</v>
      </c>
    </row>
    <row r="24" spans="1:7" x14ac:dyDescent="0.4">
      <c r="A24" t="s">
        <v>0</v>
      </c>
      <c r="B24" s="5">
        <v>36</v>
      </c>
    </row>
    <row r="25" spans="1:7" x14ac:dyDescent="0.4">
      <c r="A25" t="s">
        <v>11</v>
      </c>
      <c r="B25" s="3" t="s">
        <v>1</v>
      </c>
    </row>
  </sheetData>
  <mergeCells count="1">
    <mergeCell ref="A21:B2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A26F7-EA49-430A-8674-9157895E7BF4}">
  <dimension ref="A2:R19"/>
  <sheetViews>
    <sheetView workbookViewId="0">
      <selection activeCell="P28" sqref="P28"/>
    </sheetView>
  </sheetViews>
  <sheetFormatPr defaultRowHeight="14.6" x14ac:dyDescent="0.4"/>
  <cols>
    <col min="2" max="2" width="18.15234375" customWidth="1"/>
    <col min="3" max="3" width="18.3046875" customWidth="1"/>
    <col min="4" max="4" width="16.3828125" customWidth="1"/>
    <col min="10" max="10" width="16.53515625" customWidth="1"/>
    <col min="11" max="11" width="13.84375" customWidth="1"/>
    <col min="14" max="14" width="12.765625" customWidth="1"/>
  </cols>
  <sheetData>
    <row r="2" spans="1:18" ht="14.7" customHeight="1" x14ac:dyDescent="0.4">
      <c r="I2" s="1">
        <v>2</v>
      </c>
      <c r="J2" s="1">
        <v>1</v>
      </c>
      <c r="K2" s="1">
        <v>3</v>
      </c>
    </row>
    <row r="3" spans="1:18" x14ac:dyDescent="0.4">
      <c r="B3" s="7" t="s">
        <v>17</v>
      </c>
      <c r="C3" s="8" t="s">
        <v>0</v>
      </c>
      <c r="D3" s="9" t="s">
        <v>14</v>
      </c>
      <c r="F3" s="26" t="s">
        <v>24</v>
      </c>
      <c r="G3" s="26" t="s">
        <v>18</v>
      </c>
      <c r="I3" s="12" t="s">
        <v>2</v>
      </c>
      <c r="J3" s="12" t="s">
        <v>8</v>
      </c>
      <c r="K3" s="24" t="s">
        <v>9</v>
      </c>
      <c r="M3" s="14" t="s">
        <v>3</v>
      </c>
      <c r="N3" s="14" t="s">
        <v>9</v>
      </c>
    </row>
    <row r="4" spans="1:18" x14ac:dyDescent="0.4">
      <c r="B4" s="4">
        <v>49</v>
      </c>
      <c r="C4" s="2">
        <v>38</v>
      </c>
      <c r="D4" s="2" t="s">
        <v>15</v>
      </c>
      <c r="F4" s="25">
        <f>(B4-$B$16)/$B$17</f>
        <v>-1.2471963943951498</v>
      </c>
      <c r="G4" s="25">
        <f>(C4-$C$16)/$C$17</f>
        <v>-0.12424730498438756</v>
      </c>
      <c r="I4" s="2">
        <f>RANK(J4,$J$4:$J$13,1)</f>
        <v>6</v>
      </c>
      <c r="J4" s="21">
        <f>SQRT((F4-$F$14)^2+(G4-$G$14)^2)</f>
        <v>1.8318978000977777</v>
      </c>
      <c r="K4" s="2" t="str">
        <f>D4</f>
        <v>Yes</v>
      </c>
      <c r="M4" s="11">
        <v>1</v>
      </c>
      <c r="N4" s="11" t="str">
        <f>VLOOKUP(M4,$I$4:$K$18,3,FALSE)</f>
        <v>No</v>
      </c>
    </row>
    <row r="5" spans="1:18" x14ac:dyDescent="0.4">
      <c r="B5" s="4">
        <v>671</v>
      </c>
      <c r="C5" s="2">
        <v>35</v>
      </c>
      <c r="D5" s="2" t="s">
        <v>15</v>
      </c>
      <c r="F5" s="25">
        <f t="shared" ref="F5:F14" si="0">(B5-$B$16)/$B$17</f>
        <v>-0.51860027669948605</v>
      </c>
      <c r="G5" s="25">
        <f t="shared" ref="G5:G14" si="1">(C5-$C$16)/$C$17</f>
        <v>-0.46592739369145253</v>
      </c>
      <c r="I5" s="2">
        <f t="shared" ref="I5:I13" si="2">RANK(J5,$J$4:$J$13,1)</f>
        <v>5</v>
      </c>
      <c r="J5" s="21">
        <f t="shared" ref="J5:J13" si="3">SQRT((F5-$F$14)^2+(G5-$G$14)^2)</f>
        <v>1.0294290802015484</v>
      </c>
      <c r="K5" s="2" t="str">
        <f>D5</f>
        <v>Yes</v>
      </c>
      <c r="M5" s="11">
        <v>2</v>
      </c>
      <c r="N5" s="11" t="str">
        <f t="shared" ref="N5:N13" si="4">VLOOKUP(M5,$I$4:$K$18,3,FALSE)</f>
        <v>No</v>
      </c>
    </row>
    <row r="6" spans="1:18" x14ac:dyDescent="0.4">
      <c r="B6" s="4">
        <v>772</v>
      </c>
      <c r="C6" s="2">
        <v>47</v>
      </c>
      <c r="D6" s="2" t="s">
        <v>15</v>
      </c>
      <c r="F6" s="25">
        <f t="shared" si="0"/>
        <v>-0.40029126080356631</v>
      </c>
      <c r="G6" s="25">
        <f t="shared" si="1"/>
        <v>0.90079296113680729</v>
      </c>
      <c r="I6" s="2">
        <f t="shared" si="2"/>
        <v>8</v>
      </c>
      <c r="J6" s="21">
        <f t="shared" si="3"/>
        <v>1.9094070102167726</v>
      </c>
      <c r="K6" s="2" t="str">
        <f>D6</f>
        <v>Yes</v>
      </c>
      <c r="M6" s="11">
        <v>3</v>
      </c>
      <c r="N6" s="11" t="str">
        <f t="shared" si="4"/>
        <v>No</v>
      </c>
    </row>
    <row r="7" spans="1:18" x14ac:dyDescent="0.4">
      <c r="B7" s="4">
        <v>136</v>
      </c>
      <c r="C7" s="2">
        <v>48</v>
      </c>
      <c r="D7" s="2" t="s">
        <v>15</v>
      </c>
      <c r="F7" s="25">
        <f t="shared" si="0"/>
        <v>-1.1452866480293578</v>
      </c>
      <c r="G7" s="25">
        <f t="shared" si="1"/>
        <v>1.0146863240391624</v>
      </c>
      <c r="I7" s="2">
        <f t="shared" si="2"/>
        <v>9</v>
      </c>
      <c r="J7" s="21">
        <f t="shared" si="3"/>
        <v>2.4235476960767883</v>
      </c>
      <c r="K7" s="2" t="str">
        <f>D7</f>
        <v>Yes</v>
      </c>
      <c r="M7" s="11">
        <v>4</v>
      </c>
      <c r="N7" s="11" t="str">
        <f t="shared" si="4"/>
        <v>No</v>
      </c>
    </row>
    <row r="8" spans="1:18" x14ac:dyDescent="0.4">
      <c r="B8" s="4">
        <v>123</v>
      </c>
      <c r="C8" s="2">
        <v>40</v>
      </c>
      <c r="D8" s="2" t="s">
        <v>15</v>
      </c>
      <c r="F8" s="25">
        <f t="shared" si="0"/>
        <v>-1.1605145411644762</v>
      </c>
      <c r="G8" s="25">
        <f t="shared" si="1"/>
        <v>0.10353942082032243</v>
      </c>
      <c r="I8" s="2">
        <f t="shared" si="2"/>
        <v>7</v>
      </c>
      <c r="J8" s="21">
        <f t="shared" si="3"/>
        <v>1.8525415633997886</v>
      </c>
      <c r="K8" s="2" t="str">
        <f>D8</f>
        <v>Yes</v>
      </c>
      <c r="M8" s="2">
        <v>5</v>
      </c>
      <c r="N8" s="2" t="str">
        <f t="shared" si="4"/>
        <v>Yes</v>
      </c>
    </row>
    <row r="9" spans="1:18" x14ac:dyDescent="0.4">
      <c r="B9" s="4">
        <v>900</v>
      </c>
      <c r="C9" s="2">
        <v>29</v>
      </c>
      <c r="D9" s="2" t="s">
        <v>16</v>
      </c>
      <c r="F9" s="25">
        <f t="shared" si="0"/>
        <v>-0.25035508224240077</v>
      </c>
      <c r="G9" s="25">
        <f t="shared" si="1"/>
        <v>-1.1492875711055826</v>
      </c>
      <c r="I9" s="2">
        <f t="shared" si="2"/>
        <v>3</v>
      </c>
      <c r="J9" s="21">
        <f t="shared" si="3"/>
        <v>0.78147900815140159</v>
      </c>
      <c r="K9" s="2" t="str">
        <f>D9</f>
        <v>No</v>
      </c>
      <c r="M9" s="2">
        <v>6</v>
      </c>
      <c r="N9" s="2" t="str">
        <f t="shared" si="4"/>
        <v>Yes</v>
      </c>
    </row>
    <row r="10" spans="1:18" x14ac:dyDescent="0.4">
      <c r="B10" s="4">
        <v>1500</v>
      </c>
      <c r="C10" s="2">
        <v>38</v>
      </c>
      <c r="D10" s="2" t="s">
        <v>16</v>
      </c>
      <c r="F10" s="25">
        <f t="shared" si="0"/>
        <v>0.45247075476306281</v>
      </c>
      <c r="G10" s="25">
        <f t="shared" si="1"/>
        <v>-0.12424730498438756</v>
      </c>
      <c r="I10" s="2">
        <f t="shared" si="2"/>
        <v>1</v>
      </c>
      <c r="J10" s="21">
        <f t="shared" si="3"/>
        <v>0.68336017741413002</v>
      </c>
      <c r="K10" s="2" t="str">
        <f>D10</f>
        <v>No</v>
      </c>
      <c r="M10" s="2">
        <v>7</v>
      </c>
      <c r="N10" s="2" t="str">
        <f t="shared" si="4"/>
        <v>Yes</v>
      </c>
      <c r="R10" t="s">
        <v>1</v>
      </c>
    </row>
    <row r="11" spans="1:18" x14ac:dyDescent="0.4">
      <c r="B11" s="4">
        <v>2300</v>
      </c>
      <c r="C11" s="2">
        <v>35</v>
      </c>
      <c r="D11" s="2" t="s">
        <v>16</v>
      </c>
      <c r="F11" s="25">
        <f t="shared" si="0"/>
        <v>1.3895718707703475</v>
      </c>
      <c r="G11" s="25">
        <f t="shared" si="1"/>
        <v>-0.46592739369145253</v>
      </c>
      <c r="I11" s="2">
        <f t="shared" si="2"/>
        <v>4</v>
      </c>
      <c r="J11" s="21">
        <f t="shared" si="3"/>
        <v>0.99744863759542324</v>
      </c>
      <c r="K11" s="2" t="str">
        <f>D11</f>
        <v>No</v>
      </c>
      <c r="M11" s="2">
        <v>8</v>
      </c>
      <c r="N11" s="2" t="str">
        <f t="shared" si="4"/>
        <v>Yes</v>
      </c>
    </row>
    <row r="12" spans="1:18" x14ac:dyDescent="0.4">
      <c r="B12" s="4">
        <v>2200</v>
      </c>
      <c r="C12" s="2">
        <v>58</v>
      </c>
      <c r="D12" s="2" t="s">
        <v>16</v>
      </c>
      <c r="F12" s="25">
        <f t="shared" si="0"/>
        <v>1.272434231269437</v>
      </c>
      <c r="G12" s="25">
        <f t="shared" si="1"/>
        <v>2.1536199530627123</v>
      </c>
      <c r="I12" s="2">
        <f t="shared" si="2"/>
        <v>10</v>
      </c>
      <c r="J12" s="21">
        <f t="shared" si="3"/>
        <v>3.0726548825620998</v>
      </c>
      <c r="K12" s="2" t="str">
        <f>D12</f>
        <v>No</v>
      </c>
      <c r="M12" s="2">
        <v>9</v>
      </c>
      <c r="N12" s="2" t="str">
        <f t="shared" si="4"/>
        <v>Yes</v>
      </c>
    </row>
    <row r="13" spans="1:18" x14ac:dyDescent="0.4">
      <c r="B13" s="4">
        <v>2100</v>
      </c>
      <c r="C13" s="2">
        <v>30</v>
      </c>
      <c r="D13" s="2" t="s">
        <v>16</v>
      </c>
      <c r="F13" s="25">
        <f t="shared" si="0"/>
        <v>1.1552965917685263</v>
      </c>
      <c r="G13" s="25">
        <f t="shared" si="1"/>
        <v>-1.0353942082032275</v>
      </c>
      <c r="I13" s="2">
        <f t="shared" si="2"/>
        <v>2</v>
      </c>
      <c r="J13" s="21">
        <f t="shared" si="3"/>
        <v>0.73881726402085401</v>
      </c>
      <c r="K13" s="2" t="str">
        <f>D13</f>
        <v>No</v>
      </c>
      <c r="M13" s="2">
        <v>10</v>
      </c>
      <c r="N13" s="2" t="str">
        <f t="shared" si="4"/>
        <v>No</v>
      </c>
    </row>
    <row r="14" spans="1:18" x14ac:dyDescent="0.4">
      <c r="B14" s="19">
        <v>1500</v>
      </c>
      <c r="C14" s="5">
        <v>32</v>
      </c>
      <c r="D14" s="5" t="s">
        <v>23</v>
      </c>
      <c r="F14" s="25">
        <f t="shared" si="0"/>
        <v>0.45247075476306281</v>
      </c>
      <c r="G14" s="25">
        <f t="shared" si="1"/>
        <v>-0.80760748239851754</v>
      </c>
      <c r="I14" s="17" t="s">
        <v>1</v>
      </c>
      <c r="J14" s="22" t="s">
        <v>1</v>
      </c>
      <c r="K14" s="18" t="s">
        <v>1</v>
      </c>
    </row>
    <row r="15" spans="1:18" x14ac:dyDescent="0.4">
      <c r="B15" s="16"/>
      <c r="C15" s="17"/>
      <c r="D15" s="18" t="s">
        <v>1</v>
      </c>
      <c r="I15" s="17"/>
      <c r="J15" s="23"/>
      <c r="K15" s="18"/>
    </row>
    <row r="16" spans="1:18" x14ac:dyDescent="0.4">
      <c r="A16" t="s">
        <v>19</v>
      </c>
      <c r="B16" s="16">
        <f>AVERAGE(B4:B14)</f>
        <v>1113.7272727272727</v>
      </c>
      <c r="C16" s="16">
        <f>AVERAGE(C4:C14)</f>
        <v>39.090909090909093</v>
      </c>
      <c r="D16" s="18" t="s">
        <v>1</v>
      </c>
      <c r="I16" s="17"/>
      <c r="J16" s="23"/>
      <c r="K16" s="18"/>
    </row>
    <row r="17" spans="1:11" x14ac:dyDescent="0.4">
      <c r="A17" t="s">
        <v>20</v>
      </c>
      <c r="B17" s="16">
        <f>_xlfn.STDEV.S(B4:B14)</f>
        <v>853.69656095231994</v>
      </c>
      <c r="C17" s="16">
        <f>_xlfn.STDEV.S(C4:C14)</f>
        <v>8.780142885563377</v>
      </c>
      <c r="D17" s="18" t="s">
        <v>1</v>
      </c>
      <c r="I17" s="17"/>
      <c r="J17" s="23"/>
      <c r="K17" s="18"/>
    </row>
    <row r="18" spans="1:11" x14ac:dyDescent="0.4">
      <c r="A18" t="s">
        <v>21</v>
      </c>
      <c r="B18" s="16">
        <f>MAX(B4:B14)</f>
        <v>2300</v>
      </c>
      <c r="C18" s="16">
        <f>MAX(C4:C14)</f>
        <v>58</v>
      </c>
      <c r="D18" s="18" t="s">
        <v>1</v>
      </c>
      <c r="I18" s="17"/>
      <c r="J18" s="23"/>
      <c r="K18" s="18"/>
    </row>
    <row r="19" spans="1:11" x14ac:dyDescent="0.4">
      <c r="A19" t="s">
        <v>22</v>
      </c>
      <c r="B19" s="20">
        <f>MIN(B4:B14)</f>
        <v>49</v>
      </c>
      <c r="C19" s="20">
        <f>MIN(C4:C14)</f>
        <v>29</v>
      </c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EX1 - kNN-Unstand</vt:lpstr>
      <vt:lpstr>EX2 - kNN-Stand</vt:lpstr>
      <vt:lpstr>EX1 - kNN-Unstand-Annotated</vt:lpstr>
      <vt:lpstr>EX2 - kNN-Stand-Annotated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Keeler</dc:creator>
  <cp:lastModifiedBy>Justin Keeler</cp:lastModifiedBy>
  <dcterms:created xsi:type="dcterms:W3CDTF">2022-10-13T13:44:46Z</dcterms:created>
  <dcterms:modified xsi:type="dcterms:W3CDTF">2023-07-11T00:46:55Z</dcterms:modified>
</cp:coreProperties>
</file>