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Memory Stick 2014_11_14\archwebsite\bmi\"/>
    </mc:Choice>
  </mc:AlternateContent>
  <bookViews>
    <workbookView xWindow="0" yWindow="0" windowWidth="28800" windowHeight="12435" tabRatio="500"/>
  </bookViews>
  <sheets>
    <sheet name="Ideal Weight (kg) " sheetId="8" r:id="rId1"/>
    <sheet name="Ideal Weight (lbs)" sheetId="2" r:id="rId2"/>
  </sheets>
  <definedNames>
    <definedName name="_xlnm._FilterDatabase" localSheetId="0" hidden="1">'Ideal Weight (kg) '!$A$5:$L$75</definedName>
    <definedName name="_xlnm._FilterDatabase" localSheetId="1" hidden="1">'Ideal Weight (lbs)'!$A$5:$N$37</definedName>
    <definedName name="_xlnm.Print_Titles" localSheetId="0">'Ideal Weight (kg) '!$3:$6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8" l="1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G75" i="8"/>
  <c r="F75" i="8"/>
  <c r="C7" i="2"/>
  <c r="E7" i="2"/>
  <c r="L75" i="8"/>
  <c r="A8" i="2"/>
  <c r="C8" i="2"/>
  <c r="I8" i="2"/>
  <c r="H8" i="2"/>
  <c r="A9" i="2"/>
  <c r="C9" i="2"/>
  <c r="I9" i="2"/>
  <c r="H9" i="2"/>
  <c r="A10" i="2"/>
  <c r="C10" i="2"/>
  <c r="I10" i="2"/>
  <c r="H10" i="2"/>
  <c r="A11" i="2"/>
  <c r="C11" i="2"/>
  <c r="I11" i="2"/>
  <c r="H11" i="2"/>
  <c r="C12" i="2"/>
  <c r="I12" i="2"/>
  <c r="H12" i="2"/>
  <c r="C13" i="2"/>
  <c r="I13" i="2"/>
  <c r="H13" i="2"/>
  <c r="A14" i="2"/>
  <c r="C14" i="2"/>
  <c r="I14" i="2"/>
  <c r="H14" i="2"/>
  <c r="A15" i="2"/>
  <c r="C15" i="2"/>
  <c r="I15" i="2"/>
  <c r="H15" i="2"/>
  <c r="A16" i="2"/>
  <c r="C16" i="2"/>
  <c r="I16" i="2"/>
  <c r="H16" i="2"/>
  <c r="A17" i="2"/>
  <c r="C17" i="2"/>
  <c r="I17" i="2"/>
  <c r="H17" i="2"/>
  <c r="A18" i="2"/>
  <c r="C18" i="2"/>
  <c r="I18" i="2"/>
  <c r="H18" i="2"/>
  <c r="A19" i="2"/>
  <c r="C19" i="2"/>
  <c r="I19" i="2"/>
  <c r="H19" i="2"/>
  <c r="A20" i="2"/>
  <c r="C20" i="2"/>
  <c r="I20" i="2"/>
  <c r="H20" i="2"/>
  <c r="A21" i="2"/>
  <c r="C21" i="2"/>
  <c r="I21" i="2"/>
  <c r="H21" i="2"/>
  <c r="A22" i="2"/>
  <c r="C22" i="2"/>
  <c r="I22" i="2"/>
  <c r="H22" i="2"/>
  <c r="A23" i="2"/>
  <c r="C23" i="2"/>
  <c r="I23" i="2"/>
  <c r="H23" i="2"/>
  <c r="A24" i="2"/>
  <c r="C24" i="2"/>
  <c r="I24" i="2"/>
  <c r="H24" i="2"/>
  <c r="A25" i="2"/>
  <c r="C25" i="2"/>
  <c r="I25" i="2"/>
  <c r="H25" i="2"/>
  <c r="A26" i="2"/>
  <c r="C26" i="2"/>
  <c r="I26" i="2"/>
  <c r="H26" i="2"/>
  <c r="A27" i="2"/>
  <c r="C27" i="2"/>
  <c r="I27" i="2"/>
  <c r="H27" i="2"/>
  <c r="A28" i="2"/>
  <c r="C28" i="2"/>
  <c r="I28" i="2"/>
  <c r="H28" i="2"/>
  <c r="A29" i="2"/>
  <c r="C29" i="2"/>
  <c r="I29" i="2"/>
  <c r="H29" i="2"/>
  <c r="A30" i="2"/>
  <c r="C30" i="2"/>
  <c r="I30" i="2"/>
  <c r="H30" i="2"/>
  <c r="A31" i="2"/>
  <c r="C31" i="2"/>
  <c r="I31" i="2"/>
  <c r="H31" i="2"/>
  <c r="A32" i="2"/>
  <c r="C32" i="2"/>
  <c r="I32" i="2"/>
  <c r="H32" i="2"/>
  <c r="A33" i="2"/>
  <c r="C33" i="2"/>
  <c r="I33" i="2"/>
  <c r="H33" i="2"/>
  <c r="A34" i="2"/>
  <c r="C34" i="2"/>
  <c r="I34" i="2"/>
  <c r="H34" i="2"/>
  <c r="A35" i="2"/>
  <c r="C35" i="2"/>
  <c r="I35" i="2"/>
  <c r="H35" i="2"/>
  <c r="A36" i="2"/>
  <c r="C36" i="2"/>
  <c r="I36" i="2"/>
  <c r="H36" i="2"/>
  <c r="A37" i="2"/>
  <c r="C37" i="2"/>
  <c r="I37" i="2"/>
  <c r="H37" i="2"/>
  <c r="I7" i="2"/>
  <c r="H7" i="2"/>
  <c r="K28" i="2"/>
  <c r="K23" i="2"/>
  <c r="K22" i="2"/>
  <c r="K20" i="2"/>
  <c r="K19" i="2"/>
  <c r="K14" i="2"/>
  <c r="K13" i="2"/>
  <c r="K12" i="2"/>
  <c r="K11" i="2"/>
  <c r="K10" i="2"/>
  <c r="K9" i="2"/>
  <c r="K8" i="2"/>
  <c r="K7" i="2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C7" i="8"/>
  <c r="D7" i="8"/>
  <c r="I7" i="8"/>
  <c r="L7" i="8"/>
  <c r="C8" i="8"/>
  <c r="D8" i="8"/>
  <c r="I8" i="8"/>
  <c r="L8" i="8"/>
  <c r="C9" i="8"/>
  <c r="D9" i="8"/>
  <c r="I9" i="8"/>
  <c r="L9" i="8"/>
  <c r="C10" i="8"/>
  <c r="D10" i="8"/>
  <c r="I10" i="8"/>
  <c r="L10" i="8"/>
  <c r="C11" i="8"/>
  <c r="D11" i="8"/>
  <c r="I11" i="8"/>
  <c r="L11" i="8"/>
  <c r="C12" i="8"/>
  <c r="D12" i="8"/>
  <c r="I12" i="8"/>
  <c r="L12" i="8"/>
  <c r="C13" i="8"/>
  <c r="D13" i="8"/>
  <c r="I13" i="8"/>
  <c r="L13" i="8"/>
  <c r="C14" i="8"/>
  <c r="D14" i="8"/>
  <c r="I14" i="8"/>
  <c r="L14" i="8"/>
  <c r="C15" i="8"/>
  <c r="D15" i="8"/>
  <c r="I15" i="8"/>
  <c r="L15" i="8"/>
  <c r="C16" i="8"/>
  <c r="D16" i="8"/>
  <c r="I16" i="8"/>
  <c r="L16" i="8"/>
  <c r="C17" i="8"/>
  <c r="D17" i="8"/>
  <c r="I17" i="8"/>
  <c r="L17" i="8"/>
  <c r="C18" i="8"/>
  <c r="D18" i="8"/>
  <c r="I18" i="8"/>
  <c r="L18" i="8"/>
  <c r="C19" i="8"/>
  <c r="D19" i="8"/>
  <c r="I19" i="8"/>
  <c r="L19" i="8"/>
  <c r="C20" i="8"/>
  <c r="D20" i="8"/>
  <c r="I20" i="8"/>
  <c r="L20" i="8"/>
  <c r="C21" i="8"/>
  <c r="D21" i="8"/>
  <c r="I21" i="8"/>
  <c r="L21" i="8"/>
  <c r="C22" i="8"/>
  <c r="D22" i="8"/>
  <c r="I22" i="8"/>
  <c r="L22" i="8"/>
  <c r="C23" i="8"/>
  <c r="D23" i="8"/>
  <c r="I23" i="8"/>
  <c r="L23" i="8"/>
  <c r="C24" i="8"/>
  <c r="D24" i="8"/>
  <c r="I24" i="8"/>
  <c r="L24" i="8"/>
  <c r="C25" i="8"/>
  <c r="D25" i="8"/>
  <c r="I25" i="8"/>
  <c r="L25" i="8"/>
  <c r="C26" i="8"/>
  <c r="D26" i="8"/>
  <c r="I26" i="8"/>
  <c r="L26" i="8"/>
  <c r="C27" i="8"/>
  <c r="D27" i="8"/>
  <c r="I27" i="8"/>
  <c r="L27" i="8"/>
  <c r="C28" i="8"/>
  <c r="D28" i="8"/>
  <c r="I28" i="8"/>
  <c r="L28" i="8"/>
  <c r="C29" i="8"/>
  <c r="D29" i="8"/>
  <c r="I29" i="8"/>
  <c r="L29" i="8"/>
  <c r="C30" i="8"/>
  <c r="D30" i="8"/>
  <c r="I30" i="8"/>
  <c r="L30" i="8"/>
  <c r="C31" i="8"/>
  <c r="D31" i="8"/>
  <c r="I31" i="8"/>
  <c r="L31" i="8"/>
  <c r="C32" i="8"/>
  <c r="D32" i="8"/>
  <c r="I32" i="8"/>
  <c r="L32" i="8"/>
  <c r="C33" i="8"/>
  <c r="D33" i="8"/>
  <c r="I33" i="8"/>
  <c r="L33" i="8"/>
  <c r="C34" i="8"/>
  <c r="D34" i="8"/>
  <c r="I34" i="8"/>
  <c r="L34" i="8"/>
  <c r="C35" i="8"/>
  <c r="D35" i="8"/>
  <c r="I35" i="8"/>
  <c r="L35" i="8"/>
  <c r="C36" i="8"/>
  <c r="D36" i="8"/>
  <c r="I36" i="8"/>
  <c r="L36" i="8"/>
  <c r="C37" i="8"/>
  <c r="D37" i="8"/>
  <c r="I37" i="8"/>
  <c r="L37" i="8"/>
  <c r="C38" i="8"/>
  <c r="D38" i="8"/>
  <c r="I38" i="8"/>
  <c r="L38" i="8"/>
  <c r="C39" i="8"/>
  <c r="D39" i="8"/>
  <c r="I39" i="8"/>
  <c r="L39" i="8"/>
  <c r="C40" i="8"/>
  <c r="D40" i="8"/>
  <c r="I40" i="8"/>
  <c r="L40" i="8"/>
  <c r="C41" i="8"/>
  <c r="D41" i="8"/>
  <c r="I41" i="8"/>
  <c r="L41" i="8"/>
  <c r="C42" i="8"/>
  <c r="D42" i="8"/>
  <c r="I42" i="8"/>
  <c r="L42" i="8"/>
  <c r="C43" i="8"/>
  <c r="D43" i="8"/>
  <c r="I43" i="8"/>
  <c r="L43" i="8"/>
  <c r="C44" i="8"/>
  <c r="D44" i="8"/>
  <c r="I44" i="8"/>
  <c r="L44" i="8"/>
  <c r="C45" i="8"/>
  <c r="D45" i="8"/>
  <c r="I45" i="8"/>
  <c r="L45" i="8"/>
  <c r="C46" i="8"/>
  <c r="D46" i="8"/>
  <c r="I46" i="8"/>
  <c r="L46" i="8"/>
  <c r="C47" i="8"/>
  <c r="D47" i="8"/>
  <c r="I47" i="8"/>
  <c r="L47" i="8"/>
  <c r="C48" i="8"/>
  <c r="D48" i="8"/>
  <c r="I48" i="8"/>
  <c r="L48" i="8"/>
  <c r="C49" i="8"/>
  <c r="D49" i="8"/>
  <c r="I49" i="8"/>
  <c r="L49" i="8"/>
  <c r="C50" i="8"/>
  <c r="D50" i="8"/>
  <c r="I50" i="8"/>
  <c r="L50" i="8"/>
  <c r="C51" i="8"/>
  <c r="D51" i="8"/>
  <c r="I51" i="8"/>
  <c r="L51" i="8"/>
  <c r="C52" i="8"/>
  <c r="D52" i="8"/>
  <c r="I52" i="8"/>
  <c r="L52" i="8"/>
  <c r="C53" i="8"/>
  <c r="D53" i="8"/>
  <c r="I53" i="8"/>
  <c r="L53" i="8"/>
  <c r="C54" i="8"/>
  <c r="D54" i="8"/>
  <c r="I54" i="8"/>
  <c r="L54" i="8"/>
  <c r="C55" i="8"/>
  <c r="D55" i="8"/>
  <c r="I55" i="8"/>
  <c r="L55" i="8"/>
  <c r="C56" i="8"/>
  <c r="D56" i="8"/>
  <c r="I56" i="8"/>
  <c r="L56" i="8"/>
  <c r="C57" i="8"/>
  <c r="D57" i="8"/>
  <c r="I57" i="8"/>
  <c r="L57" i="8"/>
  <c r="C58" i="8"/>
  <c r="D58" i="8"/>
  <c r="I58" i="8"/>
  <c r="L58" i="8"/>
  <c r="C59" i="8"/>
  <c r="D59" i="8"/>
  <c r="I59" i="8"/>
  <c r="L59" i="8"/>
  <c r="C60" i="8"/>
  <c r="D60" i="8"/>
  <c r="I60" i="8"/>
  <c r="L60" i="8"/>
  <c r="C61" i="8"/>
  <c r="D61" i="8"/>
  <c r="I61" i="8"/>
  <c r="L61" i="8"/>
  <c r="C62" i="8"/>
  <c r="D62" i="8"/>
  <c r="I62" i="8"/>
  <c r="L62" i="8"/>
  <c r="C63" i="8"/>
  <c r="D63" i="8"/>
  <c r="I63" i="8"/>
  <c r="L63" i="8"/>
  <c r="C64" i="8"/>
  <c r="D64" i="8"/>
  <c r="I64" i="8"/>
  <c r="L64" i="8"/>
  <c r="C65" i="8"/>
  <c r="D65" i="8"/>
  <c r="I65" i="8"/>
  <c r="L65" i="8"/>
  <c r="C66" i="8"/>
  <c r="D66" i="8"/>
  <c r="I66" i="8"/>
  <c r="L66" i="8"/>
  <c r="C67" i="8"/>
  <c r="D67" i="8"/>
  <c r="I67" i="8"/>
  <c r="L67" i="8"/>
  <c r="C68" i="8"/>
  <c r="D68" i="8"/>
  <c r="I68" i="8"/>
  <c r="L68" i="8"/>
  <c r="C69" i="8"/>
  <c r="D69" i="8"/>
  <c r="I69" i="8"/>
  <c r="L69" i="8"/>
  <c r="C70" i="8"/>
  <c r="D70" i="8"/>
  <c r="I70" i="8"/>
  <c r="L70" i="8"/>
  <c r="C71" i="8"/>
  <c r="D71" i="8"/>
  <c r="I71" i="8"/>
  <c r="L71" i="8"/>
  <c r="C72" i="8"/>
  <c r="D72" i="8"/>
  <c r="I72" i="8"/>
  <c r="L72" i="8"/>
  <c r="C73" i="8"/>
  <c r="D73" i="8"/>
  <c r="I73" i="8"/>
  <c r="L73" i="8"/>
  <c r="C74" i="8"/>
  <c r="D74" i="8"/>
  <c r="I74" i="8"/>
  <c r="L74" i="8"/>
  <c r="C75" i="8"/>
  <c r="D75" i="8"/>
  <c r="I75" i="8"/>
  <c r="F7" i="2"/>
  <c r="N7" i="2"/>
  <c r="E8" i="2"/>
  <c r="F8" i="2"/>
  <c r="N8" i="2"/>
  <c r="E9" i="2"/>
  <c r="F9" i="2"/>
  <c r="N9" i="2"/>
  <c r="E10" i="2"/>
  <c r="F10" i="2"/>
  <c r="N10" i="2"/>
  <c r="E11" i="2"/>
  <c r="F11" i="2"/>
  <c r="N11" i="2"/>
  <c r="B37" i="2"/>
  <c r="E37" i="2"/>
  <c r="F37" i="2"/>
  <c r="K37" i="2"/>
  <c r="N37" i="2"/>
  <c r="B31" i="2"/>
  <c r="E31" i="2"/>
  <c r="F31" i="2"/>
  <c r="K31" i="2"/>
  <c r="N31" i="2"/>
  <c r="B32" i="2"/>
  <c r="E32" i="2"/>
  <c r="F32" i="2"/>
  <c r="K32" i="2"/>
  <c r="N32" i="2"/>
  <c r="B33" i="2"/>
  <c r="E33" i="2"/>
  <c r="F33" i="2"/>
  <c r="K33" i="2"/>
  <c r="N33" i="2"/>
  <c r="B34" i="2"/>
  <c r="E34" i="2"/>
  <c r="F34" i="2"/>
  <c r="K34" i="2"/>
  <c r="N34" i="2"/>
  <c r="B35" i="2"/>
  <c r="E35" i="2"/>
  <c r="F35" i="2"/>
  <c r="K35" i="2"/>
  <c r="N35" i="2"/>
  <c r="B36" i="2"/>
  <c r="E36" i="2"/>
  <c r="F36" i="2"/>
  <c r="K36" i="2"/>
  <c r="N36" i="2"/>
  <c r="B8" i="2"/>
  <c r="B9" i="2"/>
  <c r="B10" i="2"/>
  <c r="B11" i="2"/>
  <c r="B12" i="2"/>
  <c r="E12" i="2"/>
  <c r="F12" i="2"/>
  <c r="N12" i="2"/>
  <c r="B7" i="2"/>
  <c r="K15" i="2"/>
  <c r="K16" i="2"/>
  <c r="K17" i="2"/>
  <c r="K18" i="2"/>
  <c r="K21" i="2"/>
  <c r="K24" i="2"/>
  <c r="K25" i="2"/>
  <c r="K26" i="2"/>
  <c r="K27" i="2"/>
  <c r="K29" i="2"/>
  <c r="K30" i="2"/>
  <c r="F14" i="2"/>
  <c r="N14" i="2"/>
  <c r="F15" i="2"/>
  <c r="N15" i="2"/>
  <c r="F16" i="2"/>
  <c r="N16" i="2"/>
  <c r="F17" i="2"/>
  <c r="N17" i="2"/>
  <c r="F18" i="2"/>
  <c r="N18" i="2"/>
  <c r="F19" i="2"/>
  <c r="N19" i="2"/>
  <c r="F20" i="2"/>
  <c r="N20" i="2"/>
  <c r="F21" i="2"/>
  <c r="N21" i="2"/>
  <c r="F22" i="2"/>
  <c r="N22" i="2"/>
  <c r="F23" i="2"/>
  <c r="N23" i="2"/>
  <c r="F24" i="2"/>
  <c r="N24" i="2"/>
  <c r="F25" i="2"/>
  <c r="N25" i="2"/>
  <c r="F26" i="2"/>
  <c r="N26" i="2"/>
  <c r="F27" i="2"/>
  <c r="N27" i="2"/>
  <c r="F28" i="2"/>
  <c r="N28" i="2"/>
  <c r="F29" i="2"/>
  <c r="N29" i="2"/>
  <c r="F30" i="2"/>
  <c r="N30" i="2"/>
  <c r="F13" i="2"/>
  <c r="N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3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<sst xmlns="http://schemas.openxmlformats.org/spreadsheetml/2006/main" count="438" uniqueCount="21">
  <si>
    <t>inches (not shown)</t>
  </si>
  <si>
    <t>Underweight</t>
  </si>
  <si>
    <t>Healthy</t>
  </si>
  <si>
    <t>Overweight</t>
  </si>
  <si>
    <t>Obese</t>
  </si>
  <si>
    <t>-</t>
  </si>
  <si>
    <t>&lt;</t>
  </si>
  <si>
    <t>&gt;</t>
  </si>
  <si>
    <t>HT
cm</t>
  </si>
  <si>
    <t>WHO BMI cut offs (for Asian)</t>
  </si>
  <si>
    <t>신장 (cm)</t>
  </si>
  <si>
    <t>과체중</t>
  </si>
  <si>
    <t>비만</t>
  </si>
  <si>
    <t xml:space="preserve"> 체중 (kg)</t>
  </si>
  <si>
    <t>저체중</t>
  </si>
  <si>
    <t>정상체중</t>
  </si>
  <si>
    <t>신장
(ft / in)</t>
  </si>
  <si>
    <t xml:space="preserve"> 체중 (lbs)</t>
  </si>
  <si>
    <t>아시안 성인을 위한 건강한 체중 차트</t>
  </si>
  <si>
    <t>(이하)</t>
  </si>
  <si>
    <t>(이상)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</si>
</sst>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>
    <font>
      <sz val="12"/>
      <color theme="1"/>
      <name val="Calibri"/>
      <family val="2"/>
      <scheme val="minor"/>
    </font>
    <font>
      <sz val="12"/>
      <color theme="0" tint="-0.34998626667073579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theme="0" tint="-0.34998626667073579"/>
      <name val="Calibri"/>
      <scheme val="minor"/>
    </font>
    <font>
      <sz val="14"/>
      <color theme="0" tint="-0.34998626667073579"/>
      <name val="Calibri"/>
      <scheme val="minor"/>
    </font>
    <font>
      <sz val="8"/>
      <name val="Calibri"/>
      <family val="2"/>
      <scheme val="minor"/>
    </font>
    <font>
      <b/>
      <sz val="14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6"/>
      <color rgb="FF0000FF"/>
      <name val="Calibri"/>
      <scheme val="minor"/>
    </font>
    <font>
      <b/>
      <sz val="20"/>
      <color theme="1"/>
      <name val="Calibri"/>
      <scheme val="minor"/>
    </font>
    <font>
      <b/>
      <sz val="16"/>
      <color rgb="FF0000FF"/>
      <name val="Calibri"/>
      <scheme val="minor"/>
    </font>
    <font>
      <b/>
      <sz val="16"/>
      <name val="Calibri"/>
      <scheme val="minor"/>
    </font>
    <font>
      <b/>
      <sz val="16"/>
      <color theme="1"/>
      <name val="Ayuthaya"/>
    </font>
    <font>
      <sz val="20"/>
      <color rgb="FF0000FF"/>
      <name val="Calibri"/>
      <scheme val="minor"/>
    </font>
    <font>
      <b/>
      <sz val="20"/>
      <color rgb="FF0000FF"/>
      <name val="Ayuthaya"/>
    </font>
    <font>
      <b/>
      <sz val="20"/>
      <name val="Calibri"/>
      <scheme val="minor"/>
    </font>
    <font>
      <sz val="18"/>
      <color theme="1"/>
      <name val="Calibri"/>
      <scheme val="minor"/>
    </font>
    <font>
      <b/>
      <sz val="18"/>
      <color rgb="FF0000FF"/>
      <name val="Calibri"/>
      <scheme val="minor"/>
    </font>
    <font>
      <sz val="18"/>
      <color rgb="FF0000FF"/>
      <name val="Calibri"/>
      <scheme val="minor"/>
    </font>
    <font>
      <b/>
      <sz val="18"/>
      <color rgb="FF0000FF"/>
      <name val="Ayuthaya"/>
    </font>
    <font>
      <b/>
      <sz val="18"/>
      <color theme="1"/>
      <name val="Ayuthaya"/>
    </font>
    <font>
      <b/>
      <sz val="18"/>
      <name val="Calibri"/>
      <scheme val="minor"/>
    </font>
    <font>
      <b/>
      <sz val="24"/>
      <color theme="1"/>
      <name val="Calibri"/>
      <scheme val="minor"/>
    </font>
    <font>
      <sz val="24"/>
      <color theme="1"/>
      <name val="Calibri"/>
      <scheme val="minor"/>
    </font>
    <font>
      <b/>
      <sz val="14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B4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FF5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5FF9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right"/>
    </xf>
    <xf numFmtId="0" fontId="11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4" fontId="10" fillId="2" borderId="4" xfId="0" applyNumberFormat="1" applyFont="1" applyFill="1" applyBorder="1" applyAlignment="1">
      <alignment horizontal="left"/>
    </xf>
    <xf numFmtId="164" fontId="10" fillId="2" borderId="18" xfId="0" applyNumberFormat="1" applyFont="1" applyFill="1" applyBorder="1" applyAlignment="1">
      <alignment horizontal="left"/>
    </xf>
    <xf numFmtId="164" fontId="10" fillId="3" borderId="2" xfId="0" applyNumberFormat="1" applyFont="1" applyFill="1" applyBorder="1" applyAlignment="1">
      <alignment horizontal="center"/>
    </xf>
    <xf numFmtId="164" fontId="10" fillId="3" borderId="17" xfId="0" applyNumberFormat="1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6" fillId="3" borderId="14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7" fillId="4" borderId="3" xfId="0" applyNumberFormat="1" applyFont="1" applyFill="1" applyBorder="1" applyAlignment="1">
      <alignment horizontal="center"/>
    </xf>
    <xf numFmtId="164" fontId="17" fillId="4" borderId="14" xfId="0" applyNumberFormat="1" applyFont="1" applyFill="1" applyBorder="1" applyAlignment="1">
      <alignment horizontal="center"/>
    </xf>
    <xf numFmtId="164" fontId="10" fillId="4" borderId="4" xfId="0" applyNumberFormat="1" applyFont="1" applyFill="1" applyBorder="1" applyAlignment="1">
      <alignment horizontal="left"/>
    </xf>
    <xf numFmtId="164" fontId="10" fillId="4" borderId="18" xfId="0" applyNumberFormat="1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right"/>
    </xf>
    <xf numFmtId="164" fontId="10" fillId="4" borderId="17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10" fillId="2" borderId="7" xfId="0" applyNumberFormat="1" applyFont="1" applyFill="1" applyBorder="1" applyAlignment="1">
      <alignment horizontal="left"/>
    </xf>
    <xf numFmtId="164" fontId="10" fillId="4" borderId="5" xfId="0" applyNumberFormat="1" applyFont="1" applyFill="1" applyBorder="1" applyAlignment="1">
      <alignment horizontal="right"/>
    </xf>
    <xf numFmtId="164" fontId="17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left"/>
    </xf>
    <xf numFmtId="164" fontId="10" fillId="3" borderId="5" xfId="0" applyNumberFormat="1" applyFont="1" applyFill="1" applyBorder="1" applyAlignment="1">
      <alignment horizontal="center"/>
    </xf>
    <xf numFmtId="164" fontId="16" fillId="3" borderId="6" xfId="0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10" fillId="3" borderId="24" xfId="0" applyNumberFormat="1" applyFont="1" applyFill="1" applyBorder="1" applyAlignment="1">
      <alignment horizontal="left"/>
    </xf>
    <xf numFmtId="164" fontId="10" fillId="3" borderId="25" xfId="0" applyNumberFormat="1" applyFont="1" applyFill="1" applyBorder="1" applyAlignment="1">
      <alignment horizontal="left"/>
    </xf>
    <xf numFmtId="164" fontId="10" fillId="3" borderId="26" xfId="0" applyNumberFormat="1" applyFont="1" applyFill="1" applyBorder="1" applyAlignment="1">
      <alignment horizontal="left"/>
    </xf>
    <xf numFmtId="164" fontId="11" fillId="2" borderId="2" xfId="0" applyNumberFormat="1" applyFont="1" applyFill="1" applyBorder="1" applyAlignment="1">
      <alignment horizontal="right"/>
    </xf>
    <xf numFmtId="164" fontId="11" fillId="2" borderId="17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164" fontId="11" fillId="2" borderId="29" xfId="0" applyNumberFormat="1" applyFont="1" applyFill="1" applyBorder="1" applyAlignment="1">
      <alignment horizontal="right"/>
    </xf>
    <xf numFmtId="164" fontId="11" fillId="2" borderId="5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1" fontId="7" fillId="7" borderId="5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" fontId="7" fillId="7" borderId="12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164" fontId="15" fillId="2" borderId="0" xfId="0" applyNumberFormat="1" applyFont="1" applyFill="1" applyBorder="1" applyAlignment="1">
      <alignment horizontal="right"/>
    </xf>
    <xf numFmtId="164" fontId="13" fillId="2" borderId="0" xfId="0" applyNumberFormat="1" applyFont="1" applyFill="1" applyBorder="1" applyAlignment="1">
      <alignment horizontal="left"/>
    </xf>
    <xf numFmtId="164" fontId="18" fillId="6" borderId="0" xfId="0" applyNumberFormat="1" applyFont="1" applyFill="1" applyBorder="1" applyAlignment="1">
      <alignment horizontal="right"/>
    </xf>
    <xf numFmtId="164" fontId="19" fillId="6" borderId="0" xfId="0" applyNumberFormat="1" applyFont="1" applyFill="1" applyBorder="1" applyAlignment="1">
      <alignment horizontal="center"/>
    </xf>
    <xf numFmtId="2" fontId="18" fillId="6" borderId="0" xfId="0" applyNumberFormat="1" applyFont="1" applyFill="1" applyBorder="1" applyAlignment="1">
      <alignment horizontal="left"/>
    </xf>
    <xf numFmtId="164" fontId="13" fillId="4" borderId="0" xfId="0" applyNumberFormat="1" applyFont="1" applyFill="1" applyBorder="1" applyAlignment="1">
      <alignment horizontal="right"/>
    </xf>
    <xf numFmtId="164" fontId="17" fillId="4" borderId="0" xfId="0" applyNumberFormat="1" applyFont="1" applyFill="1" applyBorder="1" applyAlignment="1">
      <alignment horizontal="center"/>
    </xf>
    <xf numFmtId="164" fontId="13" fillId="4" borderId="0" xfId="0" applyNumberFormat="1" applyFont="1" applyFill="1" applyBorder="1" applyAlignment="1">
      <alignment horizontal="left"/>
    </xf>
    <xf numFmtId="164" fontId="13" fillId="3" borderId="0" xfId="0" applyNumberFormat="1" applyFont="1" applyFill="1" applyBorder="1" applyAlignment="1">
      <alignment horizontal="center"/>
    </xf>
    <xf numFmtId="164" fontId="15" fillId="3" borderId="0" xfId="0" applyNumberFormat="1" applyFont="1" applyFill="1" applyBorder="1" applyAlignment="1">
      <alignment horizontal="center"/>
    </xf>
    <xf numFmtId="164" fontId="13" fillId="3" borderId="44" xfId="0" applyNumberFormat="1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8" borderId="30" xfId="0" applyFont="1" applyFill="1" applyBorder="1" applyAlignment="1">
      <alignment wrapText="1"/>
    </xf>
    <xf numFmtId="164" fontId="22" fillId="8" borderId="27" xfId="0" applyNumberFormat="1" applyFont="1" applyFill="1" applyBorder="1" applyAlignment="1">
      <alignment horizontal="right"/>
    </xf>
    <xf numFmtId="164" fontId="23" fillId="8" borderId="27" xfId="0" applyNumberFormat="1" applyFont="1" applyFill="1" applyBorder="1" applyAlignment="1">
      <alignment horizontal="left"/>
    </xf>
    <xf numFmtId="164" fontId="23" fillId="8" borderId="27" xfId="0" applyNumberFormat="1" applyFont="1" applyFill="1" applyBorder="1" applyAlignment="1">
      <alignment horizontal="right"/>
    </xf>
    <xf numFmtId="164" fontId="24" fillId="8" borderId="27" xfId="0" applyNumberFormat="1" applyFont="1" applyFill="1" applyBorder="1" applyAlignment="1">
      <alignment horizontal="center"/>
    </xf>
    <xf numFmtId="2" fontId="23" fillId="8" borderId="27" xfId="0" applyNumberFormat="1" applyFont="1" applyFill="1" applyBorder="1" applyAlignment="1">
      <alignment horizontal="left"/>
    </xf>
    <xf numFmtId="164" fontId="25" fillId="8" borderId="27" xfId="0" applyNumberFormat="1" applyFont="1" applyFill="1" applyBorder="1" applyAlignment="1">
      <alignment horizontal="center"/>
    </xf>
    <xf numFmtId="164" fontId="23" fillId="8" borderId="27" xfId="0" applyNumberFormat="1" applyFont="1" applyFill="1" applyBorder="1" applyAlignment="1">
      <alignment horizontal="center"/>
    </xf>
    <xf numFmtId="164" fontId="22" fillId="8" borderId="27" xfId="0" applyNumberFormat="1" applyFont="1" applyFill="1" applyBorder="1" applyAlignment="1">
      <alignment horizontal="center"/>
    </xf>
    <xf numFmtId="164" fontId="23" fillId="8" borderId="28" xfId="0" applyNumberFormat="1" applyFont="1" applyFill="1" applyBorder="1" applyAlignment="1">
      <alignment horizontal="left"/>
    </xf>
    <xf numFmtId="1" fontId="22" fillId="0" borderId="43" xfId="0" applyNumberFormat="1" applyFont="1" applyBorder="1" applyAlignment="1">
      <alignment horizontal="center"/>
    </xf>
    <xf numFmtId="164" fontId="12" fillId="2" borderId="45" xfId="0" applyNumberFormat="1" applyFont="1" applyFill="1" applyBorder="1" applyAlignment="1">
      <alignment horizontal="right"/>
    </xf>
    <xf numFmtId="164" fontId="21" fillId="2" borderId="7" xfId="0" applyNumberFormat="1" applyFont="1" applyFill="1" applyBorder="1" applyAlignment="1">
      <alignment horizontal="left"/>
    </xf>
    <xf numFmtId="164" fontId="12" fillId="6" borderId="5" xfId="0" applyNumberFormat="1" applyFont="1" applyFill="1" applyBorder="1" applyAlignment="1">
      <alignment horizontal="right"/>
    </xf>
    <xf numFmtId="164" fontId="25" fillId="6" borderId="6" xfId="0" applyNumberFormat="1" applyFont="1" applyFill="1" applyBorder="1" applyAlignment="1">
      <alignment horizontal="center"/>
    </xf>
    <xf numFmtId="164" fontId="12" fillId="6" borderId="6" xfId="0" applyNumberFormat="1" applyFont="1" applyFill="1" applyBorder="1" applyAlignment="1">
      <alignment horizontal="left"/>
    </xf>
    <xf numFmtId="164" fontId="21" fillId="4" borderId="5" xfId="0" applyNumberFormat="1" applyFont="1" applyFill="1" applyBorder="1" applyAlignment="1">
      <alignment horizontal="right"/>
    </xf>
    <xf numFmtId="164" fontId="25" fillId="4" borderId="6" xfId="0" applyNumberFormat="1" applyFont="1" applyFill="1" applyBorder="1" applyAlignment="1">
      <alignment horizontal="center"/>
    </xf>
    <xf numFmtId="164" fontId="21" fillId="4" borderId="7" xfId="0" applyNumberFormat="1" applyFont="1" applyFill="1" applyBorder="1" applyAlignment="1">
      <alignment horizontal="left"/>
    </xf>
    <xf numFmtId="164" fontId="21" fillId="3" borderId="5" xfId="0" applyNumberFormat="1" applyFont="1" applyFill="1" applyBorder="1" applyAlignment="1">
      <alignment horizontal="center"/>
    </xf>
    <xf numFmtId="164" fontId="26" fillId="3" borderId="6" xfId="0" applyNumberFormat="1" applyFont="1" applyFill="1" applyBorder="1" applyAlignment="1">
      <alignment horizontal="center"/>
    </xf>
    <xf numFmtId="164" fontId="21" fillId="3" borderId="24" xfId="0" applyNumberFormat="1" applyFont="1" applyFill="1" applyBorder="1" applyAlignment="1">
      <alignment horizontal="left"/>
    </xf>
    <xf numFmtId="164" fontId="12" fillId="2" borderId="2" xfId="0" applyNumberFormat="1" applyFont="1" applyFill="1" applyBorder="1" applyAlignment="1">
      <alignment horizontal="right"/>
    </xf>
    <xf numFmtId="1" fontId="22" fillId="0" borderId="21" xfId="0" applyNumberFormat="1" applyFont="1" applyBorder="1" applyAlignment="1">
      <alignment horizontal="center"/>
    </xf>
    <xf numFmtId="164" fontId="12" fillId="2" borderId="17" xfId="0" applyNumberFormat="1" applyFont="1" applyFill="1" applyBorder="1" applyAlignment="1">
      <alignment horizontal="right"/>
    </xf>
    <xf numFmtId="164" fontId="21" fillId="2" borderId="31" xfId="0" applyNumberFormat="1" applyFont="1" applyFill="1" applyBorder="1" applyAlignment="1">
      <alignment horizontal="left"/>
    </xf>
    <xf numFmtId="164" fontId="12" fillId="6" borderId="32" xfId="0" applyNumberFormat="1" applyFont="1" applyFill="1" applyBorder="1" applyAlignment="1">
      <alignment horizontal="right"/>
    </xf>
    <xf numFmtId="164" fontId="25" fillId="6" borderId="27" xfId="0" applyNumberFormat="1" applyFont="1" applyFill="1" applyBorder="1" applyAlignment="1">
      <alignment horizontal="center"/>
    </xf>
    <xf numFmtId="164" fontId="21" fillId="4" borderId="32" xfId="0" applyNumberFormat="1" applyFont="1" applyFill="1" applyBorder="1" applyAlignment="1">
      <alignment horizontal="right"/>
    </xf>
    <xf numFmtId="164" fontId="25" fillId="4" borderId="27" xfId="0" applyNumberFormat="1" applyFont="1" applyFill="1" applyBorder="1" applyAlignment="1">
      <alignment horizontal="center"/>
    </xf>
    <xf numFmtId="164" fontId="21" fillId="4" borderId="31" xfId="0" applyNumberFormat="1" applyFont="1" applyFill="1" applyBorder="1" applyAlignment="1">
      <alignment horizontal="left"/>
    </xf>
    <xf numFmtId="164" fontId="21" fillId="3" borderId="32" xfId="0" applyNumberFormat="1" applyFont="1" applyFill="1" applyBorder="1" applyAlignment="1">
      <alignment horizontal="center"/>
    </xf>
    <xf numFmtId="164" fontId="26" fillId="3" borderId="27" xfId="0" applyNumberFormat="1" applyFont="1" applyFill="1" applyBorder="1" applyAlignment="1">
      <alignment horizontal="center"/>
    </xf>
    <xf numFmtId="164" fontId="21" fillId="3" borderId="28" xfId="0" applyNumberFormat="1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5" borderId="0" xfId="0" applyFont="1" applyFill="1" applyAlignment="1">
      <alignment horizontal="right"/>
    </xf>
    <xf numFmtId="0" fontId="12" fillId="5" borderId="0" xfId="0" applyFont="1" applyFill="1" applyAlignment="1">
      <alignment horizontal="center"/>
    </xf>
    <xf numFmtId="0" fontId="21" fillId="5" borderId="0" xfId="0" applyFont="1" applyFill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164" fontId="12" fillId="6" borderId="18" xfId="0" applyNumberFormat="1" applyFont="1" applyFill="1" applyBorder="1" applyAlignment="1">
      <alignment horizontal="left"/>
    </xf>
    <xf numFmtId="164" fontId="11" fillId="9" borderId="5" xfId="0" applyNumberFormat="1" applyFont="1" applyFill="1" applyBorder="1" applyAlignment="1">
      <alignment horizontal="right"/>
    </xf>
    <xf numFmtId="164" fontId="17" fillId="9" borderId="6" xfId="0" applyNumberFormat="1" applyFont="1" applyFill="1" applyBorder="1" applyAlignment="1">
      <alignment horizontal="center"/>
    </xf>
    <xf numFmtId="164" fontId="11" fillId="9" borderId="6" xfId="0" applyNumberFormat="1" applyFont="1" applyFill="1" applyBorder="1" applyAlignment="1">
      <alignment horizontal="left"/>
    </xf>
    <xf numFmtId="164" fontId="11" fillId="9" borderId="2" xfId="0" applyNumberFormat="1" applyFont="1" applyFill="1" applyBorder="1" applyAlignment="1">
      <alignment horizontal="right"/>
    </xf>
    <xf numFmtId="164" fontId="17" fillId="9" borderId="3" xfId="0" applyNumberFormat="1" applyFont="1" applyFill="1" applyBorder="1" applyAlignment="1">
      <alignment horizontal="center"/>
    </xf>
    <xf numFmtId="164" fontId="11" fillId="9" borderId="17" xfId="0" applyNumberFormat="1" applyFont="1" applyFill="1" applyBorder="1" applyAlignment="1">
      <alignment horizontal="right"/>
    </xf>
    <xf numFmtId="164" fontId="17" fillId="9" borderId="14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left"/>
    </xf>
    <xf numFmtId="0" fontId="29" fillId="0" borderId="0" xfId="0" applyFont="1"/>
    <xf numFmtId="0" fontId="12" fillId="0" borderId="41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46" xfId="0" applyFont="1" applyBorder="1" applyAlignment="1">
      <alignment horizontal="center" wrapText="1"/>
    </xf>
    <xf numFmtId="0" fontId="12" fillId="2" borderId="39" xfId="0" applyFont="1" applyFill="1" applyBorder="1" applyAlignment="1">
      <alignment horizontal="center" wrapText="1"/>
    </xf>
    <xf numFmtId="0" fontId="12" fillId="2" borderId="40" xfId="0" applyFont="1" applyFill="1" applyBorder="1" applyAlignment="1">
      <alignment horizontal="center" wrapText="1"/>
    </xf>
    <xf numFmtId="0" fontId="12" fillId="6" borderId="39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6" borderId="40" xfId="0" applyFont="1" applyFill="1" applyBorder="1" applyAlignment="1">
      <alignment horizontal="center"/>
    </xf>
    <xf numFmtId="0" fontId="12" fillId="4" borderId="39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4" borderId="40" xfId="0" applyFont="1" applyFill="1" applyBorder="1" applyAlignment="1">
      <alignment horizontal="center"/>
    </xf>
    <xf numFmtId="0" fontId="12" fillId="3" borderId="39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2" borderId="33" xfId="0" applyFont="1" applyFill="1" applyBorder="1" applyAlignment="1">
      <alignment horizontal="center" wrapText="1"/>
    </xf>
    <xf numFmtId="0" fontId="12" fillId="2" borderId="36" xfId="0" applyFont="1" applyFill="1" applyBorder="1" applyAlignment="1">
      <alignment horizontal="center" wrapText="1"/>
    </xf>
    <xf numFmtId="0" fontId="12" fillId="6" borderId="33" xfId="0" applyFont="1" applyFill="1" applyBorder="1" applyAlignment="1">
      <alignment horizontal="center"/>
    </xf>
    <xf numFmtId="0" fontId="12" fillId="6" borderId="34" xfId="0" applyFont="1" applyFill="1" applyBorder="1" applyAlignment="1">
      <alignment horizontal="center"/>
    </xf>
    <xf numFmtId="0" fontId="12" fillId="6" borderId="36" xfId="0" applyFont="1" applyFill="1" applyBorder="1" applyAlignment="1">
      <alignment horizontal="center"/>
    </xf>
    <xf numFmtId="0" fontId="12" fillId="4" borderId="33" xfId="0" applyFont="1" applyFill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12" fillId="3" borderId="35" xfId="0" applyFont="1" applyFill="1" applyBorder="1" applyAlignment="1">
      <alignment horizontal="center"/>
    </xf>
    <xf numFmtId="164" fontId="26" fillId="2" borderId="32" xfId="0" applyNumberFormat="1" applyFont="1" applyFill="1" applyBorder="1" applyAlignment="1">
      <alignment horizontal="center"/>
    </xf>
    <xf numFmtId="164" fontId="26" fillId="2" borderId="31" xfId="0" applyNumberFormat="1" applyFont="1" applyFill="1" applyBorder="1" applyAlignment="1">
      <alignment horizontal="center"/>
    </xf>
    <xf numFmtId="164" fontId="26" fillId="6" borderId="32" xfId="0" applyNumberFormat="1" applyFont="1" applyFill="1" applyBorder="1" applyAlignment="1">
      <alignment horizontal="center"/>
    </xf>
    <xf numFmtId="164" fontId="26" fillId="6" borderId="27" xfId="0" applyNumberFormat="1" applyFont="1" applyFill="1" applyBorder="1" applyAlignment="1">
      <alignment horizontal="center"/>
    </xf>
    <xf numFmtId="164" fontId="26" fillId="6" borderId="31" xfId="0" applyNumberFormat="1" applyFont="1" applyFill="1" applyBorder="1" applyAlignment="1">
      <alignment horizontal="center"/>
    </xf>
    <xf numFmtId="164" fontId="26" fillId="4" borderId="32" xfId="0" applyNumberFormat="1" applyFont="1" applyFill="1" applyBorder="1" applyAlignment="1">
      <alignment horizontal="center"/>
    </xf>
    <xf numFmtId="164" fontId="26" fillId="4" borderId="27" xfId="0" applyNumberFormat="1" applyFont="1" applyFill="1" applyBorder="1" applyAlignment="1">
      <alignment horizontal="center"/>
    </xf>
    <xf numFmtId="164" fontId="26" fillId="4" borderId="31" xfId="0" applyNumberFormat="1" applyFont="1" applyFill="1" applyBorder="1" applyAlignment="1">
      <alignment horizontal="center"/>
    </xf>
    <xf numFmtId="164" fontId="26" fillId="3" borderId="32" xfId="0" applyNumberFormat="1" applyFont="1" applyFill="1" applyBorder="1" applyAlignment="1">
      <alignment horizontal="center"/>
    </xf>
    <xf numFmtId="164" fontId="26" fillId="3" borderId="27" xfId="0" applyNumberFormat="1" applyFont="1" applyFill="1" applyBorder="1" applyAlignment="1">
      <alignment horizontal="center"/>
    </xf>
    <xf numFmtId="164" fontId="26" fillId="3" borderId="28" xfId="0" applyNumberFormat="1" applyFont="1" applyFill="1" applyBorder="1" applyAlignment="1">
      <alignment horizontal="center"/>
    </xf>
    <xf numFmtId="0" fontId="27" fillId="0" borderId="47" xfId="0" applyFont="1" applyFill="1" applyBorder="1" applyAlignment="1">
      <alignment horizontal="center" vertical="center" wrapText="1"/>
    </xf>
    <xf numFmtId="0" fontId="28" fillId="0" borderId="48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164" fontId="16" fillId="2" borderId="22" xfId="0" applyNumberFormat="1" applyFont="1" applyFill="1" applyBorder="1" applyAlignment="1">
      <alignment horizontal="center"/>
    </xf>
    <xf numFmtId="164" fontId="26" fillId="9" borderId="22" xfId="0" applyNumberFormat="1" applyFont="1" applyFill="1" applyBorder="1" applyAlignment="1">
      <alignment horizontal="center"/>
    </xf>
    <xf numFmtId="164" fontId="20" fillId="4" borderId="22" xfId="0" applyNumberFormat="1" applyFont="1" applyFill="1" applyBorder="1" applyAlignment="1">
      <alignment horizontal="center"/>
    </xf>
    <xf numFmtId="164" fontId="16" fillId="4" borderId="22" xfId="0" applyNumberFormat="1" applyFont="1" applyFill="1" applyBorder="1" applyAlignment="1">
      <alignment horizontal="center"/>
    </xf>
    <xf numFmtId="164" fontId="16" fillId="3" borderId="22" xfId="0" applyNumberFormat="1" applyFont="1" applyFill="1" applyBorder="1" applyAlignment="1">
      <alignment horizontal="center"/>
    </xf>
    <xf numFmtId="164" fontId="16" fillId="3" borderId="23" xfId="0" applyNumberFormat="1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0" xfId="0" applyFont="1" applyFill="1" applyBorder="1" applyAlignment="1">
      <alignment horizontal="center" wrapText="1"/>
    </xf>
    <xf numFmtId="0" fontId="6" fillId="7" borderId="27" xfId="0" applyFont="1" applyFill="1" applyBorder="1" applyAlignment="1">
      <alignment horizontal="center" wrapText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 wrapText="1"/>
    </xf>
    <xf numFmtId="0" fontId="12" fillId="3" borderId="1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4" fillId="6" borderId="15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 wrapText="1"/>
    </xf>
    <xf numFmtId="0" fontId="5" fillId="8" borderId="15" xfId="0" applyFont="1" applyFill="1" applyBorder="1" applyAlignment="1">
      <alignment horizontal="center" wrapText="1"/>
    </xf>
    <xf numFmtId="0" fontId="5" fillId="8" borderId="9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wrapText="1"/>
    </xf>
    <xf numFmtId="0" fontId="27" fillId="0" borderId="27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88900</xdr:colOff>
      <xdr:row>68</xdr:row>
      <xdr:rowOff>292100</xdr:rowOff>
    </xdr:from>
    <xdr:ext cx="4597400" cy="1969651"/>
    <xdr:sp macro="" textlink="">
      <xdr:nvSpPr>
        <xdr:cNvPr id="2" name="TextBox 1"/>
        <xdr:cNvSpPr txBox="1"/>
      </xdr:nvSpPr>
      <xdr:spPr>
        <a:xfrm>
          <a:off x="8204200" y="21983700"/>
          <a:ext cx="4597400" cy="1969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400" b="1"/>
        </a:p>
      </xdr:txBody>
    </xdr:sp>
    <xdr:clientData/>
  </xdr:oneCellAnchor>
  <xdr:oneCellAnchor>
    <xdr:from>
      <xdr:col>0</xdr:col>
      <xdr:colOff>114300</xdr:colOff>
      <xdr:row>76</xdr:row>
      <xdr:rowOff>152400</xdr:rowOff>
    </xdr:from>
    <xdr:ext cx="9160933" cy="2031470"/>
    <xdr:sp macro="" textlink="">
      <xdr:nvSpPr>
        <xdr:cNvPr id="3" name="TextBox 2"/>
        <xdr:cNvSpPr txBox="1"/>
      </xdr:nvSpPr>
      <xdr:spPr>
        <a:xfrm>
          <a:off x="114300" y="23012400"/>
          <a:ext cx="9160933" cy="2031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400" b="1"/>
            <a:t>참고사항</a:t>
          </a:r>
          <a:r>
            <a:rPr lang="en-US" altLang="ko-KR" sz="1400" b="1"/>
            <a:t>: </a:t>
          </a:r>
          <a:r>
            <a:rPr lang="ko-KR" altLang="en-US" sz="1400" b="1"/>
            <a:t>위에 사용된 체중 범위는 세계보건기구</a:t>
          </a:r>
          <a:r>
            <a:rPr lang="en-US" altLang="ko-KR" sz="1400" b="1"/>
            <a:t>(WHO)</a:t>
          </a:r>
          <a:r>
            <a:rPr lang="ko-KR" altLang="en-US" sz="1400" b="1"/>
            <a:t>에서 추천한 아시안을 위한 체질량지수</a:t>
          </a:r>
          <a:r>
            <a:rPr lang="en-US" altLang="ko-KR" sz="1400" b="1"/>
            <a:t>(BMI)</a:t>
          </a:r>
          <a:r>
            <a:rPr lang="ko-KR" altLang="en-US" sz="1400" b="1"/>
            <a:t>를 기준으로 하여 계산되었습니다</a:t>
          </a:r>
          <a:r>
            <a:rPr lang="en-US" altLang="ko-KR" sz="1400" b="1"/>
            <a:t>.  </a:t>
          </a:r>
          <a:r>
            <a:rPr lang="ko-KR" altLang="en-US" sz="1400" b="1"/>
            <a:t>저체중 </a:t>
          </a:r>
          <a:r>
            <a:rPr lang="en-US" altLang="ko-KR" sz="1400" b="1"/>
            <a:t>BMI</a:t>
          </a:r>
          <a:r>
            <a:rPr lang="ko-KR" altLang="en-US" sz="1400" b="1"/>
            <a:t>는 </a:t>
          </a:r>
          <a:r>
            <a:rPr lang="en-US" altLang="ko-KR" sz="1400" b="1"/>
            <a:t>18.5 </a:t>
          </a:r>
          <a:r>
            <a:rPr lang="ko-KR" altLang="en-US" sz="1400" b="1"/>
            <a:t>이하</a:t>
          </a:r>
          <a:r>
            <a:rPr lang="en-US" altLang="ko-KR" sz="1400" b="1"/>
            <a:t>, </a:t>
          </a:r>
          <a:r>
            <a:rPr lang="ko-KR" altLang="en-US" sz="1400" b="1"/>
            <a:t>정상체중 </a:t>
          </a:r>
          <a:r>
            <a:rPr lang="en-US" altLang="ko-KR" sz="1400" b="1"/>
            <a:t>BMI</a:t>
          </a:r>
          <a:r>
            <a:rPr lang="ko-KR" altLang="en-US" sz="1400" b="1"/>
            <a:t>는  </a:t>
          </a:r>
          <a:r>
            <a:rPr lang="en-US" altLang="ko-KR" sz="1400" b="1"/>
            <a:t>18.5</a:t>
          </a:r>
          <a:r>
            <a:rPr lang="ko-KR" altLang="en-US" sz="1400" b="1"/>
            <a:t>에서 </a:t>
          </a:r>
          <a:r>
            <a:rPr lang="en-US" altLang="ko-KR" sz="1400" b="1"/>
            <a:t>23.0</a:t>
          </a:r>
          <a:r>
            <a:rPr lang="ko-KR" altLang="en-US" sz="1400" b="1"/>
            <a:t>이하 </a:t>
          </a:r>
          <a:r>
            <a:rPr lang="en-US" altLang="ko-KR" sz="1400" b="1"/>
            <a:t>, </a:t>
          </a:r>
          <a:r>
            <a:rPr lang="ko-KR" altLang="en-US" sz="1400" b="1"/>
            <a:t>과체중 </a:t>
          </a:r>
          <a:r>
            <a:rPr lang="en-US" altLang="ko-KR" sz="1400" b="1"/>
            <a:t>BMI</a:t>
          </a:r>
          <a:r>
            <a:rPr lang="ko-KR" altLang="en-US" sz="1400" b="1"/>
            <a:t>는 </a:t>
          </a:r>
          <a:r>
            <a:rPr lang="en-US" altLang="ko-KR" sz="1400" b="1"/>
            <a:t>23.0</a:t>
          </a:r>
          <a:r>
            <a:rPr lang="ko-KR" altLang="en-US" sz="1400" b="1"/>
            <a:t>에서 </a:t>
          </a:r>
          <a:r>
            <a:rPr lang="en-US" altLang="ko-KR" sz="1400" b="1"/>
            <a:t>27.5</a:t>
          </a:r>
          <a:r>
            <a:rPr lang="ko-KR" altLang="en-US" sz="1400" b="1"/>
            <a:t>까지</a:t>
          </a:r>
          <a:r>
            <a:rPr lang="en-US" altLang="ko-KR" sz="1400" b="1"/>
            <a:t>, </a:t>
          </a:r>
          <a:r>
            <a:rPr lang="ko-KR" altLang="en-US" sz="1400" b="1"/>
            <a:t>비만 </a:t>
          </a:r>
          <a:r>
            <a:rPr lang="en-US" altLang="ko-KR" sz="1400" b="1"/>
            <a:t>BMI</a:t>
          </a:r>
          <a:r>
            <a:rPr lang="ko-KR" altLang="en-US" sz="1400" b="1"/>
            <a:t>는 </a:t>
          </a:r>
          <a:r>
            <a:rPr lang="en-US" altLang="ko-KR" sz="1400" b="1"/>
            <a:t>27.5 </a:t>
          </a:r>
          <a:r>
            <a:rPr lang="ko-KR" altLang="en-US" sz="1400" b="1"/>
            <a:t>이상입니다</a:t>
          </a:r>
          <a:r>
            <a:rPr lang="en-US" altLang="ko-KR" sz="1400" b="1"/>
            <a:t>.</a:t>
          </a:r>
        </a:p>
        <a:p>
          <a:r>
            <a:rPr lang="ko-KR" altLang="en-US" sz="1400" b="1"/>
            <a:t>본 </a:t>
          </a:r>
          <a:r>
            <a:rPr lang="en-US" altLang="ko-KR" sz="1400" b="1"/>
            <a:t>"</a:t>
          </a:r>
          <a:r>
            <a:rPr lang="ko-KR" altLang="en-US" sz="1400" b="1"/>
            <a:t>건강한 체중 차트</a:t>
          </a:r>
          <a:r>
            <a:rPr lang="en-US" altLang="ko-KR" sz="1400" b="1"/>
            <a:t>"</a:t>
          </a:r>
          <a:r>
            <a:rPr lang="ko-KR" altLang="en-US" sz="1400" b="1"/>
            <a:t>는 담배관련된질병연구프로그램</a:t>
          </a:r>
          <a:r>
            <a:rPr lang="en-US" altLang="ko-KR" sz="1400" b="1"/>
            <a:t>(TRDRP)(22RT-0089, PI: Tsoh)</a:t>
          </a:r>
          <a:r>
            <a:rPr lang="ko-KR" altLang="en-US" sz="1400" b="1"/>
            <a:t>과 환자중심성과연구소</a:t>
          </a:r>
          <a:r>
            <a:rPr lang="en-US" altLang="ko-KR" sz="1400" b="1"/>
            <a:t>(PCORI)(AD-12-11-4615, PI: Nguyen)</a:t>
          </a:r>
          <a:r>
            <a:rPr lang="ko-KR" altLang="en-US" sz="1400" b="1"/>
            <a:t>의 기금지원을 통하여 아시안아메리칸건강연구센터</a:t>
          </a:r>
          <a:r>
            <a:rPr lang="en-US" altLang="ko-KR" sz="1400" b="1"/>
            <a:t>(www.AsianARCH.org)</a:t>
          </a:r>
          <a:r>
            <a:rPr lang="ko-KR" altLang="en-US" sz="1400" b="1"/>
            <a:t>에 의해 만들어졌습니다</a:t>
          </a:r>
          <a:r>
            <a:rPr lang="en-US" altLang="ko-KR" sz="1400" b="1"/>
            <a:t>.</a:t>
          </a:r>
          <a:endParaRPr lang="en-US" sz="14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59531</xdr:colOff>
      <xdr:row>39</xdr:row>
      <xdr:rowOff>87842</xdr:rowOff>
    </xdr:from>
    <xdr:ext cx="9160933" cy="2031470"/>
    <xdr:sp macro="" textlink="">
      <xdr:nvSpPr>
        <xdr:cNvPr id="3" name="TextBox 2"/>
        <xdr:cNvSpPr txBox="1"/>
      </xdr:nvSpPr>
      <xdr:spPr>
        <a:xfrm>
          <a:off x="59531" y="11970280"/>
          <a:ext cx="9160933" cy="2031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400" b="1"/>
            <a:t>참고사항</a:t>
          </a:r>
          <a:r>
            <a:rPr lang="en-US" altLang="ko-KR" sz="1400" b="1"/>
            <a:t>: </a:t>
          </a:r>
          <a:r>
            <a:rPr lang="ko-KR" altLang="en-US" sz="1400" b="1"/>
            <a:t>위에 사용된 체중 범위는 세계보건기구</a:t>
          </a:r>
          <a:r>
            <a:rPr lang="en-US" altLang="ko-KR" sz="1400" b="1"/>
            <a:t>(WHO)</a:t>
          </a:r>
          <a:r>
            <a:rPr lang="ko-KR" altLang="en-US" sz="1400" b="1"/>
            <a:t>에서 추천한 아시안을 위한 체질량지수</a:t>
          </a:r>
          <a:r>
            <a:rPr lang="en-US" altLang="ko-KR" sz="1400" b="1"/>
            <a:t>(BMI)</a:t>
          </a:r>
          <a:r>
            <a:rPr lang="ko-KR" altLang="en-US" sz="1400" b="1"/>
            <a:t>를 기준으로 하여 계산되었습니다</a:t>
          </a:r>
          <a:r>
            <a:rPr lang="en-US" altLang="ko-KR" sz="1400" b="1"/>
            <a:t>.  </a:t>
          </a:r>
          <a:r>
            <a:rPr lang="ko-KR" altLang="en-US" sz="1400" b="1"/>
            <a:t>저체중 </a:t>
          </a:r>
          <a:r>
            <a:rPr lang="en-US" altLang="ko-KR" sz="1400" b="1"/>
            <a:t>BMI</a:t>
          </a:r>
          <a:r>
            <a:rPr lang="ko-KR" altLang="en-US" sz="1400" b="1"/>
            <a:t>는 </a:t>
          </a:r>
          <a:r>
            <a:rPr lang="en-US" altLang="ko-KR" sz="1400" b="1"/>
            <a:t>18.5 </a:t>
          </a:r>
          <a:r>
            <a:rPr lang="ko-KR" altLang="en-US" sz="1400" b="1"/>
            <a:t>이하</a:t>
          </a:r>
          <a:r>
            <a:rPr lang="en-US" altLang="ko-KR" sz="1400" b="1"/>
            <a:t>, </a:t>
          </a:r>
          <a:r>
            <a:rPr lang="ko-KR" altLang="en-US" sz="1400" b="1"/>
            <a:t>정상체중 </a:t>
          </a:r>
          <a:r>
            <a:rPr lang="en-US" altLang="ko-KR" sz="1400" b="1"/>
            <a:t>BMI</a:t>
          </a:r>
          <a:r>
            <a:rPr lang="ko-KR" altLang="en-US" sz="1400" b="1"/>
            <a:t>는  </a:t>
          </a:r>
          <a:r>
            <a:rPr lang="en-US" altLang="ko-KR" sz="1400" b="1"/>
            <a:t>18.5</a:t>
          </a:r>
          <a:r>
            <a:rPr lang="ko-KR" altLang="en-US" sz="1400" b="1"/>
            <a:t>에서 </a:t>
          </a:r>
          <a:r>
            <a:rPr lang="en-US" altLang="ko-KR" sz="1400" b="1"/>
            <a:t>23.0</a:t>
          </a:r>
          <a:r>
            <a:rPr lang="ko-KR" altLang="en-US" sz="1400" b="1"/>
            <a:t>이하 </a:t>
          </a:r>
          <a:r>
            <a:rPr lang="en-US" altLang="ko-KR" sz="1400" b="1"/>
            <a:t>, </a:t>
          </a:r>
          <a:r>
            <a:rPr lang="ko-KR" altLang="en-US" sz="1400" b="1"/>
            <a:t>과체중 </a:t>
          </a:r>
          <a:r>
            <a:rPr lang="en-US" altLang="ko-KR" sz="1400" b="1"/>
            <a:t>BMI</a:t>
          </a:r>
          <a:r>
            <a:rPr lang="ko-KR" altLang="en-US" sz="1400" b="1"/>
            <a:t>는 </a:t>
          </a:r>
          <a:r>
            <a:rPr lang="en-US" altLang="ko-KR" sz="1400" b="1"/>
            <a:t>23.0</a:t>
          </a:r>
          <a:r>
            <a:rPr lang="ko-KR" altLang="en-US" sz="1400" b="1"/>
            <a:t>에서 </a:t>
          </a:r>
          <a:r>
            <a:rPr lang="en-US" altLang="ko-KR" sz="1400" b="1"/>
            <a:t>27.5</a:t>
          </a:r>
          <a:r>
            <a:rPr lang="ko-KR" altLang="en-US" sz="1400" b="1"/>
            <a:t>까지</a:t>
          </a:r>
          <a:r>
            <a:rPr lang="en-US" altLang="ko-KR" sz="1400" b="1"/>
            <a:t>, </a:t>
          </a:r>
          <a:r>
            <a:rPr lang="ko-KR" altLang="en-US" sz="1400" b="1"/>
            <a:t>비만 </a:t>
          </a:r>
          <a:r>
            <a:rPr lang="en-US" altLang="ko-KR" sz="1400" b="1"/>
            <a:t>BMI</a:t>
          </a:r>
          <a:r>
            <a:rPr lang="ko-KR" altLang="en-US" sz="1400" b="1"/>
            <a:t>는 </a:t>
          </a:r>
          <a:r>
            <a:rPr lang="en-US" altLang="ko-KR" sz="1400" b="1"/>
            <a:t>27.5 </a:t>
          </a:r>
          <a:r>
            <a:rPr lang="ko-KR" altLang="en-US" sz="1400" b="1"/>
            <a:t>이상입니다</a:t>
          </a:r>
          <a:r>
            <a:rPr lang="en-US" altLang="ko-KR" sz="1400" b="1"/>
            <a:t>.</a:t>
          </a:r>
        </a:p>
        <a:p>
          <a:r>
            <a:rPr lang="ko-KR" altLang="en-US" sz="1400" b="1"/>
            <a:t>본 </a:t>
          </a:r>
          <a:r>
            <a:rPr lang="en-US" altLang="ko-KR" sz="1400" b="1"/>
            <a:t>"</a:t>
          </a:r>
          <a:r>
            <a:rPr lang="ko-KR" altLang="en-US" sz="1400" b="1"/>
            <a:t>건강한 체중 차트</a:t>
          </a:r>
          <a:r>
            <a:rPr lang="en-US" altLang="ko-KR" sz="1400" b="1"/>
            <a:t>"</a:t>
          </a:r>
          <a:r>
            <a:rPr lang="ko-KR" altLang="en-US" sz="1400" b="1"/>
            <a:t>는 담배관련된질병연구프로그램</a:t>
          </a:r>
          <a:r>
            <a:rPr lang="en-US" altLang="ko-KR" sz="1400" b="1"/>
            <a:t>(TRDRP)(22RT-0089, PI: Tsoh)</a:t>
          </a:r>
          <a:r>
            <a:rPr lang="ko-KR" altLang="en-US" sz="1400" b="1"/>
            <a:t>과 환자중심성과연구소</a:t>
          </a:r>
          <a:r>
            <a:rPr lang="en-US" altLang="ko-KR" sz="1400" b="1"/>
            <a:t>(PCORI)(AD-12-11-4615, PI: Nguyen)</a:t>
          </a:r>
          <a:r>
            <a:rPr lang="ko-KR" altLang="en-US" sz="1400" b="1"/>
            <a:t>의 기금지원을 통하여 아시안아메리칸건강연구센터</a:t>
          </a:r>
          <a:r>
            <a:rPr lang="en-US" altLang="ko-KR" sz="1400" b="1"/>
            <a:t>(www.AsianARCH.org)</a:t>
          </a:r>
          <a:r>
            <a:rPr lang="ko-KR" altLang="en-US" sz="1400" b="1"/>
            <a:t>에 의해 만들어졌습니다</a:t>
          </a:r>
          <a:r>
            <a:rPr lang="en-US" altLang="ko-KR" sz="1400" b="1"/>
            <a:t>.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74" zoomScaleNormal="100" workbookViewId="0">
      <selection activeCell="C84" sqref="C84"/>
    </sheetView>
  </sheetViews>
  <sheetFormatPr defaultColWidth="6" defaultRowHeight="26.1" customHeight="1"/>
  <cols>
    <col min="1" max="1" width="17.375" style="96" customWidth="1"/>
    <col min="2" max="2" width="8.5" style="97" customWidth="1"/>
    <col min="3" max="3" width="13.75" style="98" customWidth="1"/>
    <col min="4" max="4" width="10.75" style="99" customWidth="1"/>
    <col min="5" max="5" width="6.375" style="100" customWidth="1"/>
    <col min="6" max="6" width="11.75" style="101" customWidth="1"/>
    <col min="7" max="7" width="12" style="102" customWidth="1"/>
    <col min="8" max="8" width="5.875" style="96" customWidth="1"/>
    <col min="9" max="9" width="12.375" style="98" customWidth="1"/>
    <col min="10" max="10" width="3.375" style="103" customWidth="1"/>
    <col min="11" max="11" width="7.75" style="104" customWidth="1"/>
    <col min="12" max="12" width="12.875" style="98" customWidth="1"/>
    <col min="13" max="16384" width="6" style="1"/>
  </cols>
  <sheetData>
    <row r="1" spans="1:12" ht="26.1" hidden="1" customHeight="1">
      <c r="A1" s="61"/>
      <c r="B1" s="118" t="s">
        <v>1</v>
      </c>
      <c r="C1" s="119"/>
      <c r="D1" s="120" t="s">
        <v>2</v>
      </c>
      <c r="E1" s="121"/>
      <c r="F1" s="122"/>
      <c r="G1" s="123" t="s">
        <v>3</v>
      </c>
      <c r="H1" s="124"/>
      <c r="I1" s="125"/>
      <c r="J1" s="126" t="s">
        <v>4</v>
      </c>
      <c r="K1" s="127"/>
      <c r="L1" s="128"/>
    </row>
    <row r="2" spans="1:12" ht="59.1" hidden="1" customHeight="1" thickBot="1">
      <c r="A2" s="62" t="s">
        <v>9</v>
      </c>
      <c r="B2" s="63" t="s">
        <v>6</v>
      </c>
      <c r="C2" s="64">
        <v>18.5</v>
      </c>
      <c r="D2" s="65">
        <v>18.5</v>
      </c>
      <c r="E2" s="66" t="s">
        <v>5</v>
      </c>
      <c r="F2" s="67">
        <v>22.988</v>
      </c>
      <c r="G2" s="65">
        <v>23</v>
      </c>
      <c r="H2" s="68" t="s">
        <v>5</v>
      </c>
      <c r="I2" s="64">
        <v>27.5</v>
      </c>
      <c r="J2" s="69"/>
      <c r="K2" s="70" t="s">
        <v>7</v>
      </c>
      <c r="L2" s="71">
        <v>27.5</v>
      </c>
    </row>
    <row r="3" spans="1:12" s="60" customFormat="1" ht="44.1" customHeight="1" thickBot="1">
      <c r="A3" s="154" t="s">
        <v>18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</row>
    <row r="4" spans="1:12" ht="26.1" customHeight="1">
      <c r="A4" s="115" t="s">
        <v>10</v>
      </c>
      <c r="B4" s="129" t="s">
        <v>13</v>
      </c>
      <c r="C4" s="130"/>
      <c r="D4" s="130"/>
      <c r="E4" s="130"/>
      <c r="F4" s="130"/>
      <c r="G4" s="130"/>
      <c r="H4" s="130"/>
      <c r="I4" s="130"/>
      <c r="J4" s="130"/>
      <c r="K4" s="130"/>
      <c r="L4" s="131"/>
    </row>
    <row r="5" spans="1:12" ht="27.95" customHeight="1">
      <c r="A5" s="116"/>
      <c r="B5" s="132" t="s">
        <v>14</v>
      </c>
      <c r="C5" s="133"/>
      <c r="D5" s="134" t="s">
        <v>15</v>
      </c>
      <c r="E5" s="135"/>
      <c r="F5" s="136"/>
      <c r="G5" s="137" t="s">
        <v>11</v>
      </c>
      <c r="H5" s="138"/>
      <c r="I5" s="139"/>
      <c r="J5" s="140" t="s">
        <v>12</v>
      </c>
      <c r="K5" s="141"/>
      <c r="L5" s="142"/>
    </row>
    <row r="6" spans="1:12" s="6" customFormat="1" ht="21.95" customHeight="1" thickBot="1">
      <c r="A6" s="117"/>
      <c r="B6" s="143" t="s">
        <v>19</v>
      </c>
      <c r="C6" s="144"/>
      <c r="D6" s="145"/>
      <c r="E6" s="146"/>
      <c r="F6" s="147"/>
      <c r="G6" s="148"/>
      <c r="H6" s="149"/>
      <c r="I6" s="150"/>
      <c r="J6" s="151" t="s">
        <v>20</v>
      </c>
      <c r="K6" s="152"/>
      <c r="L6" s="153"/>
    </row>
    <row r="7" spans="1:12" s="6" customFormat="1" ht="24" customHeight="1">
      <c r="A7" s="72">
        <v>122</v>
      </c>
      <c r="B7" s="73" t="s">
        <v>6</v>
      </c>
      <c r="C7" s="74">
        <f>C$2*($A7/100)^2</f>
        <v>27.535399999999999</v>
      </c>
      <c r="D7" s="75">
        <f>D$2*($A7/100)^2</f>
        <v>27.535399999999999</v>
      </c>
      <c r="E7" s="76" t="s">
        <v>5</v>
      </c>
      <c r="F7" s="77">
        <f t="shared" ref="F7:F38" si="0">G7-0.1</f>
        <v>34.133199999999995</v>
      </c>
      <c r="G7" s="78">
        <f>G$2*($A7/100)^2</f>
        <v>34.233199999999997</v>
      </c>
      <c r="H7" s="79" t="s">
        <v>5</v>
      </c>
      <c r="I7" s="80">
        <f>I$2*($A7/100)^2</f>
        <v>40.930999999999997</v>
      </c>
      <c r="J7" s="81"/>
      <c r="K7" s="82" t="s">
        <v>7</v>
      </c>
      <c r="L7" s="83">
        <f>L$2*($A7/100)^2</f>
        <v>40.930999999999997</v>
      </c>
    </row>
    <row r="8" spans="1:12" s="6" customFormat="1" ht="24" customHeight="1">
      <c r="A8" s="72">
        <f>A7+1</f>
        <v>123</v>
      </c>
      <c r="B8" s="84" t="s">
        <v>6</v>
      </c>
      <c r="C8" s="74">
        <f>C$2*($A8/100)^2</f>
        <v>27.98865</v>
      </c>
      <c r="D8" s="75">
        <f>D$2*($A8/100)^2</f>
        <v>27.98865</v>
      </c>
      <c r="E8" s="76" t="s">
        <v>5</v>
      </c>
      <c r="F8" s="77">
        <f t="shared" si="0"/>
        <v>34.6967</v>
      </c>
      <c r="G8" s="78">
        <f>G$2*($A8/100)^2</f>
        <v>34.796700000000001</v>
      </c>
      <c r="H8" s="79" t="s">
        <v>5</v>
      </c>
      <c r="I8" s="80">
        <f>I$2*($A8/100)^2</f>
        <v>41.604749999999996</v>
      </c>
      <c r="J8" s="81"/>
      <c r="K8" s="82" t="s">
        <v>7</v>
      </c>
      <c r="L8" s="83">
        <f>L$2*($A8/100)^2</f>
        <v>41.604749999999996</v>
      </c>
    </row>
    <row r="9" spans="1:12" s="6" customFormat="1" ht="24" customHeight="1">
      <c r="A9" s="72">
        <f t="shared" ref="A9:A72" si="1">A8+1</f>
        <v>124</v>
      </c>
      <c r="B9" s="84" t="s">
        <v>6</v>
      </c>
      <c r="C9" s="74">
        <f t="shared" ref="C9:D40" si="2">C$2*($A9/100)^2</f>
        <v>28.445600000000002</v>
      </c>
      <c r="D9" s="75">
        <f t="shared" si="2"/>
        <v>28.445600000000002</v>
      </c>
      <c r="E9" s="76" t="s">
        <v>5</v>
      </c>
      <c r="F9" s="77">
        <f t="shared" si="0"/>
        <v>35.264800000000001</v>
      </c>
      <c r="G9" s="78">
        <f t="shared" ref="G9:G40" si="3">G$2*($A9/100)^2</f>
        <v>35.364800000000002</v>
      </c>
      <c r="H9" s="79" t="s">
        <v>5</v>
      </c>
      <c r="I9" s="80">
        <f t="shared" ref="I9:I72" si="4">I$2*($A9/100)^2</f>
        <v>42.283999999999999</v>
      </c>
      <c r="J9" s="81"/>
      <c r="K9" s="82" t="s">
        <v>7</v>
      </c>
      <c r="L9" s="83">
        <f t="shared" ref="L9:L72" si="5">L$2*($A9/100)^2</f>
        <v>42.283999999999999</v>
      </c>
    </row>
    <row r="10" spans="1:12" s="6" customFormat="1" ht="24" customHeight="1">
      <c r="A10" s="72">
        <f t="shared" si="1"/>
        <v>125</v>
      </c>
      <c r="B10" s="84" t="s">
        <v>6</v>
      </c>
      <c r="C10" s="74">
        <f t="shared" si="2"/>
        <v>28.90625</v>
      </c>
      <c r="D10" s="75">
        <f t="shared" si="2"/>
        <v>28.90625</v>
      </c>
      <c r="E10" s="76" t="s">
        <v>5</v>
      </c>
      <c r="F10" s="77">
        <f t="shared" si="0"/>
        <v>35.837499999999999</v>
      </c>
      <c r="G10" s="78">
        <f t="shared" si="3"/>
        <v>35.9375</v>
      </c>
      <c r="H10" s="79" t="s">
        <v>5</v>
      </c>
      <c r="I10" s="80">
        <f t="shared" si="4"/>
        <v>42.96875</v>
      </c>
      <c r="J10" s="81"/>
      <c r="K10" s="82" t="s">
        <v>7</v>
      </c>
      <c r="L10" s="83">
        <f t="shared" si="5"/>
        <v>42.96875</v>
      </c>
    </row>
    <row r="11" spans="1:12" s="6" customFormat="1" ht="24" customHeight="1">
      <c r="A11" s="72">
        <f t="shared" si="1"/>
        <v>126</v>
      </c>
      <c r="B11" s="84" t="s">
        <v>6</v>
      </c>
      <c r="C11" s="74">
        <f t="shared" si="2"/>
        <v>29.370600000000003</v>
      </c>
      <c r="D11" s="75">
        <f t="shared" si="2"/>
        <v>29.370600000000003</v>
      </c>
      <c r="E11" s="76" t="s">
        <v>5</v>
      </c>
      <c r="F11" s="77">
        <f t="shared" si="0"/>
        <v>36.4148</v>
      </c>
      <c r="G11" s="78">
        <f t="shared" si="3"/>
        <v>36.514800000000001</v>
      </c>
      <c r="H11" s="79" t="s">
        <v>5</v>
      </c>
      <c r="I11" s="80">
        <f t="shared" si="4"/>
        <v>43.659000000000006</v>
      </c>
      <c r="J11" s="81"/>
      <c r="K11" s="82" t="s">
        <v>7</v>
      </c>
      <c r="L11" s="83">
        <f t="shared" si="5"/>
        <v>43.659000000000006</v>
      </c>
    </row>
    <row r="12" spans="1:12" s="6" customFormat="1" ht="24" customHeight="1">
      <c r="A12" s="72">
        <f t="shared" si="1"/>
        <v>127</v>
      </c>
      <c r="B12" s="84" t="s">
        <v>6</v>
      </c>
      <c r="C12" s="74">
        <f t="shared" si="2"/>
        <v>29.838650000000001</v>
      </c>
      <c r="D12" s="75">
        <f t="shared" si="2"/>
        <v>29.838650000000001</v>
      </c>
      <c r="E12" s="76" t="s">
        <v>5</v>
      </c>
      <c r="F12" s="77">
        <f t="shared" si="0"/>
        <v>36.996699999999997</v>
      </c>
      <c r="G12" s="78">
        <f t="shared" si="3"/>
        <v>37.096699999999998</v>
      </c>
      <c r="H12" s="79" t="s">
        <v>5</v>
      </c>
      <c r="I12" s="80">
        <f t="shared" si="4"/>
        <v>44.354750000000003</v>
      </c>
      <c r="J12" s="81"/>
      <c r="K12" s="82" t="s">
        <v>7</v>
      </c>
      <c r="L12" s="83">
        <f t="shared" si="5"/>
        <v>44.354750000000003</v>
      </c>
    </row>
    <row r="13" spans="1:12" ht="24" customHeight="1">
      <c r="A13" s="72">
        <f t="shared" si="1"/>
        <v>128</v>
      </c>
      <c r="B13" s="84" t="s">
        <v>6</v>
      </c>
      <c r="C13" s="74">
        <f t="shared" si="2"/>
        <v>30.310400000000001</v>
      </c>
      <c r="D13" s="75">
        <f t="shared" si="2"/>
        <v>30.310400000000001</v>
      </c>
      <c r="E13" s="76" t="s">
        <v>5</v>
      </c>
      <c r="F13" s="77">
        <f t="shared" si="0"/>
        <v>37.583199999999998</v>
      </c>
      <c r="G13" s="78">
        <f t="shared" si="3"/>
        <v>37.683199999999999</v>
      </c>
      <c r="H13" s="79" t="s">
        <v>5</v>
      </c>
      <c r="I13" s="80">
        <f t="shared" si="4"/>
        <v>45.056000000000004</v>
      </c>
      <c r="J13" s="81"/>
      <c r="K13" s="82" t="s">
        <v>7</v>
      </c>
      <c r="L13" s="83">
        <f t="shared" si="5"/>
        <v>45.056000000000004</v>
      </c>
    </row>
    <row r="14" spans="1:12" ht="24" customHeight="1">
      <c r="A14" s="72">
        <f t="shared" si="1"/>
        <v>129</v>
      </c>
      <c r="B14" s="84" t="s">
        <v>6</v>
      </c>
      <c r="C14" s="74">
        <f t="shared" si="2"/>
        <v>30.785850000000003</v>
      </c>
      <c r="D14" s="75">
        <f t="shared" si="2"/>
        <v>30.785850000000003</v>
      </c>
      <c r="E14" s="76" t="s">
        <v>5</v>
      </c>
      <c r="F14" s="77">
        <f t="shared" si="0"/>
        <v>38.174300000000002</v>
      </c>
      <c r="G14" s="78">
        <f t="shared" si="3"/>
        <v>38.274300000000004</v>
      </c>
      <c r="H14" s="79" t="s">
        <v>5</v>
      </c>
      <c r="I14" s="80">
        <f t="shared" si="4"/>
        <v>45.762750000000004</v>
      </c>
      <c r="J14" s="81"/>
      <c r="K14" s="82" t="s">
        <v>7</v>
      </c>
      <c r="L14" s="83">
        <f t="shared" si="5"/>
        <v>45.762750000000004</v>
      </c>
    </row>
    <row r="15" spans="1:12" ht="24" customHeight="1">
      <c r="A15" s="72">
        <f t="shared" si="1"/>
        <v>130</v>
      </c>
      <c r="B15" s="84" t="s">
        <v>6</v>
      </c>
      <c r="C15" s="74">
        <f t="shared" si="2"/>
        <v>31.265000000000004</v>
      </c>
      <c r="D15" s="75">
        <f t="shared" si="2"/>
        <v>31.265000000000004</v>
      </c>
      <c r="E15" s="76" t="s">
        <v>5</v>
      </c>
      <c r="F15" s="77">
        <f t="shared" si="0"/>
        <v>38.770000000000003</v>
      </c>
      <c r="G15" s="78">
        <f t="shared" si="3"/>
        <v>38.870000000000005</v>
      </c>
      <c r="H15" s="79" t="s">
        <v>5</v>
      </c>
      <c r="I15" s="80">
        <f t="shared" si="4"/>
        <v>46.475000000000001</v>
      </c>
      <c r="J15" s="81"/>
      <c r="K15" s="82" t="s">
        <v>7</v>
      </c>
      <c r="L15" s="83">
        <f t="shared" si="5"/>
        <v>46.475000000000001</v>
      </c>
    </row>
    <row r="16" spans="1:12" ht="24" customHeight="1">
      <c r="A16" s="72">
        <f t="shared" si="1"/>
        <v>131</v>
      </c>
      <c r="B16" s="84" t="s">
        <v>6</v>
      </c>
      <c r="C16" s="74">
        <f t="shared" si="2"/>
        <v>31.747850000000003</v>
      </c>
      <c r="D16" s="75">
        <f t="shared" si="2"/>
        <v>31.747850000000003</v>
      </c>
      <c r="E16" s="76" t="s">
        <v>5</v>
      </c>
      <c r="F16" s="77">
        <f t="shared" si="0"/>
        <v>39.3703</v>
      </c>
      <c r="G16" s="78">
        <f t="shared" si="3"/>
        <v>39.470300000000002</v>
      </c>
      <c r="H16" s="79" t="s">
        <v>5</v>
      </c>
      <c r="I16" s="80">
        <f t="shared" si="4"/>
        <v>47.192750000000004</v>
      </c>
      <c r="J16" s="81"/>
      <c r="K16" s="82" t="s">
        <v>7</v>
      </c>
      <c r="L16" s="83">
        <f t="shared" si="5"/>
        <v>47.192750000000004</v>
      </c>
    </row>
    <row r="17" spans="1:12" ht="24" customHeight="1">
      <c r="A17" s="72">
        <f t="shared" si="1"/>
        <v>132</v>
      </c>
      <c r="B17" s="84" t="s">
        <v>6</v>
      </c>
      <c r="C17" s="74">
        <f t="shared" si="2"/>
        <v>32.234400000000001</v>
      </c>
      <c r="D17" s="75">
        <f t="shared" si="2"/>
        <v>32.234400000000001</v>
      </c>
      <c r="E17" s="76" t="s">
        <v>5</v>
      </c>
      <c r="F17" s="77">
        <f t="shared" si="0"/>
        <v>39.975200000000001</v>
      </c>
      <c r="G17" s="78">
        <f t="shared" si="3"/>
        <v>40.075200000000002</v>
      </c>
      <c r="H17" s="79" t="s">
        <v>5</v>
      </c>
      <c r="I17" s="80">
        <f t="shared" si="4"/>
        <v>47.916000000000004</v>
      </c>
      <c r="J17" s="81"/>
      <c r="K17" s="82" t="s">
        <v>7</v>
      </c>
      <c r="L17" s="83">
        <f t="shared" si="5"/>
        <v>47.916000000000004</v>
      </c>
    </row>
    <row r="18" spans="1:12" ht="24" customHeight="1">
      <c r="A18" s="72">
        <f t="shared" si="1"/>
        <v>133</v>
      </c>
      <c r="B18" s="84" t="s">
        <v>6</v>
      </c>
      <c r="C18" s="74">
        <f t="shared" si="2"/>
        <v>32.724650000000004</v>
      </c>
      <c r="D18" s="75">
        <f t="shared" si="2"/>
        <v>32.724650000000004</v>
      </c>
      <c r="E18" s="76" t="s">
        <v>5</v>
      </c>
      <c r="F18" s="77">
        <f t="shared" si="0"/>
        <v>40.584700000000005</v>
      </c>
      <c r="G18" s="78">
        <f t="shared" si="3"/>
        <v>40.684700000000007</v>
      </c>
      <c r="H18" s="79" t="s">
        <v>5</v>
      </c>
      <c r="I18" s="80">
        <f t="shared" si="4"/>
        <v>48.644750000000002</v>
      </c>
      <c r="J18" s="81"/>
      <c r="K18" s="82" t="s">
        <v>7</v>
      </c>
      <c r="L18" s="83">
        <f t="shared" si="5"/>
        <v>48.644750000000002</v>
      </c>
    </row>
    <row r="19" spans="1:12" ht="24" customHeight="1">
      <c r="A19" s="72">
        <f t="shared" si="1"/>
        <v>134</v>
      </c>
      <c r="B19" s="84" t="s">
        <v>6</v>
      </c>
      <c r="C19" s="74">
        <f t="shared" si="2"/>
        <v>33.218600000000009</v>
      </c>
      <c r="D19" s="75">
        <f t="shared" si="2"/>
        <v>33.218600000000009</v>
      </c>
      <c r="E19" s="76" t="s">
        <v>5</v>
      </c>
      <c r="F19" s="77">
        <f t="shared" si="0"/>
        <v>41.198800000000006</v>
      </c>
      <c r="G19" s="78">
        <f t="shared" si="3"/>
        <v>41.298800000000007</v>
      </c>
      <c r="H19" s="79" t="s">
        <v>5</v>
      </c>
      <c r="I19" s="80">
        <f t="shared" si="4"/>
        <v>49.379000000000005</v>
      </c>
      <c r="J19" s="81"/>
      <c r="K19" s="82" t="s">
        <v>7</v>
      </c>
      <c r="L19" s="83">
        <f t="shared" si="5"/>
        <v>49.379000000000005</v>
      </c>
    </row>
    <row r="20" spans="1:12" ht="24" customHeight="1">
      <c r="A20" s="72">
        <f>A19+1</f>
        <v>135</v>
      </c>
      <c r="B20" s="84" t="s">
        <v>6</v>
      </c>
      <c r="C20" s="74">
        <f t="shared" si="2"/>
        <v>33.716250000000002</v>
      </c>
      <c r="D20" s="75">
        <f t="shared" si="2"/>
        <v>33.716250000000002</v>
      </c>
      <c r="E20" s="76" t="s">
        <v>5</v>
      </c>
      <c r="F20" s="77">
        <f t="shared" si="0"/>
        <v>41.817500000000003</v>
      </c>
      <c r="G20" s="78">
        <f t="shared" si="3"/>
        <v>41.917500000000004</v>
      </c>
      <c r="H20" s="79" t="s">
        <v>5</v>
      </c>
      <c r="I20" s="80">
        <f t="shared" si="4"/>
        <v>50.118750000000006</v>
      </c>
      <c r="J20" s="81"/>
      <c r="K20" s="82" t="s">
        <v>7</v>
      </c>
      <c r="L20" s="83">
        <f t="shared" si="5"/>
        <v>50.118750000000006</v>
      </c>
    </row>
    <row r="21" spans="1:12" ht="24" customHeight="1">
      <c r="A21" s="72">
        <f t="shared" si="1"/>
        <v>136</v>
      </c>
      <c r="B21" s="84" t="s">
        <v>6</v>
      </c>
      <c r="C21" s="74">
        <f t="shared" si="2"/>
        <v>34.217600000000004</v>
      </c>
      <c r="D21" s="75">
        <f t="shared" si="2"/>
        <v>34.217600000000004</v>
      </c>
      <c r="E21" s="76" t="s">
        <v>5</v>
      </c>
      <c r="F21" s="77">
        <f t="shared" si="0"/>
        <v>42.44080000000001</v>
      </c>
      <c r="G21" s="78">
        <f t="shared" si="3"/>
        <v>42.540800000000011</v>
      </c>
      <c r="H21" s="79" t="s">
        <v>5</v>
      </c>
      <c r="I21" s="80">
        <f t="shared" si="4"/>
        <v>50.864000000000011</v>
      </c>
      <c r="J21" s="81"/>
      <c r="K21" s="82" t="s">
        <v>7</v>
      </c>
      <c r="L21" s="83">
        <f t="shared" si="5"/>
        <v>50.864000000000011</v>
      </c>
    </row>
    <row r="22" spans="1:12" ht="24" customHeight="1">
      <c r="A22" s="72">
        <f t="shared" si="1"/>
        <v>137</v>
      </c>
      <c r="B22" s="84" t="s">
        <v>6</v>
      </c>
      <c r="C22" s="74">
        <f t="shared" si="2"/>
        <v>34.722650000000002</v>
      </c>
      <c r="D22" s="75">
        <f t="shared" si="2"/>
        <v>34.722650000000002</v>
      </c>
      <c r="E22" s="76" t="s">
        <v>5</v>
      </c>
      <c r="F22" s="77">
        <f t="shared" si="0"/>
        <v>43.068700000000007</v>
      </c>
      <c r="G22" s="78">
        <f t="shared" si="3"/>
        <v>43.168700000000008</v>
      </c>
      <c r="H22" s="79" t="s">
        <v>5</v>
      </c>
      <c r="I22" s="80">
        <f t="shared" si="4"/>
        <v>51.614750000000008</v>
      </c>
      <c r="J22" s="81"/>
      <c r="K22" s="82" t="s">
        <v>7</v>
      </c>
      <c r="L22" s="83">
        <f t="shared" si="5"/>
        <v>51.614750000000008</v>
      </c>
    </row>
    <row r="23" spans="1:12" ht="24" customHeight="1">
      <c r="A23" s="72">
        <f t="shared" si="1"/>
        <v>138</v>
      </c>
      <c r="B23" s="84" t="s">
        <v>6</v>
      </c>
      <c r="C23" s="74">
        <f t="shared" si="2"/>
        <v>35.231399999999994</v>
      </c>
      <c r="D23" s="75">
        <f t="shared" si="2"/>
        <v>35.231399999999994</v>
      </c>
      <c r="E23" s="76" t="s">
        <v>5</v>
      </c>
      <c r="F23" s="77">
        <f t="shared" si="0"/>
        <v>43.701199999999993</v>
      </c>
      <c r="G23" s="78">
        <f t="shared" si="3"/>
        <v>43.801199999999994</v>
      </c>
      <c r="H23" s="79" t="s">
        <v>5</v>
      </c>
      <c r="I23" s="80">
        <f t="shared" si="4"/>
        <v>52.370999999999988</v>
      </c>
      <c r="J23" s="81"/>
      <c r="K23" s="82" t="s">
        <v>7</v>
      </c>
      <c r="L23" s="83">
        <f t="shared" si="5"/>
        <v>52.370999999999988</v>
      </c>
    </row>
    <row r="24" spans="1:12" ht="24" customHeight="1">
      <c r="A24" s="72">
        <f t="shared" si="1"/>
        <v>139</v>
      </c>
      <c r="B24" s="84" t="s">
        <v>6</v>
      </c>
      <c r="C24" s="74">
        <f t="shared" si="2"/>
        <v>35.743849999999995</v>
      </c>
      <c r="D24" s="75">
        <f t="shared" si="2"/>
        <v>35.743849999999995</v>
      </c>
      <c r="E24" s="76" t="s">
        <v>5</v>
      </c>
      <c r="F24" s="77">
        <f t="shared" si="0"/>
        <v>44.33829999999999</v>
      </c>
      <c r="G24" s="78">
        <f t="shared" si="3"/>
        <v>44.438299999999991</v>
      </c>
      <c r="H24" s="79" t="s">
        <v>5</v>
      </c>
      <c r="I24" s="80">
        <f t="shared" si="4"/>
        <v>53.132749999999994</v>
      </c>
      <c r="J24" s="81"/>
      <c r="K24" s="82" t="s">
        <v>7</v>
      </c>
      <c r="L24" s="83">
        <f t="shared" si="5"/>
        <v>53.132749999999994</v>
      </c>
    </row>
    <row r="25" spans="1:12" ht="24" customHeight="1">
      <c r="A25" s="72">
        <f t="shared" si="1"/>
        <v>140</v>
      </c>
      <c r="B25" s="84" t="s">
        <v>6</v>
      </c>
      <c r="C25" s="74">
        <f t="shared" si="2"/>
        <v>36.26</v>
      </c>
      <c r="D25" s="75">
        <f t="shared" si="2"/>
        <v>36.26</v>
      </c>
      <c r="E25" s="76" t="s">
        <v>5</v>
      </c>
      <c r="F25" s="77">
        <f t="shared" si="0"/>
        <v>44.97999999999999</v>
      </c>
      <c r="G25" s="78">
        <f t="shared" si="3"/>
        <v>45.079999999999991</v>
      </c>
      <c r="H25" s="79" t="s">
        <v>5</v>
      </c>
      <c r="I25" s="80">
        <f t="shared" si="4"/>
        <v>53.899999999999991</v>
      </c>
      <c r="J25" s="81"/>
      <c r="K25" s="82" t="s">
        <v>7</v>
      </c>
      <c r="L25" s="83">
        <f t="shared" si="5"/>
        <v>53.899999999999991</v>
      </c>
    </row>
    <row r="26" spans="1:12" ht="24" customHeight="1">
      <c r="A26" s="72">
        <f t="shared" si="1"/>
        <v>141</v>
      </c>
      <c r="B26" s="84" t="s">
        <v>6</v>
      </c>
      <c r="C26" s="74">
        <f t="shared" si="2"/>
        <v>36.779849999999996</v>
      </c>
      <c r="D26" s="75">
        <f t="shared" si="2"/>
        <v>36.779849999999996</v>
      </c>
      <c r="E26" s="76" t="s">
        <v>5</v>
      </c>
      <c r="F26" s="77">
        <f t="shared" si="0"/>
        <v>45.626299999999993</v>
      </c>
      <c r="G26" s="78">
        <f t="shared" si="3"/>
        <v>45.726299999999995</v>
      </c>
      <c r="H26" s="79" t="s">
        <v>5</v>
      </c>
      <c r="I26" s="80">
        <f t="shared" si="4"/>
        <v>54.672749999999994</v>
      </c>
      <c r="J26" s="81"/>
      <c r="K26" s="82" t="s">
        <v>7</v>
      </c>
      <c r="L26" s="83">
        <f t="shared" si="5"/>
        <v>54.672749999999994</v>
      </c>
    </row>
    <row r="27" spans="1:12" ht="24" customHeight="1">
      <c r="A27" s="72">
        <f t="shared" si="1"/>
        <v>142</v>
      </c>
      <c r="B27" s="84" t="s">
        <v>6</v>
      </c>
      <c r="C27" s="74">
        <f t="shared" si="2"/>
        <v>37.303399999999996</v>
      </c>
      <c r="D27" s="75">
        <f t="shared" si="2"/>
        <v>37.303399999999996</v>
      </c>
      <c r="E27" s="76" t="s">
        <v>5</v>
      </c>
      <c r="F27" s="77">
        <f t="shared" si="0"/>
        <v>46.277200000000001</v>
      </c>
      <c r="G27" s="78">
        <f t="shared" si="3"/>
        <v>46.377200000000002</v>
      </c>
      <c r="H27" s="79" t="s">
        <v>5</v>
      </c>
      <c r="I27" s="80">
        <f t="shared" si="4"/>
        <v>55.451000000000001</v>
      </c>
      <c r="J27" s="81"/>
      <c r="K27" s="82" t="s">
        <v>7</v>
      </c>
      <c r="L27" s="83">
        <f t="shared" si="5"/>
        <v>55.451000000000001</v>
      </c>
    </row>
    <row r="28" spans="1:12" ht="24" customHeight="1">
      <c r="A28" s="72">
        <f t="shared" si="1"/>
        <v>143</v>
      </c>
      <c r="B28" s="84" t="s">
        <v>6</v>
      </c>
      <c r="C28" s="74">
        <f t="shared" si="2"/>
        <v>37.830649999999991</v>
      </c>
      <c r="D28" s="75">
        <f t="shared" si="2"/>
        <v>37.830649999999991</v>
      </c>
      <c r="E28" s="76" t="s">
        <v>5</v>
      </c>
      <c r="F28" s="77">
        <f t="shared" si="0"/>
        <v>46.93269999999999</v>
      </c>
      <c r="G28" s="78">
        <f t="shared" si="3"/>
        <v>47.032699999999991</v>
      </c>
      <c r="H28" s="79" t="s">
        <v>5</v>
      </c>
      <c r="I28" s="80">
        <f t="shared" si="4"/>
        <v>56.234749999999991</v>
      </c>
      <c r="J28" s="81"/>
      <c r="K28" s="82" t="s">
        <v>7</v>
      </c>
      <c r="L28" s="83">
        <f t="shared" si="5"/>
        <v>56.234749999999991</v>
      </c>
    </row>
    <row r="29" spans="1:12" ht="24" customHeight="1">
      <c r="A29" s="72">
        <f t="shared" si="1"/>
        <v>144</v>
      </c>
      <c r="B29" s="84" t="s">
        <v>6</v>
      </c>
      <c r="C29" s="74">
        <f t="shared" si="2"/>
        <v>38.361599999999996</v>
      </c>
      <c r="D29" s="75">
        <f t="shared" si="2"/>
        <v>38.361599999999996</v>
      </c>
      <c r="E29" s="76" t="s">
        <v>5</v>
      </c>
      <c r="F29" s="77">
        <f t="shared" si="0"/>
        <v>47.592799999999997</v>
      </c>
      <c r="G29" s="78">
        <f t="shared" si="3"/>
        <v>47.692799999999998</v>
      </c>
      <c r="H29" s="79" t="s">
        <v>5</v>
      </c>
      <c r="I29" s="80">
        <f t="shared" si="4"/>
        <v>57.023999999999994</v>
      </c>
      <c r="J29" s="81"/>
      <c r="K29" s="82" t="s">
        <v>7</v>
      </c>
      <c r="L29" s="83">
        <f t="shared" si="5"/>
        <v>57.023999999999994</v>
      </c>
    </row>
    <row r="30" spans="1:12" ht="24" customHeight="1">
      <c r="A30" s="72">
        <f t="shared" si="1"/>
        <v>145</v>
      </c>
      <c r="B30" s="84" t="s">
        <v>6</v>
      </c>
      <c r="C30" s="74">
        <f t="shared" si="2"/>
        <v>38.896250000000002</v>
      </c>
      <c r="D30" s="75">
        <f t="shared" si="2"/>
        <v>38.896250000000002</v>
      </c>
      <c r="E30" s="76" t="s">
        <v>5</v>
      </c>
      <c r="F30" s="77">
        <f t="shared" si="0"/>
        <v>48.2575</v>
      </c>
      <c r="G30" s="78">
        <f t="shared" si="3"/>
        <v>48.357500000000002</v>
      </c>
      <c r="H30" s="79" t="s">
        <v>5</v>
      </c>
      <c r="I30" s="80">
        <f t="shared" si="4"/>
        <v>57.818750000000001</v>
      </c>
      <c r="J30" s="81"/>
      <c r="K30" s="82" t="s">
        <v>7</v>
      </c>
      <c r="L30" s="83">
        <f t="shared" si="5"/>
        <v>57.818750000000001</v>
      </c>
    </row>
    <row r="31" spans="1:12" ht="24" customHeight="1">
      <c r="A31" s="72">
        <f t="shared" si="1"/>
        <v>146</v>
      </c>
      <c r="B31" s="84" t="s">
        <v>6</v>
      </c>
      <c r="C31" s="74">
        <f t="shared" si="2"/>
        <v>39.434599999999996</v>
      </c>
      <c r="D31" s="75">
        <f t="shared" si="2"/>
        <v>39.434599999999996</v>
      </c>
      <c r="E31" s="76" t="s">
        <v>5</v>
      </c>
      <c r="F31" s="77">
        <f t="shared" si="0"/>
        <v>48.926799999999993</v>
      </c>
      <c r="G31" s="78">
        <f t="shared" si="3"/>
        <v>49.026799999999994</v>
      </c>
      <c r="H31" s="79" t="s">
        <v>5</v>
      </c>
      <c r="I31" s="80">
        <f t="shared" si="4"/>
        <v>58.618999999999993</v>
      </c>
      <c r="J31" s="81"/>
      <c r="K31" s="82" t="s">
        <v>7</v>
      </c>
      <c r="L31" s="83">
        <f t="shared" si="5"/>
        <v>58.618999999999993</v>
      </c>
    </row>
    <row r="32" spans="1:12" ht="24" customHeight="1">
      <c r="A32" s="72">
        <f t="shared" si="1"/>
        <v>147</v>
      </c>
      <c r="B32" s="84" t="s">
        <v>6</v>
      </c>
      <c r="C32" s="74">
        <f t="shared" si="2"/>
        <v>39.976649999999999</v>
      </c>
      <c r="D32" s="75">
        <f t="shared" si="2"/>
        <v>39.976649999999999</v>
      </c>
      <c r="E32" s="76" t="s">
        <v>5</v>
      </c>
      <c r="F32" s="77">
        <f t="shared" si="0"/>
        <v>49.600699999999996</v>
      </c>
      <c r="G32" s="78">
        <f t="shared" si="3"/>
        <v>49.700699999999998</v>
      </c>
      <c r="H32" s="79" t="s">
        <v>5</v>
      </c>
      <c r="I32" s="80">
        <f t="shared" si="4"/>
        <v>59.424749999999996</v>
      </c>
      <c r="J32" s="81"/>
      <c r="K32" s="82" t="s">
        <v>7</v>
      </c>
      <c r="L32" s="83">
        <f t="shared" si="5"/>
        <v>59.424749999999996</v>
      </c>
    </row>
    <row r="33" spans="1:12" ht="24" customHeight="1">
      <c r="A33" s="72">
        <f t="shared" si="1"/>
        <v>148</v>
      </c>
      <c r="B33" s="84" t="s">
        <v>6</v>
      </c>
      <c r="C33" s="74">
        <f t="shared" si="2"/>
        <v>40.522399999999998</v>
      </c>
      <c r="D33" s="75">
        <f t="shared" si="2"/>
        <v>40.522399999999998</v>
      </c>
      <c r="E33" s="76" t="s">
        <v>5</v>
      </c>
      <c r="F33" s="77">
        <f t="shared" si="0"/>
        <v>50.279199999999996</v>
      </c>
      <c r="G33" s="78">
        <f t="shared" si="3"/>
        <v>50.379199999999997</v>
      </c>
      <c r="H33" s="79" t="s">
        <v>5</v>
      </c>
      <c r="I33" s="80">
        <f t="shared" si="4"/>
        <v>60.235999999999997</v>
      </c>
      <c r="J33" s="81"/>
      <c r="K33" s="82" t="s">
        <v>7</v>
      </c>
      <c r="L33" s="83">
        <f t="shared" si="5"/>
        <v>60.235999999999997</v>
      </c>
    </row>
    <row r="34" spans="1:12" ht="24" customHeight="1">
      <c r="A34" s="72">
        <f t="shared" si="1"/>
        <v>149</v>
      </c>
      <c r="B34" s="84" t="s">
        <v>6</v>
      </c>
      <c r="C34" s="74">
        <f t="shared" si="2"/>
        <v>41.071849999999998</v>
      </c>
      <c r="D34" s="75">
        <f t="shared" si="2"/>
        <v>41.071849999999998</v>
      </c>
      <c r="E34" s="76" t="s">
        <v>5</v>
      </c>
      <c r="F34" s="77">
        <f t="shared" si="0"/>
        <v>50.962299999999999</v>
      </c>
      <c r="G34" s="78">
        <f t="shared" si="3"/>
        <v>51.0623</v>
      </c>
      <c r="H34" s="79" t="s">
        <v>5</v>
      </c>
      <c r="I34" s="80">
        <f t="shared" si="4"/>
        <v>61.052749999999996</v>
      </c>
      <c r="J34" s="81"/>
      <c r="K34" s="82" t="s">
        <v>7</v>
      </c>
      <c r="L34" s="83">
        <f t="shared" si="5"/>
        <v>61.052749999999996</v>
      </c>
    </row>
    <row r="35" spans="1:12" ht="24" customHeight="1">
      <c r="A35" s="72">
        <f t="shared" si="1"/>
        <v>150</v>
      </c>
      <c r="B35" s="84" t="s">
        <v>6</v>
      </c>
      <c r="C35" s="74">
        <f t="shared" si="2"/>
        <v>41.625</v>
      </c>
      <c r="D35" s="75">
        <f t="shared" si="2"/>
        <v>41.625</v>
      </c>
      <c r="E35" s="76" t="s">
        <v>5</v>
      </c>
      <c r="F35" s="77">
        <f t="shared" si="0"/>
        <v>51.65</v>
      </c>
      <c r="G35" s="78">
        <f t="shared" si="3"/>
        <v>51.75</v>
      </c>
      <c r="H35" s="79" t="s">
        <v>5</v>
      </c>
      <c r="I35" s="80">
        <f t="shared" si="4"/>
        <v>61.875</v>
      </c>
      <c r="J35" s="81"/>
      <c r="K35" s="82" t="s">
        <v>7</v>
      </c>
      <c r="L35" s="83">
        <f t="shared" si="5"/>
        <v>61.875</v>
      </c>
    </row>
    <row r="36" spans="1:12" ht="24" customHeight="1">
      <c r="A36" s="72">
        <f t="shared" si="1"/>
        <v>151</v>
      </c>
      <c r="B36" s="84" t="s">
        <v>6</v>
      </c>
      <c r="C36" s="74">
        <f t="shared" si="2"/>
        <v>42.181849999999997</v>
      </c>
      <c r="D36" s="75">
        <f t="shared" si="2"/>
        <v>42.181849999999997</v>
      </c>
      <c r="E36" s="76" t="s">
        <v>5</v>
      </c>
      <c r="F36" s="77">
        <f t="shared" si="0"/>
        <v>52.342300000000002</v>
      </c>
      <c r="G36" s="78">
        <f t="shared" si="3"/>
        <v>52.442300000000003</v>
      </c>
      <c r="H36" s="79" t="s">
        <v>5</v>
      </c>
      <c r="I36" s="80">
        <f t="shared" si="4"/>
        <v>62.702750000000002</v>
      </c>
      <c r="J36" s="81"/>
      <c r="K36" s="82" t="s">
        <v>7</v>
      </c>
      <c r="L36" s="83">
        <f t="shared" si="5"/>
        <v>62.702750000000002</v>
      </c>
    </row>
    <row r="37" spans="1:12" ht="24" customHeight="1">
      <c r="A37" s="72">
        <f t="shared" si="1"/>
        <v>152</v>
      </c>
      <c r="B37" s="84" t="s">
        <v>6</v>
      </c>
      <c r="C37" s="74">
        <f t="shared" si="2"/>
        <v>42.742400000000004</v>
      </c>
      <c r="D37" s="75">
        <f t="shared" si="2"/>
        <v>42.742400000000004</v>
      </c>
      <c r="E37" s="76" t="s">
        <v>5</v>
      </c>
      <c r="F37" s="77">
        <f t="shared" si="0"/>
        <v>53.039200000000001</v>
      </c>
      <c r="G37" s="78">
        <f t="shared" si="3"/>
        <v>53.139200000000002</v>
      </c>
      <c r="H37" s="79" t="s">
        <v>5</v>
      </c>
      <c r="I37" s="80">
        <f t="shared" si="4"/>
        <v>63.536000000000001</v>
      </c>
      <c r="J37" s="81"/>
      <c r="K37" s="82" t="s">
        <v>7</v>
      </c>
      <c r="L37" s="83">
        <f t="shared" si="5"/>
        <v>63.536000000000001</v>
      </c>
    </row>
    <row r="38" spans="1:12" ht="24" customHeight="1">
      <c r="A38" s="72">
        <f t="shared" si="1"/>
        <v>153</v>
      </c>
      <c r="B38" s="84" t="s">
        <v>6</v>
      </c>
      <c r="C38" s="74">
        <f t="shared" si="2"/>
        <v>43.306649999999998</v>
      </c>
      <c r="D38" s="75">
        <f t="shared" si="2"/>
        <v>43.306649999999998</v>
      </c>
      <c r="E38" s="76" t="s">
        <v>5</v>
      </c>
      <c r="F38" s="77">
        <f t="shared" si="0"/>
        <v>53.740699999999997</v>
      </c>
      <c r="G38" s="78">
        <f t="shared" si="3"/>
        <v>53.840699999999998</v>
      </c>
      <c r="H38" s="79" t="s">
        <v>5</v>
      </c>
      <c r="I38" s="80">
        <f t="shared" si="4"/>
        <v>64.374750000000006</v>
      </c>
      <c r="J38" s="81"/>
      <c r="K38" s="82" t="s">
        <v>7</v>
      </c>
      <c r="L38" s="83">
        <f t="shared" si="5"/>
        <v>64.374750000000006</v>
      </c>
    </row>
    <row r="39" spans="1:12" ht="24" customHeight="1">
      <c r="A39" s="72">
        <f t="shared" si="1"/>
        <v>154</v>
      </c>
      <c r="B39" s="84" t="s">
        <v>6</v>
      </c>
      <c r="C39" s="74">
        <f t="shared" si="2"/>
        <v>43.874600000000001</v>
      </c>
      <c r="D39" s="75">
        <f t="shared" si="2"/>
        <v>43.874600000000001</v>
      </c>
      <c r="E39" s="76" t="s">
        <v>5</v>
      </c>
      <c r="F39" s="77">
        <f t="shared" ref="F39:F70" si="6">G39-0.1</f>
        <v>54.446799999999996</v>
      </c>
      <c r="G39" s="78">
        <f t="shared" si="3"/>
        <v>54.546799999999998</v>
      </c>
      <c r="H39" s="79" t="s">
        <v>5</v>
      </c>
      <c r="I39" s="80">
        <f t="shared" si="4"/>
        <v>65.218999999999994</v>
      </c>
      <c r="J39" s="81"/>
      <c r="K39" s="82" t="s">
        <v>7</v>
      </c>
      <c r="L39" s="83">
        <f t="shared" si="5"/>
        <v>65.218999999999994</v>
      </c>
    </row>
    <row r="40" spans="1:12" ht="24" customHeight="1">
      <c r="A40" s="72">
        <f t="shared" si="1"/>
        <v>155</v>
      </c>
      <c r="B40" s="84" t="s">
        <v>6</v>
      </c>
      <c r="C40" s="74">
        <f t="shared" si="2"/>
        <v>44.446250000000006</v>
      </c>
      <c r="D40" s="75">
        <f t="shared" si="2"/>
        <v>44.446250000000006</v>
      </c>
      <c r="E40" s="76" t="s">
        <v>5</v>
      </c>
      <c r="F40" s="77">
        <f t="shared" si="6"/>
        <v>55.157500000000006</v>
      </c>
      <c r="G40" s="78">
        <f t="shared" si="3"/>
        <v>55.257500000000007</v>
      </c>
      <c r="H40" s="79" t="s">
        <v>5</v>
      </c>
      <c r="I40" s="80">
        <f t="shared" si="4"/>
        <v>66.068750000000009</v>
      </c>
      <c r="J40" s="81"/>
      <c r="K40" s="82" t="s">
        <v>7</v>
      </c>
      <c r="L40" s="83">
        <f t="shared" si="5"/>
        <v>66.068750000000009</v>
      </c>
    </row>
    <row r="41" spans="1:12" ht="24" customHeight="1">
      <c r="A41" s="72">
        <f t="shared" si="1"/>
        <v>156</v>
      </c>
      <c r="B41" s="84" t="s">
        <v>6</v>
      </c>
      <c r="C41" s="74">
        <f t="shared" ref="C41:D72" si="7">C$2*($A41/100)^2</f>
        <v>45.021600000000007</v>
      </c>
      <c r="D41" s="75">
        <f t="shared" si="7"/>
        <v>45.021600000000007</v>
      </c>
      <c r="E41" s="76" t="s">
        <v>5</v>
      </c>
      <c r="F41" s="77">
        <f t="shared" si="6"/>
        <v>55.872800000000005</v>
      </c>
      <c r="G41" s="78">
        <f t="shared" ref="G41:G72" si="8">G$2*($A41/100)^2</f>
        <v>55.972800000000007</v>
      </c>
      <c r="H41" s="79" t="s">
        <v>5</v>
      </c>
      <c r="I41" s="80">
        <f t="shared" si="4"/>
        <v>66.924000000000007</v>
      </c>
      <c r="J41" s="81"/>
      <c r="K41" s="82" t="s">
        <v>7</v>
      </c>
      <c r="L41" s="83">
        <f t="shared" si="5"/>
        <v>66.924000000000007</v>
      </c>
    </row>
    <row r="42" spans="1:12" ht="24" customHeight="1">
      <c r="A42" s="72">
        <f t="shared" si="1"/>
        <v>157</v>
      </c>
      <c r="B42" s="84" t="s">
        <v>6</v>
      </c>
      <c r="C42" s="74">
        <f t="shared" si="7"/>
        <v>45.600650000000002</v>
      </c>
      <c r="D42" s="75">
        <f t="shared" si="7"/>
        <v>45.600650000000002</v>
      </c>
      <c r="E42" s="76" t="s">
        <v>5</v>
      </c>
      <c r="F42" s="77">
        <f t="shared" si="6"/>
        <v>56.592700000000001</v>
      </c>
      <c r="G42" s="78">
        <f t="shared" si="8"/>
        <v>56.692700000000002</v>
      </c>
      <c r="H42" s="79" t="s">
        <v>5</v>
      </c>
      <c r="I42" s="80">
        <f t="shared" si="4"/>
        <v>67.784750000000003</v>
      </c>
      <c r="J42" s="81"/>
      <c r="K42" s="82" t="s">
        <v>7</v>
      </c>
      <c r="L42" s="83">
        <f t="shared" si="5"/>
        <v>67.784750000000003</v>
      </c>
    </row>
    <row r="43" spans="1:12" ht="24" customHeight="1">
      <c r="A43" s="72">
        <f t="shared" si="1"/>
        <v>158</v>
      </c>
      <c r="B43" s="84" t="s">
        <v>6</v>
      </c>
      <c r="C43" s="74">
        <f t="shared" si="7"/>
        <v>46.183400000000006</v>
      </c>
      <c r="D43" s="75">
        <f t="shared" si="7"/>
        <v>46.183400000000006</v>
      </c>
      <c r="E43" s="76" t="s">
        <v>5</v>
      </c>
      <c r="F43" s="77">
        <f t="shared" si="6"/>
        <v>57.317200000000007</v>
      </c>
      <c r="G43" s="78">
        <f t="shared" si="8"/>
        <v>57.417200000000008</v>
      </c>
      <c r="H43" s="79" t="s">
        <v>5</v>
      </c>
      <c r="I43" s="80">
        <f t="shared" si="4"/>
        <v>68.65100000000001</v>
      </c>
      <c r="J43" s="81"/>
      <c r="K43" s="82" t="s">
        <v>7</v>
      </c>
      <c r="L43" s="83">
        <f t="shared" si="5"/>
        <v>68.65100000000001</v>
      </c>
    </row>
    <row r="44" spans="1:12" ht="24" customHeight="1">
      <c r="A44" s="72">
        <f t="shared" si="1"/>
        <v>159</v>
      </c>
      <c r="B44" s="84" t="s">
        <v>6</v>
      </c>
      <c r="C44" s="74">
        <f t="shared" si="7"/>
        <v>46.769850000000005</v>
      </c>
      <c r="D44" s="75">
        <f t="shared" si="7"/>
        <v>46.769850000000005</v>
      </c>
      <c r="E44" s="76" t="s">
        <v>5</v>
      </c>
      <c r="F44" s="77">
        <f t="shared" si="6"/>
        <v>58.046300000000002</v>
      </c>
      <c r="G44" s="78">
        <f t="shared" si="8"/>
        <v>58.146300000000004</v>
      </c>
      <c r="H44" s="79" t="s">
        <v>5</v>
      </c>
      <c r="I44" s="80">
        <f t="shared" si="4"/>
        <v>69.522750000000002</v>
      </c>
      <c r="J44" s="81"/>
      <c r="K44" s="82" t="s">
        <v>7</v>
      </c>
      <c r="L44" s="83">
        <f t="shared" si="5"/>
        <v>69.522750000000002</v>
      </c>
    </row>
    <row r="45" spans="1:12" ht="24" customHeight="1">
      <c r="A45" s="72">
        <f t="shared" si="1"/>
        <v>160</v>
      </c>
      <c r="B45" s="84" t="s">
        <v>6</v>
      </c>
      <c r="C45" s="74">
        <f t="shared" si="7"/>
        <v>47.360000000000007</v>
      </c>
      <c r="D45" s="75">
        <f t="shared" si="7"/>
        <v>47.360000000000007</v>
      </c>
      <c r="E45" s="76" t="s">
        <v>5</v>
      </c>
      <c r="F45" s="77">
        <f t="shared" si="6"/>
        <v>58.780000000000008</v>
      </c>
      <c r="G45" s="78">
        <f t="shared" si="8"/>
        <v>58.88000000000001</v>
      </c>
      <c r="H45" s="79" t="s">
        <v>5</v>
      </c>
      <c r="I45" s="80">
        <f t="shared" si="4"/>
        <v>70.40000000000002</v>
      </c>
      <c r="J45" s="81"/>
      <c r="K45" s="82" t="s">
        <v>7</v>
      </c>
      <c r="L45" s="83">
        <f t="shared" si="5"/>
        <v>70.40000000000002</v>
      </c>
    </row>
    <row r="46" spans="1:12" ht="24" customHeight="1">
      <c r="A46" s="72">
        <f t="shared" si="1"/>
        <v>161</v>
      </c>
      <c r="B46" s="84" t="s">
        <v>6</v>
      </c>
      <c r="C46" s="74">
        <f t="shared" si="7"/>
        <v>47.953850000000003</v>
      </c>
      <c r="D46" s="75">
        <f t="shared" si="7"/>
        <v>47.953850000000003</v>
      </c>
      <c r="E46" s="76" t="s">
        <v>5</v>
      </c>
      <c r="F46" s="77">
        <f t="shared" si="6"/>
        <v>59.518300000000004</v>
      </c>
      <c r="G46" s="78">
        <f t="shared" si="8"/>
        <v>59.618300000000005</v>
      </c>
      <c r="H46" s="79" t="s">
        <v>5</v>
      </c>
      <c r="I46" s="80">
        <f t="shared" si="4"/>
        <v>71.282750000000007</v>
      </c>
      <c r="J46" s="81"/>
      <c r="K46" s="82" t="s">
        <v>7</v>
      </c>
      <c r="L46" s="83">
        <f t="shared" si="5"/>
        <v>71.282750000000007</v>
      </c>
    </row>
    <row r="47" spans="1:12" ht="24" customHeight="1">
      <c r="A47" s="72">
        <f t="shared" si="1"/>
        <v>162</v>
      </c>
      <c r="B47" s="84" t="s">
        <v>6</v>
      </c>
      <c r="C47" s="74">
        <f t="shared" si="7"/>
        <v>48.551400000000008</v>
      </c>
      <c r="D47" s="75">
        <f t="shared" si="7"/>
        <v>48.551400000000008</v>
      </c>
      <c r="E47" s="76" t="s">
        <v>5</v>
      </c>
      <c r="F47" s="77">
        <f t="shared" si="6"/>
        <v>60.261200000000009</v>
      </c>
      <c r="G47" s="78">
        <f t="shared" si="8"/>
        <v>60.361200000000011</v>
      </c>
      <c r="H47" s="79" t="s">
        <v>5</v>
      </c>
      <c r="I47" s="80">
        <f t="shared" si="4"/>
        <v>72.171000000000021</v>
      </c>
      <c r="J47" s="81"/>
      <c r="K47" s="82" t="s">
        <v>7</v>
      </c>
      <c r="L47" s="83">
        <f t="shared" si="5"/>
        <v>72.171000000000021</v>
      </c>
    </row>
    <row r="48" spans="1:12" ht="24" customHeight="1">
      <c r="A48" s="72">
        <f t="shared" si="1"/>
        <v>163</v>
      </c>
      <c r="B48" s="84" t="s">
        <v>6</v>
      </c>
      <c r="C48" s="74">
        <f t="shared" si="7"/>
        <v>49.152649999999994</v>
      </c>
      <c r="D48" s="75">
        <f t="shared" si="7"/>
        <v>49.152649999999994</v>
      </c>
      <c r="E48" s="76" t="s">
        <v>5</v>
      </c>
      <c r="F48" s="77">
        <f t="shared" si="6"/>
        <v>61.008699999999997</v>
      </c>
      <c r="G48" s="78">
        <f t="shared" si="8"/>
        <v>61.108699999999999</v>
      </c>
      <c r="H48" s="79" t="s">
        <v>5</v>
      </c>
      <c r="I48" s="80">
        <f t="shared" si="4"/>
        <v>73.064749999999989</v>
      </c>
      <c r="J48" s="81"/>
      <c r="K48" s="82" t="s">
        <v>7</v>
      </c>
      <c r="L48" s="83">
        <f t="shared" si="5"/>
        <v>73.064749999999989</v>
      </c>
    </row>
    <row r="49" spans="1:12" ht="24" customHeight="1">
      <c r="A49" s="72">
        <f t="shared" si="1"/>
        <v>164</v>
      </c>
      <c r="B49" s="84" t="s">
        <v>6</v>
      </c>
      <c r="C49" s="74">
        <f t="shared" si="7"/>
        <v>49.757599999999989</v>
      </c>
      <c r="D49" s="75">
        <f t="shared" si="7"/>
        <v>49.757599999999989</v>
      </c>
      <c r="E49" s="76" t="s">
        <v>5</v>
      </c>
      <c r="F49" s="77">
        <f t="shared" si="6"/>
        <v>61.760799999999989</v>
      </c>
      <c r="G49" s="78">
        <f t="shared" si="8"/>
        <v>61.86079999999999</v>
      </c>
      <c r="H49" s="79" t="s">
        <v>5</v>
      </c>
      <c r="I49" s="80">
        <f t="shared" si="4"/>
        <v>73.963999999999984</v>
      </c>
      <c r="J49" s="81"/>
      <c r="K49" s="82" t="s">
        <v>7</v>
      </c>
      <c r="L49" s="83">
        <f t="shared" si="5"/>
        <v>73.963999999999984</v>
      </c>
    </row>
    <row r="50" spans="1:12" ht="24" customHeight="1">
      <c r="A50" s="72">
        <f t="shared" si="1"/>
        <v>165</v>
      </c>
      <c r="B50" s="84" t="s">
        <v>6</v>
      </c>
      <c r="C50" s="74">
        <f t="shared" si="7"/>
        <v>50.366249999999994</v>
      </c>
      <c r="D50" s="75">
        <f t="shared" si="7"/>
        <v>50.366249999999994</v>
      </c>
      <c r="E50" s="76" t="s">
        <v>5</v>
      </c>
      <c r="F50" s="77">
        <f t="shared" si="6"/>
        <v>62.517499999999991</v>
      </c>
      <c r="G50" s="78">
        <f t="shared" si="8"/>
        <v>62.617499999999993</v>
      </c>
      <c r="H50" s="79" t="s">
        <v>5</v>
      </c>
      <c r="I50" s="80">
        <f t="shared" si="4"/>
        <v>74.868749999999991</v>
      </c>
      <c r="J50" s="81"/>
      <c r="K50" s="82" t="s">
        <v>7</v>
      </c>
      <c r="L50" s="83">
        <f t="shared" si="5"/>
        <v>74.868749999999991</v>
      </c>
    </row>
    <row r="51" spans="1:12" ht="24" customHeight="1">
      <c r="A51" s="72">
        <f t="shared" si="1"/>
        <v>166</v>
      </c>
      <c r="B51" s="84" t="s">
        <v>6</v>
      </c>
      <c r="C51" s="74">
        <f t="shared" si="7"/>
        <v>50.9786</v>
      </c>
      <c r="D51" s="75">
        <f t="shared" si="7"/>
        <v>50.9786</v>
      </c>
      <c r="E51" s="76" t="s">
        <v>5</v>
      </c>
      <c r="F51" s="77">
        <f t="shared" si="6"/>
        <v>63.278799999999997</v>
      </c>
      <c r="G51" s="78">
        <f t="shared" si="8"/>
        <v>63.378799999999998</v>
      </c>
      <c r="H51" s="79" t="s">
        <v>5</v>
      </c>
      <c r="I51" s="80">
        <f t="shared" si="4"/>
        <v>75.778999999999996</v>
      </c>
      <c r="J51" s="81"/>
      <c r="K51" s="82" t="s">
        <v>7</v>
      </c>
      <c r="L51" s="83">
        <f t="shared" si="5"/>
        <v>75.778999999999996</v>
      </c>
    </row>
    <row r="52" spans="1:12" ht="24" customHeight="1">
      <c r="A52" s="72">
        <f t="shared" si="1"/>
        <v>167</v>
      </c>
      <c r="B52" s="84" t="s">
        <v>6</v>
      </c>
      <c r="C52" s="74">
        <f t="shared" si="7"/>
        <v>51.594650000000001</v>
      </c>
      <c r="D52" s="75">
        <f t="shared" si="7"/>
        <v>51.594650000000001</v>
      </c>
      <c r="E52" s="76" t="s">
        <v>5</v>
      </c>
      <c r="F52" s="77">
        <f t="shared" si="6"/>
        <v>64.044700000000006</v>
      </c>
      <c r="G52" s="78">
        <f t="shared" si="8"/>
        <v>64.1447</v>
      </c>
      <c r="H52" s="79" t="s">
        <v>5</v>
      </c>
      <c r="I52" s="80">
        <f t="shared" si="4"/>
        <v>76.694749999999999</v>
      </c>
      <c r="J52" s="81"/>
      <c r="K52" s="82" t="s">
        <v>7</v>
      </c>
      <c r="L52" s="83">
        <f t="shared" si="5"/>
        <v>76.694749999999999</v>
      </c>
    </row>
    <row r="53" spans="1:12" ht="24" customHeight="1">
      <c r="A53" s="72">
        <f t="shared" si="1"/>
        <v>168</v>
      </c>
      <c r="B53" s="84" t="s">
        <v>6</v>
      </c>
      <c r="C53" s="74">
        <f t="shared" si="7"/>
        <v>52.214399999999991</v>
      </c>
      <c r="D53" s="75">
        <f t="shared" si="7"/>
        <v>52.214399999999991</v>
      </c>
      <c r="E53" s="76" t="s">
        <v>5</v>
      </c>
      <c r="F53" s="77">
        <f t="shared" si="6"/>
        <v>64.81519999999999</v>
      </c>
      <c r="G53" s="78">
        <f t="shared" si="8"/>
        <v>64.915199999999984</v>
      </c>
      <c r="H53" s="79" t="s">
        <v>5</v>
      </c>
      <c r="I53" s="80">
        <f t="shared" si="4"/>
        <v>77.615999999999985</v>
      </c>
      <c r="J53" s="81"/>
      <c r="K53" s="82" t="s">
        <v>7</v>
      </c>
      <c r="L53" s="83">
        <f t="shared" si="5"/>
        <v>77.615999999999985</v>
      </c>
    </row>
    <row r="54" spans="1:12" ht="24" customHeight="1">
      <c r="A54" s="72">
        <f t="shared" si="1"/>
        <v>169</v>
      </c>
      <c r="B54" s="84" t="s">
        <v>6</v>
      </c>
      <c r="C54" s="74">
        <f t="shared" si="7"/>
        <v>52.837849999999996</v>
      </c>
      <c r="D54" s="75">
        <f t="shared" si="7"/>
        <v>52.837849999999996</v>
      </c>
      <c r="E54" s="76" t="s">
        <v>5</v>
      </c>
      <c r="F54" s="77">
        <f t="shared" si="6"/>
        <v>65.590299999999999</v>
      </c>
      <c r="G54" s="78">
        <f t="shared" si="8"/>
        <v>65.690299999999993</v>
      </c>
      <c r="H54" s="79" t="s">
        <v>5</v>
      </c>
      <c r="I54" s="80">
        <f t="shared" si="4"/>
        <v>78.542749999999984</v>
      </c>
      <c r="J54" s="81"/>
      <c r="K54" s="82" t="s">
        <v>7</v>
      </c>
      <c r="L54" s="83">
        <f t="shared" si="5"/>
        <v>78.542749999999984</v>
      </c>
    </row>
    <row r="55" spans="1:12" ht="24" customHeight="1">
      <c r="A55" s="72">
        <f t="shared" si="1"/>
        <v>170</v>
      </c>
      <c r="B55" s="84" t="s">
        <v>6</v>
      </c>
      <c r="C55" s="74">
        <f t="shared" si="7"/>
        <v>53.464999999999996</v>
      </c>
      <c r="D55" s="75">
        <f t="shared" si="7"/>
        <v>53.464999999999996</v>
      </c>
      <c r="E55" s="76" t="s">
        <v>5</v>
      </c>
      <c r="F55" s="77">
        <f t="shared" si="6"/>
        <v>66.37</v>
      </c>
      <c r="G55" s="78">
        <f t="shared" si="8"/>
        <v>66.47</v>
      </c>
      <c r="H55" s="79" t="s">
        <v>5</v>
      </c>
      <c r="I55" s="80">
        <f t="shared" si="4"/>
        <v>79.474999999999994</v>
      </c>
      <c r="J55" s="81"/>
      <c r="K55" s="82" t="s">
        <v>7</v>
      </c>
      <c r="L55" s="83">
        <f t="shared" si="5"/>
        <v>79.474999999999994</v>
      </c>
    </row>
    <row r="56" spans="1:12" ht="24" customHeight="1">
      <c r="A56" s="72">
        <f t="shared" si="1"/>
        <v>171</v>
      </c>
      <c r="B56" s="84" t="s">
        <v>6</v>
      </c>
      <c r="C56" s="74">
        <f t="shared" si="7"/>
        <v>54.095849999999992</v>
      </c>
      <c r="D56" s="75">
        <f t="shared" si="7"/>
        <v>54.095849999999992</v>
      </c>
      <c r="E56" s="76" t="s">
        <v>5</v>
      </c>
      <c r="F56" s="77">
        <f t="shared" si="6"/>
        <v>67.154299999999992</v>
      </c>
      <c r="G56" s="78">
        <f t="shared" si="8"/>
        <v>67.254299999999986</v>
      </c>
      <c r="H56" s="79" t="s">
        <v>5</v>
      </c>
      <c r="I56" s="80">
        <f t="shared" si="4"/>
        <v>80.412749999999988</v>
      </c>
      <c r="J56" s="81"/>
      <c r="K56" s="82" t="s">
        <v>7</v>
      </c>
      <c r="L56" s="83">
        <f t="shared" si="5"/>
        <v>80.412749999999988</v>
      </c>
    </row>
    <row r="57" spans="1:12" ht="24" customHeight="1">
      <c r="A57" s="72">
        <f t="shared" si="1"/>
        <v>172</v>
      </c>
      <c r="B57" s="84" t="s">
        <v>6</v>
      </c>
      <c r="C57" s="74">
        <f t="shared" si="7"/>
        <v>54.730399999999996</v>
      </c>
      <c r="D57" s="75">
        <f t="shared" si="7"/>
        <v>54.730399999999996</v>
      </c>
      <c r="E57" s="76" t="s">
        <v>5</v>
      </c>
      <c r="F57" s="77">
        <f t="shared" si="6"/>
        <v>67.943200000000004</v>
      </c>
      <c r="G57" s="78">
        <f t="shared" si="8"/>
        <v>68.043199999999999</v>
      </c>
      <c r="H57" s="79" t="s">
        <v>5</v>
      </c>
      <c r="I57" s="80">
        <f t="shared" si="4"/>
        <v>81.355999999999995</v>
      </c>
      <c r="J57" s="81"/>
      <c r="K57" s="82" t="s">
        <v>7</v>
      </c>
      <c r="L57" s="83">
        <f t="shared" si="5"/>
        <v>81.355999999999995</v>
      </c>
    </row>
    <row r="58" spans="1:12" ht="24" customHeight="1">
      <c r="A58" s="72">
        <f t="shared" si="1"/>
        <v>173</v>
      </c>
      <c r="B58" s="84" t="s">
        <v>6</v>
      </c>
      <c r="C58" s="74">
        <f t="shared" si="7"/>
        <v>55.368650000000002</v>
      </c>
      <c r="D58" s="75">
        <f t="shared" si="7"/>
        <v>55.368650000000002</v>
      </c>
      <c r="E58" s="76" t="s">
        <v>5</v>
      </c>
      <c r="F58" s="77">
        <f t="shared" si="6"/>
        <v>68.736700000000013</v>
      </c>
      <c r="G58" s="78">
        <f t="shared" si="8"/>
        <v>68.836700000000008</v>
      </c>
      <c r="H58" s="79" t="s">
        <v>5</v>
      </c>
      <c r="I58" s="80">
        <f t="shared" si="4"/>
        <v>82.304749999999999</v>
      </c>
      <c r="J58" s="81"/>
      <c r="K58" s="82" t="s">
        <v>7</v>
      </c>
      <c r="L58" s="83">
        <f t="shared" si="5"/>
        <v>82.304749999999999</v>
      </c>
    </row>
    <row r="59" spans="1:12" ht="24" customHeight="1">
      <c r="A59" s="72">
        <f t="shared" si="1"/>
        <v>174</v>
      </c>
      <c r="B59" s="84" t="s">
        <v>6</v>
      </c>
      <c r="C59" s="74">
        <f t="shared" si="7"/>
        <v>56.010600000000004</v>
      </c>
      <c r="D59" s="75">
        <f t="shared" si="7"/>
        <v>56.010600000000004</v>
      </c>
      <c r="E59" s="76" t="s">
        <v>5</v>
      </c>
      <c r="F59" s="77">
        <f t="shared" si="6"/>
        <v>69.534800000000004</v>
      </c>
      <c r="G59" s="78">
        <f t="shared" si="8"/>
        <v>69.634799999999998</v>
      </c>
      <c r="H59" s="79" t="s">
        <v>5</v>
      </c>
      <c r="I59" s="80">
        <f t="shared" si="4"/>
        <v>83.259</v>
      </c>
      <c r="J59" s="81"/>
      <c r="K59" s="82" t="s">
        <v>7</v>
      </c>
      <c r="L59" s="83">
        <f t="shared" si="5"/>
        <v>83.259</v>
      </c>
    </row>
    <row r="60" spans="1:12" ht="24" customHeight="1">
      <c r="A60" s="72">
        <f t="shared" si="1"/>
        <v>175</v>
      </c>
      <c r="B60" s="84" t="s">
        <v>6</v>
      </c>
      <c r="C60" s="74">
        <f t="shared" si="7"/>
        <v>56.65625</v>
      </c>
      <c r="D60" s="75">
        <f t="shared" si="7"/>
        <v>56.65625</v>
      </c>
      <c r="E60" s="76" t="s">
        <v>5</v>
      </c>
      <c r="F60" s="77">
        <f t="shared" si="6"/>
        <v>70.337500000000006</v>
      </c>
      <c r="G60" s="78">
        <f t="shared" si="8"/>
        <v>70.4375</v>
      </c>
      <c r="H60" s="79" t="s">
        <v>5</v>
      </c>
      <c r="I60" s="80">
        <f t="shared" si="4"/>
        <v>84.21875</v>
      </c>
      <c r="J60" s="81"/>
      <c r="K60" s="82" t="s">
        <v>7</v>
      </c>
      <c r="L60" s="83">
        <f t="shared" si="5"/>
        <v>84.21875</v>
      </c>
    </row>
    <row r="61" spans="1:12" ht="24" customHeight="1">
      <c r="A61" s="72">
        <f t="shared" si="1"/>
        <v>176</v>
      </c>
      <c r="B61" s="84" t="s">
        <v>6</v>
      </c>
      <c r="C61" s="74">
        <f t="shared" si="7"/>
        <v>57.305599999999998</v>
      </c>
      <c r="D61" s="75">
        <f t="shared" si="7"/>
        <v>57.305599999999998</v>
      </c>
      <c r="E61" s="76" t="s">
        <v>5</v>
      </c>
      <c r="F61" s="77">
        <f t="shared" si="6"/>
        <v>71.144800000000004</v>
      </c>
      <c r="G61" s="78">
        <f t="shared" si="8"/>
        <v>71.244799999999998</v>
      </c>
      <c r="H61" s="79" t="s">
        <v>5</v>
      </c>
      <c r="I61" s="80">
        <f t="shared" si="4"/>
        <v>85.183999999999997</v>
      </c>
      <c r="J61" s="81"/>
      <c r="K61" s="82" t="s">
        <v>7</v>
      </c>
      <c r="L61" s="83">
        <f t="shared" si="5"/>
        <v>85.183999999999997</v>
      </c>
    </row>
    <row r="62" spans="1:12" ht="24" customHeight="1">
      <c r="A62" s="72">
        <f t="shared" si="1"/>
        <v>177</v>
      </c>
      <c r="B62" s="84" t="s">
        <v>6</v>
      </c>
      <c r="C62" s="74">
        <f t="shared" si="7"/>
        <v>57.958650000000006</v>
      </c>
      <c r="D62" s="75">
        <f t="shared" si="7"/>
        <v>57.958650000000006</v>
      </c>
      <c r="E62" s="76" t="s">
        <v>5</v>
      </c>
      <c r="F62" s="77">
        <f t="shared" si="6"/>
        <v>71.956700000000012</v>
      </c>
      <c r="G62" s="78">
        <f t="shared" si="8"/>
        <v>72.056700000000006</v>
      </c>
      <c r="H62" s="79" t="s">
        <v>5</v>
      </c>
      <c r="I62" s="80">
        <f t="shared" si="4"/>
        <v>86.154750000000007</v>
      </c>
      <c r="J62" s="81"/>
      <c r="K62" s="82" t="s">
        <v>7</v>
      </c>
      <c r="L62" s="83">
        <f t="shared" si="5"/>
        <v>86.154750000000007</v>
      </c>
    </row>
    <row r="63" spans="1:12" ht="24" customHeight="1">
      <c r="A63" s="72">
        <f t="shared" si="1"/>
        <v>178</v>
      </c>
      <c r="B63" s="84" t="s">
        <v>6</v>
      </c>
      <c r="C63" s="74">
        <f t="shared" si="7"/>
        <v>58.615400000000001</v>
      </c>
      <c r="D63" s="75">
        <f t="shared" si="7"/>
        <v>58.615400000000001</v>
      </c>
      <c r="E63" s="76" t="s">
        <v>5</v>
      </c>
      <c r="F63" s="77">
        <f t="shared" si="6"/>
        <v>72.773200000000003</v>
      </c>
      <c r="G63" s="78">
        <f t="shared" si="8"/>
        <v>72.873199999999997</v>
      </c>
      <c r="H63" s="79" t="s">
        <v>5</v>
      </c>
      <c r="I63" s="80">
        <f t="shared" si="4"/>
        <v>87.131</v>
      </c>
      <c r="J63" s="81"/>
      <c r="K63" s="82" t="s">
        <v>7</v>
      </c>
      <c r="L63" s="83">
        <f t="shared" si="5"/>
        <v>87.131</v>
      </c>
    </row>
    <row r="64" spans="1:12" ht="24" customHeight="1">
      <c r="A64" s="72">
        <f t="shared" si="1"/>
        <v>179</v>
      </c>
      <c r="B64" s="84" t="s">
        <v>6</v>
      </c>
      <c r="C64" s="74">
        <f t="shared" si="7"/>
        <v>59.275849999999998</v>
      </c>
      <c r="D64" s="75">
        <f t="shared" si="7"/>
        <v>59.275849999999998</v>
      </c>
      <c r="E64" s="76" t="s">
        <v>5</v>
      </c>
      <c r="F64" s="77">
        <f t="shared" si="6"/>
        <v>73.594300000000004</v>
      </c>
      <c r="G64" s="78">
        <f t="shared" si="8"/>
        <v>73.694299999999998</v>
      </c>
      <c r="H64" s="79" t="s">
        <v>5</v>
      </c>
      <c r="I64" s="80">
        <f t="shared" si="4"/>
        <v>88.112750000000005</v>
      </c>
      <c r="J64" s="81"/>
      <c r="K64" s="82" t="s">
        <v>7</v>
      </c>
      <c r="L64" s="83">
        <f t="shared" si="5"/>
        <v>88.112750000000005</v>
      </c>
    </row>
    <row r="65" spans="1:12" ht="24" customHeight="1">
      <c r="A65" s="72">
        <f t="shared" si="1"/>
        <v>180</v>
      </c>
      <c r="B65" s="84" t="s">
        <v>6</v>
      </c>
      <c r="C65" s="74">
        <f t="shared" si="7"/>
        <v>59.940000000000005</v>
      </c>
      <c r="D65" s="75">
        <f t="shared" si="7"/>
        <v>59.940000000000005</v>
      </c>
      <c r="E65" s="76" t="s">
        <v>5</v>
      </c>
      <c r="F65" s="77">
        <f t="shared" si="6"/>
        <v>74.420000000000016</v>
      </c>
      <c r="G65" s="78">
        <f t="shared" si="8"/>
        <v>74.52000000000001</v>
      </c>
      <c r="H65" s="79" t="s">
        <v>5</v>
      </c>
      <c r="I65" s="80">
        <f t="shared" si="4"/>
        <v>89.100000000000009</v>
      </c>
      <c r="J65" s="81"/>
      <c r="K65" s="82" t="s">
        <v>7</v>
      </c>
      <c r="L65" s="83">
        <f t="shared" si="5"/>
        <v>89.100000000000009</v>
      </c>
    </row>
    <row r="66" spans="1:12" ht="24" customHeight="1">
      <c r="A66" s="72">
        <f t="shared" si="1"/>
        <v>181</v>
      </c>
      <c r="B66" s="84" t="s">
        <v>6</v>
      </c>
      <c r="C66" s="74">
        <f t="shared" si="7"/>
        <v>60.607849999999999</v>
      </c>
      <c r="D66" s="75">
        <f t="shared" si="7"/>
        <v>60.607849999999999</v>
      </c>
      <c r="E66" s="76" t="s">
        <v>5</v>
      </c>
      <c r="F66" s="77">
        <f t="shared" si="6"/>
        <v>75.25030000000001</v>
      </c>
      <c r="G66" s="78">
        <f t="shared" si="8"/>
        <v>75.350300000000004</v>
      </c>
      <c r="H66" s="79" t="s">
        <v>5</v>
      </c>
      <c r="I66" s="80">
        <f t="shared" si="4"/>
        <v>90.092749999999995</v>
      </c>
      <c r="J66" s="81"/>
      <c r="K66" s="82" t="s">
        <v>7</v>
      </c>
      <c r="L66" s="83">
        <f t="shared" si="5"/>
        <v>90.092749999999995</v>
      </c>
    </row>
    <row r="67" spans="1:12" ht="24" customHeight="1">
      <c r="A67" s="72">
        <f t="shared" si="1"/>
        <v>182</v>
      </c>
      <c r="B67" s="84" t="s">
        <v>6</v>
      </c>
      <c r="C67" s="74">
        <f t="shared" si="7"/>
        <v>61.279400000000003</v>
      </c>
      <c r="D67" s="75">
        <f t="shared" si="7"/>
        <v>61.279400000000003</v>
      </c>
      <c r="E67" s="76" t="s">
        <v>5</v>
      </c>
      <c r="F67" s="77">
        <f t="shared" si="6"/>
        <v>76.085200000000015</v>
      </c>
      <c r="G67" s="78">
        <f t="shared" si="8"/>
        <v>76.185200000000009</v>
      </c>
      <c r="H67" s="79" t="s">
        <v>5</v>
      </c>
      <c r="I67" s="80">
        <f t="shared" si="4"/>
        <v>91.091000000000008</v>
      </c>
      <c r="J67" s="81"/>
      <c r="K67" s="82" t="s">
        <v>7</v>
      </c>
      <c r="L67" s="83">
        <f t="shared" si="5"/>
        <v>91.091000000000008</v>
      </c>
    </row>
    <row r="68" spans="1:12" ht="24" customHeight="1">
      <c r="A68" s="72">
        <f t="shared" si="1"/>
        <v>183</v>
      </c>
      <c r="B68" s="84" t="s">
        <v>6</v>
      </c>
      <c r="C68" s="74">
        <f t="shared" si="7"/>
        <v>61.954650000000008</v>
      </c>
      <c r="D68" s="75">
        <f t="shared" si="7"/>
        <v>61.954650000000008</v>
      </c>
      <c r="E68" s="76" t="s">
        <v>5</v>
      </c>
      <c r="F68" s="77">
        <f t="shared" si="6"/>
        <v>76.924700000000016</v>
      </c>
      <c r="G68" s="78">
        <f t="shared" si="8"/>
        <v>77.02470000000001</v>
      </c>
      <c r="H68" s="79" t="s">
        <v>5</v>
      </c>
      <c r="I68" s="80">
        <f t="shared" si="4"/>
        <v>92.094750000000005</v>
      </c>
      <c r="J68" s="81"/>
      <c r="K68" s="82" t="s">
        <v>7</v>
      </c>
      <c r="L68" s="83">
        <f t="shared" si="5"/>
        <v>92.094750000000005</v>
      </c>
    </row>
    <row r="69" spans="1:12" ht="24" customHeight="1">
      <c r="A69" s="72">
        <f t="shared" si="1"/>
        <v>184</v>
      </c>
      <c r="B69" s="84" t="s">
        <v>6</v>
      </c>
      <c r="C69" s="74">
        <f t="shared" si="7"/>
        <v>62.633600000000001</v>
      </c>
      <c r="D69" s="75">
        <f t="shared" si="7"/>
        <v>62.633600000000001</v>
      </c>
      <c r="E69" s="76" t="s">
        <v>5</v>
      </c>
      <c r="F69" s="77">
        <f t="shared" si="6"/>
        <v>77.768800000000013</v>
      </c>
      <c r="G69" s="78">
        <f t="shared" si="8"/>
        <v>77.868800000000007</v>
      </c>
      <c r="H69" s="79" t="s">
        <v>5</v>
      </c>
      <c r="I69" s="80">
        <f t="shared" si="4"/>
        <v>93.103999999999999</v>
      </c>
      <c r="J69" s="81"/>
      <c r="K69" s="82" t="s">
        <v>7</v>
      </c>
      <c r="L69" s="83">
        <f t="shared" si="5"/>
        <v>93.103999999999999</v>
      </c>
    </row>
    <row r="70" spans="1:12" ht="24" customHeight="1">
      <c r="A70" s="72">
        <f t="shared" si="1"/>
        <v>185</v>
      </c>
      <c r="B70" s="84" t="s">
        <v>6</v>
      </c>
      <c r="C70" s="74">
        <f t="shared" si="7"/>
        <v>63.316250000000004</v>
      </c>
      <c r="D70" s="75">
        <f t="shared" si="7"/>
        <v>63.316250000000004</v>
      </c>
      <c r="E70" s="76" t="s">
        <v>5</v>
      </c>
      <c r="F70" s="77">
        <f t="shared" si="6"/>
        <v>78.617500000000007</v>
      </c>
      <c r="G70" s="78">
        <f t="shared" si="8"/>
        <v>78.717500000000001</v>
      </c>
      <c r="H70" s="79" t="s">
        <v>5</v>
      </c>
      <c r="I70" s="80">
        <f t="shared" si="4"/>
        <v>94.118750000000006</v>
      </c>
      <c r="J70" s="81"/>
      <c r="K70" s="82" t="s">
        <v>7</v>
      </c>
      <c r="L70" s="83">
        <f t="shared" si="5"/>
        <v>94.118750000000006</v>
      </c>
    </row>
    <row r="71" spans="1:12" ht="24" customHeight="1">
      <c r="A71" s="72">
        <f t="shared" si="1"/>
        <v>186</v>
      </c>
      <c r="B71" s="84" t="s">
        <v>6</v>
      </c>
      <c r="C71" s="74">
        <f t="shared" si="7"/>
        <v>64.002600000000015</v>
      </c>
      <c r="D71" s="75">
        <f t="shared" si="7"/>
        <v>64.002600000000015</v>
      </c>
      <c r="E71" s="76" t="s">
        <v>5</v>
      </c>
      <c r="F71" s="77">
        <f t="shared" ref="F71:F74" si="9">G71-0.1</f>
        <v>79.470800000000011</v>
      </c>
      <c r="G71" s="78">
        <f t="shared" si="8"/>
        <v>79.570800000000006</v>
      </c>
      <c r="H71" s="79" t="s">
        <v>5</v>
      </c>
      <c r="I71" s="80">
        <f t="shared" si="4"/>
        <v>95.13900000000001</v>
      </c>
      <c r="J71" s="81"/>
      <c r="K71" s="82" t="s">
        <v>7</v>
      </c>
      <c r="L71" s="83">
        <f t="shared" si="5"/>
        <v>95.13900000000001</v>
      </c>
    </row>
    <row r="72" spans="1:12" ht="24" customHeight="1">
      <c r="A72" s="72">
        <f t="shared" si="1"/>
        <v>187</v>
      </c>
      <c r="B72" s="84" t="s">
        <v>6</v>
      </c>
      <c r="C72" s="74">
        <f t="shared" si="7"/>
        <v>64.692650000000015</v>
      </c>
      <c r="D72" s="75">
        <f t="shared" si="7"/>
        <v>64.692650000000015</v>
      </c>
      <c r="E72" s="76" t="s">
        <v>5</v>
      </c>
      <c r="F72" s="77">
        <f t="shared" si="9"/>
        <v>80.328700000000012</v>
      </c>
      <c r="G72" s="78">
        <f t="shared" si="8"/>
        <v>80.428700000000006</v>
      </c>
      <c r="H72" s="79" t="s">
        <v>5</v>
      </c>
      <c r="I72" s="80">
        <f t="shared" si="4"/>
        <v>96.164750000000012</v>
      </c>
      <c r="J72" s="81"/>
      <c r="K72" s="82" t="s">
        <v>7</v>
      </c>
      <c r="L72" s="83">
        <f t="shared" si="5"/>
        <v>96.164750000000012</v>
      </c>
    </row>
    <row r="73" spans="1:12" ht="24" customHeight="1">
      <c r="A73" s="72">
        <f t="shared" ref="A73:A75" si="10">A72+1</f>
        <v>188</v>
      </c>
      <c r="B73" s="84" t="s">
        <v>6</v>
      </c>
      <c r="C73" s="74">
        <f t="shared" ref="C73:D75" si="11">C$2*($A73/100)^2</f>
        <v>65.386399999999995</v>
      </c>
      <c r="D73" s="75">
        <f t="shared" si="11"/>
        <v>65.386399999999995</v>
      </c>
      <c r="E73" s="76" t="s">
        <v>5</v>
      </c>
      <c r="F73" s="77">
        <f t="shared" si="9"/>
        <v>81.191199999999995</v>
      </c>
      <c r="G73" s="78">
        <f t="shared" ref="G73:G75" si="12">G$2*($A73/100)^2</f>
        <v>81.291199999999989</v>
      </c>
      <c r="H73" s="79" t="s">
        <v>5</v>
      </c>
      <c r="I73" s="80">
        <f t="shared" ref="I73:I75" si="13">I$2*($A73/100)^2</f>
        <v>97.195999999999998</v>
      </c>
      <c r="J73" s="81"/>
      <c r="K73" s="82" t="s">
        <v>7</v>
      </c>
      <c r="L73" s="83">
        <f t="shared" ref="L73:L74" si="14">L$2*($A73/100)^2</f>
        <v>97.195999999999998</v>
      </c>
    </row>
    <row r="74" spans="1:12" ht="24" customHeight="1">
      <c r="A74" s="72">
        <f t="shared" si="10"/>
        <v>189</v>
      </c>
      <c r="B74" s="84" t="s">
        <v>6</v>
      </c>
      <c r="C74" s="74">
        <f t="shared" si="11"/>
        <v>66.083849999999998</v>
      </c>
      <c r="D74" s="75">
        <f t="shared" si="11"/>
        <v>66.083849999999998</v>
      </c>
      <c r="E74" s="76" t="s">
        <v>5</v>
      </c>
      <c r="F74" s="77">
        <f t="shared" si="9"/>
        <v>82.058300000000003</v>
      </c>
      <c r="G74" s="78">
        <f t="shared" si="12"/>
        <v>82.158299999999997</v>
      </c>
      <c r="H74" s="79" t="s">
        <v>5</v>
      </c>
      <c r="I74" s="80">
        <f t="shared" si="13"/>
        <v>98.232749999999996</v>
      </c>
      <c r="J74" s="81"/>
      <c r="K74" s="82" t="s">
        <v>7</v>
      </c>
      <c r="L74" s="83">
        <f t="shared" si="14"/>
        <v>98.232749999999996</v>
      </c>
    </row>
    <row r="75" spans="1:12" ht="24" customHeight="1" thickBot="1">
      <c r="A75" s="85">
        <f t="shared" si="10"/>
        <v>190</v>
      </c>
      <c r="B75" s="86" t="s">
        <v>6</v>
      </c>
      <c r="C75" s="87">
        <f t="shared" si="11"/>
        <v>66.784999999999997</v>
      </c>
      <c r="D75" s="88">
        <f t="shared" si="11"/>
        <v>66.784999999999997</v>
      </c>
      <c r="E75" s="89" t="s">
        <v>5</v>
      </c>
      <c r="F75" s="105">
        <f>G75-0.1</f>
        <v>82.93</v>
      </c>
      <c r="G75" s="90">
        <f t="shared" si="12"/>
        <v>83.03</v>
      </c>
      <c r="H75" s="91" t="s">
        <v>5</v>
      </c>
      <c r="I75" s="92">
        <f t="shared" si="13"/>
        <v>99.274999999999991</v>
      </c>
      <c r="J75" s="93"/>
      <c r="K75" s="94" t="s">
        <v>7</v>
      </c>
      <c r="L75" s="95">
        <f>L$2*($A75/100)^2</f>
        <v>99.274999999999991</v>
      </c>
    </row>
    <row r="78" spans="1:12" ht="26.1" customHeight="1">
      <c r="A78" s="114"/>
    </row>
    <row r="79" spans="1:12" ht="26.1" customHeight="1">
      <c r="A79" s="114"/>
    </row>
  </sheetData>
  <mergeCells count="15">
    <mergeCell ref="A4:A6"/>
    <mergeCell ref="B1:C1"/>
    <mergeCell ref="D1:F1"/>
    <mergeCell ref="G1:I1"/>
    <mergeCell ref="J1:L1"/>
    <mergeCell ref="B4:L4"/>
    <mergeCell ref="B5:C5"/>
    <mergeCell ref="D5:F5"/>
    <mergeCell ref="G5:I5"/>
    <mergeCell ref="J5:L5"/>
    <mergeCell ref="B6:C6"/>
    <mergeCell ref="D6:F6"/>
    <mergeCell ref="G6:I6"/>
    <mergeCell ref="J6:L6"/>
    <mergeCell ref="A3:L3"/>
  </mergeCells>
  <phoneticPr fontId="8" type="noConversion"/>
  <printOptions horizontalCentered="1" verticalCentered="1"/>
  <pageMargins left="0.5" right="0.5" top="0.5" bottom="0.5" header="0.5" footer="0.5"/>
  <pageSetup scale="66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66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25" zoomScaleNormal="100" zoomScalePageLayoutView="150" workbookViewId="0">
      <selection activeCell="AF41" sqref="AF41"/>
    </sheetView>
  </sheetViews>
  <sheetFormatPr defaultColWidth="6.125" defaultRowHeight="26.1" customHeight="1"/>
  <cols>
    <col min="1" max="1" width="10.125" style="2" hidden="1" customWidth="1"/>
    <col min="2" max="2" width="12.375" style="3" customWidth="1"/>
    <col min="3" max="3" width="5.5" style="48" hidden="1" customWidth="1"/>
    <col min="4" max="4" width="13.125" style="41" customWidth="1"/>
    <col min="5" max="5" width="12.125" style="7" customWidth="1"/>
    <col min="6" max="6" width="9.125" style="9" customWidth="1"/>
    <col min="7" max="7" width="9.125" style="10" customWidth="1"/>
    <col min="8" max="8" width="9.125" style="11" customWidth="1"/>
    <col min="9" max="9" width="9.125" style="28" customWidth="1"/>
    <col min="10" max="10" width="9.125" style="12" customWidth="1"/>
    <col min="11" max="11" width="9.125" style="7" customWidth="1"/>
    <col min="12" max="12" width="9.125" style="8" customWidth="1"/>
    <col min="13" max="13" width="9.125" style="21" customWidth="1"/>
    <col min="14" max="14" width="9.125" style="7" customWidth="1"/>
    <col min="15" max="16384" width="6.125" style="1"/>
  </cols>
  <sheetData>
    <row r="1" spans="1:14" ht="41.1" customHeight="1" thickBot="1">
      <c r="B1" s="182" t="s">
        <v>18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4" ht="26.1" hidden="1" customHeight="1">
      <c r="B2" s="178" t="s">
        <v>9</v>
      </c>
      <c r="C2" s="179"/>
      <c r="D2" s="183" t="s">
        <v>1</v>
      </c>
      <c r="E2" s="183"/>
      <c r="F2" s="174" t="s">
        <v>2</v>
      </c>
      <c r="G2" s="174"/>
      <c r="H2" s="174"/>
      <c r="I2" s="175" t="s">
        <v>3</v>
      </c>
      <c r="J2" s="175"/>
      <c r="K2" s="175"/>
      <c r="L2" s="176" t="s">
        <v>4</v>
      </c>
      <c r="M2" s="176"/>
      <c r="N2" s="177"/>
    </row>
    <row r="3" spans="1:14" ht="26.1" hidden="1" customHeight="1" thickBot="1">
      <c r="B3" s="180"/>
      <c r="C3" s="181"/>
      <c r="D3" s="49" t="s">
        <v>6</v>
      </c>
      <c r="E3" s="50">
        <v>18.5</v>
      </c>
      <c r="F3" s="51">
        <v>18.5</v>
      </c>
      <c r="G3" s="52" t="s">
        <v>5</v>
      </c>
      <c r="H3" s="53">
        <v>22.988</v>
      </c>
      <c r="I3" s="54">
        <v>23</v>
      </c>
      <c r="J3" s="55" t="s">
        <v>5</v>
      </c>
      <c r="K3" s="56">
        <v>27.5</v>
      </c>
      <c r="L3" s="57"/>
      <c r="M3" s="58" t="s">
        <v>7</v>
      </c>
      <c r="N3" s="59">
        <v>27.5</v>
      </c>
    </row>
    <row r="4" spans="1:14" ht="26.1" customHeight="1">
      <c r="B4" s="115" t="s">
        <v>16</v>
      </c>
      <c r="C4" s="163" t="s">
        <v>8</v>
      </c>
      <c r="D4" s="166" t="s">
        <v>17</v>
      </c>
      <c r="E4" s="166"/>
      <c r="F4" s="166"/>
      <c r="G4" s="166"/>
      <c r="H4" s="166"/>
      <c r="I4" s="166"/>
      <c r="J4" s="166"/>
      <c r="K4" s="166"/>
      <c r="L4" s="166"/>
      <c r="M4" s="166"/>
      <c r="N4" s="167"/>
    </row>
    <row r="5" spans="1:14" ht="36" customHeight="1">
      <c r="A5" s="44" t="s">
        <v>0</v>
      </c>
      <c r="B5" s="116"/>
      <c r="C5" s="164"/>
      <c r="D5" s="171" t="s">
        <v>14</v>
      </c>
      <c r="E5" s="171"/>
      <c r="F5" s="168" t="s">
        <v>15</v>
      </c>
      <c r="G5" s="168"/>
      <c r="H5" s="168"/>
      <c r="I5" s="169" t="s">
        <v>11</v>
      </c>
      <c r="J5" s="170"/>
      <c r="K5" s="170"/>
      <c r="L5" s="172" t="s">
        <v>12</v>
      </c>
      <c r="M5" s="172"/>
      <c r="N5" s="173"/>
    </row>
    <row r="6" spans="1:14" s="6" customFormat="1" ht="21.95" customHeight="1" thickBot="1">
      <c r="A6" s="4"/>
      <c r="B6" s="117"/>
      <c r="C6" s="165"/>
      <c r="D6" s="157" t="s">
        <v>19</v>
      </c>
      <c r="E6" s="157"/>
      <c r="F6" s="158"/>
      <c r="G6" s="158"/>
      <c r="H6" s="158"/>
      <c r="I6" s="159"/>
      <c r="J6" s="160"/>
      <c r="K6" s="160"/>
      <c r="L6" s="161" t="s">
        <v>20</v>
      </c>
      <c r="M6" s="161"/>
      <c r="N6" s="162"/>
    </row>
    <row r="7" spans="1:14" s="6" customFormat="1" ht="21.95" customHeight="1">
      <c r="A7" s="5">
        <v>48</v>
      </c>
      <c r="B7" s="35" t="str">
        <f>INT(A7/12)&amp;"' "&amp;TEXT(12*(A7/12-INT(A7/12)),"# #/#")&amp;CHAR(34)</f>
        <v>4' 0"</v>
      </c>
      <c r="C7" s="45">
        <f>CONVERT(A7,"in","cm")</f>
        <v>121.92</v>
      </c>
      <c r="D7" s="42" t="s">
        <v>6</v>
      </c>
      <c r="E7" s="29">
        <f>CONVERT(E$3*($C7/100)^2,"kg","lbm")</f>
        <v>60.625578512266422</v>
      </c>
      <c r="F7" s="106">
        <f t="shared" ref="E7:F26" si="0">CONVERT(F$3*($C7/100)^2,"kg","lbm")</f>
        <v>60.625578512266422</v>
      </c>
      <c r="G7" s="107" t="s">
        <v>5</v>
      </c>
      <c r="H7" s="108">
        <f t="shared" ref="H7:H37" si="1">I7-0.1</f>
        <v>75.272340853087996</v>
      </c>
      <c r="I7" s="30">
        <f t="shared" ref="I7:I16" si="2">CONVERT(I$3*($C7/100)^2,"kg","lbm")</f>
        <v>75.372340853087991</v>
      </c>
      <c r="J7" s="31" t="s">
        <v>5</v>
      </c>
      <c r="K7" s="32">
        <f t="shared" ref="K7:K28" si="3">CONVERT(K$3*($C7/100)^2,"kg","lbm")</f>
        <v>90.119103193909552</v>
      </c>
      <c r="L7" s="33"/>
      <c r="M7" s="34" t="s">
        <v>7</v>
      </c>
      <c r="N7" s="36">
        <f t="shared" ref="N7:N37" si="4">CONVERT(N$3*($C7/100)^2,"kg","lbm")</f>
        <v>90.119103193909552</v>
      </c>
    </row>
    <row r="8" spans="1:14" s="6" customFormat="1" ht="21.95" customHeight="1">
      <c r="A8" s="5">
        <f>A7+1</f>
        <v>49</v>
      </c>
      <c r="B8" s="35" t="str">
        <f t="shared" ref="B8:B12" si="5">INT(A8/12)&amp;"' "&amp;TEXT(12*(A8/12-INT(A8/12)),"# #/#")&amp;CHAR(34)</f>
        <v>4' 1"</v>
      </c>
      <c r="C8" s="45">
        <f t="shared" ref="C8:C12" si="6">CONVERT(A8,"in","cm")</f>
        <v>124.46</v>
      </c>
      <c r="D8" s="43" t="s">
        <v>6</v>
      </c>
      <c r="E8" s="29">
        <f t="shared" si="0"/>
        <v>63.177957468729019</v>
      </c>
      <c r="F8" s="106">
        <f t="shared" si="0"/>
        <v>63.177957468729019</v>
      </c>
      <c r="G8" s="107" t="s">
        <v>5</v>
      </c>
      <c r="H8" s="108">
        <f t="shared" si="1"/>
        <v>78.445568744906353</v>
      </c>
      <c r="I8" s="30">
        <f t="shared" si="2"/>
        <v>78.545568744906348</v>
      </c>
      <c r="J8" s="31" t="s">
        <v>5</v>
      </c>
      <c r="K8" s="32">
        <f t="shared" si="3"/>
        <v>93.913180021083676</v>
      </c>
      <c r="L8" s="33"/>
      <c r="M8" s="34" t="s">
        <v>7</v>
      </c>
      <c r="N8" s="36">
        <f t="shared" si="4"/>
        <v>93.913180021083676</v>
      </c>
    </row>
    <row r="9" spans="1:14" s="6" customFormat="1" ht="21.95" customHeight="1">
      <c r="A9" s="5">
        <f t="shared" ref="A9:A11" si="7">A8+1</f>
        <v>50</v>
      </c>
      <c r="B9" s="35" t="str">
        <f t="shared" si="5"/>
        <v>4' 2"</v>
      </c>
      <c r="C9" s="45">
        <f t="shared" si="6"/>
        <v>127</v>
      </c>
      <c r="D9" s="43" t="s">
        <v>6</v>
      </c>
      <c r="E9" s="29">
        <f t="shared" si="0"/>
        <v>65.782962795427977</v>
      </c>
      <c r="F9" s="106">
        <f t="shared" si="0"/>
        <v>65.782962795427977</v>
      </c>
      <c r="G9" s="107" t="s">
        <v>5</v>
      </c>
      <c r="H9" s="108">
        <f t="shared" si="1"/>
        <v>81.684224015937488</v>
      </c>
      <c r="I9" s="30">
        <f t="shared" si="2"/>
        <v>81.784224015937482</v>
      </c>
      <c r="J9" s="31" t="s">
        <v>5</v>
      </c>
      <c r="K9" s="32">
        <f t="shared" si="3"/>
        <v>97.785485236446988</v>
      </c>
      <c r="L9" s="33"/>
      <c r="M9" s="34" t="s">
        <v>7</v>
      </c>
      <c r="N9" s="36">
        <f t="shared" si="4"/>
        <v>97.785485236446988</v>
      </c>
    </row>
    <row r="10" spans="1:14" s="6" customFormat="1" ht="21.95" customHeight="1">
      <c r="A10" s="5">
        <f t="shared" si="7"/>
        <v>51</v>
      </c>
      <c r="B10" s="35" t="str">
        <f t="shared" si="5"/>
        <v>4' 3"</v>
      </c>
      <c r="C10" s="45">
        <f t="shared" si="6"/>
        <v>129.54000000000002</v>
      </c>
      <c r="D10" s="43" t="s">
        <v>6</v>
      </c>
      <c r="E10" s="29">
        <f t="shared" si="0"/>
        <v>68.440594492363289</v>
      </c>
      <c r="F10" s="106">
        <f t="shared" si="0"/>
        <v>68.440594492363289</v>
      </c>
      <c r="G10" s="107" t="s">
        <v>5</v>
      </c>
      <c r="H10" s="108">
        <f t="shared" si="1"/>
        <v>84.988306666181387</v>
      </c>
      <c r="I10" s="30">
        <f t="shared" si="2"/>
        <v>85.088306666181381</v>
      </c>
      <c r="J10" s="31" t="s">
        <v>5</v>
      </c>
      <c r="K10" s="32">
        <f t="shared" si="3"/>
        <v>101.73601883999947</v>
      </c>
      <c r="L10" s="33"/>
      <c r="M10" s="34" t="s">
        <v>7</v>
      </c>
      <c r="N10" s="36">
        <f t="shared" si="4"/>
        <v>101.73601883999947</v>
      </c>
    </row>
    <row r="11" spans="1:14" s="6" customFormat="1" ht="21.95" customHeight="1">
      <c r="A11" s="5">
        <f t="shared" si="7"/>
        <v>52</v>
      </c>
      <c r="B11" s="35" t="str">
        <f t="shared" si="5"/>
        <v>4' 4"</v>
      </c>
      <c r="C11" s="45">
        <f t="shared" si="6"/>
        <v>132.07999999999998</v>
      </c>
      <c r="D11" s="43" t="s">
        <v>6</v>
      </c>
      <c r="E11" s="29">
        <f t="shared" si="0"/>
        <v>71.150852559534883</v>
      </c>
      <c r="F11" s="106">
        <f t="shared" si="0"/>
        <v>71.150852559534883</v>
      </c>
      <c r="G11" s="107" t="s">
        <v>5</v>
      </c>
      <c r="H11" s="108">
        <f t="shared" si="1"/>
        <v>88.357816695637936</v>
      </c>
      <c r="I11" s="30">
        <f t="shared" si="2"/>
        <v>88.457816695637931</v>
      </c>
      <c r="J11" s="31" t="s">
        <v>5</v>
      </c>
      <c r="K11" s="32">
        <f t="shared" si="3"/>
        <v>105.76478083174101</v>
      </c>
      <c r="L11" s="33"/>
      <c r="M11" s="34" t="s">
        <v>7</v>
      </c>
      <c r="N11" s="36">
        <f t="shared" si="4"/>
        <v>105.76478083174101</v>
      </c>
    </row>
    <row r="12" spans="1:14" s="6" customFormat="1" ht="21.95" customHeight="1">
      <c r="A12" s="5">
        <v>53</v>
      </c>
      <c r="B12" s="35" t="str">
        <f t="shared" si="5"/>
        <v>4' 5"</v>
      </c>
      <c r="C12" s="45">
        <f t="shared" si="6"/>
        <v>134.62</v>
      </c>
      <c r="D12" s="43" t="s">
        <v>6</v>
      </c>
      <c r="E12" s="29">
        <f t="shared" si="0"/>
        <v>73.913736996942887</v>
      </c>
      <c r="F12" s="106">
        <f t="shared" si="0"/>
        <v>73.913736996942887</v>
      </c>
      <c r="G12" s="107" t="s">
        <v>5</v>
      </c>
      <c r="H12" s="108">
        <f t="shared" si="1"/>
        <v>91.792754104307363</v>
      </c>
      <c r="I12" s="30">
        <f t="shared" si="2"/>
        <v>91.892754104307357</v>
      </c>
      <c r="J12" s="31" t="s">
        <v>5</v>
      </c>
      <c r="K12" s="32">
        <f t="shared" si="3"/>
        <v>109.87177121167184</v>
      </c>
      <c r="L12" s="33"/>
      <c r="M12" s="34" t="s">
        <v>7</v>
      </c>
      <c r="N12" s="36">
        <f t="shared" si="4"/>
        <v>109.87177121167184</v>
      </c>
    </row>
    <row r="13" spans="1:14" ht="26.1" customHeight="1">
      <c r="A13" s="2">
        <v>54</v>
      </c>
      <c r="B13" s="35" t="str">
        <f t="shared" ref="B13:B30" si="8">INT(A13/12)&amp;"' "&amp;TEXT(12*(A13/12-INT(A13/12)),"# #/#")&amp;CHAR(34)</f>
        <v>4' 6"</v>
      </c>
      <c r="C13" s="45">
        <f t="shared" ref="C13:C30" si="9">CONVERT(A13,"in","cm")</f>
        <v>137.16</v>
      </c>
      <c r="D13" s="43" t="s">
        <v>6</v>
      </c>
      <c r="E13" s="29">
        <f t="shared" si="0"/>
        <v>76.729247804587175</v>
      </c>
      <c r="F13" s="106">
        <f t="shared" si="0"/>
        <v>76.729247804587175</v>
      </c>
      <c r="G13" s="107" t="s">
        <v>5</v>
      </c>
      <c r="H13" s="108">
        <f t="shared" si="1"/>
        <v>95.293118892189469</v>
      </c>
      <c r="I13" s="30">
        <f t="shared" si="2"/>
        <v>95.393118892189463</v>
      </c>
      <c r="J13" s="31" t="s">
        <v>5</v>
      </c>
      <c r="K13" s="32">
        <f t="shared" si="3"/>
        <v>114.05698997979175</v>
      </c>
      <c r="L13" s="33"/>
      <c r="M13" s="34" t="s">
        <v>7</v>
      </c>
      <c r="N13" s="36">
        <f t="shared" si="4"/>
        <v>114.05698997979175</v>
      </c>
    </row>
    <row r="14" spans="1:14" ht="26.1" customHeight="1">
      <c r="A14" s="2">
        <f>A13+1</f>
        <v>55</v>
      </c>
      <c r="B14" s="13" t="str">
        <f t="shared" si="8"/>
        <v>4' 7"</v>
      </c>
      <c r="C14" s="46">
        <f t="shared" si="9"/>
        <v>139.69999999999999</v>
      </c>
      <c r="D14" s="39" t="s">
        <v>6</v>
      </c>
      <c r="E14" s="15">
        <f t="shared" si="0"/>
        <v>79.597384982467815</v>
      </c>
      <c r="F14" s="109">
        <f t="shared" si="0"/>
        <v>79.597384982467815</v>
      </c>
      <c r="G14" s="110" t="s">
        <v>5</v>
      </c>
      <c r="H14" s="108">
        <f t="shared" si="1"/>
        <v>98.858911059284324</v>
      </c>
      <c r="I14" s="26">
        <f t="shared" si="2"/>
        <v>98.958911059284318</v>
      </c>
      <c r="J14" s="22" t="s">
        <v>5</v>
      </c>
      <c r="K14" s="24">
        <f t="shared" si="3"/>
        <v>118.32043713610081</v>
      </c>
      <c r="L14" s="17"/>
      <c r="M14" s="19" t="s">
        <v>7</v>
      </c>
      <c r="N14" s="37">
        <f t="shared" si="4"/>
        <v>118.32043713610081</v>
      </c>
    </row>
    <row r="15" spans="1:14" ht="26.1" customHeight="1">
      <c r="A15" s="2">
        <f t="shared" ref="A15:A37" si="10">A14+1</f>
        <v>56</v>
      </c>
      <c r="B15" s="13" t="str">
        <f t="shared" si="8"/>
        <v>4' 8"</v>
      </c>
      <c r="C15" s="46">
        <f t="shared" si="9"/>
        <v>142.24</v>
      </c>
      <c r="D15" s="39" t="s">
        <v>6</v>
      </c>
      <c r="E15" s="15">
        <f t="shared" si="0"/>
        <v>82.518148530584867</v>
      </c>
      <c r="F15" s="109">
        <f t="shared" si="0"/>
        <v>82.518148530584867</v>
      </c>
      <c r="G15" s="110" t="s">
        <v>5</v>
      </c>
      <c r="H15" s="108">
        <f t="shared" si="1"/>
        <v>102.49013060559199</v>
      </c>
      <c r="I15" s="26">
        <f t="shared" si="2"/>
        <v>102.59013060559198</v>
      </c>
      <c r="J15" s="22" t="s">
        <v>5</v>
      </c>
      <c r="K15" s="24">
        <f t="shared" si="3"/>
        <v>122.66211268059911</v>
      </c>
      <c r="L15" s="17"/>
      <c r="M15" s="19" t="s">
        <v>7</v>
      </c>
      <c r="N15" s="37">
        <f t="shared" si="4"/>
        <v>122.66211268059911</v>
      </c>
    </row>
    <row r="16" spans="1:14" ht="26.1" customHeight="1">
      <c r="A16" s="2">
        <f t="shared" si="10"/>
        <v>57</v>
      </c>
      <c r="B16" s="13" t="str">
        <f t="shared" si="8"/>
        <v>4' 9"</v>
      </c>
      <c r="C16" s="46">
        <f t="shared" si="9"/>
        <v>144.78</v>
      </c>
      <c r="D16" s="39" t="s">
        <v>6</v>
      </c>
      <c r="E16" s="15">
        <f t="shared" si="0"/>
        <v>85.491538448938186</v>
      </c>
      <c r="F16" s="109">
        <f t="shared" si="0"/>
        <v>85.491538448938186</v>
      </c>
      <c r="G16" s="110" t="s">
        <v>5</v>
      </c>
      <c r="H16" s="108">
        <f t="shared" si="1"/>
        <v>106.18677753111234</v>
      </c>
      <c r="I16" s="26">
        <f t="shared" si="2"/>
        <v>106.28677753111234</v>
      </c>
      <c r="J16" s="22" t="s">
        <v>5</v>
      </c>
      <c r="K16" s="24">
        <f t="shared" si="3"/>
        <v>127.0820166132865</v>
      </c>
      <c r="L16" s="17"/>
      <c r="M16" s="19" t="s">
        <v>7</v>
      </c>
      <c r="N16" s="37">
        <f t="shared" si="4"/>
        <v>127.0820166132865</v>
      </c>
    </row>
    <row r="17" spans="1:14" ht="26.1" customHeight="1">
      <c r="A17" s="2">
        <f t="shared" si="10"/>
        <v>58</v>
      </c>
      <c r="B17" s="13" t="str">
        <f t="shared" si="8"/>
        <v>4' 10"</v>
      </c>
      <c r="C17" s="46">
        <f t="shared" si="9"/>
        <v>147.32</v>
      </c>
      <c r="D17" s="39" t="s">
        <v>6</v>
      </c>
      <c r="E17" s="15">
        <f t="shared" si="0"/>
        <v>88.51755473752786</v>
      </c>
      <c r="F17" s="109">
        <f t="shared" si="0"/>
        <v>88.51755473752786</v>
      </c>
      <c r="G17" s="110" t="s">
        <v>5</v>
      </c>
      <c r="H17" s="108">
        <f t="shared" si="1"/>
        <v>109.94885183584545</v>
      </c>
      <c r="I17" s="26">
        <f t="shared" ref="I17:I37" si="11">CONVERT(I$3*($C17/100)^2,"kg","lbm")</f>
        <v>110.04885183584544</v>
      </c>
      <c r="J17" s="22" t="s">
        <v>5</v>
      </c>
      <c r="K17" s="24">
        <f t="shared" si="3"/>
        <v>131.58014893416302</v>
      </c>
      <c r="L17" s="17"/>
      <c r="M17" s="19" t="s">
        <v>7</v>
      </c>
      <c r="N17" s="37">
        <f t="shared" si="4"/>
        <v>131.58014893416302</v>
      </c>
    </row>
    <row r="18" spans="1:14" ht="26.1" customHeight="1">
      <c r="A18" s="2">
        <f t="shared" si="10"/>
        <v>59</v>
      </c>
      <c r="B18" s="13" t="str">
        <f t="shared" si="8"/>
        <v>4' 11"</v>
      </c>
      <c r="C18" s="46">
        <f t="shared" si="9"/>
        <v>149.85999999999999</v>
      </c>
      <c r="D18" s="39" t="s">
        <v>6</v>
      </c>
      <c r="E18" s="15">
        <f t="shared" si="0"/>
        <v>91.596197396353901</v>
      </c>
      <c r="F18" s="109">
        <f t="shared" si="0"/>
        <v>91.596197396353901</v>
      </c>
      <c r="G18" s="110" t="s">
        <v>5</v>
      </c>
      <c r="H18" s="108">
        <f t="shared" si="1"/>
        <v>113.77635351979133</v>
      </c>
      <c r="I18" s="26">
        <f t="shared" si="11"/>
        <v>113.87635351979132</v>
      </c>
      <c r="J18" s="22" t="s">
        <v>5</v>
      </c>
      <c r="K18" s="24">
        <f t="shared" si="3"/>
        <v>136.15650964322876</v>
      </c>
      <c r="L18" s="17"/>
      <c r="M18" s="19" t="s">
        <v>7</v>
      </c>
      <c r="N18" s="37">
        <f t="shared" si="4"/>
        <v>136.15650964322876</v>
      </c>
    </row>
    <row r="19" spans="1:14" ht="26.1" customHeight="1">
      <c r="A19" s="2">
        <f t="shared" si="10"/>
        <v>60</v>
      </c>
      <c r="B19" s="13" t="str">
        <f t="shared" si="8"/>
        <v>5' 0"</v>
      </c>
      <c r="C19" s="46">
        <f t="shared" si="9"/>
        <v>152.4</v>
      </c>
      <c r="D19" s="39" t="s">
        <v>6</v>
      </c>
      <c r="E19" s="15">
        <f t="shared" si="0"/>
        <v>94.727466425416296</v>
      </c>
      <c r="F19" s="109">
        <f t="shared" si="0"/>
        <v>94.727466425416296</v>
      </c>
      <c r="G19" s="110" t="s">
        <v>5</v>
      </c>
      <c r="H19" s="108">
        <f t="shared" si="1"/>
        <v>117.66928258294999</v>
      </c>
      <c r="I19" s="26">
        <f t="shared" si="11"/>
        <v>117.76928258294998</v>
      </c>
      <c r="J19" s="22" t="s">
        <v>5</v>
      </c>
      <c r="K19" s="24">
        <f t="shared" si="3"/>
        <v>140.81109874048366</v>
      </c>
      <c r="L19" s="17"/>
      <c r="M19" s="19" t="s">
        <v>7</v>
      </c>
      <c r="N19" s="37">
        <f t="shared" si="4"/>
        <v>140.81109874048366</v>
      </c>
    </row>
    <row r="20" spans="1:14" ht="26.1" customHeight="1">
      <c r="A20" s="2">
        <f t="shared" si="10"/>
        <v>61</v>
      </c>
      <c r="B20" s="13" t="str">
        <f t="shared" si="8"/>
        <v>5' 1"</v>
      </c>
      <c r="C20" s="46">
        <f t="shared" si="9"/>
        <v>154.94</v>
      </c>
      <c r="D20" s="39" t="s">
        <v>6</v>
      </c>
      <c r="E20" s="15">
        <f t="shared" si="0"/>
        <v>97.911361824714973</v>
      </c>
      <c r="F20" s="109">
        <f t="shared" si="0"/>
        <v>97.911361824714973</v>
      </c>
      <c r="G20" s="110" t="s">
        <v>5</v>
      </c>
      <c r="H20" s="108">
        <f t="shared" si="1"/>
        <v>121.62763902532133</v>
      </c>
      <c r="I20" s="26">
        <f t="shared" si="11"/>
        <v>121.72763902532132</v>
      </c>
      <c r="J20" s="22" t="s">
        <v>5</v>
      </c>
      <c r="K20" s="24">
        <f t="shared" si="3"/>
        <v>145.54391622592769</v>
      </c>
      <c r="L20" s="17"/>
      <c r="M20" s="19" t="s">
        <v>7</v>
      </c>
      <c r="N20" s="37">
        <f t="shared" si="4"/>
        <v>145.54391622592769</v>
      </c>
    </row>
    <row r="21" spans="1:14" ht="26.1" customHeight="1">
      <c r="A21" s="2">
        <f t="shared" si="10"/>
        <v>62</v>
      </c>
      <c r="B21" s="13" t="str">
        <f t="shared" si="8"/>
        <v>5' 2"</v>
      </c>
      <c r="C21" s="46">
        <f t="shared" si="9"/>
        <v>157.47999999999999</v>
      </c>
      <c r="D21" s="39" t="s">
        <v>6</v>
      </c>
      <c r="E21" s="15">
        <f t="shared" si="0"/>
        <v>101.14788359425005</v>
      </c>
      <c r="F21" s="109">
        <f t="shared" si="0"/>
        <v>101.14788359425005</v>
      </c>
      <c r="G21" s="110" t="s">
        <v>5</v>
      </c>
      <c r="H21" s="108">
        <f t="shared" si="1"/>
        <v>125.65142284690548</v>
      </c>
      <c r="I21" s="26">
        <f t="shared" si="11"/>
        <v>125.75142284690547</v>
      </c>
      <c r="J21" s="22" t="s">
        <v>5</v>
      </c>
      <c r="K21" s="24">
        <f t="shared" si="3"/>
        <v>150.35496209956091</v>
      </c>
      <c r="L21" s="17"/>
      <c r="M21" s="19" t="s">
        <v>7</v>
      </c>
      <c r="N21" s="37">
        <f t="shared" si="4"/>
        <v>150.35496209956091</v>
      </c>
    </row>
    <row r="22" spans="1:14" ht="26.1" customHeight="1">
      <c r="A22" s="2">
        <f t="shared" si="10"/>
        <v>63</v>
      </c>
      <c r="B22" s="13" t="str">
        <f t="shared" si="8"/>
        <v>5' 3"</v>
      </c>
      <c r="C22" s="46">
        <f t="shared" si="9"/>
        <v>160.02000000000001</v>
      </c>
      <c r="D22" s="39" t="s">
        <v>6</v>
      </c>
      <c r="E22" s="15">
        <f t="shared" si="0"/>
        <v>104.43703173402146</v>
      </c>
      <c r="F22" s="109">
        <f t="shared" si="0"/>
        <v>104.43703173402146</v>
      </c>
      <c r="G22" s="110" t="s">
        <v>5</v>
      </c>
      <c r="H22" s="108">
        <f t="shared" si="1"/>
        <v>129.74063404770234</v>
      </c>
      <c r="I22" s="26">
        <f t="shared" si="11"/>
        <v>129.84063404770234</v>
      </c>
      <c r="J22" s="22" t="s">
        <v>5</v>
      </c>
      <c r="K22" s="24">
        <f t="shared" si="3"/>
        <v>155.24423636138323</v>
      </c>
      <c r="L22" s="17"/>
      <c r="M22" s="19" t="s">
        <v>7</v>
      </c>
      <c r="N22" s="37">
        <f t="shared" si="4"/>
        <v>155.24423636138323</v>
      </c>
    </row>
    <row r="23" spans="1:14" ht="26.1" customHeight="1">
      <c r="A23" s="2">
        <f t="shared" si="10"/>
        <v>64</v>
      </c>
      <c r="B23" s="13" t="str">
        <f t="shared" si="8"/>
        <v>5' 4"</v>
      </c>
      <c r="C23" s="46">
        <f t="shared" si="9"/>
        <v>162.56</v>
      </c>
      <c r="D23" s="39" t="s">
        <v>6</v>
      </c>
      <c r="E23" s="15">
        <f t="shared" si="0"/>
        <v>107.77880624402918</v>
      </c>
      <c r="F23" s="109">
        <f t="shared" si="0"/>
        <v>107.77880624402918</v>
      </c>
      <c r="G23" s="110" t="s">
        <v>5</v>
      </c>
      <c r="H23" s="108">
        <f t="shared" si="1"/>
        <v>133.89527262771196</v>
      </c>
      <c r="I23" s="26">
        <f t="shared" si="11"/>
        <v>133.99527262771196</v>
      </c>
      <c r="J23" s="22" t="s">
        <v>5</v>
      </c>
      <c r="K23" s="24">
        <f t="shared" si="3"/>
        <v>160.21173901139471</v>
      </c>
      <c r="L23" s="17"/>
      <c r="M23" s="19" t="s">
        <v>7</v>
      </c>
      <c r="N23" s="37">
        <f t="shared" si="4"/>
        <v>160.21173901139471</v>
      </c>
    </row>
    <row r="24" spans="1:14" ht="26.1" customHeight="1">
      <c r="A24" s="2">
        <f t="shared" si="10"/>
        <v>65</v>
      </c>
      <c r="B24" s="13" t="str">
        <f t="shared" si="8"/>
        <v>5' 5"</v>
      </c>
      <c r="C24" s="46">
        <f t="shared" si="9"/>
        <v>165.1</v>
      </c>
      <c r="D24" s="39" t="s">
        <v>6</v>
      </c>
      <c r="E24" s="15">
        <f t="shared" si="0"/>
        <v>111.17320712427328</v>
      </c>
      <c r="F24" s="109">
        <f t="shared" si="0"/>
        <v>111.17320712427328</v>
      </c>
      <c r="G24" s="110" t="s">
        <v>5</v>
      </c>
      <c r="H24" s="108">
        <f t="shared" si="1"/>
        <v>138.11533858693437</v>
      </c>
      <c r="I24" s="26">
        <f t="shared" si="11"/>
        <v>138.21533858693437</v>
      </c>
      <c r="J24" s="22" t="s">
        <v>5</v>
      </c>
      <c r="K24" s="24">
        <f t="shared" si="3"/>
        <v>165.25747004959544</v>
      </c>
      <c r="L24" s="17"/>
      <c r="M24" s="19" t="s">
        <v>7</v>
      </c>
      <c r="N24" s="37">
        <f t="shared" si="4"/>
        <v>165.25747004959544</v>
      </c>
    </row>
    <row r="25" spans="1:14" ht="26.1" customHeight="1">
      <c r="A25" s="2">
        <f t="shared" si="10"/>
        <v>66</v>
      </c>
      <c r="B25" s="13" t="str">
        <f t="shared" si="8"/>
        <v>5' 6"</v>
      </c>
      <c r="C25" s="46">
        <f t="shared" si="9"/>
        <v>167.64</v>
      </c>
      <c r="D25" s="39" t="s">
        <v>6</v>
      </c>
      <c r="E25" s="15">
        <f t="shared" si="0"/>
        <v>114.62023437475369</v>
      </c>
      <c r="F25" s="109">
        <f t="shared" si="0"/>
        <v>114.62023437475369</v>
      </c>
      <c r="G25" s="110" t="s">
        <v>5</v>
      </c>
      <c r="H25" s="108">
        <f t="shared" si="1"/>
        <v>142.40083192536949</v>
      </c>
      <c r="I25" s="26">
        <f t="shared" si="11"/>
        <v>142.50083192536948</v>
      </c>
      <c r="J25" s="22" t="s">
        <v>5</v>
      </c>
      <c r="K25" s="24">
        <f t="shared" si="3"/>
        <v>170.38142947598519</v>
      </c>
      <c r="L25" s="17"/>
      <c r="M25" s="19" t="s">
        <v>7</v>
      </c>
      <c r="N25" s="37">
        <f t="shared" si="4"/>
        <v>170.38142947598519</v>
      </c>
    </row>
    <row r="26" spans="1:14" ht="26.1" customHeight="1">
      <c r="A26" s="2">
        <f t="shared" si="10"/>
        <v>67</v>
      </c>
      <c r="B26" s="13" t="str">
        <f t="shared" si="8"/>
        <v>5' 7"</v>
      </c>
      <c r="C26" s="46">
        <f t="shared" si="9"/>
        <v>170.18</v>
      </c>
      <c r="D26" s="39" t="s">
        <v>6</v>
      </c>
      <c r="E26" s="15">
        <f t="shared" si="0"/>
        <v>118.11988799547046</v>
      </c>
      <c r="F26" s="109">
        <f t="shared" si="0"/>
        <v>118.11988799547046</v>
      </c>
      <c r="G26" s="110" t="s">
        <v>5</v>
      </c>
      <c r="H26" s="108">
        <f t="shared" si="1"/>
        <v>146.75175264301734</v>
      </c>
      <c r="I26" s="26">
        <f t="shared" si="11"/>
        <v>146.85175264301733</v>
      </c>
      <c r="J26" s="22" t="s">
        <v>5</v>
      </c>
      <c r="K26" s="24">
        <f t="shared" si="3"/>
        <v>175.58361729056421</v>
      </c>
      <c r="L26" s="17"/>
      <c r="M26" s="19" t="s">
        <v>7</v>
      </c>
      <c r="N26" s="37">
        <f t="shared" si="4"/>
        <v>175.58361729056421</v>
      </c>
    </row>
    <row r="27" spans="1:14" ht="26.1" customHeight="1">
      <c r="A27" s="2">
        <f t="shared" si="10"/>
        <v>68</v>
      </c>
      <c r="B27" s="13" t="str">
        <f t="shared" si="8"/>
        <v>5' 8"</v>
      </c>
      <c r="C27" s="46">
        <f t="shared" si="9"/>
        <v>172.72</v>
      </c>
      <c r="D27" s="39" t="s">
        <v>6</v>
      </c>
      <c r="E27" s="15">
        <f t="shared" ref="E27:F37" si="12">CONVERT(E$3*($C27/100)^2,"kg","lbm")</f>
        <v>121.67216798642359</v>
      </c>
      <c r="F27" s="109">
        <f t="shared" si="12"/>
        <v>121.67216798642359</v>
      </c>
      <c r="G27" s="110" t="s">
        <v>5</v>
      </c>
      <c r="H27" s="108">
        <f t="shared" si="1"/>
        <v>151.16810073987796</v>
      </c>
      <c r="I27" s="26">
        <f t="shared" si="11"/>
        <v>151.26810073987795</v>
      </c>
      <c r="J27" s="22" t="s">
        <v>5</v>
      </c>
      <c r="K27" s="24">
        <f t="shared" si="3"/>
        <v>180.86403349333236</v>
      </c>
      <c r="L27" s="17"/>
      <c r="M27" s="19" t="s">
        <v>7</v>
      </c>
      <c r="N27" s="37">
        <f t="shared" si="4"/>
        <v>180.86403349333236</v>
      </c>
    </row>
    <row r="28" spans="1:14" ht="26.1" customHeight="1">
      <c r="A28" s="2">
        <f t="shared" si="10"/>
        <v>69</v>
      </c>
      <c r="B28" s="13" t="str">
        <f t="shared" si="8"/>
        <v>5' 9"</v>
      </c>
      <c r="C28" s="46">
        <f t="shared" si="9"/>
        <v>175.26</v>
      </c>
      <c r="D28" s="39" t="s">
        <v>6</v>
      </c>
      <c r="E28" s="15">
        <f t="shared" si="12"/>
        <v>125.27707434761304</v>
      </c>
      <c r="F28" s="109">
        <f t="shared" si="12"/>
        <v>125.27707434761304</v>
      </c>
      <c r="G28" s="110" t="s">
        <v>5</v>
      </c>
      <c r="H28" s="108">
        <f t="shared" si="1"/>
        <v>155.64987621595137</v>
      </c>
      <c r="I28" s="26">
        <f t="shared" si="11"/>
        <v>155.74987621595136</v>
      </c>
      <c r="J28" s="22" t="s">
        <v>5</v>
      </c>
      <c r="K28" s="24">
        <f t="shared" si="3"/>
        <v>186.22267808428964</v>
      </c>
      <c r="L28" s="17"/>
      <c r="M28" s="19" t="s">
        <v>7</v>
      </c>
      <c r="N28" s="37">
        <f t="shared" si="4"/>
        <v>186.22267808428964</v>
      </c>
    </row>
    <row r="29" spans="1:14" ht="26.1" customHeight="1">
      <c r="A29" s="2">
        <f t="shared" si="10"/>
        <v>70</v>
      </c>
      <c r="B29" s="13" t="str">
        <f t="shared" si="8"/>
        <v>5' 10"</v>
      </c>
      <c r="C29" s="46">
        <f t="shared" si="9"/>
        <v>177.8</v>
      </c>
      <c r="D29" s="39" t="s">
        <v>6</v>
      </c>
      <c r="E29" s="15">
        <f t="shared" si="12"/>
        <v>128.93460707903884</v>
      </c>
      <c r="F29" s="109">
        <f t="shared" si="12"/>
        <v>128.93460707903884</v>
      </c>
      <c r="G29" s="110" t="s">
        <v>5</v>
      </c>
      <c r="H29" s="108">
        <f t="shared" si="1"/>
        <v>160.19707907123748</v>
      </c>
      <c r="I29" s="26">
        <f t="shared" si="11"/>
        <v>160.29707907123748</v>
      </c>
      <c r="J29" s="22" t="s">
        <v>5</v>
      </c>
      <c r="K29" s="24">
        <f t="shared" ref="K29:K37" si="13">CONVERT(K$3*($C29/100)^2,"kg","lbm")</f>
        <v>191.65955106343611</v>
      </c>
      <c r="L29" s="17"/>
      <c r="M29" s="19" t="s">
        <v>7</v>
      </c>
      <c r="N29" s="37">
        <f t="shared" si="4"/>
        <v>191.65955106343611</v>
      </c>
    </row>
    <row r="30" spans="1:14" ht="26.1" customHeight="1">
      <c r="A30" s="2">
        <f t="shared" si="10"/>
        <v>71</v>
      </c>
      <c r="B30" s="13" t="str">
        <f t="shared" si="8"/>
        <v>5' 11"</v>
      </c>
      <c r="C30" s="46">
        <f t="shared" si="9"/>
        <v>180.33999999999997</v>
      </c>
      <c r="D30" s="39" t="s">
        <v>6</v>
      </c>
      <c r="E30" s="15">
        <f t="shared" si="12"/>
        <v>132.64476618070088</v>
      </c>
      <c r="F30" s="109">
        <f t="shared" si="12"/>
        <v>132.64476618070088</v>
      </c>
      <c r="G30" s="110" t="s">
        <v>5</v>
      </c>
      <c r="H30" s="108">
        <f t="shared" si="1"/>
        <v>164.80970930573628</v>
      </c>
      <c r="I30" s="26">
        <f t="shared" si="11"/>
        <v>164.90970930573627</v>
      </c>
      <c r="J30" s="22" t="s">
        <v>5</v>
      </c>
      <c r="K30" s="24">
        <f t="shared" si="13"/>
        <v>197.1746524307716</v>
      </c>
      <c r="L30" s="17"/>
      <c r="M30" s="19" t="s">
        <v>7</v>
      </c>
      <c r="N30" s="37">
        <f t="shared" si="4"/>
        <v>197.1746524307716</v>
      </c>
    </row>
    <row r="31" spans="1:14" ht="26.1" customHeight="1">
      <c r="A31" s="2">
        <f t="shared" si="10"/>
        <v>72</v>
      </c>
      <c r="B31" s="13" t="str">
        <f t="shared" ref="B31:B37" si="14">INT(A31/12)&amp;"' "&amp;TEXT(12*(A31/12-INT(A31/12)),"# #/#")&amp;CHAR(34)</f>
        <v>6' 0"</v>
      </c>
      <c r="C31" s="46">
        <f t="shared" ref="C31:C36" si="15">CONVERT(A31,"in","cm")</f>
        <v>182.88</v>
      </c>
      <c r="D31" s="39" t="s">
        <v>6</v>
      </c>
      <c r="E31" s="15">
        <f t="shared" si="12"/>
        <v>136.40755165259944</v>
      </c>
      <c r="F31" s="109">
        <f t="shared" si="12"/>
        <v>136.40755165259944</v>
      </c>
      <c r="G31" s="110" t="s">
        <v>5</v>
      </c>
      <c r="H31" s="108">
        <f t="shared" si="1"/>
        <v>169.48776691944795</v>
      </c>
      <c r="I31" s="26">
        <f t="shared" si="11"/>
        <v>169.58776691944794</v>
      </c>
      <c r="J31" s="22" t="s">
        <v>5</v>
      </c>
      <c r="K31" s="24">
        <f t="shared" si="13"/>
        <v>202.76798218629645</v>
      </c>
      <c r="L31" s="17"/>
      <c r="M31" s="19" t="s">
        <v>7</v>
      </c>
      <c r="N31" s="37">
        <f t="shared" si="4"/>
        <v>202.76798218629645</v>
      </c>
    </row>
    <row r="32" spans="1:14" ht="26.1" customHeight="1">
      <c r="A32" s="2">
        <f t="shared" si="10"/>
        <v>73</v>
      </c>
      <c r="B32" s="13" t="str">
        <f t="shared" si="14"/>
        <v>6' 1"</v>
      </c>
      <c r="C32" s="46">
        <f t="shared" si="15"/>
        <v>185.42000000000002</v>
      </c>
      <c r="D32" s="39" t="s">
        <v>6</v>
      </c>
      <c r="E32" s="15">
        <f t="shared" si="12"/>
        <v>140.22296349473427</v>
      </c>
      <c r="F32" s="109">
        <f t="shared" si="12"/>
        <v>140.22296349473427</v>
      </c>
      <c r="G32" s="110" t="s">
        <v>5</v>
      </c>
      <c r="H32" s="108">
        <f t="shared" si="1"/>
        <v>174.23125191237233</v>
      </c>
      <c r="I32" s="26">
        <f t="shared" si="11"/>
        <v>174.33125191237232</v>
      </c>
      <c r="J32" s="22" t="s">
        <v>5</v>
      </c>
      <c r="K32" s="24">
        <f t="shared" si="13"/>
        <v>208.43954033001037</v>
      </c>
      <c r="L32" s="17"/>
      <c r="M32" s="19" t="s">
        <v>7</v>
      </c>
      <c r="N32" s="37">
        <f t="shared" si="4"/>
        <v>208.43954033001037</v>
      </c>
    </row>
    <row r="33" spans="1:14" ht="26.1" customHeight="1">
      <c r="A33" s="2">
        <f t="shared" si="10"/>
        <v>74</v>
      </c>
      <c r="B33" s="13" t="str">
        <f t="shared" si="14"/>
        <v>6' 2"</v>
      </c>
      <c r="C33" s="46">
        <f t="shared" si="15"/>
        <v>187.95999999999998</v>
      </c>
      <c r="D33" s="39" t="s">
        <v>6</v>
      </c>
      <c r="E33" s="15">
        <f t="shared" si="12"/>
        <v>144.09100170710539</v>
      </c>
      <c r="F33" s="109">
        <f t="shared" si="12"/>
        <v>144.09100170710539</v>
      </c>
      <c r="G33" s="110" t="s">
        <v>5</v>
      </c>
      <c r="H33" s="108">
        <f t="shared" si="1"/>
        <v>179.04016428450942</v>
      </c>
      <c r="I33" s="26">
        <f t="shared" si="11"/>
        <v>179.14016428450941</v>
      </c>
      <c r="J33" s="22" t="s">
        <v>5</v>
      </c>
      <c r="K33" s="24">
        <f t="shared" si="13"/>
        <v>214.18932686191343</v>
      </c>
      <c r="L33" s="17"/>
      <c r="M33" s="19" t="s">
        <v>7</v>
      </c>
      <c r="N33" s="37">
        <f t="shared" si="4"/>
        <v>214.18932686191343</v>
      </c>
    </row>
    <row r="34" spans="1:14" ht="26.1" customHeight="1">
      <c r="A34" s="2">
        <f t="shared" si="10"/>
        <v>75</v>
      </c>
      <c r="B34" s="13" t="str">
        <f t="shared" si="14"/>
        <v>6' 3"</v>
      </c>
      <c r="C34" s="46">
        <f t="shared" si="15"/>
        <v>190.5</v>
      </c>
      <c r="D34" s="39" t="s">
        <v>6</v>
      </c>
      <c r="E34" s="15">
        <f t="shared" si="12"/>
        <v>148.01166628971293</v>
      </c>
      <c r="F34" s="109">
        <f t="shared" si="12"/>
        <v>148.01166628971293</v>
      </c>
      <c r="G34" s="110" t="s">
        <v>5</v>
      </c>
      <c r="H34" s="108">
        <f t="shared" si="1"/>
        <v>183.91450403585932</v>
      </c>
      <c r="I34" s="26">
        <f t="shared" si="11"/>
        <v>184.01450403585932</v>
      </c>
      <c r="J34" s="22" t="s">
        <v>5</v>
      </c>
      <c r="K34" s="24">
        <f t="shared" si="13"/>
        <v>220.0173417820057</v>
      </c>
      <c r="L34" s="17"/>
      <c r="M34" s="19" t="s">
        <v>7</v>
      </c>
      <c r="N34" s="37">
        <f t="shared" si="4"/>
        <v>220.0173417820057</v>
      </c>
    </row>
    <row r="35" spans="1:14" ht="26.1" customHeight="1">
      <c r="A35" s="2">
        <f t="shared" si="10"/>
        <v>76</v>
      </c>
      <c r="B35" s="13" t="str">
        <f t="shared" si="14"/>
        <v>6' 4"</v>
      </c>
      <c r="C35" s="46">
        <f t="shared" si="15"/>
        <v>193.04</v>
      </c>
      <c r="D35" s="39" t="s">
        <v>6</v>
      </c>
      <c r="E35" s="15">
        <f t="shared" si="12"/>
        <v>151.98495724255679</v>
      </c>
      <c r="F35" s="109">
        <f t="shared" si="12"/>
        <v>151.98495724255679</v>
      </c>
      <c r="G35" s="110" t="s">
        <v>5</v>
      </c>
      <c r="H35" s="108">
        <f t="shared" si="1"/>
        <v>188.85427116642194</v>
      </c>
      <c r="I35" s="26">
        <f t="shared" si="11"/>
        <v>188.95427116642193</v>
      </c>
      <c r="J35" s="22" t="s">
        <v>5</v>
      </c>
      <c r="K35" s="24">
        <f t="shared" si="13"/>
        <v>225.92358509028711</v>
      </c>
      <c r="L35" s="17"/>
      <c r="M35" s="19" t="s">
        <v>7</v>
      </c>
      <c r="N35" s="37">
        <f t="shared" si="4"/>
        <v>225.92358509028711</v>
      </c>
    </row>
    <row r="36" spans="1:14" ht="26.1" customHeight="1">
      <c r="A36" s="2">
        <f t="shared" si="10"/>
        <v>77</v>
      </c>
      <c r="B36" s="13" t="str">
        <f t="shared" si="14"/>
        <v>6' 5"</v>
      </c>
      <c r="C36" s="46">
        <f t="shared" si="15"/>
        <v>195.57999999999998</v>
      </c>
      <c r="D36" s="39" t="s">
        <v>6</v>
      </c>
      <c r="E36" s="15">
        <f t="shared" si="12"/>
        <v>156.01087456563693</v>
      </c>
      <c r="F36" s="109">
        <f t="shared" si="12"/>
        <v>156.01087456563693</v>
      </c>
      <c r="G36" s="110" t="s">
        <v>5</v>
      </c>
      <c r="H36" s="108">
        <f t="shared" si="1"/>
        <v>193.85946567619726</v>
      </c>
      <c r="I36" s="26">
        <f t="shared" si="11"/>
        <v>193.95946567619725</v>
      </c>
      <c r="J36" s="22" t="s">
        <v>5</v>
      </c>
      <c r="K36" s="24">
        <f t="shared" si="13"/>
        <v>231.90805678675761</v>
      </c>
      <c r="L36" s="17"/>
      <c r="M36" s="19" t="s">
        <v>7</v>
      </c>
      <c r="N36" s="37">
        <f t="shared" si="4"/>
        <v>231.90805678675761</v>
      </c>
    </row>
    <row r="37" spans="1:14" ht="26.1" customHeight="1" thickBot="1">
      <c r="A37" s="2">
        <f t="shared" si="10"/>
        <v>78</v>
      </c>
      <c r="B37" s="14" t="str">
        <f t="shared" si="14"/>
        <v>6' 6"</v>
      </c>
      <c r="C37" s="47">
        <f t="shared" ref="C37" si="16">CONVERT(A37,"in","cm")</f>
        <v>198.12</v>
      </c>
      <c r="D37" s="40" t="s">
        <v>6</v>
      </c>
      <c r="E37" s="16">
        <f t="shared" si="12"/>
        <v>160.08941825895351</v>
      </c>
      <c r="F37" s="111">
        <f t="shared" si="12"/>
        <v>160.08941825895351</v>
      </c>
      <c r="G37" s="112" t="s">
        <v>5</v>
      </c>
      <c r="H37" s="113">
        <f t="shared" si="1"/>
        <v>198.93008756518546</v>
      </c>
      <c r="I37" s="27">
        <f t="shared" si="11"/>
        <v>199.03008756518545</v>
      </c>
      <c r="J37" s="23" t="s">
        <v>5</v>
      </c>
      <c r="K37" s="25">
        <f t="shared" si="13"/>
        <v>237.97075687141742</v>
      </c>
      <c r="L37" s="18"/>
      <c r="M37" s="20" t="s">
        <v>7</v>
      </c>
      <c r="N37" s="38">
        <f t="shared" si="4"/>
        <v>237.97075687141742</v>
      </c>
    </row>
  </sheetData>
  <mergeCells count="17">
    <mergeCell ref="F2:H2"/>
    <mergeCell ref="I2:K2"/>
    <mergeCell ref="L2:N2"/>
    <mergeCell ref="B2:C3"/>
    <mergeCell ref="B1:N1"/>
    <mergeCell ref="D2:E2"/>
    <mergeCell ref="D6:E6"/>
    <mergeCell ref="F6:H6"/>
    <mergeCell ref="I6:K6"/>
    <mergeCell ref="L6:N6"/>
    <mergeCell ref="B4:B6"/>
    <mergeCell ref="C4:C6"/>
    <mergeCell ref="D4:N4"/>
    <mergeCell ref="F5:H5"/>
    <mergeCell ref="I5:K5"/>
    <mergeCell ref="D5:E5"/>
    <mergeCell ref="L5:N5"/>
  </mergeCells>
  <phoneticPr fontId="8" type="noConversion"/>
  <printOptions horizontalCentered="1"/>
  <pageMargins left="0.5" right="0.5" top="0.5" bottom="0.5" header="0.5" footer="0.5"/>
  <pageSetup scale="63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Ideal Weight (kg) </vt:lpstr>
      <vt:lpstr>Ideal Weight (lbs)</vt:lpstr>
      <vt:lpstr>'Ideal Weight (kg)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Tsoh</dc:creator>
  <cp:lastModifiedBy>Hy</cp:lastModifiedBy>
  <cp:lastPrinted>2015-03-13T03:00:38Z</cp:lastPrinted>
  <dcterms:created xsi:type="dcterms:W3CDTF">2014-01-05T19:46:33Z</dcterms:created>
  <dcterms:modified xsi:type="dcterms:W3CDTF">2015-03-13T03:01:57Z</dcterms:modified>
</cp:coreProperties>
</file>