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-Justin/Documents/Winter 2021/SURE Summer 2021/ABE-Stat/"/>
    </mc:Choice>
  </mc:AlternateContent>
  <xr:revisionPtr revIDLastSave="0" documentId="13_ncr:1_{303A328D-A146-924F-8E03-12C48A48E0A4}" xr6:coauthVersionLast="47" xr6:coauthVersionMax="47" xr10:uidLastSave="{00000000-0000-0000-0000-000000000000}"/>
  <bookViews>
    <workbookView xWindow="2780" yWindow="3500" windowWidth="25640" windowHeight="13480" xr2:uid="{3EA662D2-904B-614F-91DB-644945B4CB2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9" i="1" l="1"/>
  <c r="D58" i="1"/>
  <c r="E58" i="1" s="1"/>
  <c r="D57" i="1"/>
  <c r="E57" i="1" s="1"/>
  <c r="D56" i="1"/>
  <c r="E56" i="1" s="1"/>
  <c r="D55" i="1"/>
  <c r="E55" i="1" s="1"/>
  <c r="E54" i="1"/>
  <c r="D54" i="1"/>
  <c r="E53" i="1"/>
  <c r="D53" i="1"/>
  <c r="D52" i="1"/>
  <c r="E52" i="1" s="1"/>
  <c r="E51" i="1"/>
  <c r="D51" i="1"/>
  <c r="D50" i="1"/>
  <c r="E50" i="1" s="1"/>
  <c r="D49" i="1"/>
  <c r="E49" i="1" s="1"/>
  <c r="D48" i="1"/>
  <c r="E48" i="1" s="1"/>
  <c r="D47" i="1"/>
  <c r="E47" i="1" s="1"/>
  <c r="E46" i="1"/>
  <c r="D46" i="1"/>
  <c r="E45" i="1"/>
  <c r="D45" i="1"/>
  <c r="D44" i="1"/>
  <c r="E44" i="1" s="1"/>
  <c r="E43" i="1"/>
  <c r="D43" i="1"/>
  <c r="D42" i="1"/>
  <c r="E42" i="1" s="1"/>
  <c r="D41" i="1"/>
  <c r="E41" i="1" s="1"/>
  <c r="D40" i="1"/>
  <c r="E40" i="1" s="1"/>
  <c r="E39" i="1"/>
  <c r="D39" i="1"/>
  <c r="E38" i="1"/>
  <c r="D38" i="1"/>
  <c r="E37" i="1"/>
  <c r="D37" i="1"/>
  <c r="D36" i="1"/>
  <c r="E36" i="1" s="1"/>
  <c r="E35" i="1"/>
  <c r="D35" i="1"/>
  <c r="D34" i="1"/>
  <c r="E34" i="1" s="1"/>
  <c r="D33" i="1"/>
  <c r="E33" i="1" s="1"/>
  <c r="D32" i="1"/>
  <c r="E32" i="1" s="1"/>
  <c r="D31" i="1"/>
  <c r="E31" i="1" s="1"/>
  <c r="E30" i="1"/>
  <c r="D30" i="1"/>
  <c r="E29" i="1"/>
  <c r="D29" i="1"/>
  <c r="D28" i="1"/>
  <c r="E28" i="1" s="1"/>
  <c r="E27" i="1"/>
  <c r="D27" i="1"/>
  <c r="D26" i="1"/>
  <c r="E26" i="1" s="1"/>
  <c r="D25" i="1"/>
  <c r="E25" i="1" s="1"/>
  <c r="B25" i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D24" i="1"/>
  <c r="E24" i="1" s="1"/>
  <c r="B24" i="1"/>
  <c r="E23" i="1"/>
  <c r="D23" i="1"/>
  <c r="D22" i="1"/>
  <c r="E22" i="1" s="1"/>
  <c r="D21" i="1"/>
  <c r="E21" i="1" s="1"/>
  <c r="E20" i="1"/>
  <c r="D20" i="1"/>
  <c r="E19" i="1"/>
  <c r="D19" i="1"/>
  <c r="E18" i="1"/>
  <c r="D18" i="1"/>
  <c r="D17" i="1"/>
  <c r="E17" i="1" s="1"/>
  <c r="D16" i="1"/>
  <c r="E16" i="1" s="1"/>
  <c r="D15" i="1"/>
  <c r="E15" i="1" s="1"/>
  <c r="D14" i="1"/>
  <c r="E14" i="1" s="1"/>
  <c r="D13" i="1"/>
  <c r="E13" i="1" s="1"/>
  <c r="E12" i="1"/>
  <c r="D12" i="1"/>
  <c r="E11" i="1"/>
  <c r="D11" i="1"/>
  <c r="E10" i="1"/>
  <c r="D10" i="1"/>
  <c r="D9" i="1"/>
  <c r="E9" i="1" s="1"/>
  <c r="D8" i="1"/>
  <c r="E8" i="1" s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D7" i="1"/>
  <c r="E7" i="1" s="1"/>
  <c r="B7" i="1"/>
  <c r="D6" i="1"/>
  <c r="E6" i="1" s="1"/>
</calcChain>
</file>

<file path=xl/sharedStrings.xml><?xml version="1.0" encoding="utf-8"?>
<sst xmlns="http://schemas.openxmlformats.org/spreadsheetml/2006/main" count="500" uniqueCount="348">
  <si>
    <t>Ref</t>
  </si>
  <si>
    <t>Item</t>
  </si>
  <si>
    <t>Quantity</t>
  </si>
  <si>
    <t>for 50</t>
  </si>
  <si>
    <t>w overage</t>
  </si>
  <si>
    <t>Designator</t>
  </si>
  <si>
    <t>Mfctr. Part Number</t>
  </si>
  <si>
    <t>Description</t>
  </si>
  <si>
    <t>Value</t>
  </si>
  <si>
    <t>Package</t>
  </si>
  <si>
    <t>Type</t>
  </si>
  <si>
    <t>Manufacturer</t>
  </si>
  <si>
    <t>Distributor</t>
  </si>
  <si>
    <t>Dstbr. Part #</t>
  </si>
  <si>
    <t>PSTAT1</t>
  </si>
  <si>
    <t>A1</t>
  </si>
  <si>
    <t>ESP-12F</t>
  </si>
  <si>
    <t>ESP8266 WiFi Module</t>
  </si>
  <si>
    <t>Adafruit Industries</t>
  </si>
  <si>
    <t>Digikey</t>
  </si>
  <si>
    <t>1528-1438-ND</t>
  </si>
  <si>
    <t>PSTAT2</t>
  </si>
  <si>
    <t>A2</t>
  </si>
  <si>
    <t>CYBLE-014008-00</t>
  </si>
  <si>
    <t>RX TXRX MODULE BT TRC ANT SMD</t>
  </si>
  <si>
    <t>smt</t>
  </si>
  <si>
    <t>Cypress Semiconductor Corp</t>
  </si>
  <si>
    <t>428-3600-1-ND</t>
  </si>
  <si>
    <t>PSTAT3</t>
  </si>
  <si>
    <t>C1 - C17</t>
  </si>
  <si>
    <t>C0805C104K3RACTU</t>
  </si>
  <si>
    <t>CAP CER 0.1UF 25V 10% X7R 0805</t>
  </si>
  <si>
    <t>0.1 uF</t>
  </si>
  <si>
    <t>0805</t>
  </si>
  <si>
    <t>Kemet</t>
  </si>
  <si>
    <t>399-1168-1-ND</t>
  </si>
  <si>
    <t>PSTAT4</t>
  </si>
  <si>
    <t>C18 - C26</t>
  </si>
  <si>
    <t>C2012X5R1C106M085AC</t>
  </si>
  <si>
    <t>CAP CER 10UF 16V 20% X5R 0805</t>
  </si>
  <si>
    <t>10 uF</t>
  </si>
  <si>
    <t>TDK Corporation</t>
  </si>
  <si>
    <t>445-7645-2-ND</t>
  </si>
  <si>
    <t>PSTAT5</t>
  </si>
  <si>
    <t>C27 - C30</t>
  </si>
  <si>
    <t>C0805C222K5RACTU</t>
  </si>
  <si>
    <t>CAP CER 2200PF 50V X7R 0805</t>
  </si>
  <si>
    <t>2200pF</t>
  </si>
  <si>
    <t>0806</t>
  </si>
  <si>
    <t>KEMET</t>
  </si>
  <si>
    <t>399-1151-1-ND</t>
  </si>
  <si>
    <t>PSTAT6</t>
  </si>
  <si>
    <t>C31 - C33</t>
  </si>
  <si>
    <t>08055C103KAT2A</t>
  </si>
  <si>
    <t>CAP CER 10000PF 50V 10% X7R 0805</t>
  </si>
  <si>
    <t>10000 pF</t>
  </si>
  <si>
    <t>AVX Corporation</t>
  </si>
  <si>
    <t>478-1383-1-ND</t>
  </si>
  <si>
    <t>PSTAT7</t>
  </si>
  <si>
    <t>C34 - C36</t>
  </si>
  <si>
    <t>GRM219R61E475KA73D</t>
  </si>
  <si>
    <t>CAP CER 4.7UF 25V X5R 0805</t>
  </si>
  <si>
    <t>4.7 uF</t>
  </si>
  <si>
    <t>Murata Electronics North America</t>
  </si>
  <si>
    <t>490-12753-1-ND</t>
  </si>
  <si>
    <t>PSTAT8</t>
  </si>
  <si>
    <t>C37, C38</t>
  </si>
  <si>
    <t>CC0805JRX7R7BB224</t>
  </si>
  <si>
    <t>CAP CER 0.22UF 16V X7R 0805</t>
  </si>
  <si>
    <t>0.22 uF</t>
  </si>
  <si>
    <t>Yageo</t>
  </si>
  <si>
    <t>311-4267-1-ND</t>
  </si>
  <si>
    <t>PSTAT9</t>
  </si>
  <si>
    <t>C39</t>
  </si>
  <si>
    <t>08055A100FAT2A</t>
  </si>
  <si>
    <t>CAP CER 10PF 50V 1% NP0 0805</t>
  </si>
  <si>
    <t>10 pF</t>
  </si>
  <si>
    <t>478-10493-1-ND</t>
  </si>
  <si>
    <t>PSTAT10</t>
  </si>
  <si>
    <t>C40</t>
  </si>
  <si>
    <t>CAP ALUM POLY 47UF 20% 6.3V SMD</t>
  </si>
  <si>
    <t>47 uF</t>
  </si>
  <si>
    <t>7343</t>
  </si>
  <si>
    <t>Panasonic Electronic Components</t>
  </si>
  <si>
    <t>PSTAT11</t>
  </si>
  <si>
    <t>D1, D2</t>
  </si>
  <si>
    <t>PMEG6010ER,115</t>
  </si>
  <si>
    <t>DIODE SCHOTTKY 60V 1A SOD123W</t>
  </si>
  <si>
    <t>SOD123W</t>
  </si>
  <si>
    <t>Nexperia USA Inc.</t>
  </si>
  <si>
    <t>1727-5846-1-ND</t>
  </si>
  <si>
    <t>PSTAT12</t>
  </si>
  <si>
    <t>FB1 - FB6</t>
  </si>
  <si>
    <t>FERRITE BEAD 1.5 KOHM 0805 1LN</t>
  </si>
  <si>
    <t>Wurth Electronics Inc.</t>
  </si>
  <si>
    <t>732-4649-1-ND</t>
  </si>
  <si>
    <t>PSTAT13</t>
  </si>
  <si>
    <t>J1</t>
  </si>
  <si>
    <t>1771127</t>
  </si>
  <si>
    <t>CONN TERM BLK 5POS 2.5MM SMD</t>
  </si>
  <si>
    <t>Phoenix Contact</t>
  </si>
  <si>
    <t>277-2075-1-ND</t>
  </si>
  <si>
    <t>PSTAT14</t>
  </si>
  <si>
    <t>J2</t>
  </si>
  <si>
    <t>CONN TERM BLK 2POS 2.5MM SMD</t>
  </si>
  <si>
    <t>277-2072-1-ND</t>
  </si>
  <si>
    <t>PSTAT15</t>
  </si>
  <si>
    <t>J3</t>
  </si>
  <si>
    <t>629105136821</t>
  </si>
  <si>
    <t>CONN RCPT USB MICRO B R/A SMT</t>
  </si>
  <si>
    <t>732-3155-1-ND</t>
  </si>
  <si>
    <t>PSTAT16</t>
  </si>
  <si>
    <t>J4</t>
  </si>
  <si>
    <t>S2B-PH-SM4-TB(LF)(SN)</t>
  </si>
  <si>
    <t>CONN HEADER PH SIDE 2POS 2MM SMD</t>
  </si>
  <si>
    <t>JST Sales America Inc.</t>
  </si>
  <si>
    <t>455-1749-1-ND</t>
  </si>
  <si>
    <t>PSTAT17</t>
  </si>
  <si>
    <t>J5</t>
  </si>
  <si>
    <t>961106-6300-AR-PR</t>
  </si>
  <si>
    <t>CONN HEADER VERT 6POS GOLD SMD</t>
  </si>
  <si>
    <t>3M</t>
  </si>
  <si>
    <t>3M9488CT-ND</t>
  </si>
  <si>
    <t>PSTAT18</t>
  </si>
  <si>
    <t>J8</t>
  </si>
  <si>
    <t>1771101</t>
  </si>
  <si>
    <t>TERM BLK 3P TOP ENTRY 2.5MM SMD</t>
  </si>
  <si>
    <t>277-2073-1-ND</t>
  </si>
  <si>
    <t>PSTAT19</t>
  </si>
  <si>
    <t>LED1, LED2</t>
  </si>
  <si>
    <t>QBLP651-R</t>
  </si>
  <si>
    <t>LED RED CLEAR 1206 SMD</t>
  </si>
  <si>
    <t>1206</t>
  </si>
  <si>
    <t>QT Brightek (QTB)</t>
  </si>
  <si>
    <t>1516-1172-1-ND</t>
  </si>
  <si>
    <t>PSTAT20</t>
  </si>
  <si>
    <t>LED3</t>
  </si>
  <si>
    <t>150141M173100</t>
  </si>
  <si>
    <t>LED RGB CLEAR 1411 SMD</t>
  </si>
  <si>
    <t>Wurth Electronics Inc</t>
  </si>
  <si>
    <t>DigiKey</t>
  </si>
  <si>
    <t>732-4998-1-ND</t>
  </si>
  <si>
    <t>PSTAT21</t>
  </si>
  <si>
    <t>Q1 - Q5</t>
  </si>
  <si>
    <t>MOSFET N-CH 50V 220MA SOT-23</t>
  </si>
  <si>
    <t>SOT-23-3</t>
  </si>
  <si>
    <t>Fairchild Semiconductor</t>
  </si>
  <si>
    <t>PSTAT22</t>
  </si>
  <si>
    <t>Q6</t>
  </si>
  <si>
    <t>BSS84</t>
  </si>
  <si>
    <t>MOSFET P-CH 50V 130MA SOT-23</t>
  </si>
  <si>
    <t>BSS84CT-ND</t>
  </si>
  <si>
    <t>PSTAT23</t>
  </si>
  <si>
    <t>Q7 - Q9</t>
  </si>
  <si>
    <t>DMP2160UW-7</t>
  </si>
  <si>
    <t>MOSFET P-CH 20V 1.5A SOT-323</t>
  </si>
  <si>
    <t>Diodes Incorporated</t>
  </si>
  <si>
    <t>DMP2160UWDICT-ND</t>
  </si>
  <si>
    <t>PSTAT24</t>
  </si>
  <si>
    <t>R1 - R20</t>
  </si>
  <si>
    <t>ERJ-P06J103V</t>
  </si>
  <si>
    <t>RES 10K OHM 1/2W 5% 0805 SMD</t>
  </si>
  <si>
    <t>10 k</t>
  </si>
  <si>
    <t>P10KADCT-ND</t>
  </si>
  <si>
    <t>PSTAT25</t>
  </si>
  <si>
    <t>R21 - R26</t>
  </si>
  <si>
    <t>ERJ-P06J102V</t>
  </si>
  <si>
    <t>RES SMD 1K OHM 5% 1/2W 0805</t>
  </si>
  <si>
    <t>1 k</t>
  </si>
  <si>
    <t>P1.0KADCT-ND</t>
  </si>
  <si>
    <t>PSTAT26</t>
  </si>
  <si>
    <t>R27 - R30</t>
  </si>
  <si>
    <t>ERJ-6GEYJ223V</t>
  </si>
  <si>
    <t>RES SMD 22K OHM 5% 1/8W 0805</t>
  </si>
  <si>
    <t>22k</t>
  </si>
  <si>
    <t>P22KACT-ND</t>
  </si>
  <si>
    <t>PSTAT27</t>
  </si>
  <si>
    <t>R31 - R34</t>
  </si>
  <si>
    <t>ERA-6APB104V</t>
  </si>
  <si>
    <t>RES SMD 100K OHM 0.1% 1/8W 0805</t>
  </si>
  <si>
    <t>100k</t>
  </si>
  <si>
    <t>P100KAZCT-ND</t>
  </si>
  <si>
    <t>PSTAT28</t>
  </si>
  <si>
    <t>R35 - R37</t>
  </si>
  <si>
    <t>ERJ-P06J332V</t>
  </si>
  <si>
    <t>RES SMD 3.3K OHM 5% 1/2W 0805</t>
  </si>
  <si>
    <t>3.3k</t>
  </si>
  <si>
    <t>P3.3KADCT-ND</t>
  </si>
  <si>
    <t>PSTAT29</t>
  </si>
  <si>
    <t>R38 - R40</t>
  </si>
  <si>
    <t>ERA-6AEB103V</t>
  </si>
  <si>
    <t>RES SMD 10K OHM 0.1% 1/8W 0805</t>
  </si>
  <si>
    <t>10k</t>
  </si>
  <si>
    <t>P10KDACT-ND</t>
  </si>
  <si>
    <t>PSTAT30</t>
  </si>
  <si>
    <t>R41, R42</t>
  </si>
  <si>
    <t>RG2012P-105-B-T5</t>
  </si>
  <si>
    <t>RES SMD 1M OHM 0.1% 1/8W 0805</t>
  </si>
  <si>
    <t>1M</t>
  </si>
  <si>
    <t>RG20P1.0MBCT-ND</t>
  </si>
  <si>
    <t>PSTAT31</t>
  </si>
  <si>
    <t>R43, R44</t>
  </si>
  <si>
    <t>ERJ-P6WJ101V</t>
  </si>
  <si>
    <t>RES SMD 100 OHM 5% 1/2W 0805</t>
  </si>
  <si>
    <t>100W</t>
  </si>
  <si>
    <t>P16942CT-ND</t>
  </si>
  <si>
    <t>PSTAT32</t>
  </si>
  <si>
    <t>R45</t>
  </si>
  <si>
    <t>ERA-6AEB102V</t>
  </si>
  <si>
    <t>RES SMD 1K OHM 0.1% 1/8W 0805</t>
  </si>
  <si>
    <t>1k</t>
  </si>
  <si>
    <t>P1.0KDACT-ND</t>
  </si>
  <si>
    <t>PSTAT33</t>
  </si>
  <si>
    <t>R46</t>
  </si>
  <si>
    <t>ERJ-P06J202V</t>
  </si>
  <si>
    <t>RES SMD 2K OHM 5% 1/2W 0805</t>
  </si>
  <si>
    <t>2k</t>
  </si>
  <si>
    <t>P2.0KADCT-ND</t>
  </si>
  <si>
    <t>PSTAT34</t>
  </si>
  <si>
    <t>R47</t>
  </si>
  <si>
    <t>ERJ-P06J333V</t>
  </si>
  <si>
    <t>RES SMD 33K OHM 5% 1/2W 0805</t>
  </si>
  <si>
    <t>33k</t>
  </si>
  <si>
    <t>P33KADCT-ND</t>
  </si>
  <si>
    <t>PSTAT35</t>
  </si>
  <si>
    <t>R48</t>
  </si>
  <si>
    <t>ERJ-1TYJ2R0U</t>
  </si>
  <si>
    <t>RES SMD 2 OHM 5% 1W 2512</t>
  </si>
  <si>
    <t>2W</t>
  </si>
  <si>
    <t>2512</t>
  </si>
  <si>
    <t>PT2.0XCT-ND</t>
  </si>
  <si>
    <t>PSTAT36</t>
  </si>
  <si>
    <t>S1 - S3</t>
  </si>
  <si>
    <t>SWITCH PUSH SPST-NO 0.1A 35V</t>
  </si>
  <si>
    <t>RAFI USA</t>
  </si>
  <si>
    <t>PSTAT37</t>
  </si>
  <si>
    <t>U1</t>
  </si>
  <si>
    <t>MCP73831T-2ACI/OT</t>
  </si>
  <si>
    <t>IC CONTROLLR LI-ION 4.2V SOT23-5</t>
  </si>
  <si>
    <t>SOT23-5</t>
  </si>
  <si>
    <t>Microchip Technology</t>
  </si>
  <si>
    <t>MCP73831T-2ACI/OTCT-ND</t>
  </si>
  <si>
    <t>PSTAT38</t>
  </si>
  <si>
    <t>U2</t>
  </si>
  <si>
    <t>IC REG LINEAR 3.3V 600MA SOT223</t>
  </si>
  <si>
    <t>SOT-2233L</t>
  </si>
  <si>
    <t>PSTAT39</t>
  </si>
  <si>
    <t>U3</t>
  </si>
  <si>
    <t>ISL60002BAH333Z-T7A</t>
  </si>
  <si>
    <t>IC VREF SERIES 3.3V SOT23-3</t>
  </si>
  <si>
    <t>3.3V</t>
  </si>
  <si>
    <t>Intersil</t>
  </si>
  <si>
    <t>ISL60002BAH333Z-T7ACT-ND</t>
  </si>
  <si>
    <t>PSTAT40</t>
  </si>
  <si>
    <t>U4</t>
  </si>
  <si>
    <t>TLE2426IDR</t>
  </si>
  <si>
    <t>IC VREF GND REF ADJ 8SOIC</t>
  </si>
  <si>
    <t>8SOIC</t>
  </si>
  <si>
    <t>Texas Instruments</t>
  </si>
  <si>
    <t>296-1345-1-ND</t>
  </si>
  <si>
    <t>PSTAT41</t>
  </si>
  <si>
    <t>U5, U6</t>
  </si>
  <si>
    <t>MM74HC595MTCX</t>
  </si>
  <si>
    <t>IC SHIFT REGISTER 8-BIT 16-TSSOP</t>
  </si>
  <si>
    <t>16-TSSOP</t>
  </si>
  <si>
    <t>Fairchild/ON Semiconductor</t>
  </si>
  <si>
    <t>MM74HC595MTCXCT-ND</t>
  </si>
  <si>
    <t>PSTAT42</t>
  </si>
  <si>
    <t>U7, U8</t>
  </si>
  <si>
    <t>74LVC1G53DC,125</t>
  </si>
  <si>
    <t>IC MUX/DEMUX 2X1 8VSSOP</t>
  </si>
  <si>
    <t>8VSSOP</t>
  </si>
  <si>
    <t>1727-3492-1-ND</t>
  </si>
  <si>
    <t>PSTAT43</t>
  </si>
  <si>
    <t>U9, U10</t>
  </si>
  <si>
    <t>ADG779BKSZ-REEL7</t>
  </si>
  <si>
    <t>IC SWITCH SPDT SC70-6</t>
  </si>
  <si>
    <t>SC-70-6</t>
  </si>
  <si>
    <t>Analog Devices Inc.</t>
  </si>
  <si>
    <t>ADG779BKSZ-REEL7CT-ND</t>
  </si>
  <si>
    <t>PSTAT44</t>
  </si>
  <si>
    <t>U11</t>
  </si>
  <si>
    <t>AD5933YRSZ-REEL7</t>
  </si>
  <si>
    <t>NETWORK ANALYZER 12B 1MSP 16SSOP</t>
  </si>
  <si>
    <t>16SSOP</t>
  </si>
  <si>
    <t>AD5933YRSZ-REEL7CT-ND</t>
  </si>
  <si>
    <t>PSTAT45</t>
  </si>
  <si>
    <t>U12</t>
  </si>
  <si>
    <t>ADS1220IPWR</t>
  </si>
  <si>
    <t>IC ADC 24-BIT 2KSPS 16-TSSOP</t>
  </si>
  <si>
    <t>296-39851-1-ND</t>
  </si>
  <si>
    <t>PSTAT46</t>
  </si>
  <si>
    <t>U13</t>
  </si>
  <si>
    <t>IC DAC 16BIT SPI/SRL SOT23-8</t>
  </si>
  <si>
    <t>SOT23-8</t>
  </si>
  <si>
    <t>PSTAT47</t>
  </si>
  <si>
    <t>U14</t>
  </si>
  <si>
    <t>ADG715BRUZ</t>
  </si>
  <si>
    <t>IC SWITCH OCTAL SPST 24TSSOP</t>
  </si>
  <si>
    <t>24TSSOP</t>
  </si>
  <si>
    <t>ADG715BRUZ-ND</t>
  </si>
  <si>
    <t>PSTAT48</t>
  </si>
  <si>
    <t>U15</t>
  </si>
  <si>
    <t>SN74LVC2G86DCUR</t>
  </si>
  <si>
    <t>IC GATE XOR 2CH 2-INP US8</t>
  </si>
  <si>
    <t>XOR</t>
  </si>
  <si>
    <t>US8</t>
  </si>
  <si>
    <t>296-13275-1-ND</t>
  </si>
  <si>
    <t>PSTAT49</t>
  </si>
  <si>
    <t>U16</t>
  </si>
  <si>
    <t>ADG704BRMZ</t>
  </si>
  <si>
    <t>IC MULTIPLEXER 4X1 10USOIC</t>
  </si>
  <si>
    <t>10USOIC</t>
  </si>
  <si>
    <t>ADG704BRMZ-ND</t>
  </si>
  <si>
    <t>PSTAT50</t>
  </si>
  <si>
    <t>U17</t>
  </si>
  <si>
    <t>LMP7721MA/NOPB</t>
  </si>
  <si>
    <t>IC AMP PREC 3FA BIAS CURR 8SOIC</t>
  </si>
  <si>
    <t>LMP7721MA/NOPB-ND</t>
  </si>
  <si>
    <t>PSTAT51</t>
  </si>
  <si>
    <t>U18 - U20</t>
  </si>
  <si>
    <t>LMP7702MM/NOPB</t>
  </si>
  <si>
    <t>IC OPAMP GP 2.5MHZ RRO 8VSSOP</t>
  </si>
  <si>
    <t>8-MSOP</t>
  </si>
  <si>
    <t>LMP7702MM/NOPBCT-ND</t>
  </si>
  <si>
    <t>PSTAT52</t>
  </si>
  <si>
    <t>U21, U22</t>
  </si>
  <si>
    <t>LMP7715MF/NOPB</t>
  </si>
  <si>
    <t>IC OPAMP GP 17MHZ RRO SOT23-5</t>
  </si>
  <si>
    <t>LMP7715MF/NOPBCT-ND</t>
  </si>
  <si>
    <t>PSTAT53</t>
  </si>
  <si>
    <t>X1</t>
  </si>
  <si>
    <t>DSC6083CI2A-250K000</t>
  </si>
  <si>
    <t>OSC MEMS 250.0000KHZ CMOS SMD</t>
  </si>
  <si>
    <t>250kHz</t>
  </si>
  <si>
    <t>4-SMD</t>
  </si>
  <si>
    <t>DSC6083CI2A-250K000-ND</t>
  </si>
  <si>
    <t>Bill of Materials for pc board: "NFluidEX_v1" as of: 17/3/2022 1:44 PM</t>
  </si>
  <si>
    <t>PCE3160CT-ND</t>
  </si>
  <si>
    <t>EEF-CD0J470R</t>
  </si>
  <si>
    <t>BSS138CT-ND</t>
  </si>
  <si>
    <t>BSS138</t>
  </si>
  <si>
    <t>1715-1675-1-ND</t>
  </si>
  <si>
    <t>1.14002.1110000</t>
  </si>
  <si>
    <t>AP7365-33EG-13DICT-ND</t>
  </si>
  <si>
    <t>AP7365-33EG-13</t>
  </si>
  <si>
    <t>AD5061BRJZ-2REEL7CT-ND</t>
  </si>
  <si>
    <t>AD5061BRJZ-2REEL7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</si>
</sst>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u/>
      <sz val="11"/>
      <color indexed="12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1" xfId="0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0" fontId="4" fillId="0" borderId="1" xfId="1" applyFont="1" applyBorder="1" applyAlignment="1" applyProtection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4" fillId="0" borderId="1" xfId="1" applyFont="1" applyFill="1" applyBorder="1" applyAlignment="1" applyProtection="1">
      <alignment horizontal="left" vertical="center"/>
    </xf>
    <xf numFmtId="49" fontId="5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1" fontId="2" fillId="0" borderId="1" xfId="0" applyNumberFormat="1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digikey.com/Suppliers/us/Texas-Instruments.page?lang=en" TargetMode="External"/><Relationship Id="rId18" Type="http://schemas.openxmlformats.org/officeDocument/2006/relationships/hyperlink" Target="http://digikey.com/Suppliers/us/Fairchild-Semiconductor.page?lang=en" TargetMode="External"/><Relationship Id="rId26" Type="http://schemas.openxmlformats.org/officeDocument/2006/relationships/hyperlink" Target="https://www.digikey.com/en/supplier-centers/d/diodes" TargetMode="External"/><Relationship Id="rId21" Type="http://schemas.openxmlformats.org/officeDocument/2006/relationships/hyperlink" Target="http://www.digikey.com/Suppliers/us/Wurth-Electronics.page?lang=en" TargetMode="External"/><Relationship Id="rId34" Type="http://schemas.openxmlformats.org/officeDocument/2006/relationships/hyperlink" Target="http://digikey.com/Suppliers/us/Panasonic-Electronic-Components.page?lang=en" TargetMode="External"/><Relationship Id="rId7" Type="http://schemas.openxmlformats.org/officeDocument/2006/relationships/hyperlink" Target="http://digikey.com/Suppliers/us/AVX.page?lang=en" TargetMode="External"/><Relationship Id="rId12" Type="http://schemas.openxmlformats.org/officeDocument/2006/relationships/hyperlink" Target="http://digikey.com/Suppliers/us/Texas-Instruments.page?lang=en" TargetMode="External"/><Relationship Id="rId17" Type="http://schemas.openxmlformats.org/officeDocument/2006/relationships/hyperlink" Target="https://www.digikey.com/en/supplier-centers/p/panasonic" TargetMode="External"/><Relationship Id="rId25" Type="http://schemas.openxmlformats.org/officeDocument/2006/relationships/hyperlink" Target="https://www.digikey.com/en/supplier-centers/m/microchip-technology" TargetMode="External"/><Relationship Id="rId33" Type="http://schemas.openxmlformats.org/officeDocument/2006/relationships/hyperlink" Target="http://digikey.com/Suppliers/us/Panasonic-Electronic-Components.page?lang=en" TargetMode="External"/><Relationship Id="rId2" Type="http://schemas.openxmlformats.org/officeDocument/2006/relationships/hyperlink" Target="http://digikey.com/Suppliers/us/Kemet.page?lang=en" TargetMode="External"/><Relationship Id="rId16" Type="http://schemas.openxmlformats.org/officeDocument/2006/relationships/hyperlink" Target="https://www.digikey.com/en/supplier-centers/n/nexperia" TargetMode="External"/><Relationship Id="rId20" Type="http://schemas.openxmlformats.org/officeDocument/2006/relationships/hyperlink" Target="https://www.digikey.com/en/supplier-centers/p/phoenix-contact" TargetMode="External"/><Relationship Id="rId29" Type="http://schemas.openxmlformats.org/officeDocument/2006/relationships/hyperlink" Target="https://www.digikey.com/en/supplier-centers/w/wurth-electronics" TargetMode="External"/><Relationship Id="rId1" Type="http://schemas.openxmlformats.org/officeDocument/2006/relationships/hyperlink" Target="http://digikey.com/Suppliers/us/Microchip-Technology.page?lang=en" TargetMode="External"/><Relationship Id="rId6" Type="http://schemas.openxmlformats.org/officeDocument/2006/relationships/hyperlink" Target="https://www.digikey.com/en/supplier-centers/m/murata-electronics" TargetMode="External"/><Relationship Id="rId11" Type="http://schemas.openxmlformats.org/officeDocument/2006/relationships/hyperlink" Target="https://www.digikey.com/en/supplier-centers/a/analog-devices" TargetMode="External"/><Relationship Id="rId24" Type="http://schemas.openxmlformats.org/officeDocument/2006/relationships/hyperlink" Target="https://www.digikey.com/en/supplier-centers/f/fairchild" TargetMode="External"/><Relationship Id="rId32" Type="http://schemas.openxmlformats.org/officeDocument/2006/relationships/hyperlink" Target="http://digikey.com/Suppliers/us/Panasonic-Electronic-Components.page?lang=en" TargetMode="External"/><Relationship Id="rId37" Type="http://schemas.openxmlformats.org/officeDocument/2006/relationships/hyperlink" Target="https://www.digikey.com/en/supplier-centers/p/panasonic" TargetMode="External"/><Relationship Id="rId5" Type="http://schemas.openxmlformats.org/officeDocument/2006/relationships/hyperlink" Target="http://digikey.com/Suppliers/us/AVX.page?lang=en" TargetMode="External"/><Relationship Id="rId15" Type="http://schemas.openxmlformats.org/officeDocument/2006/relationships/hyperlink" Target="https://www.digikey.com/en/supplier-centers/3/3m" TargetMode="External"/><Relationship Id="rId23" Type="http://schemas.openxmlformats.org/officeDocument/2006/relationships/hyperlink" Target="https://www.digikey.com/en/supplier-centers/p/phoenix-contact" TargetMode="External"/><Relationship Id="rId28" Type="http://schemas.openxmlformats.org/officeDocument/2006/relationships/hyperlink" Target="https://www.digikey.com/en/supplier-centers/p/panasonic" TargetMode="External"/><Relationship Id="rId36" Type="http://schemas.openxmlformats.org/officeDocument/2006/relationships/hyperlink" Target="https://www.digikey.com/en/supplier-centers/p/panasonic" TargetMode="External"/><Relationship Id="rId10" Type="http://schemas.openxmlformats.org/officeDocument/2006/relationships/hyperlink" Target="https://www.digikey.com/en/supplier-centers/n/nexperia" TargetMode="External"/><Relationship Id="rId19" Type="http://schemas.openxmlformats.org/officeDocument/2006/relationships/hyperlink" Target="http://digikey.com/Suppliers/us/Fairchild-Semiconductor.page?lang=en" TargetMode="External"/><Relationship Id="rId31" Type="http://schemas.openxmlformats.org/officeDocument/2006/relationships/hyperlink" Target="http://digikey.com/Suppliers/us/Panasonic-Electronic-Components.page?lang=en" TargetMode="External"/><Relationship Id="rId4" Type="http://schemas.openxmlformats.org/officeDocument/2006/relationships/hyperlink" Target="https://www.digikey.com/en/supplier-centers/k/kemet" TargetMode="External"/><Relationship Id="rId9" Type="http://schemas.openxmlformats.org/officeDocument/2006/relationships/hyperlink" Target="https://www.digikey.com/en/supplier-centers/i/intersil" TargetMode="External"/><Relationship Id="rId14" Type="http://schemas.openxmlformats.org/officeDocument/2006/relationships/hyperlink" Target="https://www.digikey.com/en/supplier-centers/r/rafi" TargetMode="External"/><Relationship Id="rId22" Type="http://schemas.openxmlformats.org/officeDocument/2006/relationships/hyperlink" Target="http://digikey.com/Suppliers/us/Panasonic-Electronic-Components.page?lang=en" TargetMode="External"/><Relationship Id="rId27" Type="http://schemas.openxmlformats.org/officeDocument/2006/relationships/hyperlink" Target="https://www.digikey.com/en/supplier-centers/w/wurth-electronics" TargetMode="External"/><Relationship Id="rId30" Type="http://schemas.openxmlformats.org/officeDocument/2006/relationships/hyperlink" Target="https://www.digikey.com/en/supplier-centers/q/qt-brightek" TargetMode="External"/><Relationship Id="rId35" Type="http://schemas.openxmlformats.org/officeDocument/2006/relationships/hyperlink" Target="https://www.digikey.com/en/supplier-centers/p/panasonic" TargetMode="External"/><Relationship Id="rId8" Type="http://schemas.openxmlformats.org/officeDocument/2006/relationships/hyperlink" Target="https://www.digikey.com/en/supplier-centers/d/diodes" TargetMode="External"/><Relationship Id="rId3" Type="http://schemas.openxmlformats.org/officeDocument/2006/relationships/hyperlink" Target="http://digikey.com/Suppliers/us/TDK.page?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3477D-6226-C24E-A67B-876854C68178}">
  <dimension ref="A1:N59"/>
  <sheetViews>
    <sheetView tabSelected="1" topLeftCell="D42" zoomScale="125" workbookViewId="0">
      <selection activeCell="F65" sqref="F65"/>
    </sheetView>
  </sheetViews>
  <sheetFormatPr baseColWidth="10" defaultRowHeight="16" x14ac:dyDescent="0.2"/>
  <cols>
    <col min="6" max="6" width="12.5" customWidth="1"/>
    <col min="7" max="7" width="23.33203125" customWidth="1"/>
    <col min="8" max="8" width="38.6640625" customWidth="1"/>
    <col min="9" max="9" width="11.33203125" customWidth="1"/>
    <col min="10" max="10" width="11.83203125" customWidth="1"/>
    <col min="12" max="12" width="30.6640625" customWidth="1"/>
    <col min="13" max="13" width="12.1640625" customWidth="1"/>
    <col min="14" max="14" width="27.6640625" customWidth="1"/>
  </cols>
  <sheetData>
    <row r="1" spans="1:14" x14ac:dyDescent="0.2">
      <c r="A1" s="1"/>
      <c r="B1" s="1" t="s">
        <v>337</v>
      </c>
      <c r="C1" s="1"/>
      <c r="D1" s="1"/>
      <c r="E1" s="1"/>
      <c r="F1" s="1"/>
      <c r="G1" s="2"/>
      <c r="H1" s="1"/>
      <c r="I1" s="1"/>
      <c r="J1" s="3"/>
      <c r="K1" s="3"/>
      <c r="L1" s="3"/>
      <c r="M1" s="1"/>
      <c r="N1" s="4"/>
    </row>
    <row r="2" spans="1:14" x14ac:dyDescent="0.2">
      <c r="A2" s="1"/>
      <c r="B2" s="1"/>
      <c r="C2" s="1"/>
      <c r="D2" s="1"/>
      <c r="E2" s="1"/>
      <c r="F2" s="1"/>
      <c r="G2" s="2"/>
      <c r="H2" s="1"/>
      <c r="I2" s="1"/>
      <c r="J2" s="3"/>
      <c r="K2" s="3"/>
      <c r="L2" s="3"/>
      <c r="M2" s="1"/>
      <c r="N2" s="4"/>
    </row>
    <row r="3" spans="1:14" x14ac:dyDescent="0.2">
      <c r="A3" s="1"/>
      <c r="B3" s="1"/>
      <c r="C3" s="1"/>
      <c r="D3" s="1"/>
      <c r="E3" s="1"/>
      <c r="F3" s="1"/>
      <c r="G3" s="2"/>
      <c r="H3" s="1"/>
      <c r="I3" s="1"/>
      <c r="J3" s="3"/>
      <c r="K3" s="3"/>
      <c r="L3" s="3"/>
      <c r="M3" s="1"/>
      <c r="N3" s="4"/>
    </row>
    <row r="4" spans="1:14" x14ac:dyDescent="0.2">
      <c r="A4" s="1"/>
      <c r="B4" s="1"/>
      <c r="C4" s="1"/>
      <c r="D4" s="1"/>
      <c r="E4" s="1"/>
      <c r="F4" s="1"/>
      <c r="G4" s="2"/>
      <c r="H4" s="1"/>
      <c r="I4" s="1"/>
      <c r="J4" s="1"/>
      <c r="K4" s="1"/>
      <c r="L4" s="1"/>
      <c r="M4" s="1"/>
      <c r="N4" s="4"/>
    </row>
    <row r="5" spans="1:14" x14ac:dyDescent="0.2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6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</row>
    <row r="6" spans="1:14" ht="30" x14ac:dyDescent="0.2">
      <c r="A6" s="1" t="s">
        <v>14</v>
      </c>
      <c r="B6" s="1">
        <v>1</v>
      </c>
      <c r="C6" s="1">
        <v>1</v>
      </c>
      <c r="D6" s="1">
        <f>C6*50</f>
        <v>50</v>
      </c>
      <c r="E6" s="1">
        <f>D6+100</f>
        <v>150</v>
      </c>
      <c r="F6" s="1" t="s">
        <v>15</v>
      </c>
      <c r="G6" s="2" t="s">
        <v>16</v>
      </c>
      <c r="H6" s="1" t="s">
        <v>17</v>
      </c>
      <c r="I6" s="1"/>
      <c r="J6" s="2"/>
      <c r="K6" s="1"/>
      <c r="L6" s="7" t="s">
        <v>18</v>
      </c>
      <c r="M6" s="1" t="s">
        <v>19</v>
      </c>
      <c r="N6" s="8" t="s">
        <v>20</v>
      </c>
    </row>
    <row r="7" spans="1:14" x14ac:dyDescent="0.2">
      <c r="A7" s="1" t="s">
        <v>21</v>
      </c>
      <c r="B7" s="1">
        <f>B6+1</f>
        <v>2</v>
      </c>
      <c r="C7" s="1">
        <v>1</v>
      </c>
      <c r="D7" s="1">
        <f t="shared" ref="D7:D58" si="0">C7*50</f>
        <v>50</v>
      </c>
      <c r="E7" s="1">
        <f t="shared" ref="E7:E39" si="1">D7+100</f>
        <v>150</v>
      </c>
      <c r="F7" s="1" t="s">
        <v>22</v>
      </c>
      <c r="G7" s="2" t="s">
        <v>23</v>
      </c>
      <c r="H7" s="1" t="s">
        <v>24</v>
      </c>
      <c r="I7" s="1"/>
      <c r="J7" s="2"/>
      <c r="K7" s="1" t="s">
        <v>25</v>
      </c>
      <c r="L7" s="9" t="s">
        <v>26</v>
      </c>
      <c r="M7" s="1" t="s">
        <v>19</v>
      </c>
      <c r="N7" s="1" t="s">
        <v>27</v>
      </c>
    </row>
    <row r="8" spans="1:14" x14ac:dyDescent="0.2">
      <c r="A8" s="1" t="s">
        <v>28</v>
      </c>
      <c r="B8" s="1">
        <f t="shared" ref="B8:B58" si="2">B7+1</f>
        <v>3</v>
      </c>
      <c r="C8" s="1">
        <v>17</v>
      </c>
      <c r="D8" s="1">
        <f t="shared" si="0"/>
        <v>850</v>
      </c>
      <c r="E8" s="1">
        <f t="shared" si="1"/>
        <v>950</v>
      </c>
      <c r="F8" s="1" t="s">
        <v>29</v>
      </c>
      <c r="G8" s="2" t="s">
        <v>30</v>
      </c>
      <c r="H8" s="1" t="s">
        <v>31</v>
      </c>
      <c r="I8" s="1" t="s">
        <v>32</v>
      </c>
      <c r="J8" s="2" t="s">
        <v>33</v>
      </c>
      <c r="K8" s="1" t="s">
        <v>25</v>
      </c>
      <c r="L8" s="7" t="s">
        <v>34</v>
      </c>
      <c r="M8" s="1" t="s">
        <v>19</v>
      </c>
      <c r="N8" s="1" t="s">
        <v>35</v>
      </c>
    </row>
    <row r="9" spans="1:14" x14ac:dyDescent="0.2">
      <c r="A9" s="1" t="s">
        <v>36</v>
      </c>
      <c r="B9" s="1">
        <f t="shared" si="2"/>
        <v>4</v>
      </c>
      <c r="C9" s="1">
        <v>9</v>
      </c>
      <c r="D9" s="1">
        <f t="shared" si="0"/>
        <v>450</v>
      </c>
      <c r="E9" s="1">
        <f t="shared" si="1"/>
        <v>550</v>
      </c>
      <c r="F9" s="1" t="s">
        <v>37</v>
      </c>
      <c r="G9" s="2" t="s">
        <v>38</v>
      </c>
      <c r="H9" s="1" t="s">
        <v>39</v>
      </c>
      <c r="I9" s="1" t="s">
        <v>40</v>
      </c>
      <c r="J9" s="2" t="s">
        <v>33</v>
      </c>
      <c r="K9" s="1" t="s">
        <v>25</v>
      </c>
      <c r="L9" s="7" t="s">
        <v>41</v>
      </c>
      <c r="M9" s="1" t="s">
        <v>19</v>
      </c>
      <c r="N9" s="1" t="s">
        <v>42</v>
      </c>
    </row>
    <row r="10" spans="1:14" x14ac:dyDescent="0.2">
      <c r="A10" s="1" t="s">
        <v>43</v>
      </c>
      <c r="B10" s="1">
        <f t="shared" si="2"/>
        <v>5</v>
      </c>
      <c r="C10" s="1">
        <v>4</v>
      </c>
      <c r="D10" s="1">
        <f t="shared" si="0"/>
        <v>200</v>
      </c>
      <c r="E10" s="1">
        <f t="shared" si="1"/>
        <v>300</v>
      </c>
      <c r="F10" s="1" t="s">
        <v>44</v>
      </c>
      <c r="G10" s="10" t="s">
        <v>45</v>
      </c>
      <c r="H10" s="11" t="s">
        <v>46</v>
      </c>
      <c r="I10" s="1" t="s">
        <v>47</v>
      </c>
      <c r="J10" s="2" t="s">
        <v>48</v>
      </c>
      <c r="K10" s="1" t="s">
        <v>25</v>
      </c>
      <c r="L10" s="9" t="s">
        <v>49</v>
      </c>
      <c r="M10" s="1" t="s">
        <v>19</v>
      </c>
      <c r="N10" s="11" t="s">
        <v>50</v>
      </c>
    </row>
    <row r="11" spans="1:14" x14ac:dyDescent="0.2">
      <c r="A11" s="1" t="s">
        <v>51</v>
      </c>
      <c r="B11" s="1">
        <f t="shared" si="2"/>
        <v>6</v>
      </c>
      <c r="C11" s="1">
        <v>3</v>
      </c>
      <c r="D11" s="1">
        <f t="shared" si="0"/>
        <v>150</v>
      </c>
      <c r="E11" s="1">
        <f t="shared" si="1"/>
        <v>250</v>
      </c>
      <c r="F11" s="1" t="s">
        <v>52</v>
      </c>
      <c r="G11" s="2" t="s">
        <v>53</v>
      </c>
      <c r="H11" s="1" t="s">
        <v>54</v>
      </c>
      <c r="I11" s="1" t="s">
        <v>55</v>
      </c>
      <c r="J11" s="2" t="s">
        <v>33</v>
      </c>
      <c r="K11" s="1" t="s">
        <v>25</v>
      </c>
      <c r="L11" s="7" t="s">
        <v>56</v>
      </c>
      <c r="M11" s="1" t="s">
        <v>19</v>
      </c>
      <c r="N11" s="1" t="s">
        <v>57</v>
      </c>
    </row>
    <row r="12" spans="1:14" x14ac:dyDescent="0.2">
      <c r="A12" s="1" t="s">
        <v>58</v>
      </c>
      <c r="B12" s="1">
        <f t="shared" si="2"/>
        <v>7</v>
      </c>
      <c r="C12" s="1">
        <v>3</v>
      </c>
      <c r="D12" s="1">
        <f t="shared" si="0"/>
        <v>150</v>
      </c>
      <c r="E12" s="1">
        <f t="shared" si="1"/>
        <v>250</v>
      </c>
      <c r="F12" s="1" t="s">
        <v>59</v>
      </c>
      <c r="G12" s="10" t="s">
        <v>60</v>
      </c>
      <c r="H12" s="11" t="s">
        <v>61</v>
      </c>
      <c r="I12" s="1" t="s">
        <v>62</v>
      </c>
      <c r="J12" s="2" t="s">
        <v>33</v>
      </c>
      <c r="K12" s="1" t="s">
        <v>25</v>
      </c>
      <c r="L12" s="9" t="s">
        <v>63</v>
      </c>
      <c r="M12" s="1" t="s">
        <v>19</v>
      </c>
      <c r="N12" s="11" t="s">
        <v>64</v>
      </c>
    </row>
    <row r="13" spans="1:14" x14ac:dyDescent="0.2">
      <c r="A13" s="1" t="s">
        <v>65</v>
      </c>
      <c r="B13" s="1">
        <f t="shared" si="2"/>
        <v>8</v>
      </c>
      <c r="C13" s="1">
        <v>2</v>
      </c>
      <c r="D13" s="1">
        <f t="shared" si="0"/>
        <v>100</v>
      </c>
      <c r="E13" s="1">
        <f t="shared" si="1"/>
        <v>200</v>
      </c>
      <c r="F13" s="1" t="s">
        <v>66</v>
      </c>
      <c r="G13" s="10" t="s">
        <v>67</v>
      </c>
      <c r="H13" s="11" t="s">
        <v>68</v>
      </c>
      <c r="I13" s="1" t="s">
        <v>69</v>
      </c>
      <c r="J13" s="2" t="s">
        <v>33</v>
      </c>
      <c r="K13" s="1" t="s">
        <v>25</v>
      </c>
      <c r="L13" s="11" t="s">
        <v>70</v>
      </c>
      <c r="M13" s="1" t="s">
        <v>19</v>
      </c>
      <c r="N13" s="11" t="s">
        <v>71</v>
      </c>
    </row>
    <row r="14" spans="1:14" x14ac:dyDescent="0.2">
      <c r="A14" s="1" t="s">
        <v>72</v>
      </c>
      <c r="B14" s="1">
        <f t="shared" si="2"/>
        <v>9</v>
      </c>
      <c r="C14" s="1">
        <v>1</v>
      </c>
      <c r="D14" s="1">
        <f t="shared" si="0"/>
        <v>50</v>
      </c>
      <c r="E14" s="1">
        <f t="shared" si="1"/>
        <v>150</v>
      </c>
      <c r="F14" s="1" t="s">
        <v>73</v>
      </c>
      <c r="G14" s="2" t="s">
        <v>74</v>
      </c>
      <c r="H14" s="1" t="s">
        <v>75</v>
      </c>
      <c r="I14" s="1" t="s">
        <v>76</v>
      </c>
      <c r="J14" s="2" t="s">
        <v>33</v>
      </c>
      <c r="K14" s="1" t="s">
        <v>25</v>
      </c>
      <c r="L14" s="9" t="s">
        <v>56</v>
      </c>
      <c r="M14" s="1" t="s">
        <v>19</v>
      </c>
      <c r="N14" s="1" t="s">
        <v>77</v>
      </c>
    </row>
    <row r="15" spans="1:14" x14ac:dyDescent="0.2">
      <c r="A15" s="1" t="s">
        <v>78</v>
      </c>
      <c r="B15" s="1">
        <f t="shared" si="2"/>
        <v>10</v>
      </c>
      <c r="C15" s="1">
        <v>1</v>
      </c>
      <c r="D15" s="1">
        <f t="shared" si="0"/>
        <v>50</v>
      </c>
      <c r="E15" s="1">
        <f t="shared" si="1"/>
        <v>150</v>
      </c>
      <c r="F15" s="1" t="s">
        <v>79</v>
      </c>
      <c r="G15" s="10" t="s">
        <v>339</v>
      </c>
      <c r="H15" s="11" t="s">
        <v>80</v>
      </c>
      <c r="I15" s="1" t="s">
        <v>81</v>
      </c>
      <c r="J15" s="2" t="s">
        <v>82</v>
      </c>
      <c r="K15" s="1" t="s">
        <v>25</v>
      </c>
      <c r="L15" s="9" t="s">
        <v>83</v>
      </c>
      <c r="M15" s="1" t="s">
        <v>19</v>
      </c>
      <c r="N15" s="11" t="s">
        <v>338</v>
      </c>
    </row>
    <row r="16" spans="1:14" x14ac:dyDescent="0.2">
      <c r="A16" s="1" t="s">
        <v>84</v>
      </c>
      <c r="B16" s="1">
        <f t="shared" si="2"/>
        <v>11</v>
      </c>
      <c r="C16" s="1">
        <v>2</v>
      </c>
      <c r="D16" s="1">
        <f t="shared" si="0"/>
        <v>100</v>
      </c>
      <c r="E16" s="1">
        <f t="shared" si="1"/>
        <v>200</v>
      </c>
      <c r="F16" s="1" t="s">
        <v>85</v>
      </c>
      <c r="G16" s="10" t="s">
        <v>86</v>
      </c>
      <c r="H16" s="11" t="s">
        <v>87</v>
      </c>
      <c r="I16" s="1"/>
      <c r="J16" s="11" t="s">
        <v>88</v>
      </c>
      <c r="K16" s="1" t="s">
        <v>25</v>
      </c>
      <c r="L16" s="7" t="s">
        <v>89</v>
      </c>
      <c r="M16" s="1" t="s">
        <v>19</v>
      </c>
      <c r="N16" s="11" t="s">
        <v>90</v>
      </c>
    </row>
    <row r="17" spans="1:14" x14ac:dyDescent="0.2">
      <c r="A17" s="1" t="s">
        <v>91</v>
      </c>
      <c r="B17" s="1">
        <f t="shared" si="2"/>
        <v>12</v>
      </c>
      <c r="C17" s="1">
        <v>6</v>
      </c>
      <c r="D17" s="1">
        <f t="shared" si="0"/>
        <v>300</v>
      </c>
      <c r="E17" s="1">
        <f t="shared" si="1"/>
        <v>400</v>
      </c>
      <c r="F17" s="1" t="s">
        <v>92</v>
      </c>
      <c r="G17" s="10">
        <v>742792097</v>
      </c>
      <c r="H17" s="11" t="s">
        <v>93</v>
      </c>
      <c r="I17" s="1"/>
      <c r="J17" s="2" t="s">
        <v>33</v>
      </c>
      <c r="K17" s="1" t="s">
        <v>25</v>
      </c>
      <c r="L17" s="7" t="s">
        <v>94</v>
      </c>
      <c r="M17" s="1" t="s">
        <v>19</v>
      </c>
      <c r="N17" s="11" t="s">
        <v>95</v>
      </c>
    </row>
    <row r="18" spans="1:14" x14ac:dyDescent="0.2">
      <c r="A18" s="1" t="s">
        <v>96</v>
      </c>
      <c r="B18" s="1">
        <f t="shared" si="2"/>
        <v>13</v>
      </c>
      <c r="C18" s="1">
        <v>1</v>
      </c>
      <c r="D18" s="1">
        <f t="shared" si="0"/>
        <v>50</v>
      </c>
      <c r="E18" s="1">
        <f>D18+10</f>
        <v>60</v>
      </c>
      <c r="F18" s="1" t="s">
        <v>97</v>
      </c>
      <c r="G18" s="10" t="s">
        <v>98</v>
      </c>
      <c r="H18" s="11" t="s">
        <v>99</v>
      </c>
      <c r="I18" s="1"/>
      <c r="J18" s="2"/>
      <c r="K18" s="1" t="s">
        <v>25</v>
      </c>
      <c r="L18" s="7" t="s">
        <v>100</v>
      </c>
      <c r="M18" s="1" t="s">
        <v>19</v>
      </c>
      <c r="N18" s="11" t="s">
        <v>101</v>
      </c>
    </row>
    <row r="19" spans="1:14" x14ac:dyDescent="0.2">
      <c r="A19" s="1" t="s">
        <v>102</v>
      </c>
      <c r="B19" s="1">
        <f t="shared" si="2"/>
        <v>14</v>
      </c>
      <c r="C19" s="1">
        <v>1</v>
      </c>
      <c r="D19" s="1">
        <f t="shared" si="0"/>
        <v>50</v>
      </c>
      <c r="E19" s="1">
        <f t="shared" ref="E19:E25" si="3">D19+10</f>
        <v>60</v>
      </c>
      <c r="F19" s="1" t="s">
        <v>103</v>
      </c>
      <c r="G19" s="10">
        <v>1771091</v>
      </c>
      <c r="H19" s="11" t="s">
        <v>104</v>
      </c>
      <c r="I19" s="1"/>
      <c r="J19" s="2"/>
      <c r="K19" s="1" t="s">
        <v>25</v>
      </c>
      <c r="L19" s="7" t="s">
        <v>100</v>
      </c>
      <c r="M19" s="1" t="s">
        <v>19</v>
      </c>
      <c r="N19" s="11" t="s">
        <v>105</v>
      </c>
    </row>
    <row r="20" spans="1:14" x14ac:dyDescent="0.2">
      <c r="A20" s="1" t="s">
        <v>106</v>
      </c>
      <c r="B20" s="1">
        <f t="shared" si="2"/>
        <v>15</v>
      </c>
      <c r="C20" s="1">
        <v>1</v>
      </c>
      <c r="D20" s="1">
        <f t="shared" si="0"/>
        <v>50</v>
      </c>
      <c r="E20" s="1">
        <f t="shared" si="3"/>
        <v>60</v>
      </c>
      <c r="F20" s="1" t="s">
        <v>107</v>
      </c>
      <c r="G20" s="10" t="s">
        <v>108</v>
      </c>
      <c r="H20" s="11" t="s">
        <v>109</v>
      </c>
      <c r="I20" s="1"/>
      <c r="J20" s="1"/>
      <c r="K20" s="1" t="s">
        <v>25</v>
      </c>
      <c r="L20" s="7" t="s">
        <v>94</v>
      </c>
      <c r="M20" s="1" t="s">
        <v>19</v>
      </c>
      <c r="N20" s="11" t="s">
        <v>110</v>
      </c>
    </row>
    <row r="21" spans="1:14" x14ac:dyDescent="0.2">
      <c r="A21" s="1" t="s">
        <v>111</v>
      </c>
      <c r="B21" s="1">
        <f t="shared" si="2"/>
        <v>16</v>
      </c>
      <c r="C21" s="1">
        <v>1</v>
      </c>
      <c r="D21" s="1">
        <f t="shared" si="0"/>
        <v>50</v>
      </c>
      <c r="E21" s="1">
        <f t="shared" si="3"/>
        <v>60</v>
      </c>
      <c r="F21" s="1" t="s">
        <v>112</v>
      </c>
      <c r="G21" s="10" t="s">
        <v>113</v>
      </c>
      <c r="H21" s="11" t="s">
        <v>114</v>
      </c>
      <c r="I21" s="1"/>
      <c r="J21" s="1"/>
      <c r="K21" s="1" t="s">
        <v>25</v>
      </c>
      <c r="L21" s="9" t="s">
        <v>115</v>
      </c>
      <c r="M21" s="1" t="s">
        <v>19</v>
      </c>
      <c r="N21" s="11" t="s">
        <v>116</v>
      </c>
    </row>
    <row r="22" spans="1:14" x14ac:dyDescent="0.2">
      <c r="A22" s="1" t="s">
        <v>117</v>
      </c>
      <c r="B22" s="1">
        <f t="shared" si="2"/>
        <v>17</v>
      </c>
      <c r="C22" s="1">
        <v>1</v>
      </c>
      <c r="D22" s="1">
        <f t="shared" si="0"/>
        <v>50</v>
      </c>
      <c r="E22" s="1">
        <f t="shared" si="3"/>
        <v>60</v>
      </c>
      <c r="F22" s="1" t="s">
        <v>118</v>
      </c>
      <c r="G22" s="10" t="s">
        <v>119</v>
      </c>
      <c r="H22" s="11" t="s">
        <v>120</v>
      </c>
      <c r="I22" s="1"/>
      <c r="J22" s="2"/>
      <c r="K22" s="1" t="s">
        <v>25</v>
      </c>
      <c r="L22" s="9" t="s">
        <v>121</v>
      </c>
      <c r="M22" s="1" t="s">
        <v>19</v>
      </c>
      <c r="N22" s="11" t="s">
        <v>122</v>
      </c>
    </row>
    <row r="23" spans="1:14" x14ac:dyDescent="0.2">
      <c r="A23" s="1" t="s">
        <v>123</v>
      </c>
      <c r="B23" s="1">
        <v>18</v>
      </c>
      <c r="C23" s="1">
        <v>1</v>
      </c>
      <c r="D23" s="1">
        <f t="shared" si="0"/>
        <v>50</v>
      </c>
      <c r="E23" s="1">
        <f t="shared" si="3"/>
        <v>60</v>
      </c>
      <c r="F23" s="1" t="s">
        <v>124</v>
      </c>
      <c r="G23" s="12" t="s">
        <v>125</v>
      </c>
      <c r="H23" s="13" t="s">
        <v>126</v>
      </c>
      <c r="I23" s="14"/>
      <c r="J23" s="2"/>
      <c r="K23" s="1" t="s">
        <v>25</v>
      </c>
      <c r="L23" s="9" t="s">
        <v>100</v>
      </c>
      <c r="M23" s="1" t="s">
        <v>19</v>
      </c>
      <c r="N23" s="15" t="s">
        <v>127</v>
      </c>
    </row>
    <row r="24" spans="1:14" x14ac:dyDescent="0.2">
      <c r="A24" s="1" t="s">
        <v>128</v>
      </c>
      <c r="B24" s="1">
        <f>B23+1</f>
        <v>19</v>
      </c>
      <c r="C24" s="1">
        <v>2</v>
      </c>
      <c r="D24" s="1">
        <f t="shared" si="0"/>
        <v>100</v>
      </c>
      <c r="E24" s="1">
        <f>D24+20</f>
        <v>120</v>
      </c>
      <c r="F24" s="1" t="s">
        <v>129</v>
      </c>
      <c r="G24" s="11" t="s">
        <v>130</v>
      </c>
      <c r="H24" s="11" t="s">
        <v>131</v>
      </c>
      <c r="I24" s="1"/>
      <c r="J24" s="2" t="s">
        <v>132</v>
      </c>
      <c r="K24" s="1" t="s">
        <v>25</v>
      </c>
      <c r="L24" s="7" t="s">
        <v>133</v>
      </c>
      <c r="M24" s="1" t="s">
        <v>19</v>
      </c>
      <c r="N24" s="11" t="s">
        <v>134</v>
      </c>
    </row>
    <row r="25" spans="1:14" x14ac:dyDescent="0.2">
      <c r="A25" s="1" t="s">
        <v>135</v>
      </c>
      <c r="B25" s="1">
        <f t="shared" si="2"/>
        <v>20</v>
      </c>
      <c r="C25" s="1">
        <v>1</v>
      </c>
      <c r="D25" s="1">
        <f t="shared" si="0"/>
        <v>50</v>
      </c>
      <c r="E25" s="1">
        <f t="shared" si="3"/>
        <v>60</v>
      </c>
      <c r="F25" s="1" t="s">
        <v>136</v>
      </c>
      <c r="G25" s="2" t="s">
        <v>137</v>
      </c>
      <c r="H25" s="1" t="s">
        <v>138</v>
      </c>
      <c r="I25" s="1"/>
      <c r="J25" s="2"/>
      <c r="K25" s="1" t="s">
        <v>25</v>
      </c>
      <c r="L25" s="7" t="s">
        <v>139</v>
      </c>
      <c r="M25" s="1" t="s">
        <v>140</v>
      </c>
      <c r="N25" s="1" t="s">
        <v>141</v>
      </c>
    </row>
    <row r="26" spans="1:14" x14ac:dyDescent="0.2">
      <c r="A26" s="1" t="s">
        <v>142</v>
      </c>
      <c r="B26" s="1">
        <f t="shared" si="2"/>
        <v>21</v>
      </c>
      <c r="C26" s="1">
        <v>5</v>
      </c>
      <c r="D26" s="1">
        <f t="shared" si="0"/>
        <v>250</v>
      </c>
      <c r="E26" s="1">
        <f>D26+25</f>
        <v>275</v>
      </c>
      <c r="F26" s="1" t="s">
        <v>143</v>
      </c>
      <c r="G26" s="2" t="s">
        <v>341</v>
      </c>
      <c r="H26" s="1" t="s">
        <v>144</v>
      </c>
      <c r="I26" s="1"/>
      <c r="J26" s="2" t="s">
        <v>145</v>
      </c>
      <c r="K26" s="1" t="s">
        <v>25</v>
      </c>
      <c r="L26" s="9" t="s">
        <v>146</v>
      </c>
      <c r="M26" s="1" t="s">
        <v>19</v>
      </c>
      <c r="N26" s="1" t="s">
        <v>340</v>
      </c>
    </row>
    <row r="27" spans="1:14" x14ac:dyDescent="0.2">
      <c r="A27" s="1" t="s">
        <v>147</v>
      </c>
      <c r="B27" s="1">
        <f t="shared" si="2"/>
        <v>22</v>
      </c>
      <c r="C27" s="1">
        <v>1</v>
      </c>
      <c r="D27" s="1">
        <f t="shared" si="0"/>
        <v>50</v>
      </c>
      <c r="E27" s="1">
        <f>D27+25</f>
        <v>75</v>
      </c>
      <c r="F27" s="1" t="s">
        <v>148</v>
      </c>
      <c r="G27" s="2" t="s">
        <v>149</v>
      </c>
      <c r="H27" s="1" t="s">
        <v>150</v>
      </c>
      <c r="I27" s="1"/>
      <c r="J27" s="1" t="s">
        <v>145</v>
      </c>
      <c r="K27" s="1" t="s">
        <v>25</v>
      </c>
      <c r="L27" s="9" t="s">
        <v>146</v>
      </c>
      <c r="M27" s="1" t="s">
        <v>19</v>
      </c>
      <c r="N27" s="1" t="s">
        <v>151</v>
      </c>
    </row>
    <row r="28" spans="1:14" x14ac:dyDescent="0.2">
      <c r="A28" s="1" t="s">
        <v>152</v>
      </c>
      <c r="B28" s="1">
        <f t="shared" si="2"/>
        <v>23</v>
      </c>
      <c r="C28" s="1">
        <v>3</v>
      </c>
      <c r="D28" s="1">
        <f t="shared" si="0"/>
        <v>150</v>
      </c>
      <c r="E28" s="1">
        <f>D28+25</f>
        <v>175</v>
      </c>
      <c r="F28" s="1" t="s">
        <v>153</v>
      </c>
      <c r="G28" s="10" t="s">
        <v>154</v>
      </c>
      <c r="H28" s="11" t="s">
        <v>155</v>
      </c>
      <c r="I28" s="1"/>
      <c r="J28" s="2"/>
      <c r="K28" s="1"/>
      <c r="L28" s="9" t="s">
        <v>156</v>
      </c>
      <c r="M28" s="1" t="s">
        <v>19</v>
      </c>
      <c r="N28" s="11" t="s">
        <v>157</v>
      </c>
    </row>
    <row r="29" spans="1:14" x14ac:dyDescent="0.2">
      <c r="A29" s="1" t="s">
        <v>158</v>
      </c>
      <c r="B29" s="1">
        <f t="shared" si="2"/>
        <v>24</v>
      </c>
      <c r="C29" s="1">
        <v>20</v>
      </c>
      <c r="D29" s="1">
        <f t="shared" si="0"/>
        <v>1000</v>
      </c>
      <c r="E29" s="1">
        <f t="shared" si="1"/>
        <v>1100</v>
      </c>
      <c r="F29" s="1" t="s">
        <v>159</v>
      </c>
      <c r="G29" s="2" t="s">
        <v>160</v>
      </c>
      <c r="H29" s="1" t="s">
        <v>161</v>
      </c>
      <c r="I29" s="1" t="s">
        <v>162</v>
      </c>
      <c r="J29" s="2" t="s">
        <v>33</v>
      </c>
      <c r="K29" s="1" t="s">
        <v>25</v>
      </c>
      <c r="L29" s="9" t="s">
        <v>83</v>
      </c>
      <c r="M29" s="1" t="s">
        <v>19</v>
      </c>
      <c r="N29" s="1" t="s">
        <v>163</v>
      </c>
    </row>
    <row r="30" spans="1:14" x14ac:dyDescent="0.2">
      <c r="A30" s="1" t="s">
        <v>164</v>
      </c>
      <c r="B30" s="1">
        <f t="shared" si="2"/>
        <v>25</v>
      </c>
      <c r="C30" s="1">
        <v>6</v>
      </c>
      <c r="D30" s="1">
        <f t="shared" si="0"/>
        <v>300</v>
      </c>
      <c r="E30" s="1">
        <f t="shared" si="1"/>
        <v>400</v>
      </c>
      <c r="F30" s="1" t="s">
        <v>165</v>
      </c>
      <c r="G30" s="11" t="s">
        <v>166</v>
      </c>
      <c r="H30" s="11" t="s">
        <v>167</v>
      </c>
      <c r="I30" s="1" t="s">
        <v>168</v>
      </c>
      <c r="J30" s="2" t="s">
        <v>33</v>
      </c>
      <c r="K30" s="1" t="s">
        <v>25</v>
      </c>
      <c r="L30" s="9" t="s">
        <v>83</v>
      </c>
      <c r="M30" s="1" t="s">
        <v>19</v>
      </c>
      <c r="N30" s="11" t="s">
        <v>169</v>
      </c>
    </row>
    <row r="31" spans="1:14" x14ac:dyDescent="0.2">
      <c r="A31" s="1" t="s">
        <v>170</v>
      </c>
      <c r="B31" s="1">
        <f t="shared" si="2"/>
        <v>26</v>
      </c>
      <c r="C31" s="1">
        <v>4</v>
      </c>
      <c r="D31" s="1">
        <f t="shared" si="0"/>
        <v>200</v>
      </c>
      <c r="E31" s="1">
        <f t="shared" si="1"/>
        <v>300</v>
      </c>
      <c r="F31" s="1" t="s">
        <v>171</v>
      </c>
      <c r="G31" s="11" t="s">
        <v>172</v>
      </c>
      <c r="H31" s="11" t="s">
        <v>173</v>
      </c>
      <c r="I31" s="1" t="s">
        <v>174</v>
      </c>
      <c r="J31" s="2" t="s">
        <v>33</v>
      </c>
      <c r="K31" s="1" t="s">
        <v>25</v>
      </c>
      <c r="L31" s="9" t="s">
        <v>83</v>
      </c>
      <c r="M31" s="1" t="s">
        <v>19</v>
      </c>
      <c r="N31" s="11" t="s">
        <v>175</v>
      </c>
    </row>
    <row r="32" spans="1:14" x14ac:dyDescent="0.2">
      <c r="A32" s="1" t="s">
        <v>176</v>
      </c>
      <c r="B32" s="1">
        <f t="shared" si="2"/>
        <v>27</v>
      </c>
      <c r="C32" s="1">
        <v>4</v>
      </c>
      <c r="D32" s="1">
        <f t="shared" si="0"/>
        <v>200</v>
      </c>
      <c r="E32" s="1">
        <f t="shared" si="1"/>
        <v>300</v>
      </c>
      <c r="F32" s="1" t="s">
        <v>177</v>
      </c>
      <c r="G32" s="11" t="s">
        <v>178</v>
      </c>
      <c r="H32" s="11" t="s">
        <v>179</v>
      </c>
      <c r="I32" s="1" t="s">
        <v>180</v>
      </c>
      <c r="J32" s="2" t="s">
        <v>33</v>
      </c>
      <c r="K32" s="1" t="s">
        <v>25</v>
      </c>
      <c r="L32" s="9" t="s">
        <v>83</v>
      </c>
      <c r="M32" s="1" t="s">
        <v>19</v>
      </c>
      <c r="N32" s="11" t="s">
        <v>181</v>
      </c>
    </row>
    <row r="33" spans="1:14" x14ac:dyDescent="0.2">
      <c r="A33" s="1" t="s">
        <v>182</v>
      </c>
      <c r="B33" s="1">
        <f t="shared" si="2"/>
        <v>28</v>
      </c>
      <c r="C33" s="1">
        <v>3</v>
      </c>
      <c r="D33" s="1">
        <f t="shared" si="0"/>
        <v>150</v>
      </c>
      <c r="E33" s="1">
        <f t="shared" si="1"/>
        <v>250</v>
      </c>
      <c r="F33" s="1" t="s">
        <v>183</v>
      </c>
      <c r="G33" s="11" t="s">
        <v>184</v>
      </c>
      <c r="H33" s="11" t="s">
        <v>185</v>
      </c>
      <c r="I33" s="1" t="s">
        <v>186</v>
      </c>
      <c r="J33" s="2" t="s">
        <v>33</v>
      </c>
      <c r="K33" s="1" t="s">
        <v>25</v>
      </c>
      <c r="L33" s="9" t="s">
        <v>83</v>
      </c>
      <c r="M33" s="1" t="s">
        <v>19</v>
      </c>
      <c r="N33" s="11" t="s">
        <v>187</v>
      </c>
    </row>
    <row r="34" spans="1:14" x14ac:dyDescent="0.2">
      <c r="A34" s="1" t="s">
        <v>188</v>
      </c>
      <c r="B34" s="1">
        <f t="shared" si="2"/>
        <v>29</v>
      </c>
      <c r="C34" s="1">
        <v>3</v>
      </c>
      <c r="D34" s="1">
        <f t="shared" si="0"/>
        <v>150</v>
      </c>
      <c r="E34" s="1">
        <f t="shared" si="1"/>
        <v>250</v>
      </c>
      <c r="F34" s="1" t="s">
        <v>189</v>
      </c>
      <c r="G34" s="11" t="s">
        <v>190</v>
      </c>
      <c r="H34" s="11" t="s">
        <v>191</v>
      </c>
      <c r="I34" s="1" t="s">
        <v>192</v>
      </c>
      <c r="J34" s="2" t="s">
        <v>33</v>
      </c>
      <c r="K34" s="1" t="s">
        <v>25</v>
      </c>
      <c r="L34" s="7" t="s">
        <v>83</v>
      </c>
      <c r="M34" s="1" t="s">
        <v>19</v>
      </c>
      <c r="N34" s="11" t="s">
        <v>193</v>
      </c>
    </row>
    <row r="35" spans="1:14" x14ac:dyDescent="0.2">
      <c r="A35" s="1" t="s">
        <v>194</v>
      </c>
      <c r="B35" s="1">
        <f t="shared" si="2"/>
        <v>30</v>
      </c>
      <c r="C35" s="16">
        <v>2</v>
      </c>
      <c r="D35" s="1">
        <f t="shared" si="0"/>
        <v>100</v>
      </c>
      <c r="E35" s="1">
        <f t="shared" si="1"/>
        <v>200</v>
      </c>
      <c r="F35" s="1" t="s">
        <v>195</v>
      </c>
      <c r="G35" s="11" t="s">
        <v>196</v>
      </c>
      <c r="H35" s="11" t="s">
        <v>197</v>
      </c>
      <c r="I35" s="1" t="s">
        <v>198</v>
      </c>
      <c r="J35" s="2" t="s">
        <v>33</v>
      </c>
      <c r="K35" s="1" t="s">
        <v>25</v>
      </c>
      <c r="L35" s="9" t="s">
        <v>83</v>
      </c>
      <c r="M35" s="1" t="s">
        <v>19</v>
      </c>
      <c r="N35" s="11" t="s">
        <v>199</v>
      </c>
    </row>
    <row r="36" spans="1:14" x14ac:dyDescent="0.2">
      <c r="A36" s="1" t="s">
        <v>200</v>
      </c>
      <c r="B36" s="1">
        <f t="shared" si="2"/>
        <v>31</v>
      </c>
      <c r="C36" s="1">
        <v>2</v>
      </c>
      <c r="D36" s="1">
        <f t="shared" si="0"/>
        <v>100</v>
      </c>
      <c r="E36" s="1">
        <f t="shared" si="1"/>
        <v>200</v>
      </c>
      <c r="F36" s="1" t="s">
        <v>201</v>
      </c>
      <c r="G36" s="11" t="s">
        <v>202</v>
      </c>
      <c r="H36" s="11" t="s">
        <v>203</v>
      </c>
      <c r="I36" s="1" t="s">
        <v>204</v>
      </c>
      <c r="J36" s="2" t="s">
        <v>33</v>
      </c>
      <c r="K36" s="1" t="s">
        <v>25</v>
      </c>
      <c r="L36" s="9" t="s">
        <v>83</v>
      </c>
      <c r="M36" s="1" t="s">
        <v>19</v>
      </c>
      <c r="N36" s="11" t="s">
        <v>205</v>
      </c>
    </row>
    <row r="37" spans="1:14" x14ac:dyDescent="0.2">
      <c r="A37" s="1" t="s">
        <v>206</v>
      </c>
      <c r="B37" s="1">
        <f t="shared" si="2"/>
        <v>32</v>
      </c>
      <c r="C37" s="1">
        <v>1</v>
      </c>
      <c r="D37" s="1">
        <f t="shared" si="0"/>
        <v>50</v>
      </c>
      <c r="E37" s="1">
        <f t="shared" si="1"/>
        <v>150</v>
      </c>
      <c r="F37" s="1" t="s">
        <v>207</v>
      </c>
      <c r="G37" s="11" t="s">
        <v>208</v>
      </c>
      <c r="H37" s="11" t="s">
        <v>209</v>
      </c>
      <c r="I37" s="1" t="s">
        <v>210</v>
      </c>
      <c r="J37" s="2" t="s">
        <v>33</v>
      </c>
      <c r="K37" s="1" t="s">
        <v>25</v>
      </c>
      <c r="L37" s="7" t="s">
        <v>83</v>
      </c>
      <c r="M37" s="1" t="s">
        <v>19</v>
      </c>
      <c r="N37" s="11" t="s">
        <v>211</v>
      </c>
    </row>
    <row r="38" spans="1:14" x14ac:dyDescent="0.2">
      <c r="A38" s="1" t="s">
        <v>212</v>
      </c>
      <c r="B38" s="1">
        <f t="shared" si="2"/>
        <v>33</v>
      </c>
      <c r="C38" s="1">
        <v>1</v>
      </c>
      <c r="D38" s="1">
        <f t="shared" si="0"/>
        <v>50</v>
      </c>
      <c r="E38" s="1">
        <f t="shared" si="1"/>
        <v>150</v>
      </c>
      <c r="F38" s="1" t="s">
        <v>213</v>
      </c>
      <c r="G38" s="10" t="s">
        <v>214</v>
      </c>
      <c r="H38" s="11" t="s">
        <v>215</v>
      </c>
      <c r="I38" s="1" t="s">
        <v>216</v>
      </c>
      <c r="J38" s="2" t="s">
        <v>33</v>
      </c>
      <c r="K38" s="1" t="s">
        <v>25</v>
      </c>
      <c r="L38" s="9" t="s">
        <v>83</v>
      </c>
      <c r="M38" s="1" t="s">
        <v>19</v>
      </c>
      <c r="N38" s="11" t="s">
        <v>217</v>
      </c>
    </row>
    <row r="39" spans="1:14" x14ac:dyDescent="0.2">
      <c r="A39" s="1" t="s">
        <v>218</v>
      </c>
      <c r="B39" s="1">
        <f t="shared" si="2"/>
        <v>34</v>
      </c>
      <c r="C39" s="1">
        <v>1</v>
      </c>
      <c r="D39" s="1">
        <f t="shared" si="0"/>
        <v>50</v>
      </c>
      <c r="E39" s="1">
        <f t="shared" si="1"/>
        <v>150</v>
      </c>
      <c r="F39" s="1" t="s">
        <v>219</v>
      </c>
      <c r="G39" s="11" t="s">
        <v>220</v>
      </c>
      <c r="H39" s="11" t="s">
        <v>221</v>
      </c>
      <c r="I39" s="1" t="s">
        <v>222</v>
      </c>
      <c r="J39" s="2" t="s">
        <v>33</v>
      </c>
      <c r="K39" s="1" t="s">
        <v>25</v>
      </c>
      <c r="L39" s="9" t="s">
        <v>83</v>
      </c>
      <c r="M39" s="1" t="s">
        <v>19</v>
      </c>
      <c r="N39" s="11" t="s">
        <v>223</v>
      </c>
    </row>
    <row r="40" spans="1:14" x14ac:dyDescent="0.2">
      <c r="A40" s="1" t="s">
        <v>224</v>
      </c>
      <c r="B40" s="1">
        <f t="shared" si="2"/>
        <v>35</v>
      </c>
      <c r="C40" s="1">
        <v>1</v>
      </c>
      <c r="D40" s="1">
        <f t="shared" si="0"/>
        <v>50</v>
      </c>
      <c r="E40" s="1">
        <f>D40+50</f>
        <v>100</v>
      </c>
      <c r="F40" s="1" t="s">
        <v>225</v>
      </c>
      <c r="G40" s="11" t="s">
        <v>226</v>
      </c>
      <c r="H40" s="11" t="s">
        <v>227</v>
      </c>
      <c r="I40" s="1" t="s">
        <v>228</v>
      </c>
      <c r="J40" s="2" t="s">
        <v>229</v>
      </c>
      <c r="K40" s="1" t="s">
        <v>25</v>
      </c>
      <c r="L40" s="7" t="s">
        <v>83</v>
      </c>
      <c r="M40" s="1" t="s">
        <v>19</v>
      </c>
      <c r="N40" s="11" t="s">
        <v>230</v>
      </c>
    </row>
    <row r="41" spans="1:14" x14ac:dyDescent="0.2">
      <c r="A41" s="1" t="s">
        <v>231</v>
      </c>
      <c r="B41" s="1">
        <f t="shared" si="2"/>
        <v>36</v>
      </c>
      <c r="C41" s="1">
        <v>3</v>
      </c>
      <c r="D41" s="1">
        <f t="shared" si="0"/>
        <v>150</v>
      </c>
      <c r="E41" s="1">
        <f>D41+10</f>
        <v>160</v>
      </c>
      <c r="F41" s="1" t="s">
        <v>232</v>
      </c>
      <c r="G41" s="10" t="s">
        <v>343</v>
      </c>
      <c r="H41" s="11" t="s">
        <v>233</v>
      </c>
      <c r="I41" s="1"/>
      <c r="J41" s="2"/>
      <c r="K41" s="1" t="s">
        <v>25</v>
      </c>
      <c r="L41" s="7" t="s">
        <v>234</v>
      </c>
      <c r="M41" s="1" t="s">
        <v>19</v>
      </c>
      <c r="N41" s="11" t="s">
        <v>342</v>
      </c>
    </row>
    <row r="42" spans="1:14" x14ac:dyDescent="0.2">
      <c r="A42" s="1" t="s">
        <v>235</v>
      </c>
      <c r="B42" s="1">
        <f t="shared" si="2"/>
        <v>37</v>
      </c>
      <c r="C42" s="1">
        <v>1</v>
      </c>
      <c r="D42" s="1">
        <f t="shared" si="0"/>
        <v>50</v>
      </c>
      <c r="E42" s="1">
        <f>D42+10</f>
        <v>60</v>
      </c>
      <c r="F42" s="1" t="s">
        <v>236</v>
      </c>
      <c r="G42" s="10" t="s">
        <v>237</v>
      </c>
      <c r="H42" s="11" t="s">
        <v>238</v>
      </c>
      <c r="I42" s="1"/>
      <c r="J42" s="11" t="s">
        <v>239</v>
      </c>
      <c r="K42" s="1" t="s">
        <v>25</v>
      </c>
      <c r="L42" s="9" t="s">
        <v>240</v>
      </c>
      <c r="M42" s="1" t="s">
        <v>19</v>
      </c>
      <c r="N42" s="11" t="s">
        <v>241</v>
      </c>
    </row>
    <row r="43" spans="1:14" x14ac:dyDescent="0.2">
      <c r="A43" s="1" t="s">
        <v>242</v>
      </c>
      <c r="B43" s="1">
        <f t="shared" si="2"/>
        <v>38</v>
      </c>
      <c r="C43" s="1">
        <v>1</v>
      </c>
      <c r="D43" s="1">
        <f t="shared" si="0"/>
        <v>50</v>
      </c>
      <c r="E43" s="1">
        <f t="shared" ref="E43:E58" si="4">D43+10</f>
        <v>60</v>
      </c>
      <c r="F43" s="1" t="s">
        <v>243</v>
      </c>
      <c r="G43" s="10" t="s">
        <v>345</v>
      </c>
      <c r="H43" s="13" t="s">
        <v>244</v>
      </c>
      <c r="I43" s="14"/>
      <c r="J43" s="11" t="s">
        <v>245</v>
      </c>
      <c r="K43" s="1" t="s">
        <v>25</v>
      </c>
      <c r="L43" s="9" t="s">
        <v>156</v>
      </c>
      <c r="M43" s="1" t="s">
        <v>19</v>
      </c>
      <c r="N43" s="11" t="s">
        <v>344</v>
      </c>
    </row>
    <row r="44" spans="1:14" x14ac:dyDescent="0.2">
      <c r="A44" s="1" t="s">
        <v>246</v>
      </c>
      <c r="B44" s="1">
        <f t="shared" si="2"/>
        <v>39</v>
      </c>
      <c r="C44" s="1">
        <v>1</v>
      </c>
      <c r="D44" s="1">
        <f t="shared" si="0"/>
        <v>50</v>
      </c>
      <c r="E44" s="1">
        <f t="shared" si="4"/>
        <v>60</v>
      </c>
      <c r="F44" s="1" t="s">
        <v>247</v>
      </c>
      <c r="G44" s="10" t="s">
        <v>248</v>
      </c>
      <c r="H44" s="11" t="s">
        <v>249</v>
      </c>
      <c r="I44" s="1" t="s">
        <v>250</v>
      </c>
      <c r="J44" s="11" t="s">
        <v>145</v>
      </c>
      <c r="K44" s="11" t="s">
        <v>25</v>
      </c>
      <c r="L44" s="7" t="s">
        <v>251</v>
      </c>
      <c r="M44" s="11" t="s">
        <v>19</v>
      </c>
      <c r="N44" s="11" t="s">
        <v>252</v>
      </c>
    </row>
    <row r="45" spans="1:14" x14ac:dyDescent="0.2">
      <c r="A45" s="1" t="s">
        <v>253</v>
      </c>
      <c r="B45" s="1">
        <f t="shared" si="2"/>
        <v>40</v>
      </c>
      <c r="C45" s="1">
        <v>1</v>
      </c>
      <c r="D45" s="1">
        <f t="shared" si="0"/>
        <v>50</v>
      </c>
      <c r="E45" s="1">
        <f t="shared" si="4"/>
        <v>60</v>
      </c>
      <c r="F45" s="1" t="s">
        <v>254</v>
      </c>
      <c r="G45" s="10" t="s">
        <v>255</v>
      </c>
      <c r="H45" s="11" t="s">
        <v>256</v>
      </c>
      <c r="I45" s="1"/>
      <c r="J45" s="11" t="s">
        <v>257</v>
      </c>
      <c r="K45" s="1" t="s">
        <v>25</v>
      </c>
      <c r="L45" s="7" t="s">
        <v>258</v>
      </c>
      <c r="M45" s="1" t="s">
        <v>19</v>
      </c>
      <c r="N45" s="11" t="s">
        <v>259</v>
      </c>
    </row>
    <row r="46" spans="1:14" x14ac:dyDescent="0.2">
      <c r="A46" s="1" t="s">
        <v>260</v>
      </c>
      <c r="B46" s="1">
        <f t="shared" si="2"/>
        <v>41</v>
      </c>
      <c r="C46" s="1">
        <v>2</v>
      </c>
      <c r="D46" s="1">
        <f t="shared" si="0"/>
        <v>100</v>
      </c>
      <c r="E46" s="1">
        <f t="shared" si="4"/>
        <v>110</v>
      </c>
      <c r="F46" s="1" t="s">
        <v>261</v>
      </c>
      <c r="G46" s="10" t="s">
        <v>262</v>
      </c>
      <c r="H46" s="11" t="s">
        <v>263</v>
      </c>
      <c r="I46" s="1"/>
      <c r="J46" s="11" t="s">
        <v>264</v>
      </c>
      <c r="K46" s="1" t="s">
        <v>25</v>
      </c>
      <c r="L46" s="7" t="s">
        <v>265</v>
      </c>
      <c r="M46" s="1" t="s">
        <v>19</v>
      </c>
      <c r="N46" s="11" t="s">
        <v>266</v>
      </c>
    </row>
    <row r="47" spans="1:14" x14ac:dyDescent="0.2">
      <c r="A47" s="1" t="s">
        <v>267</v>
      </c>
      <c r="B47" s="1">
        <f t="shared" si="2"/>
        <v>42</v>
      </c>
      <c r="C47" s="1">
        <v>2</v>
      </c>
      <c r="D47" s="1">
        <f t="shared" si="0"/>
        <v>100</v>
      </c>
      <c r="E47" s="1">
        <f t="shared" si="4"/>
        <v>110</v>
      </c>
      <c r="F47" s="1" t="s">
        <v>268</v>
      </c>
      <c r="G47" s="10" t="s">
        <v>269</v>
      </c>
      <c r="H47" s="11" t="s">
        <v>270</v>
      </c>
      <c r="I47" s="1"/>
      <c r="J47" s="11" t="s">
        <v>271</v>
      </c>
      <c r="K47" s="1" t="s">
        <v>25</v>
      </c>
      <c r="L47" s="7" t="s">
        <v>89</v>
      </c>
      <c r="M47" s="1" t="s">
        <v>19</v>
      </c>
      <c r="N47" s="11" t="s">
        <v>272</v>
      </c>
    </row>
    <row r="48" spans="1:14" x14ac:dyDescent="0.2">
      <c r="A48" s="1" t="s">
        <v>273</v>
      </c>
      <c r="B48" s="1">
        <f t="shared" si="2"/>
        <v>43</v>
      </c>
      <c r="C48" s="1">
        <v>2</v>
      </c>
      <c r="D48" s="1">
        <f t="shared" si="0"/>
        <v>100</v>
      </c>
      <c r="E48" s="1">
        <f t="shared" si="4"/>
        <v>110</v>
      </c>
      <c r="F48" s="1" t="s">
        <v>274</v>
      </c>
      <c r="G48" s="10" t="s">
        <v>275</v>
      </c>
      <c r="H48" s="11" t="s">
        <v>276</v>
      </c>
      <c r="I48" s="1"/>
      <c r="J48" s="11" t="s">
        <v>277</v>
      </c>
      <c r="K48" s="1" t="s">
        <v>25</v>
      </c>
      <c r="L48" s="9" t="s">
        <v>278</v>
      </c>
      <c r="M48" s="1" t="s">
        <v>19</v>
      </c>
      <c r="N48" s="11" t="s">
        <v>279</v>
      </c>
    </row>
    <row r="49" spans="1:14" x14ac:dyDescent="0.2">
      <c r="A49" s="1" t="s">
        <v>280</v>
      </c>
      <c r="B49" s="1">
        <f t="shared" si="2"/>
        <v>44</v>
      </c>
      <c r="C49" s="1">
        <v>1</v>
      </c>
      <c r="D49" s="1">
        <f t="shared" si="0"/>
        <v>50</v>
      </c>
      <c r="E49" s="1">
        <f t="shared" si="4"/>
        <v>60</v>
      </c>
      <c r="F49" s="1" t="s">
        <v>281</v>
      </c>
      <c r="G49" s="10" t="s">
        <v>282</v>
      </c>
      <c r="H49" s="11" t="s">
        <v>283</v>
      </c>
      <c r="I49" s="1"/>
      <c r="J49" s="11" t="s">
        <v>284</v>
      </c>
      <c r="K49" s="1" t="s">
        <v>25</v>
      </c>
      <c r="L49" s="7" t="s">
        <v>278</v>
      </c>
      <c r="M49" s="1" t="s">
        <v>19</v>
      </c>
      <c r="N49" s="11" t="s">
        <v>285</v>
      </c>
    </row>
    <row r="50" spans="1:14" x14ac:dyDescent="0.2">
      <c r="A50" s="1" t="s">
        <v>286</v>
      </c>
      <c r="B50" s="1">
        <f t="shared" si="2"/>
        <v>45</v>
      </c>
      <c r="C50" s="1">
        <v>1</v>
      </c>
      <c r="D50" s="1">
        <f t="shared" si="0"/>
        <v>50</v>
      </c>
      <c r="E50" s="1">
        <f t="shared" si="4"/>
        <v>60</v>
      </c>
      <c r="F50" s="1" t="s">
        <v>287</v>
      </c>
      <c r="G50" s="10" t="s">
        <v>288</v>
      </c>
      <c r="H50" s="11" t="s">
        <v>289</v>
      </c>
      <c r="I50" s="1"/>
      <c r="J50" s="11" t="s">
        <v>264</v>
      </c>
      <c r="K50" s="1" t="s">
        <v>25</v>
      </c>
      <c r="L50" s="9" t="s">
        <v>278</v>
      </c>
      <c r="M50" s="1" t="s">
        <v>19</v>
      </c>
      <c r="N50" s="11" t="s">
        <v>290</v>
      </c>
    </row>
    <row r="51" spans="1:14" x14ac:dyDescent="0.2">
      <c r="A51" s="1" t="s">
        <v>291</v>
      </c>
      <c r="B51" s="1">
        <f t="shared" si="2"/>
        <v>46</v>
      </c>
      <c r="C51" s="1">
        <v>1</v>
      </c>
      <c r="D51" s="1">
        <f t="shared" si="0"/>
        <v>50</v>
      </c>
      <c r="E51" s="1">
        <f t="shared" si="4"/>
        <v>60</v>
      </c>
      <c r="F51" s="1" t="s">
        <v>292</v>
      </c>
      <c r="G51" s="10" t="s">
        <v>347</v>
      </c>
      <c r="H51" s="11" t="s">
        <v>293</v>
      </c>
      <c r="I51" s="1"/>
      <c r="J51" s="11" t="s">
        <v>294</v>
      </c>
      <c r="K51" s="1" t="s">
        <v>25</v>
      </c>
      <c r="L51" s="9" t="s">
        <v>278</v>
      </c>
      <c r="M51" s="1" t="s">
        <v>19</v>
      </c>
      <c r="N51" s="11" t="s">
        <v>346</v>
      </c>
    </row>
    <row r="52" spans="1:14" x14ac:dyDescent="0.2">
      <c r="A52" s="1" t="s">
        <v>295</v>
      </c>
      <c r="B52" s="1">
        <f t="shared" si="2"/>
        <v>47</v>
      </c>
      <c r="C52" s="1">
        <v>1</v>
      </c>
      <c r="D52" s="1">
        <f t="shared" si="0"/>
        <v>50</v>
      </c>
      <c r="E52" s="1">
        <f t="shared" si="4"/>
        <v>60</v>
      </c>
      <c r="F52" s="1" t="s">
        <v>296</v>
      </c>
      <c r="G52" s="10" t="s">
        <v>297</v>
      </c>
      <c r="H52" s="11" t="s">
        <v>298</v>
      </c>
      <c r="I52" s="1"/>
      <c r="J52" s="2" t="s">
        <v>299</v>
      </c>
      <c r="K52" s="1" t="s">
        <v>25</v>
      </c>
      <c r="L52" s="7" t="s">
        <v>278</v>
      </c>
      <c r="M52" s="1" t="s">
        <v>19</v>
      </c>
      <c r="N52" s="11" t="s">
        <v>300</v>
      </c>
    </row>
    <row r="53" spans="1:14" x14ac:dyDescent="0.2">
      <c r="A53" s="1" t="s">
        <v>301</v>
      </c>
      <c r="B53" s="1">
        <f t="shared" si="2"/>
        <v>48</v>
      </c>
      <c r="C53" s="1">
        <v>1</v>
      </c>
      <c r="D53" s="1">
        <f t="shared" si="0"/>
        <v>50</v>
      </c>
      <c r="E53" s="1">
        <f t="shared" si="4"/>
        <v>60</v>
      </c>
      <c r="F53" s="1" t="s">
        <v>302</v>
      </c>
      <c r="G53" s="2" t="s">
        <v>303</v>
      </c>
      <c r="H53" s="1" t="s">
        <v>304</v>
      </c>
      <c r="I53" s="1" t="s">
        <v>305</v>
      </c>
      <c r="J53" s="2" t="s">
        <v>306</v>
      </c>
      <c r="K53" s="1" t="s">
        <v>25</v>
      </c>
      <c r="L53" s="7" t="s">
        <v>258</v>
      </c>
      <c r="M53" s="1" t="s">
        <v>19</v>
      </c>
      <c r="N53" s="1" t="s">
        <v>307</v>
      </c>
    </row>
    <row r="54" spans="1:14" x14ac:dyDescent="0.2">
      <c r="A54" s="1" t="s">
        <v>308</v>
      </c>
      <c r="B54" s="1">
        <f t="shared" si="2"/>
        <v>49</v>
      </c>
      <c r="C54" s="1">
        <v>1</v>
      </c>
      <c r="D54" s="1">
        <f t="shared" si="0"/>
        <v>50</v>
      </c>
      <c r="E54" s="1">
        <f t="shared" si="4"/>
        <v>60</v>
      </c>
      <c r="F54" s="1" t="s">
        <v>309</v>
      </c>
      <c r="G54" s="10" t="s">
        <v>310</v>
      </c>
      <c r="H54" s="11" t="s">
        <v>311</v>
      </c>
      <c r="I54" s="1"/>
      <c r="J54" s="11" t="s">
        <v>312</v>
      </c>
      <c r="K54" s="1" t="s">
        <v>25</v>
      </c>
      <c r="L54" s="9" t="s">
        <v>278</v>
      </c>
      <c r="M54" s="1" t="s">
        <v>19</v>
      </c>
      <c r="N54" s="11" t="s">
        <v>313</v>
      </c>
    </row>
    <row r="55" spans="1:14" x14ac:dyDescent="0.2">
      <c r="A55" s="1" t="s">
        <v>314</v>
      </c>
      <c r="B55" s="1">
        <f t="shared" si="2"/>
        <v>50</v>
      </c>
      <c r="C55" s="1">
        <v>1</v>
      </c>
      <c r="D55" s="1">
        <f t="shared" si="0"/>
        <v>50</v>
      </c>
      <c r="E55" s="1">
        <f t="shared" si="4"/>
        <v>60</v>
      </c>
      <c r="F55" s="1" t="s">
        <v>315</v>
      </c>
      <c r="G55" s="2" t="s">
        <v>316</v>
      </c>
      <c r="H55" s="1" t="s">
        <v>317</v>
      </c>
      <c r="I55" s="1"/>
      <c r="J55" s="2" t="s">
        <v>257</v>
      </c>
      <c r="K55" s="1" t="s">
        <v>25</v>
      </c>
      <c r="L55" s="7" t="s">
        <v>258</v>
      </c>
      <c r="M55" s="1" t="s">
        <v>19</v>
      </c>
      <c r="N55" s="1" t="s">
        <v>318</v>
      </c>
    </row>
    <row r="56" spans="1:14" x14ac:dyDescent="0.2">
      <c r="A56" s="1" t="s">
        <v>319</v>
      </c>
      <c r="B56" s="1">
        <f t="shared" si="2"/>
        <v>51</v>
      </c>
      <c r="C56" s="1">
        <v>3</v>
      </c>
      <c r="D56" s="1">
        <f t="shared" si="0"/>
        <v>150</v>
      </c>
      <c r="E56" s="1">
        <f t="shared" si="4"/>
        <v>160</v>
      </c>
      <c r="F56" s="1" t="s">
        <v>320</v>
      </c>
      <c r="G56" s="1" t="s">
        <v>321</v>
      </c>
      <c r="H56" s="1" t="s">
        <v>322</v>
      </c>
      <c r="I56" s="1"/>
      <c r="J56" s="11" t="s">
        <v>323</v>
      </c>
      <c r="K56" s="1" t="s">
        <v>25</v>
      </c>
      <c r="L56" s="1" t="s">
        <v>258</v>
      </c>
      <c r="M56" s="1" t="s">
        <v>19</v>
      </c>
      <c r="N56" s="1" t="s">
        <v>324</v>
      </c>
    </row>
    <row r="57" spans="1:14" x14ac:dyDescent="0.2">
      <c r="A57" s="1" t="s">
        <v>325</v>
      </c>
      <c r="B57" s="1">
        <f t="shared" si="2"/>
        <v>52</v>
      </c>
      <c r="C57" s="1">
        <v>2</v>
      </c>
      <c r="D57" s="1">
        <f t="shared" si="0"/>
        <v>100</v>
      </c>
      <c r="E57" s="1">
        <f t="shared" si="4"/>
        <v>110</v>
      </c>
      <c r="F57" s="1" t="s">
        <v>326</v>
      </c>
      <c r="G57" s="10" t="s">
        <v>327</v>
      </c>
      <c r="H57" s="11" t="s">
        <v>328</v>
      </c>
      <c r="I57" s="1"/>
      <c r="J57" s="11" t="s">
        <v>239</v>
      </c>
      <c r="K57" s="1" t="s">
        <v>25</v>
      </c>
      <c r="L57" s="7" t="s">
        <v>258</v>
      </c>
      <c r="M57" s="1" t="s">
        <v>19</v>
      </c>
      <c r="N57" s="11" t="s">
        <v>329</v>
      </c>
    </row>
    <row r="58" spans="1:14" x14ac:dyDescent="0.2">
      <c r="A58" s="1" t="s">
        <v>330</v>
      </c>
      <c r="B58" s="1">
        <f t="shared" si="2"/>
        <v>53</v>
      </c>
      <c r="C58" s="1">
        <v>1</v>
      </c>
      <c r="D58" s="1">
        <f t="shared" si="0"/>
        <v>50</v>
      </c>
      <c r="E58" s="1">
        <f t="shared" si="4"/>
        <v>60</v>
      </c>
      <c r="F58" s="1" t="s">
        <v>331</v>
      </c>
      <c r="G58" s="10" t="s">
        <v>332</v>
      </c>
      <c r="H58" s="11" t="s">
        <v>333</v>
      </c>
      <c r="I58" s="1" t="s">
        <v>334</v>
      </c>
      <c r="J58" s="11" t="s">
        <v>335</v>
      </c>
      <c r="K58" s="1" t="s">
        <v>25</v>
      </c>
      <c r="L58" s="7" t="s">
        <v>240</v>
      </c>
      <c r="M58" s="1" t="s">
        <v>19</v>
      </c>
      <c r="N58" s="11" t="s">
        <v>336</v>
      </c>
    </row>
    <row r="59" spans="1:14" x14ac:dyDescent="0.2">
      <c r="A59" s="1"/>
      <c r="B59" s="1"/>
      <c r="C59" s="1">
        <f>SUM(C6:C58)</f>
        <v>142</v>
      </c>
      <c r="D59" s="1"/>
      <c r="E59" s="1"/>
      <c r="F59" s="1"/>
      <c r="G59" s="2"/>
      <c r="H59" s="1"/>
      <c r="I59" s="1"/>
      <c r="J59" s="2"/>
      <c r="K59" s="1"/>
      <c r="L59" s="7"/>
      <c r="M59" s="1"/>
      <c r="N59" s="1"/>
    </row>
  </sheetData>
  <mergeCells count="5">
    <mergeCell ref="J1:L1"/>
    <mergeCell ref="J2:L2"/>
    <mergeCell ref="J3:L3"/>
    <mergeCell ref="H23:I23"/>
    <mergeCell ref="H43:I43"/>
  </mergeCells>
  <hyperlinks>
    <hyperlink ref="L7" r:id="rId1" xr:uid="{C4725A31-400C-2A42-A978-48ADDCFA3505}"/>
    <hyperlink ref="L8" r:id="rId2" xr:uid="{32727286-870E-A44D-B964-18C9242D3E32}"/>
    <hyperlink ref="L9" r:id="rId3" xr:uid="{F8E45044-4E87-2D43-8060-B2429479C4E0}"/>
    <hyperlink ref="L10" r:id="rId4" xr:uid="{DD933791-66D6-9D4D-B2AD-7EFBC050612B}"/>
    <hyperlink ref="L11" r:id="rId5" xr:uid="{1CA5CFEF-E8A3-714C-8BCB-3071A091D2A3}"/>
    <hyperlink ref="L12" r:id="rId6" xr:uid="{E57B4FB2-BF87-414D-A502-F6FA46EA4430}"/>
    <hyperlink ref="L14" r:id="rId7" xr:uid="{8263619D-837E-FF48-BECF-61DA6F3613B6}"/>
    <hyperlink ref="L28" r:id="rId8" xr:uid="{E5E0DBE3-B224-2C45-8145-184EA5EB9F9F}"/>
    <hyperlink ref="L44" r:id="rId9" xr:uid="{23912860-ECB1-BE42-AC15-05E0BAE0F1DF}"/>
    <hyperlink ref="L47" r:id="rId10" xr:uid="{DDA9C542-1912-B540-AE6D-06B6893F2BAC}"/>
    <hyperlink ref="L48" r:id="rId11" xr:uid="{DB760FD5-86DC-AD4D-BDD5-F0AA12FAB2C1}"/>
    <hyperlink ref="L55" r:id="rId12" xr:uid="{2F5588ED-914F-904D-89ED-F37C6D8BD7B7}"/>
    <hyperlink ref="L53" r:id="rId13" xr:uid="{2F1C3A7A-C6EB-0D49-A7D5-DEB221F42A7F}"/>
    <hyperlink ref="L41" r:id="rId14" xr:uid="{89F263AD-BF38-5946-9735-0E9972BED03C}"/>
    <hyperlink ref="L22" r:id="rId15" xr:uid="{E0A70043-1448-7249-96E3-414864041F50}"/>
    <hyperlink ref="L16" r:id="rId16" xr:uid="{3646754A-3749-9042-9225-26B80880A851}"/>
    <hyperlink ref="L15" r:id="rId17" xr:uid="{DFF0DE47-11FD-184D-818D-C12E8F5745D5}"/>
    <hyperlink ref="L26" r:id="rId18" xr:uid="{DD24E50C-CB3C-7A41-BF93-84AA180EA2F7}"/>
    <hyperlink ref="L27" r:id="rId19" xr:uid="{084B97F3-5BDD-7646-AD7C-AFD7498CD9EE}"/>
    <hyperlink ref="L19" r:id="rId20" xr:uid="{AB0B9935-F0C2-AC49-96E5-812934D3D272}"/>
    <hyperlink ref="L25" r:id="rId21" xr:uid="{41515BC6-647E-0A4A-AD3F-6F5CD68E55F2}"/>
    <hyperlink ref="L29" r:id="rId22" xr:uid="{1D2794AB-A4AB-844A-A23A-A446C57C9DEA}"/>
    <hyperlink ref="L18" r:id="rId23" xr:uid="{D2AA0B80-80BC-FB47-8AA9-5BBAB4EC49ED}"/>
    <hyperlink ref="L46" r:id="rId24" xr:uid="{710A89AC-3A6A-074F-9B86-A2A9209BF5F4}"/>
    <hyperlink ref="L42" r:id="rId25" xr:uid="{A5F1E93F-03C0-2E41-B37C-38A23F0B586E}"/>
    <hyperlink ref="L43" r:id="rId26" xr:uid="{B606FD70-A2D7-B84E-BF6C-30B94578CB10}"/>
    <hyperlink ref="L20" r:id="rId27" xr:uid="{BB724B67-F5EE-6346-95FB-57A61C297090}"/>
    <hyperlink ref="L38" r:id="rId28" xr:uid="{8E1BD891-FCCD-AC4C-BB16-7ED2F3A5FE8F}"/>
    <hyperlink ref="L17" r:id="rId29" xr:uid="{9BC86E8E-F58D-BF47-BD51-B6D98EEDA0F7}"/>
    <hyperlink ref="L24" r:id="rId30" xr:uid="{2366FAAD-9AFA-2D4B-A24E-244F6086A0EC}"/>
    <hyperlink ref="L30" r:id="rId31" xr:uid="{2F046C70-5E57-374F-8AD2-B8AB735CABAA}"/>
    <hyperlink ref="L33" r:id="rId32" xr:uid="{447F8D5B-BC71-5244-8E77-048F00C760D7}"/>
    <hyperlink ref="L31" r:id="rId33" xr:uid="{31D7FC23-F0FF-C545-A236-F166AA1A1DEA}"/>
    <hyperlink ref="L36" r:id="rId34" xr:uid="{8A4D430C-133E-B34B-A7C3-8DC408C85CB5}"/>
    <hyperlink ref="L39" r:id="rId35" xr:uid="{94A0A133-BB68-4B42-8315-841A0BBFA727}"/>
    <hyperlink ref="L37" r:id="rId36" xr:uid="{6FD24A57-6A97-3B45-A29D-14D66AA26A81}"/>
    <hyperlink ref="L40" r:id="rId37" xr:uid="{1E902537-0DFB-AB4B-A629-3DBD2160487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de Vries</dc:creator>
  <cp:lastModifiedBy>Justin de Vries</cp:lastModifiedBy>
  <dcterms:created xsi:type="dcterms:W3CDTF">2022-03-17T17:43:24Z</dcterms:created>
  <dcterms:modified xsi:type="dcterms:W3CDTF">2022-03-17T18:12:17Z</dcterms:modified>
</cp:coreProperties>
</file>