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22995" windowHeight="9975" firstSheet="5" activeTab="8"/>
  </bookViews>
  <sheets>
    <sheet name="Working" sheetId="3" r:id="rId1"/>
    <sheet name="Scenarios" sheetId="1" r:id="rId2"/>
    <sheet name="Sheet2" sheetId="2" r:id="rId3"/>
    <sheet name="Sheet14" sheetId="14" r:id="rId4"/>
    <sheet name="Sheet1" sheetId="16" r:id="rId5"/>
    <sheet name="SS OT Report" sheetId="17" r:id="rId6"/>
    <sheet name="SS Shift Report" sheetId="18" r:id="rId7"/>
    <sheet name="EE OT Submissions Report" sheetId="19" r:id="rId8"/>
    <sheet name="Employee" sheetId="20" r:id="rId9"/>
    <sheet name="Overtime Slot" sheetId="21" r:id="rId10"/>
    <sheet name="Overtime Submissions" sheetId="23" r:id="rId11"/>
  </sheets>
  <calcPr calcId="145621"/>
</workbook>
</file>

<file path=xl/calcChain.xml><?xml version="1.0" encoding="utf-8"?>
<calcChain xmlns="http://schemas.openxmlformats.org/spreadsheetml/2006/main">
  <c r="D17" i="3" l="1"/>
  <c r="D18" i="3"/>
  <c r="D19" i="3"/>
  <c r="D20" i="3"/>
  <c r="D21" i="3"/>
  <c r="D22" i="3"/>
  <c r="D23" i="3"/>
  <c r="D24" i="3"/>
  <c r="D16" i="3"/>
  <c r="K27" i="3" l="1"/>
  <c r="L27" i="3"/>
  <c r="M27" i="3"/>
  <c r="N27" i="3"/>
  <c r="O27" i="3"/>
  <c r="P27" i="3"/>
  <c r="Q27" i="3"/>
  <c r="R27" i="3"/>
  <c r="S27" i="3"/>
  <c r="T27" i="3"/>
  <c r="U27" i="3"/>
  <c r="K28" i="3"/>
  <c r="L28" i="3"/>
  <c r="M28" i="3"/>
  <c r="N28" i="3"/>
  <c r="O28" i="3"/>
  <c r="P28" i="3"/>
  <c r="Q28" i="3"/>
  <c r="R28" i="3"/>
  <c r="S28" i="3"/>
  <c r="T28" i="3"/>
  <c r="U28" i="3"/>
  <c r="K29" i="3"/>
  <c r="L29" i="3"/>
  <c r="M29" i="3"/>
  <c r="N29" i="3"/>
  <c r="O29" i="3"/>
  <c r="P29" i="3"/>
  <c r="Q29" i="3"/>
  <c r="R29" i="3"/>
  <c r="S29" i="3"/>
  <c r="T29" i="3"/>
  <c r="U29" i="3"/>
  <c r="K30" i="3"/>
  <c r="L30" i="3"/>
  <c r="M30" i="3"/>
  <c r="N30" i="3"/>
  <c r="O30" i="3"/>
  <c r="P30" i="3"/>
  <c r="Q30" i="3"/>
  <c r="R30" i="3"/>
  <c r="S30" i="3"/>
  <c r="T30" i="3"/>
  <c r="U30" i="3"/>
  <c r="K31" i="3"/>
  <c r="L31" i="3"/>
  <c r="M31" i="3"/>
  <c r="N31" i="3"/>
  <c r="O31" i="3"/>
  <c r="P31" i="3"/>
  <c r="Q31" i="3"/>
  <c r="R31" i="3"/>
  <c r="S31" i="3"/>
  <c r="T31" i="3"/>
  <c r="U31" i="3"/>
  <c r="K32" i="3"/>
  <c r="L32" i="3"/>
  <c r="M32" i="3"/>
  <c r="N32" i="3"/>
  <c r="O32" i="3"/>
  <c r="P32" i="3"/>
  <c r="Q32" i="3"/>
  <c r="R32" i="3"/>
  <c r="S32" i="3"/>
  <c r="T32" i="3"/>
  <c r="U32" i="3"/>
  <c r="K33" i="3"/>
  <c r="L33" i="3"/>
  <c r="M33" i="3"/>
  <c r="N33" i="3"/>
  <c r="O33" i="3"/>
  <c r="P33" i="3"/>
  <c r="Q33" i="3"/>
  <c r="R33" i="3"/>
  <c r="S33" i="3"/>
  <c r="T33" i="3"/>
  <c r="U33" i="3"/>
  <c r="K34" i="3"/>
  <c r="L34" i="3"/>
  <c r="M34" i="3"/>
  <c r="N34" i="3"/>
  <c r="O34" i="3"/>
  <c r="P34" i="3"/>
  <c r="Q34" i="3"/>
  <c r="R34" i="3"/>
  <c r="S34" i="3"/>
  <c r="T34" i="3"/>
  <c r="U34" i="3"/>
  <c r="K35" i="3"/>
  <c r="L35" i="3"/>
  <c r="M35" i="3"/>
  <c r="N35" i="3"/>
  <c r="O35" i="3"/>
  <c r="P35" i="3"/>
  <c r="Q35" i="3"/>
  <c r="R35" i="3"/>
  <c r="S35" i="3"/>
  <c r="T35" i="3"/>
  <c r="U35" i="3"/>
  <c r="J28" i="3"/>
  <c r="J29" i="3"/>
  <c r="J30" i="3"/>
  <c r="J31" i="3"/>
  <c r="J32" i="3"/>
  <c r="J33" i="3"/>
  <c r="J34" i="3"/>
  <c r="J35" i="3"/>
  <c r="J27" i="3"/>
  <c r="B2" i="3" l="1"/>
  <c r="B16" i="3" s="1"/>
  <c r="B10" i="3"/>
  <c r="B24" i="3" s="1"/>
  <c r="B6" i="3"/>
  <c r="B20" i="3" s="1"/>
  <c r="B4" i="3"/>
  <c r="B18" i="3" s="1"/>
  <c r="B8" i="3"/>
  <c r="B22" i="3" s="1"/>
  <c r="B9" i="3"/>
  <c r="B23" i="3" s="1"/>
  <c r="B7" i="3"/>
  <c r="B21" i="3" s="1"/>
  <c r="B5" i="3"/>
  <c r="B19" i="3" s="1"/>
  <c r="B3" i="3"/>
  <c r="B17" i="3" s="1"/>
  <c r="I14" i="3"/>
  <c r="C24" i="14"/>
  <c r="B24" i="14"/>
  <c r="C23" i="14"/>
  <c r="B23" i="14"/>
  <c r="C22" i="14"/>
  <c r="B22" i="14"/>
  <c r="C21" i="14"/>
  <c r="B21" i="14"/>
  <c r="C20" i="14"/>
  <c r="B20" i="14"/>
  <c r="C19" i="14"/>
  <c r="B19" i="14"/>
  <c r="C18" i="14"/>
  <c r="B18" i="14"/>
  <c r="C17" i="14"/>
  <c r="B17" i="14"/>
  <c r="C16" i="14"/>
  <c r="B16" i="14"/>
  <c r="E10" i="14"/>
  <c r="E9" i="14"/>
  <c r="E8" i="14"/>
  <c r="E7" i="14"/>
  <c r="E6" i="14"/>
  <c r="E5" i="14"/>
  <c r="E4" i="14"/>
  <c r="E3" i="14"/>
  <c r="E2" i="14"/>
  <c r="C10" i="14"/>
  <c r="B10" i="14"/>
  <c r="C9" i="14"/>
  <c r="B9" i="14"/>
  <c r="C8" i="14"/>
  <c r="B8" i="14"/>
  <c r="C7" i="14"/>
  <c r="B7" i="14"/>
  <c r="C6" i="14"/>
  <c r="B6" i="14"/>
  <c r="C5" i="14"/>
  <c r="B5" i="14"/>
  <c r="C4" i="14"/>
  <c r="B4" i="14"/>
  <c r="C3" i="14"/>
  <c r="B3" i="14"/>
  <c r="C2" i="14"/>
  <c r="B2" i="14"/>
  <c r="C8" i="3" l="1"/>
  <c r="C22" i="3" s="1"/>
  <c r="C3" i="3"/>
  <c r="C17" i="3" s="1"/>
  <c r="C10" i="3"/>
  <c r="C24" i="3" s="1"/>
  <c r="C7" i="3"/>
  <c r="C21" i="3" s="1"/>
  <c r="C6" i="3"/>
  <c r="C20" i="3" s="1"/>
  <c r="C4" i="3"/>
  <c r="C18" i="3" s="1"/>
  <c r="C2" i="3"/>
  <c r="C16" i="3" s="1"/>
  <c r="C5" i="3"/>
  <c r="C19" i="3" s="1"/>
  <c r="C9" i="3"/>
  <c r="C23" i="3" s="1"/>
  <c r="E10" i="3"/>
  <c r="E9" i="3"/>
  <c r="E8" i="3"/>
  <c r="E7" i="3"/>
  <c r="E6" i="3"/>
  <c r="E5" i="3"/>
  <c r="E4" i="3"/>
  <c r="E3" i="3"/>
  <c r="E2" i="3"/>
</calcChain>
</file>

<file path=xl/sharedStrings.xml><?xml version="1.0" encoding="utf-8"?>
<sst xmlns="http://schemas.openxmlformats.org/spreadsheetml/2006/main" count="1050" uniqueCount="178">
  <si>
    <t>George Glass</t>
  </si>
  <si>
    <t>Martha Marble</t>
  </si>
  <si>
    <t>Day 0</t>
  </si>
  <si>
    <t>X</t>
  </si>
  <si>
    <t>SS OT Need</t>
  </si>
  <si>
    <t>Case 1</t>
  </si>
  <si>
    <t>Day 1</t>
  </si>
  <si>
    <t>Day 2</t>
  </si>
  <si>
    <t>Day 3</t>
  </si>
  <si>
    <t>Day 4</t>
  </si>
  <si>
    <t>Day 5</t>
  </si>
  <si>
    <t>Day 6</t>
  </si>
  <si>
    <t>Day 7</t>
  </si>
  <si>
    <t>Day 8</t>
  </si>
  <si>
    <t>Day 9</t>
  </si>
  <si>
    <t>Case 2</t>
  </si>
  <si>
    <t>Case 3</t>
  </si>
  <si>
    <t>&lt;- Employee OT Submission Less preferred</t>
  </si>
  <si>
    <t>&lt;- Employee OT Submission least preferred</t>
  </si>
  <si>
    <t>Case 4</t>
  </si>
  <si>
    <t>Case 5</t>
  </si>
  <si>
    <t>Case 6</t>
  </si>
  <si>
    <t>Day 10</t>
  </si>
  <si>
    <t>Day 11</t>
  </si>
  <si>
    <t>Day 12</t>
  </si>
  <si>
    <t>Day 13</t>
  </si>
  <si>
    <t>System or Supervisor?</t>
  </si>
  <si>
    <t>Contact awarded employee?</t>
  </si>
  <si>
    <t>&lt;- Employee OT Submission Most preferred</t>
  </si>
  <si>
    <t>Automatic award cutoff time</t>
  </si>
  <si>
    <t>Supervisor Overide?</t>
  </si>
  <si>
    <t>Case 7</t>
  </si>
  <si>
    <t>OT need priority levels?</t>
  </si>
  <si>
    <t>Case 8</t>
  </si>
  <si>
    <t>Case 9</t>
  </si>
  <si>
    <t>&lt;- Supervisor OT Need with # of needs</t>
  </si>
  <si>
    <t>Day 6: A supervisor generates an OT need at Day 0. George Glass is awarded the OT. Should George be required to respond due to the award coming at Day 0 rather than Day 1?</t>
  </si>
  <si>
    <t>Day 4: Martha Marble is awarded the OT. Martha then realizes she cannot work the OT and asks her supervisor if she can be removed. Does the supervisor take over at this point and contact Billy bobbins or should the system automatically pick the next preferred submission?</t>
  </si>
  <si>
    <t>Day 12: No OT submissions have been made. The SS finds George Glass who is currently working and he decides that he can work the OT. Should George have to go through the system to get the awarded overtime or should the SS be able to manually assign the OT to George who is not currently in the OT submission pool?</t>
  </si>
  <si>
    <t>Day 11: Martha Marble is the only OT submission. Which 'OT need' should her OT submission be applied to?</t>
  </si>
  <si>
    <t xml:space="preserve">Day 10: Martha Marble and Billy Bobbin are both awarded OT. </t>
  </si>
  <si>
    <t>Day 5: Billy Bobbin, George Glass, and Martha Marble are all awarded OT. Should there be a way for the system to decide which employee gets which OT need?</t>
  </si>
  <si>
    <t xml:space="preserve">Day 13: The SS generates an OT need minutes before a shift starts. Billy Bobbin and George Glass have both edited and removed thier names from the submission pool prior to Day 1. Should the system automatically award the OT to Martha Marble who isn't at the plant and would not be able to start the shift on time? </t>
  </si>
  <si>
    <t>Day 9: Billy Bobbin has edited his submission and removed himself prior to reaching Day 1. Martha Marble has been awarded the OT.</t>
  </si>
  <si>
    <t xml:space="preserve">Day 3: Billy Bobbin is awarded the OT. </t>
  </si>
  <si>
    <t>Billy Bobbin</t>
  </si>
  <si>
    <t>EE # 4</t>
  </si>
  <si>
    <t>EE # 5</t>
  </si>
  <si>
    <t>EE # 6</t>
  </si>
  <si>
    <t>EE # 7</t>
  </si>
  <si>
    <t>EE # 8</t>
  </si>
  <si>
    <t>EE # 9</t>
  </si>
  <si>
    <t>EE # 3</t>
  </si>
  <si>
    <t>EE # 2</t>
  </si>
  <si>
    <t>EE # 1</t>
  </si>
  <si>
    <t>OT hours</t>
  </si>
  <si>
    <t>Seniority</t>
  </si>
  <si>
    <t>Which should the system look at first? OT hours or Seniority?</t>
  </si>
  <si>
    <t>Off-Going</t>
  </si>
  <si>
    <t>Employee</t>
  </si>
  <si>
    <t>Wants to Work</t>
  </si>
  <si>
    <t>Day</t>
  </si>
  <si>
    <t>For Unknown Vacancies</t>
  </si>
  <si>
    <t>Day 12.  EE # 4 and EE # 8 are both offered overtime but refuse. EE # gets the overtime slot.</t>
  </si>
  <si>
    <t>Day 13. EE # 7 and EE # 9 both get slots of overtime. The SS is filling an unknown vacancy. SS asks EE # 3, EE # 5, and EE # 6 and they refuse the overtime. SS calls EE # 4 and they accept the overtime.</t>
  </si>
  <si>
    <t>Unknown Vacancies</t>
  </si>
  <si>
    <t xml:space="preserve"> </t>
  </si>
  <si>
    <t>John</t>
  </si>
  <si>
    <t>Sarah</t>
  </si>
  <si>
    <t>Parker</t>
  </si>
  <si>
    <t>Submitted</t>
  </si>
  <si>
    <t>Overtime Opportunies-&gt;</t>
  </si>
  <si>
    <t>Employee who worked-&gt;</t>
  </si>
  <si>
    <t>Michael</t>
  </si>
  <si>
    <t>Derrick</t>
  </si>
  <si>
    <t>Mark</t>
  </si>
  <si>
    <t>Jason</t>
  </si>
  <si>
    <t>8/25/1990</t>
  </si>
  <si>
    <t>7/8/1995</t>
  </si>
  <si>
    <t>12/5/2002</t>
  </si>
  <si>
    <t>2/2/2014</t>
  </si>
  <si>
    <t>3/14/1996</t>
  </si>
  <si>
    <t>3/20/1999</t>
  </si>
  <si>
    <t>5/8/2012</t>
  </si>
  <si>
    <t>Forced Hours</t>
  </si>
  <si>
    <t>FOT hours</t>
  </si>
  <si>
    <t>FORCED</t>
  </si>
  <si>
    <t>Thomas</t>
  </si>
  <si>
    <t>Michelle</t>
  </si>
  <si>
    <t>Full 8</t>
  </si>
  <si>
    <t>First 4</t>
  </si>
  <si>
    <t>Last 4</t>
  </si>
  <si>
    <t>Name</t>
  </si>
  <si>
    <t>Job Code</t>
  </si>
  <si>
    <t>Vol/Mand</t>
  </si>
  <si>
    <t>WIO</t>
  </si>
  <si>
    <t>Comment/Preferred Postion</t>
  </si>
  <si>
    <t>OT Block</t>
  </si>
  <si>
    <t>V</t>
  </si>
  <si>
    <t>FPO</t>
  </si>
  <si>
    <t>M</t>
  </si>
  <si>
    <t>Isaac Johnson</t>
  </si>
  <si>
    <t>Joe Rouse</t>
  </si>
  <si>
    <t>5D</t>
  </si>
  <si>
    <t>Rafael Vargas</t>
  </si>
  <si>
    <t>1D01 - 2D03</t>
  </si>
  <si>
    <t>Gabriel Garcia</t>
  </si>
  <si>
    <t>Jermaine Geter</t>
  </si>
  <si>
    <t>3D16 - 4D17</t>
  </si>
  <si>
    <t>Erica Parker</t>
  </si>
  <si>
    <t>Overtime Block</t>
  </si>
  <si>
    <t>IN</t>
  </si>
  <si>
    <t>OUT</t>
  </si>
  <si>
    <t>Sched. HRS</t>
  </si>
  <si>
    <t>Angela Carter</t>
  </si>
  <si>
    <t>Nolen Johnson</t>
  </si>
  <si>
    <t>Eric Jefferson</t>
  </si>
  <si>
    <t>Wade McKie</t>
  </si>
  <si>
    <t>Chris Taylor</t>
  </si>
  <si>
    <t>Sam Stallings</t>
  </si>
  <si>
    <t>Ryan Ramirez</t>
  </si>
  <si>
    <t>Rosiland Kazinci</t>
  </si>
  <si>
    <t>Hazel Strang</t>
  </si>
  <si>
    <t>William Fore</t>
  </si>
  <si>
    <t>Brian Simpson</t>
  </si>
  <si>
    <t>Robin Quattlebaum</t>
  </si>
  <si>
    <t>Larry Robinson</t>
  </si>
  <si>
    <t>Betty Hammond</t>
  </si>
  <si>
    <t>Leonard Harris</t>
  </si>
  <si>
    <t>MPO</t>
  </si>
  <si>
    <t>4:00pm 7/9/2017</t>
  </si>
  <si>
    <t>12:00am 7/10/2017</t>
  </si>
  <si>
    <t>8:00pm 7/9/2017</t>
  </si>
  <si>
    <t>8:00am 7/10/2017</t>
  </si>
  <si>
    <t>8:00am 7/9/2017</t>
  </si>
  <si>
    <t>Date</t>
  </si>
  <si>
    <t>Shift</t>
  </si>
  <si>
    <t>Firstname</t>
  </si>
  <si>
    <t>Lastname</t>
  </si>
  <si>
    <t>Forced OT hours</t>
  </si>
  <si>
    <t>Force Refusals</t>
  </si>
  <si>
    <t>Granted Refusals</t>
  </si>
  <si>
    <t>Phone</t>
  </si>
  <si>
    <t>Email</t>
  </si>
  <si>
    <t>Shift Code</t>
  </si>
  <si>
    <t># Forced</t>
  </si>
  <si>
    <t># Mandated</t>
  </si>
  <si>
    <t>Justin</t>
  </si>
  <si>
    <t>Hadden</t>
  </si>
  <si>
    <t>803-646-2912</t>
  </si>
  <si>
    <t>justin.hadden@agy.com</t>
  </si>
  <si>
    <t>A</t>
  </si>
  <si>
    <t>OT Hours</t>
  </si>
  <si>
    <t>ID</t>
  </si>
  <si>
    <t>Shift #</t>
  </si>
  <si>
    <t>Last Login</t>
  </si>
  <si>
    <t>1D Relief</t>
  </si>
  <si>
    <t>Comment</t>
  </si>
  <si>
    <t>EmpID</t>
  </si>
  <si>
    <t>null</t>
  </si>
  <si>
    <t>Hissner</t>
  </si>
  <si>
    <t>803-522-8947</t>
  </si>
  <si>
    <t>mark.hissner@email.com</t>
  </si>
  <si>
    <t>B</t>
  </si>
  <si>
    <t># Refused</t>
  </si>
  <si>
    <t>Josh</t>
  </si>
  <si>
    <t>Shiftsteed</t>
  </si>
  <si>
    <t>684-749-6582</t>
  </si>
  <si>
    <t>josh.shiftsteed@email.com</t>
  </si>
  <si>
    <t>Daniel</t>
  </si>
  <si>
    <t>Disney</t>
  </si>
  <si>
    <t>803-948-1817</t>
  </si>
  <si>
    <t>daniel.disney@email.com</t>
  </si>
  <si>
    <t>Timestamp</t>
  </si>
  <si>
    <t>OTID</t>
  </si>
  <si>
    <t>Block</t>
  </si>
  <si>
    <t>Relief</t>
  </si>
  <si>
    <t>SELECT Concat( FirstName, " ", LastName ) , OvertimeSlot.JobCode, OvertimeSubs.Comment, OvertimeSubs.Block, OvertimeSlot.VolMand, OvertimeSlot.Date, OvertimeSlot.Shift
FROM Employee, OvertimeSubs, OvertimeSlot
WHERE Employee.ID = OvertimeSubs.EmpID
AND OvertimeSubs.OTID = OvertimeSlot.ID
AND Date = "2017-07-20"
AND Shift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</si>
</sst>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409]m/d/yy\ h:mm\ AM/PM;@"/>
    <numFmt numFmtId="166" formatCode="m/d/yy\ h:mm;@"/>
  </numFmts>
  <fonts count="11"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theme="0"/>
      <name val="Calibri"/>
      <family val="2"/>
      <scheme val="minor"/>
    </font>
    <font>
      <sz val="11"/>
      <color rgb="FF9C0006"/>
      <name val="Calibri"/>
      <family val="2"/>
      <scheme val="minor"/>
    </font>
    <font>
      <sz val="11"/>
      <color rgb="FFFFFF00"/>
      <name val="Calibri"/>
      <family val="2"/>
      <scheme val="minor"/>
    </font>
    <font>
      <sz val="11"/>
      <color rgb="FF00B050"/>
      <name val="Calibri"/>
      <family val="2"/>
      <scheme val="minor"/>
    </font>
    <font>
      <sz val="11"/>
      <color rgb="FF9C6500"/>
      <name val="Calibri"/>
      <family val="2"/>
      <scheme val="minor"/>
    </font>
    <font>
      <sz val="11"/>
      <color rgb="FFFF0000"/>
      <name val="Calibri"/>
      <family val="2"/>
      <scheme val="minor"/>
    </font>
    <font>
      <b/>
      <sz val="2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tint="0.59999389629810485"/>
        <bgColor indexed="65"/>
      </patternFill>
    </fill>
    <fill>
      <patternFill patternType="solid">
        <fgColor rgb="FF00B050"/>
        <bgColor indexed="64"/>
      </patternFill>
    </fill>
    <fill>
      <patternFill patternType="solid">
        <fgColor rgb="FF00B0F0"/>
        <bgColor indexed="64"/>
      </patternFill>
    </fill>
    <fill>
      <patternFill patternType="solid">
        <fgColor rgb="FFFFC7CE"/>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FFEB9C"/>
      </patternFill>
    </fill>
    <fill>
      <patternFill patternType="solid">
        <fgColor theme="0"/>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diagonal/>
    </border>
    <border>
      <left style="thin">
        <color indexed="64"/>
      </left>
      <right/>
      <top style="thin">
        <color indexed="64"/>
      </top>
      <bottom style="thin">
        <color indexed="64"/>
      </bottom>
      <diagonal/>
    </border>
    <border>
      <left style="double">
        <color rgb="FF3F3F3F"/>
      </left>
      <right style="double">
        <color rgb="FF3F3F3F"/>
      </right>
      <top style="double">
        <color rgb="FF3F3F3F"/>
      </top>
      <bottom style="thin">
        <color indexed="64"/>
      </bottom>
      <diagonal/>
    </border>
  </borders>
  <cellStyleXfs count="10">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1" fillId="8" borderId="0" applyNumberFormat="0" applyBorder="0" applyAlignment="0" applyProtection="0"/>
    <xf numFmtId="0" fontId="5" fillId="11" borderId="0" applyNumberFormat="0" applyBorder="0" applyAlignment="0" applyProtection="0"/>
    <xf numFmtId="0" fontId="8" fillId="15" borderId="0" applyNumberFormat="0" applyBorder="0" applyAlignment="0" applyProtection="0"/>
  </cellStyleXfs>
  <cellXfs count="99">
    <xf numFmtId="0" fontId="0" fillId="0" borderId="0" xfId="0"/>
    <xf numFmtId="0" fontId="0" fillId="0" borderId="2" xfId="0" applyBorder="1" applyAlignment="1">
      <alignment horizontal="center"/>
    </xf>
    <xf numFmtId="0" fontId="0" fillId="0" borderId="2" xfId="0" applyBorder="1"/>
    <xf numFmtId="0" fontId="4" fillId="6" borderId="2" xfId="5" applyBorder="1"/>
    <xf numFmtId="0" fontId="2" fillId="9" borderId="2" xfId="1" applyFill="1" applyBorder="1"/>
    <xf numFmtId="0" fontId="0" fillId="0" borderId="0" xfId="0" applyBorder="1"/>
    <xf numFmtId="0" fontId="0" fillId="9" borderId="2" xfId="0" applyFill="1" applyBorder="1"/>
    <xf numFmtId="0" fontId="0" fillId="10" borderId="2" xfId="0" applyFill="1" applyBorder="1"/>
    <xf numFmtId="0" fontId="4" fillId="7" borderId="2" xfId="6" applyBorder="1"/>
    <xf numFmtId="0" fontId="3" fillId="3" borderId="1" xfId="2" applyAlignment="1">
      <alignment horizontal="center"/>
    </xf>
    <xf numFmtId="0" fontId="0" fillId="0" borderId="0" xfId="0" applyBorder="1" applyAlignment="1"/>
    <xf numFmtId="0" fontId="0" fillId="0" borderId="0" xfId="0" applyBorder="1" applyAlignment="1">
      <alignment vertical="top" wrapText="1"/>
    </xf>
    <xf numFmtId="0" fontId="0" fillId="0" borderId="6" xfId="0" applyBorder="1" applyAlignment="1"/>
    <xf numFmtId="0" fontId="0" fillId="0" borderId="0" xfId="0" applyAlignment="1"/>
    <xf numFmtId="0" fontId="0" fillId="0" borderId="0" xfId="0" applyBorder="1" applyAlignment="1">
      <alignment vertical="top"/>
    </xf>
    <xf numFmtId="0" fontId="0" fillId="0" borderId="9" xfId="0" applyBorder="1" applyAlignment="1"/>
    <xf numFmtId="0" fontId="0" fillId="0" borderId="0" xfId="0" applyAlignment="1">
      <alignment vertical="center"/>
    </xf>
    <xf numFmtId="0" fontId="1" fillId="8" borderId="2" xfId="7" applyBorder="1" applyAlignment="1">
      <alignment vertical="center"/>
    </xf>
    <xf numFmtId="0" fontId="0" fillId="0" borderId="2" xfId="0" applyBorder="1" applyAlignment="1">
      <alignment horizontal="center" vertical="center"/>
    </xf>
    <xf numFmtId="0" fontId="1" fillId="4" borderId="2" xfId="3" applyBorder="1" applyAlignment="1">
      <alignment vertical="center"/>
    </xf>
    <xf numFmtId="0" fontId="0" fillId="10" borderId="2" xfId="0" applyFill="1" applyBorder="1" applyAlignment="1">
      <alignment horizontal="center"/>
    </xf>
    <xf numFmtId="0" fontId="1" fillId="10" borderId="2" xfId="4" applyFont="1" applyFill="1" applyBorder="1" applyAlignment="1">
      <alignment horizontal="center"/>
    </xf>
    <xf numFmtId="0" fontId="0" fillId="8" borderId="2" xfId="7" applyFont="1" applyBorder="1" applyAlignment="1">
      <alignment vertical="center"/>
    </xf>
    <xf numFmtId="0" fontId="0" fillId="0" borderId="0" xfId="0" applyAlignment="1">
      <alignment horizontal="center"/>
    </xf>
    <xf numFmtId="0" fontId="0" fillId="8" borderId="2" xfId="7" applyFont="1" applyBorder="1" applyAlignment="1">
      <alignment horizontal="center" vertical="center"/>
    </xf>
    <xf numFmtId="0" fontId="1" fillId="4" borderId="2" xfId="3" applyBorder="1" applyAlignment="1">
      <alignment horizontal="center" vertical="center"/>
    </xf>
    <xf numFmtId="0" fontId="0" fillId="12" borderId="2" xfId="7" applyFont="1" applyFill="1" applyBorder="1" applyAlignment="1">
      <alignment vertical="center"/>
    </xf>
    <xf numFmtId="0" fontId="6" fillId="13" borderId="2" xfId="7" applyFont="1" applyFill="1" applyBorder="1" applyAlignment="1">
      <alignment vertical="center"/>
    </xf>
    <xf numFmtId="0" fontId="1" fillId="12" borderId="2" xfId="7" applyFont="1" applyFill="1" applyBorder="1" applyAlignment="1">
      <alignment vertical="center"/>
    </xf>
    <xf numFmtId="0" fontId="4" fillId="12" borderId="2" xfId="7" applyFont="1" applyFill="1" applyBorder="1" applyAlignment="1">
      <alignment horizontal="center" vertical="center"/>
    </xf>
    <xf numFmtId="0" fontId="4" fillId="14" borderId="2" xfId="7" applyFont="1" applyFill="1" applyBorder="1" applyAlignment="1">
      <alignment horizontal="center" vertical="center"/>
    </xf>
    <xf numFmtId="0" fontId="5" fillId="11" borderId="2" xfId="8" applyBorder="1"/>
    <xf numFmtId="0" fontId="1" fillId="13" borderId="2" xfId="7"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2" xfId="0" applyBorder="1" applyAlignment="1">
      <alignment horizontal="left"/>
    </xf>
    <xf numFmtId="0" fontId="7" fillId="9" borderId="2" xfId="0" applyFont="1" applyFill="1" applyBorder="1"/>
    <xf numFmtId="0" fontId="7" fillId="0" borderId="2" xfId="0" applyFont="1" applyBorder="1"/>
    <xf numFmtId="0" fontId="0" fillId="0" borderId="12" xfId="0" applyFill="1" applyBorder="1" applyAlignment="1">
      <alignment horizontal="center"/>
    </xf>
    <xf numFmtId="0" fontId="4" fillId="0" borderId="0" xfId="0" applyFont="1"/>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right"/>
    </xf>
    <xf numFmtId="0" fontId="0" fillId="0" borderId="0" xfId="0" applyAlignment="1">
      <alignment horizontal="left"/>
    </xf>
    <xf numFmtId="0" fontId="8" fillId="15" borderId="0" xfId="9"/>
    <xf numFmtId="164" fontId="3" fillId="3" borderId="1" xfId="2" applyNumberFormat="1" applyAlignment="1">
      <alignment horizontal="center"/>
    </xf>
    <xf numFmtId="0" fontId="4" fillId="9" borderId="2" xfId="0" applyFont="1" applyFill="1" applyBorder="1" applyAlignment="1">
      <alignment horizontal="center"/>
    </xf>
    <xf numFmtId="164" fontId="3" fillId="3" borderId="14" xfId="2" applyNumberFormat="1" applyBorder="1" applyAlignment="1">
      <alignment horizontal="center"/>
    </xf>
    <xf numFmtId="0" fontId="0" fillId="0" borderId="15" xfId="0" applyBorder="1" applyAlignment="1">
      <alignment horizontal="center" vertical="center"/>
    </xf>
    <xf numFmtId="0" fontId="7" fillId="9" borderId="11" xfId="0" applyFont="1" applyFill="1" applyBorder="1"/>
    <xf numFmtId="0" fontId="7" fillId="9" borderId="4" xfId="0" applyFont="1" applyFill="1" applyBorder="1"/>
    <xf numFmtId="0" fontId="7" fillId="9" borderId="3" xfId="0" applyFont="1" applyFill="1" applyBorder="1"/>
    <xf numFmtId="0" fontId="3" fillId="3" borderId="14" xfId="2" applyBorder="1" applyAlignment="1">
      <alignment horizontal="center"/>
    </xf>
    <xf numFmtId="0" fontId="7" fillId="9" borderId="5" xfId="0" applyFont="1" applyFill="1" applyBorder="1"/>
    <xf numFmtId="0" fontId="7" fillId="9" borderId="12" xfId="0" applyFont="1" applyFill="1" applyBorder="1"/>
    <xf numFmtId="0" fontId="7" fillId="9" borderId="6" xfId="0" applyFont="1" applyFill="1" applyBorder="1"/>
    <xf numFmtId="0" fontId="7" fillId="9" borderId="7" xfId="0" applyFont="1" applyFill="1" applyBorder="1"/>
    <xf numFmtId="0" fontId="1" fillId="10" borderId="13" xfId="4" applyFont="1" applyFill="1" applyBorder="1" applyAlignment="1">
      <alignment horizontal="center"/>
    </xf>
    <xf numFmtId="0" fontId="7" fillId="9" borderId="0" xfId="0" applyFont="1" applyFill="1" applyBorder="1"/>
    <xf numFmtId="0" fontId="0" fillId="10" borderId="13" xfId="0" applyFill="1" applyBorder="1" applyAlignment="1">
      <alignment horizontal="center"/>
    </xf>
    <xf numFmtId="0" fontId="0" fillId="8" borderId="0" xfId="7" applyFont="1" applyBorder="1" applyAlignment="1">
      <alignment vertical="center"/>
    </xf>
    <xf numFmtId="49" fontId="0" fillId="8" borderId="2" xfId="7" applyNumberFormat="1" applyFont="1" applyBorder="1" applyAlignment="1">
      <alignment horizontal="center" vertical="center"/>
    </xf>
    <xf numFmtId="14" fontId="0" fillId="8" borderId="2" xfId="7" applyNumberFormat="1" applyFont="1" applyBorder="1" applyAlignment="1">
      <alignment horizontal="center" vertical="center"/>
    </xf>
    <xf numFmtId="0" fontId="0" fillId="8" borderId="11" xfId="7" applyFont="1" applyBorder="1" applyAlignment="1">
      <alignment vertical="center"/>
    </xf>
    <xf numFmtId="0" fontId="0" fillId="16" borderId="0" xfId="7" applyFont="1" applyFill="1" applyBorder="1" applyAlignment="1">
      <alignment vertical="center"/>
    </xf>
    <xf numFmtId="0" fontId="9" fillId="0" borderId="0" xfId="0" applyFont="1" applyAlignment="1">
      <alignment horizontal="center"/>
    </xf>
    <xf numFmtId="0" fontId="9" fillId="15" borderId="13" xfId="9" applyFont="1" applyBorder="1"/>
    <xf numFmtId="0" fontId="3" fillId="3" borderId="14" xfId="2" applyBorder="1" applyAlignment="1">
      <alignment horizontal="center" vertical="center"/>
    </xf>
    <xf numFmtId="0" fontId="0" fillId="0" borderId="0" xfId="0" applyBorder="1" applyAlignment="1">
      <alignment horizontal="center" vertical="center"/>
    </xf>
    <xf numFmtId="14" fontId="0" fillId="0" borderId="2" xfId="0" applyNumberFormat="1" applyBorder="1" applyAlignment="1">
      <alignment horizontal="center"/>
    </xf>
    <xf numFmtId="14" fontId="0" fillId="0" borderId="2" xfId="0" applyNumberFormat="1" applyBorder="1" applyAlignment="1">
      <alignment horizontal="left"/>
    </xf>
    <xf numFmtId="0" fontId="3" fillId="3" borderId="14" xfId="2" applyBorder="1" applyAlignment="1">
      <alignment horizontal="left" vertical="center"/>
    </xf>
    <xf numFmtId="0" fontId="3" fillId="3" borderId="16" xfId="2" applyBorder="1" applyAlignment="1">
      <alignment horizontal="center" vertical="center"/>
    </xf>
    <xf numFmtId="0" fontId="0" fillId="0" borderId="2" xfId="0" applyNumberFormat="1" applyBorder="1" applyAlignment="1">
      <alignment horizontal="center"/>
    </xf>
    <xf numFmtId="0" fontId="3" fillId="3" borderId="14" xfId="2" applyNumberFormat="1" applyBorder="1" applyAlignment="1">
      <alignment horizontal="center" vertical="center"/>
    </xf>
    <xf numFmtId="0" fontId="0" fillId="0" borderId="0" xfId="0" applyNumberFormat="1"/>
    <xf numFmtId="0" fontId="0" fillId="0" borderId="2" xfId="0" applyNumberFormat="1" applyBorder="1" applyAlignment="1">
      <alignment horizontal="center" vertical="center"/>
    </xf>
    <xf numFmtId="0" fontId="0" fillId="0" borderId="0" xfId="0" applyNumberFormat="1" applyAlignment="1">
      <alignment horizontal="center"/>
    </xf>
    <xf numFmtId="165" fontId="0" fillId="0" borderId="2" xfId="0" applyNumberFormat="1" applyBorder="1" applyAlignment="1">
      <alignment horizontal="center"/>
    </xf>
    <xf numFmtId="165" fontId="3" fillId="3" borderId="14" xfId="2" applyNumberFormat="1" applyBorder="1" applyAlignment="1">
      <alignment horizontal="center" vertical="center"/>
    </xf>
    <xf numFmtId="165" fontId="0" fillId="0" borderId="0" xfId="0" applyNumberFormat="1"/>
    <xf numFmtId="166" fontId="3" fillId="3" borderId="14" xfId="2" applyNumberFormat="1" applyBorder="1" applyAlignment="1">
      <alignment horizontal="center" vertical="center"/>
    </xf>
    <xf numFmtId="166" fontId="0" fillId="0" borderId="2" xfId="0" applyNumberFormat="1" applyBorder="1" applyAlignment="1">
      <alignment horizontal="center"/>
    </xf>
    <xf numFmtId="166" fontId="0" fillId="0" borderId="0" xfId="0" applyNumberFormat="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0" fillId="0" borderId="0" xfId="0" applyFont="1" applyBorder="1" applyAlignment="1">
      <alignment horizontal="center" vertical="center"/>
    </xf>
    <xf numFmtId="0" fontId="0" fillId="0" borderId="0" xfId="0" applyBorder="1" applyAlignment="1">
      <alignment horizontal="center"/>
    </xf>
    <xf numFmtId="0" fontId="0" fillId="0" borderId="4" xfId="0" applyBorder="1" applyAlignment="1">
      <alignment horizontal="center"/>
    </xf>
    <xf numFmtId="0" fontId="0" fillId="0" borderId="4" xfId="0" applyBorder="1" applyAlignment="1">
      <alignment horizontal="center" wrapText="1"/>
    </xf>
  </cellXfs>
  <cellStyles count="10">
    <cellStyle name="40% - Accent1" xfId="3" builtinId="31"/>
    <cellStyle name="40% - Accent3" xfId="7" builtinId="39"/>
    <cellStyle name="60% - Accent1" xfId="4" builtinId="32"/>
    <cellStyle name="60% - Accent2" xfId="6" builtinId="36"/>
    <cellStyle name="Accent2" xfId="5" builtinId="33"/>
    <cellStyle name="Bad" xfId="8" builtinId="27"/>
    <cellStyle name="Check Cell" xfId="2" builtinId="23"/>
    <cellStyle name="Good" xfId="1" builtinId="26"/>
    <cellStyle name="Neutral" xfId="9" builtinId="28"/>
    <cellStyle name="Normal" xfId="0" builtinId="0"/>
  </cellStyles>
  <dxfs count="2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Spin" dx="16" fmlaLink="$C$12" max="30000" noThreeD="1" page="10" val="4"/>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Spin" dx="16" fmlaLink="$C$12" max="30000" noThreeD="1" page="10" val="2"/>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Spin" dx="16" fmlaLink="$C$12" max="30000" noThreeD="1" page="10" val="2"/>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028" name="Spinner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37" name="Spinner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38" name="Check Box 2" hidden="1">
              <a:extLst>
                <a:ext uri="{63B3BB69-23CF-44E3-9099-C40C66FF867C}">
                  <a14:compatExt spid="_x0000_s14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39" name="Check Box 3" hidden="1">
              <a:extLst>
                <a:ext uri="{63B3BB69-23CF-44E3-9099-C40C66FF867C}">
                  <a14:compatExt spid="_x0000_s14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40" name="Check Box 4" hidden="1">
              <a:extLst>
                <a:ext uri="{63B3BB69-23CF-44E3-9099-C40C66FF867C}">
                  <a14:compatExt spid="_x0000_s14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41" name="Check Box 5" hidden="1">
              <a:extLst>
                <a:ext uri="{63B3BB69-23CF-44E3-9099-C40C66FF867C}">
                  <a14:compatExt spid="_x0000_s14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42" name="Check Box 6" hidden="1">
              <a:extLst>
                <a:ext uri="{63B3BB69-23CF-44E3-9099-C40C66FF867C}">
                  <a14:compatExt spid="_x0000_s14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43" name="Check Box 7" hidden="1">
              <a:extLst>
                <a:ext uri="{63B3BB69-23CF-44E3-9099-C40C66FF867C}">
                  <a14:compatExt spid="_x0000_s14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44" name="Check Box 8" hidden="1">
              <a:extLst>
                <a:ext uri="{63B3BB69-23CF-44E3-9099-C40C66FF867C}">
                  <a14:compatExt spid="_x0000_s14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45" name="Check Box 9" hidden="1">
              <a:extLst>
                <a:ext uri="{63B3BB69-23CF-44E3-9099-C40C66FF867C}">
                  <a14:compatExt spid="_x0000_s14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46" name="Check Box 10" hidden="1">
              <a:extLst>
                <a:ext uri="{63B3BB69-23CF-44E3-9099-C40C66FF867C}">
                  <a14:compatExt spid="_x0000_s14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47" name="Spinner 11" hidden="1">
              <a:extLst>
                <a:ext uri="{63B3BB69-23CF-44E3-9099-C40C66FF867C}">
                  <a14:compatExt spid="_x0000_s14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48" name="Check Box 12" hidden="1">
              <a:extLst>
                <a:ext uri="{63B3BB69-23CF-44E3-9099-C40C66FF867C}">
                  <a14:compatExt spid="_x0000_s14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49" name="Check Box 13" hidden="1">
              <a:extLst>
                <a:ext uri="{63B3BB69-23CF-44E3-9099-C40C66FF867C}">
                  <a14:compatExt spid="_x0000_s14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50" name="Check Box 14" hidden="1">
              <a:extLst>
                <a:ext uri="{63B3BB69-23CF-44E3-9099-C40C66FF867C}">
                  <a14:compatExt spid="_x0000_s14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51" name="Check Box 15" hidden="1">
              <a:extLst>
                <a:ext uri="{63B3BB69-23CF-44E3-9099-C40C66FF867C}">
                  <a14:compatExt spid="_x0000_s14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52" name="Check Box 16" hidden="1">
              <a:extLst>
                <a:ext uri="{63B3BB69-23CF-44E3-9099-C40C66FF867C}">
                  <a14:compatExt spid="_x0000_s14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53" name="Check Box 17" hidden="1">
              <a:extLst>
                <a:ext uri="{63B3BB69-23CF-44E3-9099-C40C66FF867C}">
                  <a14:compatExt spid="_x0000_s14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54" name="Check Box 18" hidden="1">
              <a:extLst>
                <a:ext uri="{63B3BB69-23CF-44E3-9099-C40C66FF867C}">
                  <a14:compatExt spid="_x0000_s143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55" name="Check Box 19" hidden="1">
              <a:extLst>
                <a:ext uri="{63B3BB69-23CF-44E3-9099-C40C66FF867C}">
                  <a14:compatExt spid="_x0000_s143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56" name="Check Box 20" hidden="1">
              <a:extLst>
                <a:ext uri="{63B3BB69-23CF-44E3-9099-C40C66FF867C}">
                  <a14:compatExt spid="_x0000_s1435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ctrlProp" Target="../ctrlProps/ctrlProp2.x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 Type="http://schemas.openxmlformats.org/officeDocument/2006/relationships/vmlDrawing" Target="../drawings/vmlDrawing2.v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drawing" Target="../drawings/drawing2.xml"/><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5" Type="http://schemas.openxmlformats.org/officeDocument/2006/relationships/ctrlProp" Target="../ctrlProps/ctrlProp14.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47"/>
  <sheetViews>
    <sheetView topLeftCell="A10" zoomScale="90" zoomScaleNormal="90" workbookViewId="0">
      <selection activeCell="H27" sqref="H27"/>
    </sheetView>
  </sheetViews>
  <sheetFormatPr defaultRowHeight="15" x14ac:dyDescent="0.25"/>
  <cols>
    <col min="1" max="1" width="11.140625" customWidth="1"/>
    <col min="2" max="2" width="10" bestFit="1" customWidth="1"/>
    <col min="3" max="3" width="17.85546875" customWidth="1"/>
    <col min="4" max="4" width="17.140625" customWidth="1"/>
    <col min="5" max="5" width="14.28515625" customWidth="1"/>
    <col min="6" max="6" width="11" customWidth="1"/>
  </cols>
  <sheetData>
    <row r="1" spans="1:21" ht="16.5" thickTop="1" thickBot="1" x14ac:dyDescent="0.3">
      <c r="A1" s="2" t="s">
        <v>59</v>
      </c>
      <c r="B1" s="1" t="s">
        <v>55</v>
      </c>
      <c r="C1" s="1" t="s">
        <v>58</v>
      </c>
      <c r="D1" s="1" t="s">
        <v>56</v>
      </c>
      <c r="E1" s="39" t="s">
        <v>60</v>
      </c>
      <c r="F1" s="39"/>
      <c r="H1" s="9" t="s">
        <v>2</v>
      </c>
      <c r="I1" s="9" t="s">
        <v>6</v>
      </c>
      <c r="J1" s="53">
        <v>2</v>
      </c>
      <c r="K1" s="9">
        <v>3</v>
      </c>
      <c r="L1" s="53">
        <v>4</v>
      </c>
      <c r="M1" s="9">
        <v>5</v>
      </c>
      <c r="N1" s="9">
        <v>6</v>
      </c>
      <c r="O1" s="9">
        <v>7</v>
      </c>
      <c r="P1" s="53">
        <v>8</v>
      </c>
      <c r="Q1" s="9">
        <v>9</v>
      </c>
      <c r="R1" s="9">
        <v>10</v>
      </c>
      <c r="S1" s="9">
        <v>11</v>
      </c>
      <c r="T1" s="9">
        <v>12</v>
      </c>
      <c r="U1" s="9">
        <v>13</v>
      </c>
    </row>
    <row r="2" spans="1:21" ht="15.75" thickTop="1" x14ac:dyDescent="0.25">
      <c r="A2" s="22" t="s">
        <v>54</v>
      </c>
      <c r="B2" s="24">
        <f>0+8*COUNTIF(J27:U27,"x")+8*COUNTIF($J$15:$U$18,"1")</f>
        <v>8</v>
      </c>
      <c r="C2" s="24" t="b">
        <f>IF(ISEVEN(C12),TRUE,FALSE)</f>
        <v>1</v>
      </c>
      <c r="D2" s="24">
        <v>11</v>
      </c>
      <c r="E2" s="1">
        <f ca="1">LOOKUP(A2,G2:G10,OFFSET(H2:H10,0,C12))</f>
        <v>0</v>
      </c>
      <c r="F2" s="44"/>
      <c r="G2" s="22" t="s">
        <v>54</v>
      </c>
      <c r="H2" s="18" t="s">
        <v>3</v>
      </c>
      <c r="I2" s="49" t="s">
        <v>3</v>
      </c>
      <c r="J2" s="2"/>
      <c r="K2" s="51">
        <v>1</v>
      </c>
      <c r="L2" s="2"/>
      <c r="M2" s="54">
        <v>1</v>
      </c>
      <c r="N2" s="50">
        <v>1</v>
      </c>
      <c r="O2" s="52">
        <v>1</v>
      </c>
      <c r="P2" s="2"/>
      <c r="Q2" s="54">
        <v>1</v>
      </c>
      <c r="R2" s="50">
        <v>1</v>
      </c>
      <c r="S2" s="50">
        <v>1</v>
      </c>
      <c r="T2" s="50">
        <v>1</v>
      </c>
      <c r="U2" s="50">
        <v>1</v>
      </c>
    </row>
    <row r="3" spans="1:21" x14ac:dyDescent="0.25">
      <c r="A3" s="22" t="s">
        <v>53</v>
      </c>
      <c r="B3" s="24">
        <f>0+8*COUNTIF(J28:U28,"x")+8*COUNTIF(J15:U21,"2")</f>
        <v>8</v>
      </c>
      <c r="C3" s="24" t="b">
        <f>IF(ISEVEN(C12),TRUE,FALSE)</f>
        <v>1</v>
      </c>
      <c r="D3" s="24">
        <v>15</v>
      </c>
      <c r="E3" s="1">
        <f ca="1">LOOKUP(A3,G2:G10,OFFSET(H2:H10,0,C12))</f>
        <v>0</v>
      </c>
      <c r="G3" s="22" t="s">
        <v>53</v>
      </c>
      <c r="H3" s="18" t="s">
        <v>3</v>
      </c>
      <c r="I3" s="49" t="s">
        <v>3</v>
      </c>
      <c r="J3" s="55">
        <v>1</v>
      </c>
      <c r="K3" s="52">
        <v>1</v>
      </c>
      <c r="L3" s="2"/>
      <c r="M3" s="2"/>
      <c r="N3" s="2"/>
      <c r="O3" s="54">
        <v>1</v>
      </c>
      <c r="P3" s="56">
        <v>1</v>
      </c>
      <c r="Q3" s="2"/>
      <c r="R3" s="51">
        <v>1</v>
      </c>
      <c r="S3" s="2"/>
      <c r="T3" s="54">
        <v>1</v>
      </c>
      <c r="U3" s="50">
        <v>1</v>
      </c>
    </row>
    <row r="4" spans="1:21" x14ac:dyDescent="0.25">
      <c r="A4" s="22" t="s">
        <v>52</v>
      </c>
      <c r="B4" s="24">
        <f>0+8*COUNTIF(J29:U29,"x")+8*COUNTIF(J15:U21,"3")</f>
        <v>0</v>
      </c>
      <c r="C4" s="24" t="b">
        <f>IF(ISEVEN(C12),FALSE,TRUE)</f>
        <v>0</v>
      </c>
      <c r="D4" s="24">
        <v>28</v>
      </c>
      <c r="E4" s="1">
        <f ca="1">LOOKUP(A4,G2:G10,OFFSET(H2:H10,0,C12))</f>
        <v>1</v>
      </c>
      <c r="G4" s="22" t="s">
        <v>52</v>
      </c>
      <c r="H4" s="18" t="s">
        <v>3</v>
      </c>
      <c r="I4" s="49" t="s">
        <v>3</v>
      </c>
      <c r="J4" s="2"/>
      <c r="K4" s="54">
        <v>1</v>
      </c>
      <c r="L4" s="55">
        <v>1</v>
      </c>
      <c r="M4" s="55">
        <v>1</v>
      </c>
      <c r="N4" s="55">
        <v>1</v>
      </c>
      <c r="O4" s="50">
        <v>1</v>
      </c>
      <c r="P4" s="50">
        <v>1</v>
      </c>
      <c r="Q4" s="55">
        <v>1</v>
      </c>
      <c r="R4" s="52">
        <v>1</v>
      </c>
      <c r="S4" s="2"/>
      <c r="T4" s="2"/>
      <c r="U4" s="2"/>
    </row>
    <row r="5" spans="1:21" x14ac:dyDescent="0.25">
      <c r="A5" s="22" t="s">
        <v>46</v>
      </c>
      <c r="B5" s="24">
        <f>0+8*COUNTIF(J30:U30,"x")+8*COUNTIF(J15:U21,"4")</f>
        <v>8</v>
      </c>
      <c r="C5" s="24" t="b">
        <f>IF(ISEVEN(C12),TRUE,FALSE)</f>
        <v>1</v>
      </c>
      <c r="D5" s="24">
        <v>12</v>
      </c>
      <c r="E5" s="1">
        <f ca="1">LOOKUP(A5,G2:G10,OFFSET(H2:H10,0,C12))</f>
        <v>0</v>
      </c>
      <c r="G5" s="22" t="s">
        <v>46</v>
      </c>
      <c r="H5" s="18" t="s">
        <v>3</v>
      </c>
      <c r="I5" s="49" t="s">
        <v>3</v>
      </c>
      <c r="J5" s="2"/>
      <c r="K5" s="2"/>
      <c r="L5" s="2"/>
      <c r="M5" s="2"/>
      <c r="N5" s="51">
        <v>1</v>
      </c>
      <c r="O5" s="2"/>
      <c r="P5" s="51">
        <v>1</v>
      </c>
      <c r="Q5" s="2"/>
      <c r="R5" s="2"/>
      <c r="S5" s="57">
        <v>1</v>
      </c>
      <c r="T5" s="55">
        <v>1</v>
      </c>
      <c r="U5" s="55">
        <v>1</v>
      </c>
    </row>
    <row r="6" spans="1:21" x14ac:dyDescent="0.25">
      <c r="A6" s="22" t="s">
        <v>47</v>
      </c>
      <c r="B6" s="24">
        <f>0+8*COUNTIF(J31:U31,"x")+8*COUNTIF(J15:U21,"5")</f>
        <v>8</v>
      </c>
      <c r="C6" s="24" t="b">
        <f>IF(ISEVEN(C12),FALSE,TRUE)</f>
        <v>0</v>
      </c>
      <c r="D6" s="24">
        <v>22</v>
      </c>
      <c r="E6" s="1">
        <f ca="1">LOOKUP(A6,G2:G10,OFFSET(H2:H10,0,C12))</f>
        <v>1</v>
      </c>
      <c r="G6" s="22" t="s">
        <v>47</v>
      </c>
      <c r="H6" s="18" t="s">
        <v>3</v>
      </c>
      <c r="I6" s="18" t="s">
        <v>3</v>
      </c>
      <c r="J6" s="55">
        <v>1</v>
      </c>
      <c r="K6" s="55">
        <v>1</v>
      </c>
      <c r="L6" s="56">
        <v>1</v>
      </c>
      <c r="M6" s="2"/>
      <c r="N6" s="2"/>
      <c r="O6" s="2"/>
      <c r="P6" s="54">
        <v>1</v>
      </c>
      <c r="Q6" s="55">
        <v>1</v>
      </c>
      <c r="R6" s="56">
        <v>1</v>
      </c>
      <c r="S6" s="2"/>
      <c r="T6" s="2"/>
      <c r="U6" s="2"/>
    </row>
    <row r="7" spans="1:21" x14ac:dyDescent="0.25">
      <c r="A7" s="22" t="s">
        <v>48</v>
      </c>
      <c r="B7" s="24">
        <f>0+8*COUNTIF(J32:U32,"x")+8*COUNTIF(J15:U21,"6")</f>
        <v>0</v>
      </c>
      <c r="C7" s="24" t="b">
        <f>IF(ISEVEN(C12),FALSE,TRUE)</f>
        <v>0</v>
      </c>
      <c r="D7" s="24">
        <v>30</v>
      </c>
      <c r="E7" s="1">
        <f ca="1">LOOKUP(A7,G2:G10,OFFSET(H2:H10,0,C12))</f>
        <v>1</v>
      </c>
      <c r="G7" s="22" t="s">
        <v>48</v>
      </c>
      <c r="H7" s="18" t="s">
        <v>3</v>
      </c>
      <c r="I7" s="18" t="s">
        <v>3</v>
      </c>
      <c r="J7" s="52">
        <v>1</v>
      </c>
      <c r="K7" s="2"/>
      <c r="L7" s="54">
        <v>1</v>
      </c>
      <c r="M7" s="56">
        <v>1</v>
      </c>
      <c r="N7" s="2"/>
      <c r="O7" s="59">
        <v>1</v>
      </c>
      <c r="P7" s="2"/>
      <c r="Q7" s="2"/>
      <c r="R7" s="2"/>
      <c r="S7" s="2"/>
      <c r="T7" s="59">
        <v>1</v>
      </c>
      <c r="U7" s="2"/>
    </row>
    <row r="8" spans="1:21" x14ac:dyDescent="0.25">
      <c r="A8" s="22" t="s">
        <v>49</v>
      </c>
      <c r="B8" s="24">
        <f>0+8*COUNTIF(J33:U33,"x")+8*COUNTIF(J15:U21,"7")</f>
        <v>0</v>
      </c>
      <c r="C8" s="24" t="b">
        <f>IF(ISEVEN(C12),FALSE,TRUE)</f>
        <v>0</v>
      </c>
      <c r="D8" s="24">
        <v>26</v>
      </c>
      <c r="E8" s="1">
        <f ca="1">LOOKUP(A8,G2:G10,OFFSET(H2:H10,0,C12))</f>
        <v>0</v>
      </c>
      <c r="G8" s="22" t="s">
        <v>49</v>
      </c>
      <c r="H8" s="18" t="s">
        <v>3</v>
      </c>
      <c r="I8" s="49" t="s">
        <v>3</v>
      </c>
      <c r="J8" s="50">
        <v>1</v>
      </c>
      <c r="K8" s="56">
        <v>1</v>
      </c>
      <c r="L8" s="2"/>
      <c r="M8" s="54">
        <v>1</v>
      </c>
      <c r="N8" s="55">
        <v>1</v>
      </c>
      <c r="O8" s="50">
        <v>1</v>
      </c>
      <c r="P8" s="56">
        <v>1</v>
      </c>
      <c r="Q8" s="2"/>
      <c r="R8" s="57">
        <v>1</v>
      </c>
      <c r="S8" s="55">
        <v>1</v>
      </c>
      <c r="T8" s="50">
        <v>1</v>
      </c>
      <c r="U8" s="55">
        <v>1</v>
      </c>
    </row>
    <row r="9" spans="1:21" x14ac:dyDescent="0.25">
      <c r="A9" s="22" t="s">
        <v>50</v>
      </c>
      <c r="B9" s="24">
        <f>0+8*COUNTIF(J34:U34,"x")+8*COUNTIF(J15:U21,"8")</f>
        <v>8</v>
      </c>
      <c r="C9" s="24" t="b">
        <f>IF(ISEVEN(C12),TRUE,FALSE)</f>
        <v>1</v>
      </c>
      <c r="D9" s="24">
        <v>4</v>
      </c>
      <c r="E9" s="1">
        <f ca="1">LOOKUP(A9,G2:G10,OFFSET(H2:H10,0,C12))</f>
        <v>0</v>
      </c>
      <c r="G9" s="22" t="s">
        <v>50</v>
      </c>
      <c r="H9" s="18" t="s">
        <v>3</v>
      </c>
      <c r="I9" s="49" t="s">
        <v>3</v>
      </c>
      <c r="J9" s="2"/>
      <c r="K9" s="2"/>
      <c r="L9" s="2"/>
      <c r="M9" s="2"/>
      <c r="N9" s="2"/>
      <c r="O9" s="2"/>
      <c r="P9" s="2"/>
      <c r="Q9" s="2"/>
      <c r="R9" s="2"/>
      <c r="S9" s="2"/>
      <c r="T9" s="2"/>
      <c r="U9" s="2"/>
    </row>
    <row r="10" spans="1:21" x14ac:dyDescent="0.25">
      <c r="A10" s="22" t="s">
        <v>51</v>
      </c>
      <c r="B10" s="24">
        <f>0+8*COUNTIF(J35:U35,"x")+8*COUNTIF(J15:U21,"9")</f>
        <v>8</v>
      </c>
      <c r="C10" s="24" t="b">
        <f>IF(ISEVEN(C12),FALSE,TRUE)</f>
        <v>0</v>
      </c>
      <c r="D10" s="24">
        <v>21</v>
      </c>
      <c r="E10" s="1">
        <f ca="1">LOOKUP(A10,G2:G10,OFFSET($H2:$H10,0,C12))</f>
        <v>1</v>
      </c>
      <c r="G10" s="22" t="s">
        <v>51</v>
      </c>
      <c r="H10" s="18" t="s">
        <v>3</v>
      </c>
      <c r="I10" s="49" t="s">
        <v>3</v>
      </c>
      <c r="J10" s="37">
        <v>1</v>
      </c>
      <c r="K10" s="37">
        <v>1</v>
      </c>
      <c r="L10" s="55">
        <v>1</v>
      </c>
      <c r="M10" s="56">
        <v>1</v>
      </c>
      <c r="N10" s="2"/>
      <c r="O10" s="37">
        <v>1</v>
      </c>
      <c r="P10" s="2"/>
      <c r="Q10" s="37">
        <v>1</v>
      </c>
      <c r="R10" s="2"/>
      <c r="S10" s="2"/>
      <c r="T10" s="37">
        <v>1</v>
      </c>
      <c r="U10" s="2"/>
    </row>
    <row r="11" spans="1:21" x14ac:dyDescent="0.25">
      <c r="C11" s="40"/>
      <c r="E11" s="23"/>
      <c r="H11" s="18" t="s">
        <v>3</v>
      </c>
      <c r="I11" s="18" t="s">
        <v>3</v>
      </c>
      <c r="J11" s="58">
        <v>2</v>
      </c>
      <c r="K11" s="58">
        <v>1</v>
      </c>
      <c r="L11" s="21">
        <v>1</v>
      </c>
      <c r="M11" s="21">
        <v>3</v>
      </c>
      <c r="N11" s="58">
        <v>2</v>
      </c>
      <c r="O11" s="58">
        <v>1</v>
      </c>
      <c r="P11" s="60">
        <v>1</v>
      </c>
      <c r="Q11" s="58">
        <v>2</v>
      </c>
      <c r="R11" s="60">
        <v>2</v>
      </c>
      <c r="S11" s="60">
        <v>3</v>
      </c>
      <c r="T11" s="60">
        <v>1</v>
      </c>
      <c r="U11" s="58">
        <v>2</v>
      </c>
    </row>
    <row r="12" spans="1:21" x14ac:dyDescent="0.25">
      <c r="B12" s="43" t="s">
        <v>61</v>
      </c>
      <c r="C12" s="36">
        <v>4</v>
      </c>
      <c r="E12" s="23"/>
      <c r="J12" s="33">
        <v>2</v>
      </c>
      <c r="K12" s="33">
        <v>5</v>
      </c>
      <c r="L12" s="33"/>
      <c r="M12" s="33"/>
      <c r="N12" s="33"/>
      <c r="O12" s="33"/>
      <c r="P12" s="33"/>
      <c r="Q12" s="33"/>
      <c r="R12" s="33"/>
      <c r="S12" s="33"/>
      <c r="T12" s="33"/>
      <c r="U12" s="33"/>
    </row>
    <row r="13" spans="1:21" x14ac:dyDescent="0.25">
      <c r="E13" s="23"/>
      <c r="G13" s="61" t="s">
        <v>72</v>
      </c>
      <c r="H13" s="61"/>
      <c r="I13" s="61"/>
      <c r="J13" s="34">
        <v>9</v>
      </c>
      <c r="K13" s="34"/>
      <c r="L13" s="34"/>
      <c r="M13" s="34"/>
      <c r="N13" s="34"/>
      <c r="O13" s="34"/>
      <c r="Q13" s="34"/>
      <c r="R13" s="34"/>
      <c r="S13" s="34"/>
      <c r="T13" s="34"/>
      <c r="U13" s="34"/>
    </row>
    <row r="14" spans="1:21" x14ac:dyDescent="0.25">
      <c r="A14" s="5" t="s">
        <v>62</v>
      </c>
      <c r="B14" s="41"/>
      <c r="C14" s="41"/>
      <c r="D14" s="41"/>
      <c r="E14" s="23"/>
      <c r="F14" s="66" t="s">
        <v>86</v>
      </c>
      <c r="G14" s="45" t="s">
        <v>65</v>
      </c>
      <c r="H14" s="45"/>
      <c r="I14" s="45" t="str">
        <f>"-&gt;"</f>
        <v>-&gt;</v>
      </c>
      <c r="J14" s="67">
        <v>4</v>
      </c>
      <c r="K14" s="35"/>
      <c r="L14" s="35"/>
      <c r="M14" s="35"/>
      <c r="N14" s="35"/>
      <c r="O14" s="35"/>
      <c r="P14" s="35"/>
      <c r="Q14" s="35"/>
      <c r="R14" s="35"/>
      <c r="S14" s="35"/>
      <c r="T14" s="35"/>
      <c r="U14" s="35"/>
    </row>
    <row r="15" spans="1:21" x14ac:dyDescent="0.25">
      <c r="A15" s="2" t="s">
        <v>59</v>
      </c>
      <c r="B15" s="1" t="s">
        <v>55</v>
      </c>
      <c r="C15" s="1" t="s">
        <v>58</v>
      </c>
      <c r="D15" s="1" t="s">
        <v>56</v>
      </c>
      <c r="E15" s="42"/>
      <c r="J15" s="33">
        <v>8</v>
      </c>
      <c r="K15" s="33"/>
      <c r="L15" s="33"/>
      <c r="M15" s="33"/>
      <c r="N15" s="33"/>
      <c r="O15" s="33"/>
      <c r="P15" s="33"/>
      <c r="Q15" s="33"/>
      <c r="R15" s="33"/>
      <c r="S15" s="33"/>
      <c r="T15" s="33"/>
      <c r="U15" s="33"/>
    </row>
    <row r="16" spans="1:21" x14ac:dyDescent="0.25">
      <c r="A16" s="22" t="s">
        <v>54</v>
      </c>
      <c r="B16" s="24">
        <f>B2</f>
        <v>8</v>
      </c>
      <c r="C16" s="24" t="b">
        <f>C2</f>
        <v>1</v>
      </c>
      <c r="D16" s="24">
        <f>D2</f>
        <v>11</v>
      </c>
      <c r="E16" s="42"/>
      <c r="J16" s="34">
        <v>1</v>
      </c>
      <c r="K16" s="34"/>
      <c r="L16" s="34"/>
      <c r="M16" s="34"/>
      <c r="N16" s="34"/>
      <c r="O16" s="34"/>
      <c r="P16" s="34"/>
      <c r="Q16" s="34"/>
      <c r="R16" s="34"/>
      <c r="S16" s="34"/>
      <c r="T16" s="34"/>
      <c r="U16" s="34"/>
    </row>
    <row r="17" spans="1:21" x14ac:dyDescent="0.25">
      <c r="A17" s="22" t="s">
        <v>53</v>
      </c>
      <c r="B17" s="24">
        <f t="shared" ref="B17:C24" si="0">B3</f>
        <v>8</v>
      </c>
      <c r="C17" s="24" t="b">
        <f t="shared" si="0"/>
        <v>1</v>
      </c>
      <c r="D17" s="24">
        <f t="shared" ref="D17:D24" si="1">D3</f>
        <v>15</v>
      </c>
      <c r="G17" t="s">
        <v>71</v>
      </c>
      <c r="J17" s="34"/>
      <c r="K17" s="34"/>
      <c r="L17" s="34"/>
      <c r="M17" s="34"/>
      <c r="N17" s="34"/>
      <c r="O17" s="34"/>
      <c r="P17" s="34"/>
      <c r="Q17" s="34"/>
      <c r="R17" s="34"/>
      <c r="S17" s="34"/>
      <c r="T17" s="34"/>
      <c r="U17" s="34"/>
    </row>
    <row r="18" spans="1:21" x14ac:dyDescent="0.25">
      <c r="A18" s="22" t="s">
        <v>52</v>
      </c>
      <c r="B18" s="24">
        <f t="shared" si="0"/>
        <v>0</v>
      </c>
      <c r="C18" s="24" t="b">
        <f t="shared" si="0"/>
        <v>0</v>
      </c>
      <c r="D18" s="24">
        <f t="shared" si="1"/>
        <v>28</v>
      </c>
      <c r="J18" s="34"/>
      <c r="K18" s="34"/>
      <c r="L18" s="34"/>
      <c r="M18" s="34"/>
      <c r="N18" s="34"/>
      <c r="O18" s="34"/>
      <c r="P18" s="34"/>
      <c r="Q18" s="34"/>
      <c r="R18" s="34"/>
      <c r="S18" s="34"/>
      <c r="T18" s="34"/>
      <c r="U18" s="34"/>
    </row>
    <row r="19" spans="1:21" x14ac:dyDescent="0.25">
      <c r="A19" s="22" t="s">
        <v>46</v>
      </c>
      <c r="B19" s="24">
        <f t="shared" si="0"/>
        <v>8</v>
      </c>
      <c r="C19" s="24" t="b">
        <f t="shared" si="0"/>
        <v>1</v>
      </c>
      <c r="D19" s="24">
        <f t="shared" si="1"/>
        <v>12</v>
      </c>
      <c r="J19" s="34"/>
      <c r="K19" s="34"/>
      <c r="L19" s="34"/>
      <c r="M19" s="34"/>
      <c r="N19" s="34"/>
      <c r="O19" s="34"/>
      <c r="P19" s="34"/>
      <c r="Q19" s="34"/>
      <c r="R19" s="34"/>
      <c r="S19" s="34"/>
      <c r="T19" s="34"/>
      <c r="U19" s="34"/>
    </row>
    <row r="20" spans="1:21" x14ac:dyDescent="0.25">
      <c r="A20" s="22" t="s">
        <v>47</v>
      </c>
      <c r="B20" s="24">
        <f t="shared" si="0"/>
        <v>8</v>
      </c>
      <c r="C20" s="24" t="b">
        <f t="shared" si="0"/>
        <v>0</v>
      </c>
      <c r="D20" s="24">
        <f t="shared" si="1"/>
        <v>22</v>
      </c>
      <c r="J20" s="34"/>
      <c r="K20" s="34"/>
      <c r="L20" s="34"/>
      <c r="M20" s="34"/>
      <c r="N20" s="34"/>
      <c r="O20" s="34"/>
      <c r="P20" s="34"/>
      <c r="Q20" s="34"/>
      <c r="R20" s="34"/>
      <c r="S20" s="34"/>
      <c r="T20" s="34"/>
      <c r="U20" s="34"/>
    </row>
    <row r="21" spans="1:21" x14ac:dyDescent="0.25">
      <c r="A21" s="22" t="s">
        <v>48</v>
      </c>
      <c r="B21" s="24">
        <f t="shared" si="0"/>
        <v>0</v>
      </c>
      <c r="C21" s="24" t="b">
        <f t="shared" si="0"/>
        <v>0</v>
      </c>
      <c r="D21" s="24">
        <f t="shared" si="1"/>
        <v>30</v>
      </c>
      <c r="J21" s="35"/>
      <c r="K21" s="35"/>
      <c r="L21" s="35"/>
      <c r="M21" s="35"/>
      <c r="N21" s="35"/>
      <c r="O21" s="35"/>
      <c r="P21" s="35"/>
      <c r="Q21" s="35"/>
      <c r="R21" s="35"/>
      <c r="S21" s="35"/>
      <c r="T21" s="35"/>
      <c r="U21" s="35"/>
    </row>
    <row r="22" spans="1:21" x14ac:dyDescent="0.25">
      <c r="A22" s="22" t="s">
        <v>49</v>
      </c>
      <c r="B22" s="24">
        <f t="shared" si="0"/>
        <v>0</v>
      </c>
      <c r="C22" s="24" t="b">
        <f t="shared" si="0"/>
        <v>0</v>
      </c>
      <c r="D22" s="24">
        <f t="shared" si="1"/>
        <v>26</v>
      </c>
    </row>
    <row r="23" spans="1:21" x14ac:dyDescent="0.25">
      <c r="A23" s="22" t="s">
        <v>50</v>
      </c>
      <c r="B23" s="24">
        <f t="shared" si="0"/>
        <v>8</v>
      </c>
      <c r="C23" s="24" t="b">
        <f t="shared" si="0"/>
        <v>1</v>
      </c>
      <c r="D23" s="24">
        <f t="shared" si="1"/>
        <v>4</v>
      </c>
    </row>
    <row r="24" spans="1:21" x14ac:dyDescent="0.25">
      <c r="A24" s="22" t="s">
        <v>51</v>
      </c>
      <c r="B24" s="24">
        <f t="shared" si="0"/>
        <v>8</v>
      </c>
      <c r="C24" s="24" t="b">
        <f t="shared" si="0"/>
        <v>0</v>
      </c>
      <c r="D24" s="24">
        <f t="shared" si="1"/>
        <v>21</v>
      </c>
    </row>
    <row r="26" spans="1:21" x14ac:dyDescent="0.25">
      <c r="B26" s="5"/>
      <c r="C26" s="5"/>
      <c r="D26" s="5"/>
      <c r="K26" s="14"/>
    </row>
    <row r="27" spans="1:21" ht="15" customHeight="1" x14ac:dyDescent="0.25">
      <c r="A27" s="65" t="s">
        <v>84</v>
      </c>
      <c r="B27" s="11"/>
      <c r="C27" s="11"/>
      <c r="D27" s="11"/>
      <c r="I27">
        <v>1</v>
      </c>
      <c r="J27" s="22">
        <f t="shared" ref="J27:U35" si="2">IF(J$12=$I27,"x",IF(J$13=$I27,"x",IF(J$14=$I27,"x",$I27)))</f>
        <v>1</v>
      </c>
      <c r="K27" s="22">
        <f t="shared" si="2"/>
        <v>1</v>
      </c>
      <c r="L27" s="22">
        <f t="shared" si="2"/>
        <v>1</v>
      </c>
      <c r="M27" s="22">
        <f t="shared" si="2"/>
        <v>1</v>
      </c>
      <c r="N27" s="22">
        <f t="shared" si="2"/>
        <v>1</v>
      </c>
      <c r="O27" s="22">
        <f t="shared" si="2"/>
        <v>1</v>
      </c>
      <c r="P27" s="22">
        <f t="shared" si="2"/>
        <v>1</v>
      </c>
      <c r="Q27" s="22">
        <f t="shared" si="2"/>
        <v>1</v>
      </c>
      <c r="R27" s="22">
        <f t="shared" si="2"/>
        <v>1</v>
      </c>
      <c r="S27" s="22">
        <f t="shared" si="2"/>
        <v>1</v>
      </c>
      <c r="T27" s="22">
        <f t="shared" si="2"/>
        <v>1</v>
      </c>
      <c r="U27" s="22">
        <f t="shared" si="2"/>
        <v>1</v>
      </c>
    </row>
    <row r="28" spans="1:21" x14ac:dyDescent="0.25">
      <c r="A28" s="2" t="s">
        <v>59</v>
      </c>
      <c r="B28" s="2" t="s">
        <v>85</v>
      </c>
      <c r="C28" s="11"/>
      <c r="D28" s="11"/>
      <c r="I28">
        <v>2</v>
      </c>
      <c r="J28" s="22" t="str">
        <f t="shared" si="2"/>
        <v>x</v>
      </c>
      <c r="K28" s="22">
        <f t="shared" si="2"/>
        <v>2</v>
      </c>
      <c r="L28" s="22">
        <f t="shared" si="2"/>
        <v>2</v>
      </c>
      <c r="M28" s="22">
        <f t="shared" si="2"/>
        <v>2</v>
      </c>
      <c r="N28" s="22">
        <f t="shared" si="2"/>
        <v>2</v>
      </c>
      <c r="O28" s="22">
        <f t="shared" si="2"/>
        <v>2</v>
      </c>
      <c r="P28" s="22">
        <f t="shared" si="2"/>
        <v>2</v>
      </c>
      <c r="Q28" s="22">
        <f t="shared" si="2"/>
        <v>2</v>
      </c>
      <c r="R28" s="22">
        <f t="shared" si="2"/>
        <v>2</v>
      </c>
      <c r="S28" s="22">
        <f t="shared" si="2"/>
        <v>2</v>
      </c>
      <c r="T28" s="22">
        <f t="shared" si="2"/>
        <v>2</v>
      </c>
      <c r="U28" s="22">
        <f t="shared" si="2"/>
        <v>2</v>
      </c>
    </row>
    <row r="29" spans="1:21" x14ac:dyDescent="0.25">
      <c r="A29" s="22" t="s">
        <v>54</v>
      </c>
      <c r="B29" s="22">
        <v>0</v>
      </c>
      <c r="C29" s="11"/>
      <c r="D29" s="11"/>
      <c r="E29" t="s">
        <v>66</v>
      </c>
      <c r="I29">
        <v>3</v>
      </c>
      <c r="J29" s="22">
        <f t="shared" si="2"/>
        <v>3</v>
      </c>
      <c r="K29" s="22">
        <f t="shared" si="2"/>
        <v>3</v>
      </c>
      <c r="L29" s="22">
        <f t="shared" si="2"/>
        <v>3</v>
      </c>
      <c r="M29" s="22">
        <f t="shared" si="2"/>
        <v>3</v>
      </c>
      <c r="N29" s="22">
        <f t="shared" si="2"/>
        <v>3</v>
      </c>
      <c r="O29" s="22">
        <f t="shared" si="2"/>
        <v>3</v>
      </c>
      <c r="P29" s="22">
        <f t="shared" si="2"/>
        <v>3</v>
      </c>
      <c r="Q29" s="22">
        <f t="shared" si="2"/>
        <v>3</v>
      </c>
      <c r="R29" s="22">
        <f t="shared" si="2"/>
        <v>3</v>
      </c>
      <c r="S29" s="22">
        <f t="shared" si="2"/>
        <v>3</v>
      </c>
      <c r="T29" s="22">
        <f t="shared" si="2"/>
        <v>3</v>
      </c>
      <c r="U29" s="22">
        <f t="shared" si="2"/>
        <v>3</v>
      </c>
    </row>
    <row r="30" spans="1:21" x14ac:dyDescent="0.25">
      <c r="A30" s="22" t="s">
        <v>53</v>
      </c>
      <c r="B30" s="22">
        <v>0</v>
      </c>
      <c r="C30" s="11"/>
      <c r="D30" s="11"/>
      <c r="I30">
        <v>4</v>
      </c>
      <c r="J30" s="22" t="str">
        <f t="shared" si="2"/>
        <v>x</v>
      </c>
      <c r="K30" s="22">
        <f t="shared" si="2"/>
        <v>4</v>
      </c>
      <c r="L30" s="22">
        <f t="shared" si="2"/>
        <v>4</v>
      </c>
      <c r="M30" s="22">
        <f t="shared" si="2"/>
        <v>4</v>
      </c>
      <c r="N30" s="22">
        <f t="shared" si="2"/>
        <v>4</v>
      </c>
      <c r="O30" s="22">
        <f t="shared" si="2"/>
        <v>4</v>
      </c>
      <c r="P30" s="22">
        <f t="shared" si="2"/>
        <v>4</v>
      </c>
      <c r="Q30" s="22">
        <f t="shared" si="2"/>
        <v>4</v>
      </c>
      <c r="R30" s="22">
        <f t="shared" si="2"/>
        <v>4</v>
      </c>
      <c r="S30" s="22">
        <f t="shared" si="2"/>
        <v>4</v>
      </c>
      <c r="T30" s="22">
        <f t="shared" si="2"/>
        <v>4</v>
      </c>
      <c r="U30" s="22">
        <f t="shared" si="2"/>
        <v>4</v>
      </c>
    </row>
    <row r="31" spans="1:21" x14ac:dyDescent="0.25">
      <c r="A31" s="22" t="s">
        <v>52</v>
      </c>
      <c r="B31" s="22">
        <v>0</v>
      </c>
      <c r="C31" s="11"/>
      <c r="D31" s="11"/>
      <c r="I31">
        <v>5</v>
      </c>
      <c r="J31" s="22">
        <f t="shared" si="2"/>
        <v>5</v>
      </c>
      <c r="K31" s="22" t="str">
        <f t="shared" si="2"/>
        <v>x</v>
      </c>
      <c r="L31" s="22">
        <f t="shared" si="2"/>
        <v>5</v>
      </c>
      <c r="M31" s="22">
        <f t="shared" si="2"/>
        <v>5</v>
      </c>
      <c r="N31" s="22">
        <f t="shared" si="2"/>
        <v>5</v>
      </c>
      <c r="O31" s="22">
        <f t="shared" si="2"/>
        <v>5</v>
      </c>
      <c r="P31" s="22">
        <f t="shared" si="2"/>
        <v>5</v>
      </c>
      <c r="Q31" s="22">
        <f t="shared" si="2"/>
        <v>5</v>
      </c>
      <c r="R31" s="22">
        <f t="shared" si="2"/>
        <v>5</v>
      </c>
      <c r="S31" s="22">
        <f t="shared" si="2"/>
        <v>5</v>
      </c>
      <c r="T31" s="22">
        <f t="shared" si="2"/>
        <v>5</v>
      </c>
      <c r="U31" s="22">
        <f t="shared" si="2"/>
        <v>5</v>
      </c>
    </row>
    <row r="32" spans="1:21" x14ac:dyDescent="0.25">
      <c r="A32" s="22" t="s">
        <v>46</v>
      </c>
      <c r="B32" s="22">
        <v>0</v>
      </c>
      <c r="C32" s="11"/>
      <c r="D32" s="11"/>
      <c r="I32">
        <v>6</v>
      </c>
      <c r="J32" s="22">
        <f t="shared" si="2"/>
        <v>6</v>
      </c>
      <c r="K32" s="22">
        <f t="shared" si="2"/>
        <v>6</v>
      </c>
      <c r="L32" s="22">
        <f t="shared" si="2"/>
        <v>6</v>
      </c>
      <c r="M32" s="22">
        <f t="shared" si="2"/>
        <v>6</v>
      </c>
      <c r="N32" s="22">
        <f t="shared" si="2"/>
        <v>6</v>
      </c>
      <c r="O32" s="22">
        <f t="shared" si="2"/>
        <v>6</v>
      </c>
      <c r="P32" s="22">
        <f t="shared" si="2"/>
        <v>6</v>
      </c>
      <c r="Q32" s="22">
        <f t="shared" si="2"/>
        <v>6</v>
      </c>
      <c r="R32" s="22">
        <f t="shared" si="2"/>
        <v>6</v>
      </c>
      <c r="S32" s="22">
        <f t="shared" si="2"/>
        <v>6</v>
      </c>
      <c r="T32" s="22">
        <f t="shared" si="2"/>
        <v>6</v>
      </c>
      <c r="U32" s="22">
        <f t="shared" si="2"/>
        <v>6</v>
      </c>
    </row>
    <row r="33" spans="1:22" x14ac:dyDescent="0.25">
      <c r="A33" s="22" t="s">
        <v>47</v>
      </c>
      <c r="B33" s="22">
        <v>0</v>
      </c>
      <c r="C33" s="11"/>
      <c r="D33" s="11"/>
      <c r="I33">
        <v>7</v>
      </c>
      <c r="J33" s="22">
        <f t="shared" si="2"/>
        <v>7</v>
      </c>
      <c r="K33" s="22">
        <f t="shared" si="2"/>
        <v>7</v>
      </c>
      <c r="L33" s="22">
        <f t="shared" si="2"/>
        <v>7</v>
      </c>
      <c r="M33" s="22">
        <f t="shared" si="2"/>
        <v>7</v>
      </c>
      <c r="N33" s="22">
        <f t="shared" si="2"/>
        <v>7</v>
      </c>
      <c r="O33" s="22">
        <f t="shared" si="2"/>
        <v>7</v>
      </c>
      <c r="P33" s="22">
        <f t="shared" si="2"/>
        <v>7</v>
      </c>
      <c r="Q33" s="22">
        <f t="shared" si="2"/>
        <v>7</v>
      </c>
      <c r="R33" s="22">
        <f t="shared" si="2"/>
        <v>7</v>
      </c>
      <c r="S33" s="22">
        <f t="shared" si="2"/>
        <v>7</v>
      </c>
      <c r="T33" s="22">
        <f t="shared" si="2"/>
        <v>7</v>
      </c>
      <c r="U33" s="22">
        <f t="shared" si="2"/>
        <v>7</v>
      </c>
    </row>
    <row r="34" spans="1:22" x14ac:dyDescent="0.25">
      <c r="A34" s="22" t="s">
        <v>48</v>
      </c>
      <c r="B34" s="22">
        <v>0</v>
      </c>
      <c r="C34" s="11"/>
      <c r="D34" s="11"/>
      <c r="F34" s="11"/>
      <c r="G34" s="11"/>
      <c r="I34">
        <v>8</v>
      </c>
      <c r="J34" s="22">
        <f t="shared" si="2"/>
        <v>8</v>
      </c>
      <c r="K34" s="22">
        <f t="shared" si="2"/>
        <v>8</v>
      </c>
      <c r="L34" s="22">
        <f t="shared" si="2"/>
        <v>8</v>
      </c>
      <c r="M34" s="22">
        <f t="shared" si="2"/>
        <v>8</v>
      </c>
      <c r="N34" s="22">
        <f t="shared" si="2"/>
        <v>8</v>
      </c>
      <c r="O34" s="22">
        <f t="shared" si="2"/>
        <v>8</v>
      </c>
      <c r="P34" s="22">
        <f t="shared" si="2"/>
        <v>8</v>
      </c>
      <c r="Q34" s="22">
        <f t="shared" si="2"/>
        <v>8</v>
      </c>
      <c r="R34" s="22">
        <f t="shared" si="2"/>
        <v>8</v>
      </c>
      <c r="S34" s="22">
        <f t="shared" si="2"/>
        <v>8</v>
      </c>
      <c r="T34" s="22">
        <f t="shared" si="2"/>
        <v>8</v>
      </c>
      <c r="U34" s="22">
        <f t="shared" si="2"/>
        <v>8</v>
      </c>
    </row>
    <row r="35" spans="1:22" x14ac:dyDescent="0.25">
      <c r="A35" s="22" t="s">
        <v>49</v>
      </c>
      <c r="B35" s="22">
        <v>0</v>
      </c>
      <c r="I35">
        <v>9</v>
      </c>
      <c r="J35" s="22" t="str">
        <f t="shared" si="2"/>
        <v>x</v>
      </c>
      <c r="K35" s="22">
        <f t="shared" si="2"/>
        <v>9</v>
      </c>
      <c r="L35" s="22">
        <f t="shared" si="2"/>
        <v>9</v>
      </c>
      <c r="M35" s="22">
        <f t="shared" si="2"/>
        <v>9</v>
      </c>
      <c r="N35" s="22">
        <f t="shared" si="2"/>
        <v>9</v>
      </c>
      <c r="O35" s="22">
        <f t="shared" si="2"/>
        <v>9</v>
      </c>
      <c r="P35" s="22">
        <f t="shared" si="2"/>
        <v>9</v>
      </c>
      <c r="Q35" s="22">
        <f t="shared" si="2"/>
        <v>9</v>
      </c>
      <c r="R35" s="22">
        <f t="shared" si="2"/>
        <v>9</v>
      </c>
      <c r="S35" s="22">
        <f t="shared" si="2"/>
        <v>9</v>
      </c>
      <c r="T35" s="22">
        <f t="shared" si="2"/>
        <v>9</v>
      </c>
      <c r="U35" s="22">
        <f t="shared" si="2"/>
        <v>9</v>
      </c>
    </row>
    <row r="36" spans="1:22" x14ac:dyDescent="0.25">
      <c r="A36" s="64" t="s">
        <v>50</v>
      </c>
      <c r="B36" s="22">
        <v>0</v>
      </c>
      <c r="C36" s="5"/>
      <c r="D36" s="5"/>
      <c r="I36" t="s">
        <v>20</v>
      </c>
      <c r="R36" t="s">
        <v>21</v>
      </c>
    </row>
    <row r="37" spans="1:22" x14ac:dyDescent="0.25">
      <c r="A37" s="22" t="s">
        <v>51</v>
      </c>
      <c r="B37" s="22">
        <v>0</v>
      </c>
      <c r="C37" s="11"/>
      <c r="D37" s="11"/>
      <c r="F37" s="11"/>
      <c r="G37" s="11"/>
      <c r="H37" s="11"/>
      <c r="I37" s="85" t="s">
        <v>63</v>
      </c>
      <c r="J37" s="85"/>
      <c r="K37" s="85"/>
      <c r="L37" s="85"/>
      <c r="M37" s="85"/>
      <c r="N37" s="11"/>
      <c r="O37" s="11"/>
      <c r="P37" s="11"/>
      <c r="Q37" s="11"/>
      <c r="R37" s="85" t="s">
        <v>64</v>
      </c>
      <c r="S37" s="85"/>
      <c r="T37" s="85"/>
      <c r="U37" s="85"/>
      <c r="V37" s="85"/>
    </row>
    <row r="38" spans="1:22" x14ac:dyDescent="0.25">
      <c r="A38" s="11"/>
      <c r="B38" s="11"/>
      <c r="C38" s="11"/>
      <c r="D38" s="11"/>
      <c r="F38" s="11"/>
      <c r="G38" s="11"/>
      <c r="H38" s="11"/>
      <c r="I38" s="85"/>
      <c r="J38" s="85"/>
      <c r="K38" s="85"/>
      <c r="L38" s="85"/>
      <c r="M38" s="85"/>
      <c r="N38" s="11"/>
      <c r="O38" s="11"/>
      <c r="P38" s="11"/>
      <c r="Q38" s="11"/>
      <c r="R38" s="85"/>
      <c r="S38" s="85"/>
      <c r="T38" s="85"/>
      <c r="U38" s="85"/>
      <c r="V38" s="85"/>
    </row>
    <row r="39" spans="1:22" x14ac:dyDescent="0.25">
      <c r="A39" s="11"/>
      <c r="B39" s="11"/>
      <c r="C39" s="11"/>
      <c r="D39" s="11"/>
      <c r="F39" s="11"/>
      <c r="G39" s="11"/>
      <c r="H39" s="11"/>
      <c r="I39" s="85"/>
      <c r="J39" s="85"/>
      <c r="K39" s="85"/>
      <c r="L39" s="85"/>
      <c r="M39" s="85"/>
      <c r="N39" s="11"/>
      <c r="O39" s="11"/>
      <c r="P39" s="11"/>
      <c r="Q39" s="11"/>
      <c r="R39" s="85"/>
      <c r="S39" s="85"/>
      <c r="T39" s="85"/>
      <c r="U39" s="85"/>
      <c r="V39" s="85"/>
    </row>
    <row r="40" spans="1:22" x14ac:dyDescent="0.25">
      <c r="A40" s="11"/>
      <c r="B40" s="11"/>
      <c r="C40" s="11"/>
      <c r="D40" s="11"/>
      <c r="E40" s="10"/>
      <c r="F40" s="13"/>
      <c r="G40" s="13"/>
      <c r="H40" s="11"/>
      <c r="I40" s="85"/>
      <c r="J40" s="85"/>
      <c r="K40" s="85"/>
      <c r="L40" s="85"/>
      <c r="M40" s="85"/>
      <c r="N40" s="11"/>
      <c r="O40" s="11"/>
      <c r="P40" s="11"/>
      <c r="Q40" s="11"/>
      <c r="R40" s="85"/>
      <c r="S40" s="85"/>
      <c r="T40" s="85"/>
      <c r="U40" s="85"/>
      <c r="V40" s="85"/>
    </row>
    <row r="41" spans="1:22" x14ac:dyDescent="0.25">
      <c r="A41" s="11"/>
      <c r="B41" s="11"/>
      <c r="C41" s="11"/>
      <c r="D41" s="11"/>
      <c r="E41" s="10"/>
      <c r="F41" s="13"/>
      <c r="G41" s="13"/>
      <c r="H41" s="11"/>
      <c r="I41" s="85"/>
      <c r="J41" s="85"/>
      <c r="K41" s="85"/>
      <c r="L41" s="85"/>
      <c r="M41" s="85"/>
      <c r="N41" s="11"/>
      <c r="O41" s="11"/>
      <c r="P41" s="11"/>
      <c r="Q41" s="11"/>
      <c r="R41" s="85"/>
      <c r="S41" s="85"/>
      <c r="T41" s="85"/>
      <c r="U41" s="85"/>
      <c r="V41" s="85"/>
    </row>
    <row r="42" spans="1:22" x14ac:dyDescent="0.25">
      <c r="A42" s="11"/>
      <c r="B42" s="11"/>
      <c r="C42" s="11"/>
      <c r="D42" s="11"/>
      <c r="E42" s="10"/>
      <c r="F42" s="13"/>
      <c r="G42" s="13"/>
      <c r="H42" s="11"/>
      <c r="I42" s="85"/>
      <c r="J42" s="85"/>
      <c r="K42" s="85"/>
      <c r="L42" s="85"/>
      <c r="M42" s="85"/>
      <c r="N42" s="11"/>
      <c r="O42" s="11"/>
      <c r="P42" s="11"/>
      <c r="Q42" s="11"/>
      <c r="R42" s="85"/>
      <c r="S42" s="85"/>
      <c r="T42" s="85"/>
      <c r="U42" s="85"/>
      <c r="V42" s="85"/>
    </row>
    <row r="43" spans="1:22" x14ac:dyDescent="0.25">
      <c r="A43" s="11"/>
      <c r="B43" s="11"/>
      <c r="C43" s="11"/>
      <c r="D43" s="11"/>
      <c r="E43" s="10"/>
      <c r="F43" s="13"/>
      <c r="G43" s="13"/>
      <c r="H43" s="11"/>
      <c r="I43" s="85"/>
      <c r="J43" s="85"/>
      <c r="K43" s="85"/>
      <c r="L43" s="85"/>
      <c r="M43" s="85"/>
      <c r="N43" s="11"/>
      <c r="O43" s="11"/>
      <c r="P43" s="11"/>
      <c r="Q43" s="11"/>
      <c r="R43" s="85"/>
      <c r="S43" s="85"/>
      <c r="T43" s="85"/>
      <c r="U43" s="85"/>
      <c r="V43" s="85"/>
    </row>
    <row r="44" spans="1:22" x14ac:dyDescent="0.25">
      <c r="A44" s="11"/>
      <c r="B44" s="11"/>
      <c r="C44" s="11"/>
      <c r="D44" s="11"/>
      <c r="E44" s="10"/>
      <c r="F44" s="13"/>
      <c r="G44" s="13"/>
      <c r="H44" s="11"/>
      <c r="I44" s="85"/>
      <c r="J44" s="85"/>
      <c r="K44" s="85"/>
      <c r="L44" s="85"/>
      <c r="M44" s="85"/>
      <c r="N44" s="11"/>
      <c r="O44" s="11"/>
      <c r="P44" s="11"/>
      <c r="Q44" s="11"/>
      <c r="R44" s="85"/>
      <c r="S44" s="85"/>
      <c r="T44" s="85"/>
      <c r="U44" s="85"/>
      <c r="V44" s="85"/>
    </row>
    <row r="45" spans="1:22" x14ac:dyDescent="0.25">
      <c r="A45" s="11"/>
      <c r="B45" s="11"/>
      <c r="C45" s="11"/>
      <c r="D45" s="11"/>
      <c r="E45" s="10"/>
      <c r="F45" s="13"/>
      <c r="G45" s="13"/>
      <c r="I45" s="85"/>
      <c r="J45" s="85"/>
      <c r="K45" s="85"/>
      <c r="L45" s="85"/>
      <c r="M45" s="85"/>
      <c r="R45" s="85"/>
      <c r="S45" s="85"/>
      <c r="T45" s="85"/>
      <c r="U45" s="85"/>
      <c r="V45" s="85"/>
    </row>
    <row r="46" spans="1:22" x14ac:dyDescent="0.25">
      <c r="G46" s="5"/>
      <c r="H46" s="5"/>
      <c r="R46" s="11"/>
      <c r="S46" s="11"/>
      <c r="T46" s="11"/>
      <c r="U46" s="11"/>
      <c r="V46" s="11"/>
    </row>
    <row r="47" spans="1:22" x14ac:dyDescent="0.25">
      <c r="G47" s="10"/>
      <c r="H47" s="10"/>
    </row>
  </sheetData>
  <sortState ref="A2:E30">
    <sortCondition ref="A1"/>
  </sortState>
  <mergeCells count="2">
    <mergeCell ref="I37:M45"/>
    <mergeCell ref="R37:V45"/>
  </mergeCells>
  <conditionalFormatting sqref="E2">
    <cfRule type="cellIs" dxfId="25" priority="25" operator="equal">
      <formula>1</formula>
    </cfRule>
    <cfRule type="cellIs" dxfId="24" priority="26" operator="equal">
      <formula>0</formula>
    </cfRule>
  </conditionalFormatting>
  <conditionalFormatting sqref="E3">
    <cfRule type="cellIs" dxfId="23" priority="23" operator="equal">
      <formula>1</formula>
    </cfRule>
    <cfRule type="cellIs" dxfId="22" priority="24" operator="equal">
      <formula>0</formula>
    </cfRule>
  </conditionalFormatting>
  <conditionalFormatting sqref="E4:E6">
    <cfRule type="cellIs" dxfId="21" priority="21" operator="equal">
      <formula>1</formula>
    </cfRule>
    <cfRule type="cellIs" dxfId="20" priority="22" operator="equal">
      <formula>0</formula>
    </cfRule>
  </conditionalFormatting>
  <conditionalFormatting sqref="E7:E10">
    <cfRule type="cellIs" dxfId="19" priority="19" operator="equal">
      <formula>1</formula>
    </cfRule>
    <cfRule type="cellIs" dxfId="18" priority="20" operator="equal">
      <formula>0</formula>
    </cfRule>
  </conditionalFormatting>
  <conditionalFormatting sqref="C2:C10">
    <cfRule type="cellIs" dxfId="17" priority="11" operator="equal">
      <formula>FALSE</formula>
    </cfRule>
    <cfRule type="cellIs" dxfId="16" priority="12" operator="equal">
      <formula>TRUE</formula>
    </cfRule>
  </conditionalFormatting>
  <conditionalFormatting sqref="C16:C24">
    <cfRule type="cellIs" dxfId="15" priority="1" operator="equal">
      <formula>FALSE</formula>
    </cfRule>
    <cfRule type="cellIs" dxfId="14" priority="2" operator="equal">
      <formula>TRUE</formula>
    </cfRule>
  </conditionalFormatting>
  <pageMargins left="0.7" right="0.7" top="0.75" bottom="0.75" header="0.3" footer="0.3"/>
  <pageSetup orientation="portrait" horizontalDpi="300" verticalDpi="0" r:id="rId1"/>
  <headerFooter>
    <oddHeader xml:space="preserve">&amp;C
</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8" r:id="rId4" name="Spinner 4">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F15" sqref="F15"/>
    </sheetView>
  </sheetViews>
  <sheetFormatPr defaultRowHeight="15" x14ac:dyDescent="0.25"/>
  <cols>
    <col min="1" max="1" width="7.28515625" style="23" customWidth="1"/>
    <col min="2" max="2" width="15.28515625" style="44" customWidth="1"/>
    <col min="3" max="3" width="14.85546875" style="44" customWidth="1"/>
    <col min="4" max="4" width="14.85546875" style="76" customWidth="1"/>
    <col min="5" max="5" width="22.85546875" style="23" bestFit="1" customWidth="1"/>
    <col min="6" max="6" width="10.5703125" style="78" customWidth="1"/>
    <col min="7" max="7" width="11.28515625" style="78" customWidth="1"/>
    <col min="8" max="8" width="10" style="76" customWidth="1"/>
    <col min="9" max="10" width="11.140625" customWidth="1"/>
    <col min="11" max="11" width="18.42578125" customWidth="1"/>
    <col min="12" max="15" width="16.42578125" customWidth="1"/>
  </cols>
  <sheetData>
    <row r="1" spans="1:15" ht="15.75" thickTop="1" x14ac:dyDescent="0.25">
      <c r="A1" s="68" t="s">
        <v>153</v>
      </c>
      <c r="B1" s="72" t="s">
        <v>158</v>
      </c>
      <c r="C1" s="72" t="s">
        <v>135</v>
      </c>
      <c r="D1" s="75" t="s">
        <v>154</v>
      </c>
      <c r="E1" s="73" t="s">
        <v>93</v>
      </c>
      <c r="F1" s="75" t="s">
        <v>90</v>
      </c>
      <c r="G1" s="75" t="s">
        <v>89</v>
      </c>
      <c r="H1" s="75" t="s">
        <v>91</v>
      </c>
      <c r="I1" s="68" t="s">
        <v>94</v>
      </c>
      <c r="J1" s="68"/>
      <c r="K1" s="68"/>
      <c r="L1" s="68"/>
      <c r="M1" s="68"/>
      <c r="N1" s="68"/>
      <c r="O1" s="68"/>
    </row>
    <row r="2" spans="1:15" x14ac:dyDescent="0.25">
      <c r="A2" s="1">
        <v>1</v>
      </c>
      <c r="B2" s="36">
        <v>1</v>
      </c>
      <c r="C2" s="71">
        <v>42928</v>
      </c>
      <c r="D2" s="74">
        <v>2</v>
      </c>
      <c r="E2" s="23" t="s">
        <v>95</v>
      </c>
      <c r="F2" s="74">
        <v>0</v>
      </c>
      <c r="G2" s="74">
        <v>1</v>
      </c>
      <c r="H2" s="77">
        <v>0</v>
      </c>
      <c r="I2" s="1" t="s">
        <v>98</v>
      </c>
      <c r="J2" s="1"/>
      <c r="K2" s="1"/>
      <c r="L2" s="1"/>
      <c r="M2" s="1"/>
      <c r="N2" s="1"/>
      <c r="O2" s="1"/>
    </row>
    <row r="3" spans="1:15" x14ac:dyDescent="0.25">
      <c r="A3" s="1">
        <v>2</v>
      </c>
      <c r="B3" s="36">
        <v>2</v>
      </c>
      <c r="C3" s="71">
        <v>42928</v>
      </c>
      <c r="D3" s="74">
        <v>2</v>
      </c>
      <c r="E3" s="1" t="s">
        <v>95</v>
      </c>
      <c r="F3" s="74">
        <v>0</v>
      </c>
      <c r="G3" s="74">
        <v>1</v>
      </c>
      <c r="H3" s="77">
        <v>0</v>
      </c>
      <c r="I3" s="1" t="s">
        <v>98</v>
      </c>
      <c r="J3" s="1"/>
      <c r="K3" s="1"/>
      <c r="L3" s="1"/>
      <c r="M3" s="1"/>
      <c r="N3" s="1"/>
      <c r="O3" s="1"/>
    </row>
    <row r="4" spans="1:15" x14ac:dyDescent="0.25">
      <c r="A4" s="1">
        <v>3</v>
      </c>
      <c r="B4" s="36">
        <v>1</v>
      </c>
      <c r="C4" s="71">
        <v>42931</v>
      </c>
      <c r="D4" s="74">
        <v>3</v>
      </c>
      <c r="E4" s="70" t="s">
        <v>95</v>
      </c>
      <c r="F4" s="74">
        <v>0</v>
      </c>
      <c r="G4" s="74">
        <v>1</v>
      </c>
      <c r="H4" s="77">
        <v>0</v>
      </c>
      <c r="I4" s="1" t="s">
        <v>98</v>
      </c>
      <c r="J4" s="1"/>
      <c r="K4" s="1"/>
      <c r="L4" s="1"/>
      <c r="M4" s="1"/>
      <c r="N4" s="1"/>
      <c r="O4" s="1"/>
    </row>
    <row r="5" spans="1:15" x14ac:dyDescent="0.25">
      <c r="A5" s="1">
        <v>4</v>
      </c>
      <c r="B5" s="36">
        <v>1</v>
      </c>
      <c r="C5" s="71">
        <v>42940</v>
      </c>
      <c r="D5" s="74">
        <v>2</v>
      </c>
      <c r="E5" s="70" t="s">
        <v>95</v>
      </c>
      <c r="F5" s="74">
        <v>1</v>
      </c>
      <c r="G5" s="74">
        <v>0</v>
      </c>
      <c r="H5" s="77">
        <v>0</v>
      </c>
      <c r="I5" s="1" t="s">
        <v>98</v>
      </c>
      <c r="J5" s="1"/>
      <c r="K5" s="1"/>
      <c r="L5" s="1"/>
      <c r="M5" s="1"/>
      <c r="N5" s="1"/>
      <c r="O5" s="1"/>
    </row>
    <row r="6" spans="1:15" x14ac:dyDescent="0.25">
      <c r="A6" s="1">
        <v>5</v>
      </c>
      <c r="B6" s="36">
        <v>3</v>
      </c>
      <c r="C6" s="71">
        <v>42942</v>
      </c>
      <c r="D6" s="74">
        <v>2</v>
      </c>
      <c r="E6" s="70" t="s">
        <v>99</v>
      </c>
      <c r="F6" s="74">
        <v>0</v>
      </c>
      <c r="G6" s="74">
        <v>1</v>
      </c>
      <c r="H6" s="77">
        <v>0</v>
      </c>
      <c r="I6" s="1" t="s">
        <v>98</v>
      </c>
      <c r="J6" s="1"/>
      <c r="K6" s="1"/>
      <c r="L6" s="1"/>
      <c r="M6" s="1"/>
      <c r="N6" s="1"/>
      <c r="O6" s="1"/>
    </row>
    <row r="7" spans="1:15" x14ac:dyDescent="0.25">
      <c r="A7" s="1">
        <v>6</v>
      </c>
      <c r="B7" s="36" t="s">
        <v>159</v>
      </c>
      <c r="C7" s="71">
        <v>42942</v>
      </c>
      <c r="D7" s="74">
        <v>2</v>
      </c>
      <c r="E7" s="70" t="s">
        <v>95</v>
      </c>
      <c r="F7" s="74">
        <v>0</v>
      </c>
      <c r="G7" s="74">
        <v>0</v>
      </c>
      <c r="H7" s="77">
        <v>0</v>
      </c>
      <c r="I7" s="1" t="s">
        <v>159</v>
      </c>
      <c r="J7" s="1"/>
      <c r="K7" s="1"/>
      <c r="L7" s="1"/>
      <c r="M7" s="1"/>
      <c r="N7" s="1"/>
      <c r="O7" s="1"/>
    </row>
    <row r="8" spans="1:15" x14ac:dyDescent="0.25">
      <c r="A8" s="1"/>
      <c r="B8" s="36"/>
      <c r="C8" s="71"/>
      <c r="D8" s="74"/>
      <c r="E8" s="70"/>
      <c r="F8" s="74"/>
      <c r="G8" s="74"/>
      <c r="H8" s="77"/>
      <c r="I8" s="1"/>
      <c r="J8" s="1"/>
      <c r="K8" s="1"/>
      <c r="L8" s="1"/>
      <c r="M8" s="1"/>
      <c r="N8" s="1"/>
      <c r="O8" s="1"/>
    </row>
    <row r="9" spans="1:15" x14ac:dyDescent="0.25">
      <c r="A9" s="1"/>
      <c r="B9" s="36"/>
      <c r="C9" s="71"/>
      <c r="D9" s="74"/>
      <c r="E9" s="70"/>
      <c r="F9" s="74"/>
      <c r="G9" s="74"/>
      <c r="H9" s="77"/>
      <c r="I9" s="1"/>
      <c r="J9" s="1"/>
      <c r="K9" s="1"/>
      <c r="L9" s="1"/>
      <c r="M9" s="1"/>
      <c r="N9" s="1"/>
      <c r="O9" s="1"/>
    </row>
    <row r="10" spans="1:15" x14ac:dyDescent="0.25">
      <c r="A10" s="1"/>
      <c r="B10" s="36"/>
      <c r="C10" s="71"/>
      <c r="D10" s="74"/>
      <c r="E10" s="70"/>
      <c r="F10" s="74"/>
      <c r="G10" s="74"/>
      <c r="H10" s="77"/>
      <c r="I10" s="1"/>
      <c r="J10" s="1"/>
      <c r="K10" s="1"/>
      <c r="L10" s="1"/>
      <c r="M10" s="1"/>
      <c r="N10" s="1"/>
      <c r="O10" s="1"/>
    </row>
    <row r="11" spans="1:15" x14ac:dyDescent="0.25">
      <c r="A11" s="1"/>
      <c r="B11" s="36"/>
      <c r="C11" s="71"/>
      <c r="D11" s="74"/>
      <c r="E11" s="70"/>
      <c r="F11" s="74"/>
      <c r="G11" s="74"/>
      <c r="H11" s="77"/>
      <c r="I11" s="1"/>
      <c r="J11" s="1"/>
      <c r="K11" s="1"/>
      <c r="L11" s="1"/>
      <c r="M11" s="1"/>
      <c r="N11" s="1"/>
      <c r="O11" s="1"/>
    </row>
    <row r="12" spans="1:15" x14ac:dyDescent="0.25">
      <c r="A12" s="1"/>
      <c r="B12" s="36"/>
      <c r="C12" s="71"/>
      <c r="D12" s="74"/>
      <c r="E12" s="70"/>
      <c r="F12" s="74"/>
      <c r="G12" s="74"/>
      <c r="H12" s="77"/>
      <c r="I12" s="1"/>
      <c r="J12" s="1"/>
      <c r="K12" s="1"/>
      <c r="L12" s="1"/>
      <c r="M12" s="1"/>
      <c r="N12" s="1"/>
      <c r="O12" s="1"/>
    </row>
    <row r="13" spans="1:15" x14ac:dyDescent="0.25">
      <c r="A13" s="1"/>
      <c r="B13" s="36"/>
      <c r="C13" s="71"/>
      <c r="D13" s="74"/>
      <c r="E13" s="70"/>
      <c r="F13" s="74"/>
      <c r="G13" s="74"/>
      <c r="H13" s="77"/>
      <c r="I13" s="1"/>
      <c r="J13" s="1"/>
      <c r="K13" s="1"/>
      <c r="L13" s="1"/>
      <c r="M13" s="1"/>
      <c r="N13" s="1"/>
      <c r="O13" s="1"/>
    </row>
    <row r="14" spans="1:15" x14ac:dyDescent="0.25">
      <c r="A14" s="1"/>
      <c r="B14" s="36"/>
      <c r="C14" s="71"/>
      <c r="D14" s="74"/>
      <c r="E14" s="70"/>
      <c r="F14" s="74"/>
      <c r="G14" s="74"/>
      <c r="H14" s="77"/>
      <c r="I14" s="1"/>
      <c r="J14" s="1"/>
      <c r="K14" s="1"/>
      <c r="L14" s="1"/>
      <c r="M14" s="1"/>
      <c r="N14" s="1"/>
      <c r="O14" s="1"/>
    </row>
    <row r="15" spans="1:15" x14ac:dyDescent="0.25">
      <c r="A15" s="1"/>
      <c r="B15" s="36"/>
      <c r="C15" s="71"/>
      <c r="D15" s="74"/>
      <c r="E15" s="70"/>
      <c r="F15" s="74"/>
      <c r="G15" s="74"/>
      <c r="H15" s="77"/>
      <c r="I15" s="1"/>
      <c r="J15" s="1"/>
      <c r="K15" s="1"/>
      <c r="L15" s="1"/>
      <c r="M15" s="1"/>
      <c r="N15" s="1"/>
      <c r="O15" s="1"/>
    </row>
    <row r="16" spans="1:15" x14ac:dyDescent="0.25">
      <c r="A16" s="1"/>
      <c r="B16" s="36"/>
      <c r="C16" s="71"/>
      <c r="D16" s="74"/>
      <c r="E16" s="70"/>
      <c r="F16" s="74"/>
      <c r="G16" s="74"/>
      <c r="H16" s="77"/>
      <c r="I16" s="1"/>
      <c r="J16" s="1"/>
      <c r="K16" s="1"/>
      <c r="L16" s="1"/>
      <c r="M16" s="1"/>
      <c r="N16" s="1"/>
      <c r="O16" s="1"/>
    </row>
    <row r="17" spans="1:15" x14ac:dyDescent="0.25">
      <c r="A17" s="1"/>
      <c r="B17" s="36"/>
      <c r="C17" s="71"/>
      <c r="D17" s="74"/>
      <c r="E17" s="70"/>
      <c r="F17" s="74"/>
      <c r="G17" s="74"/>
      <c r="H17" s="77"/>
      <c r="I17" s="1"/>
      <c r="J17" s="1"/>
      <c r="K17" s="1"/>
      <c r="L17" s="1"/>
      <c r="M17" s="1"/>
      <c r="N17" s="1"/>
      <c r="O17" s="1"/>
    </row>
    <row r="18" spans="1:15" x14ac:dyDescent="0.25">
      <c r="A18" s="1"/>
      <c r="B18" s="36"/>
      <c r="C18" s="71"/>
      <c r="D18" s="74"/>
      <c r="E18" s="70"/>
      <c r="F18" s="74"/>
      <c r="G18" s="74"/>
      <c r="H18" s="77"/>
      <c r="I18" s="1"/>
      <c r="J18" s="1"/>
      <c r="K18" s="1"/>
      <c r="L18" s="1"/>
      <c r="M18" s="1"/>
      <c r="N18" s="1"/>
      <c r="O18" s="1"/>
    </row>
    <row r="19" spans="1:15" x14ac:dyDescent="0.25">
      <c r="A19" s="1"/>
      <c r="B19" s="36"/>
      <c r="C19" s="71"/>
      <c r="D19" s="74"/>
      <c r="E19" s="70"/>
      <c r="F19" s="74"/>
      <c r="G19" s="74"/>
      <c r="H19" s="77"/>
      <c r="I19" s="1"/>
      <c r="J19" s="1"/>
      <c r="K19" s="1"/>
      <c r="L19" s="1"/>
      <c r="M19" s="1"/>
      <c r="N19" s="1"/>
      <c r="O19" s="1"/>
    </row>
    <row r="20" spans="1:15" x14ac:dyDescent="0.25">
      <c r="A20" s="1"/>
      <c r="B20" s="36"/>
      <c r="C20" s="71"/>
      <c r="D20" s="74"/>
      <c r="E20" s="70"/>
      <c r="F20" s="74"/>
      <c r="G20" s="74"/>
      <c r="H20" s="77"/>
      <c r="I20" s="1"/>
      <c r="J20" s="1"/>
      <c r="K20" s="1"/>
      <c r="L20" s="1"/>
      <c r="M20" s="1"/>
      <c r="N20" s="1"/>
      <c r="O20" s="1"/>
    </row>
    <row r="21" spans="1:15" x14ac:dyDescent="0.25">
      <c r="A21" s="1"/>
      <c r="B21" s="36"/>
      <c r="C21" s="71"/>
      <c r="D21" s="74"/>
      <c r="E21" s="70"/>
      <c r="F21" s="74"/>
      <c r="G21" s="74"/>
      <c r="H21" s="77"/>
      <c r="I21" s="1"/>
      <c r="J21" s="1"/>
      <c r="K21" s="1"/>
      <c r="L21" s="1"/>
      <c r="M21" s="1"/>
      <c r="N21" s="1"/>
      <c r="O21" s="1"/>
    </row>
    <row r="22" spans="1:15" x14ac:dyDescent="0.25">
      <c r="A22" s="1"/>
      <c r="B22" s="36"/>
      <c r="C22" s="71"/>
      <c r="D22" s="74"/>
      <c r="E22" s="70"/>
      <c r="F22" s="74"/>
      <c r="G22" s="74"/>
      <c r="H22" s="77"/>
      <c r="I22" s="1"/>
      <c r="J22" s="1"/>
      <c r="K22" s="1"/>
      <c r="L22" s="1"/>
      <c r="M22" s="1"/>
      <c r="N22" s="1"/>
      <c r="O22" s="1"/>
    </row>
    <row r="23" spans="1:15" x14ac:dyDescent="0.25">
      <c r="A23" s="1"/>
      <c r="B23" s="36"/>
      <c r="C23" s="71"/>
      <c r="D23" s="74"/>
      <c r="E23" s="70"/>
      <c r="F23" s="74"/>
      <c r="G23" s="74"/>
      <c r="H23" s="77"/>
      <c r="I23" s="1"/>
      <c r="J23" s="1"/>
      <c r="K23" s="1"/>
      <c r="L23" s="1"/>
      <c r="M23" s="1"/>
      <c r="N23" s="1"/>
      <c r="O23"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2"/>
  <sheetViews>
    <sheetView workbookViewId="0">
      <selection activeCell="E12" sqref="E12"/>
    </sheetView>
  </sheetViews>
  <sheetFormatPr defaultRowHeight="15" x14ac:dyDescent="0.25"/>
  <cols>
    <col min="1" max="1" width="16.5703125" style="23" customWidth="1"/>
    <col min="2" max="4" width="16.5703125" style="44" customWidth="1"/>
    <col min="5" max="5" width="19" style="84" customWidth="1"/>
    <col min="6" max="6" width="15.85546875" style="76" customWidth="1"/>
    <col min="7" max="7" width="15.85546875" customWidth="1"/>
    <col min="8" max="8" width="11.140625" customWidth="1"/>
    <col min="9" max="9" width="18.42578125" customWidth="1"/>
    <col min="10" max="13" width="16.42578125" customWidth="1"/>
    <col min="14" max="14" width="10.5703125" style="78" customWidth="1"/>
    <col min="15" max="15" width="11.28515625" style="78" customWidth="1"/>
    <col min="16" max="16" width="10" style="76" customWidth="1"/>
    <col min="17" max="18" width="11.140625" customWidth="1"/>
    <col min="19" max="19" width="18.42578125" customWidth="1"/>
    <col min="20" max="23" width="16.42578125" customWidth="1"/>
    <col min="24" max="24" width="10.5703125" style="78" customWidth="1"/>
    <col min="25" max="25" width="11.28515625" style="78" customWidth="1"/>
    <col min="26" max="26" width="10" style="76" customWidth="1"/>
    <col min="27" max="28" width="11.140625" customWidth="1"/>
    <col min="29" max="29" width="18.42578125" customWidth="1"/>
    <col min="30" max="33" width="16.42578125" customWidth="1"/>
  </cols>
  <sheetData>
    <row r="1" spans="1:33" ht="15.75" thickTop="1" x14ac:dyDescent="0.25">
      <c r="A1" s="68" t="s">
        <v>153</v>
      </c>
      <c r="B1" s="72" t="s">
        <v>158</v>
      </c>
      <c r="C1" s="72" t="s">
        <v>174</v>
      </c>
      <c r="D1" s="72" t="s">
        <v>175</v>
      </c>
      <c r="E1" s="82" t="s">
        <v>173</v>
      </c>
      <c r="F1" s="75" t="s">
        <v>157</v>
      </c>
      <c r="G1" s="68"/>
      <c r="H1" s="68"/>
      <c r="I1" s="68"/>
      <c r="J1" s="68"/>
      <c r="K1" s="68"/>
      <c r="L1" s="68"/>
      <c r="M1" s="68"/>
      <c r="N1" s="75"/>
      <c r="O1" s="75"/>
      <c r="P1" s="75"/>
      <c r="Q1" s="68"/>
      <c r="R1" s="68"/>
      <c r="S1" s="68"/>
      <c r="T1" s="68"/>
      <c r="U1" s="68"/>
      <c r="V1" s="68"/>
      <c r="W1" s="68"/>
      <c r="X1" s="75"/>
      <c r="Y1" s="75"/>
      <c r="Z1" s="75"/>
      <c r="AA1" s="68"/>
      <c r="AB1" s="68"/>
      <c r="AC1" s="68"/>
      <c r="AD1" s="68"/>
      <c r="AE1" s="68"/>
      <c r="AF1" s="68"/>
      <c r="AG1" s="68"/>
    </row>
    <row r="2" spans="1:33" x14ac:dyDescent="0.25">
      <c r="A2" s="1">
        <v>1</v>
      </c>
      <c r="B2" s="36">
        <v>3</v>
      </c>
      <c r="C2" s="36">
        <v>5</v>
      </c>
      <c r="D2" s="36">
        <v>2</v>
      </c>
      <c r="E2" s="83">
        <v>42937.583333333336</v>
      </c>
      <c r="F2" s="77" t="s">
        <v>176</v>
      </c>
      <c r="G2" s="1"/>
      <c r="H2" s="1"/>
      <c r="I2" s="1"/>
      <c r="J2" s="1"/>
      <c r="K2" s="1"/>
      <c r="L2" s="1"/>
      <c r="M2" s="1"/>
      <c r="N2" s="74"/>
      <c r="O2" s="74"/>
      <c r="P2" s="77"/>
      <c r="Q2" s="1"/>
      <c r="R2" s="1"/>
      <c r="S2" s="1"/>
      <c r="T2" s="1"/>
      <c r="U2" s="1"/>
      <c r="V2" s="1"/>
      <c r="W2" s="1"/>
      <c r="X2" s="74"/>
      <c r="Y2" s="74"/>
      <c r="Z2" s="77"/>
      <c r="AA2" s="1"/>
      <c r="AB2" s="1"/>
      <c r="AC2" s="1"/>
      <c r="AD2" s="1"/>
      <c r="AE2" s="1"/>
      <c r="AF2" s="1"/>
      <c r="AG2" s="1"/>
    </row>
    <row r="3" spans="1:33" x14ac:dyDescent="0.25">
      <c r="A3" s="1"/>
      <c r="B3" s="36"/>
      <c r="C3" s="36"/>
      <c r="D3" s="36"/>
      <c r="E3" s="83"/>
      <c r="F3" s="77"/>
      <c r="G3" s="1"/>
      <c r="H3" s="1"/>
      <c r="I3" s="1"/>
      <c r="J3" s="1"/>
      <c r="K3" s="1"/>
      <c r="L3" s="1"/>
      <c r="M3" s="1"/>
      <c r="N3" s="74"/>
      <c r="O3" s="74"/>
      <c r="P3" s="77"/>
      <c r="Q3" s="1"/>
      <c r="R3" s="1"/>
      <c r="S3" s="1"/>
      <c r="T3" s="1"/>
      <c r="U3" s="1"/>
      <c r="V3" s="1"/>
      <c r="W3" s="1"/>
      <c r="X3" s="74"/>
      <c r="Y3" s="74"/>
      <c r="Z3" s="77"/>
      <c r="AA3" s="1"/>
      <c r="AB3" s="1"/>
      <c r="AC3" s="1"/>
      <c r="AD3" s="1"/>
      <c r="AE3" s="1"/>
      <c r="AF3" s="1"/>
      <c r="AG3" s="1"/>
    </row>
    <row r="4" spans="1:33" x14ac:dyDescent="0.25">
      <c r="A4" s="1"/>
      <c r="B4" s="36"/>
      <c r="C4" s="36"/>
      <c r="D4" s="36"/>
      <c r="E4" s="83"/>
      <c r="F4" s="77"/>
      <c r="G4" s="1"/>
      <c r="H4" s="1"/>
      <c r="I4" s="1"/>
      <c r="J4" s="1"/>
      <c r="K4" s="1"/>
      <c r="L4" s="1"/>
      <c r="M4" s="1"/>
      <c r="N4" s="74"/>
      <c r="O4" s="74"/>
      <c r="P4" s="77"/>
      <c r="Q4" s="1"/>
      <c r="R4" s="1"/>
      <c r="S4" s="1"/>
      <c r="T4" s="1"/>
      <c r="U4" s="1"/>
      <c r="V4" s="1"/>
      <c r="W4" s="1"/>
      <c r="X4" s="74"/>
      <c r="Y4" s="74"/>
      <c r="Z4" s="77"/>
      <c r="AA4" s="1"/>
      <c r="AB4" s="1"/>
      <c r="AC4" s="1"/>
      <c r="AD4" s="1"/>
      <c r="AE4" s="1"/>
      <c r="AF4" s="1"/>
      <c r="AG4" s="1"/>
    </row>
    <row r="5" spans="1:33" x14ac:dyDescent="0.25">
      <c r="A5" s="1"/>
      <c r="B5" s="36"/>
      <c r="C5" s="36"/>
      <c r="D5" s="36"/>
      <c r="E5" s="83"/>
      <c r="F5" s="77"/>
      <c r="G5" s="1"/>
      <c r="H5" s="1"/>
      <c r="I5" s="1"/>
      <c r="J5" s="1"/>
      <c r="K5" s="1"/>
      <c r="L5" s="1"/>
      <c r="M5" s="1"/>
      <c r="N5" s="74"/>
      <c r="O5" s="74"/>
      <c r="P5" s="77"/>
      <c r="Q5" s="1"/>
      <c r="R5" s="1"/>
      <c r="S5" s="1"/>
      <c r="T5" s="1"/>
      <c r="U5" s="1"/>
      <c r="V5" s="1"/>
      <c r="W5" s="1"/>
      <c r="X5" s="74"/>
      <c r="Y5" s="74"/>
      <c r="Z5" s="77"/>
      <c r="AA5" s="1"/>
      <c r="AB5" s="1"/>
      <c r="AC5" s="1"/>
      <c r="AD5" s="1"/>
      <c r="AE5" s="1"/>
      <c r="AF5" s="1"/>
      <c r="AG5" s="1"/>
    </row>
    <row r="6" spans="1:33" x14ac:dyDescent="0.25">
      <c r="A6" s="1"/>
      <c r="B6" s="36"/>
      <c r="C6" s="36"/>
      <c r="D6" s="36"/>
      <c r="E6" s="83"/>
      <c r="F6" s="77"/>
      <c r="G6" s="1"/>
      <c r="H6" s="1"/>
      <c r="I6" s="1"/>
      <c r="J6" s="1"/>
      <c r="K6" s="1"/>
      <c r="L6" s="1"/>
      <c r="M6" s="1"/>
      <c r="N6" s="74"/>
      <c r="O6" s="74"/>
      <c r="P6" s="77"/>
      <c r="Q6" s="1"/>
      <c r="R6" s="1"/>
      <c r="S6" s="1"/>
      <c r="T6" s="1"/>
      <c r="U6" s="1"/>
      <c r="V6" s="1"/>
      <c r="W6" s="1"/>
      <c r="X6" s="74"/>
      <c r="Y6" s="74"/>
      <c r="Z6" s="77"/>
      <c r="AA6" s="1"/>
      <c r="AB6" s="1"/>
      <c r="AC6" s="1"/>
      <c r="AD6" s="1"/>
      <c r="AE6" s="1"/>
      <c r="AF6" s="1"/>
      <c r="AG6" s="1"/>
    </row>
    <row r="7" spans="1:33" x14ac:dyDescent="0.25">
      <c r="A7" s="1"/>
      <c r="B7" s="36"/>
      <c r="C7" s="36"/>
      <c r="D7" s="36"/>
      <c r="E7" s="83"/>
      <c r="F7" s="77"/>
      <c r="G7" s="1"/>
      <c r="H7" s="1"/>
      <c r="I7" s="1"/>
      <c r="J7" s="1"/>
      <c r="K7" s="1"/>
      <c r="L7" s="1"/>
      <c r="M7" s="1"/>
      <c r="N7" s="74"/>
      <c r="O7" s="74"/>
      <c r="P7" s="77"/>
      <c r="Q7" s="1"/>
      <c r="R7" s="1"/>
      <c r="S7" s="1"/>
      <c r="T7" s="1"/>
      <c r="U7" s="1"/>
      <c r="V7" s="1"/>
      <c r="W7" s="1"/>
      <c r="X7" s="74"/>
      <c r="Y7" s="74"/>
      <c r="Z7" s="77"/>
      <c r="AA7" s="1"/>
      <c r="AB7" s="1"/>
      <c r="AC7" s="1"/>
      <c r="AD7" s="1"/>
      <c r="AE7" s="1"/>
      <c r="AF7" s="1"/>
      <c r="AG7" s="1"/>
    </row>
    <row r="8" spans="1:33" x14ac:dyDescent="0.25">
      <c r="A8" s="1"/>
      <c r="B8" s="36"/>
      <c r="C8" s="36"/>
      <c r="D8" s="36"/>
      <c r="E8" s="83"/>
      <c r="F8" s="77"/>
      <c r="G8" s="1"/>
      <c r="H8" s="1"/>
      <c r="I8" s="1"/>
      <c r="J8" s="1"/>
      <c r="K8" s="1"/>
      <c r="L8" s="1"/>
      <c r="M8" s="1"/>
      <c r="N8" s="74"/>
      <c r="O8" s="74"/>
      <c r="P8" s="77"/>
      <c r="Q8" s="1"/>
      <c r="R8" s="1"/>
      <c r="S8" s="1"/>
      <c r="T8" s="1"/>
      <c r="U8" s="1"/>
      <c r="V8" s="1"/>
      <c r="W8" s="1"/>
      <c r="X8" s="74"/>
      <c r="Y8" s="74"/>
      <c r="Z8" s="77"/>
      <c r="AA8" s="1"/>
      <c r="AB8" s="1"/>
      <c r="AC8" s="1"/>
      <c r="AD8" s="1"/>
      <c r="AE8" s="1"/>
      <c r="AF8" s="1"/>
      <c r="AG8" s="1"/>
    </row>
    <row r="9" spans="1:33" x14ac:dyDescent="0.25">
      <c r="A9" s="1"/>
      <c r="B9" s="36"/>
      <c r="C9" s="36"/>
      <c r="D9" s="36"/>
      <c r="E9" s="83"/>
      <c r="F9" s="77"/>
      <c r="G9" s="1"/>
      <c r="H9" s="1"/>
      <c r="I9" s="1"/>
      <c r="J9" s="1"/>
      <c r="K9" s="1"/>
      <c r="L9" s="1"/>
      <c r="M9" s="1"/>
      <c r="N9" s="74"/>
      <c r="O9" s="74"/>
      <c r="P9" s="77"/>
      <c r="Q9" s="1"/>
      <c r="R9" s="1"/>
      <c r="S9" s="1"/>
      <c r="T9" s="1"/>
      <c r="U9" s="1"/>
      <c r="V9" s="1"/>
      <c r="W9" s="1"/>
      <c r="X9" s="74"/>
      <c r="Y9" s="74"/>
      <c r="Z9" s="77"/>
      <c r="AA9" s="1"/>
      <c r="AB9" s="1"/>
      <c r="AC9" s="1"/>
      <c r="AD9" s="1"/>
      <c r="AE9" s="1"/>
      <c r="AF9" s="1"/>
      <c r="AG9" s="1"/>
    </row>
    <row r="10" spans="1:33" x14ac:dyDescent="0.25">
      <c r="A10" s="1"/>
      <c r="B10" s="36"/>
      <c r="C10" s="36"/>
      <c r="D10" s="36"/>
      <c r="E10" s="83"/>
      <c r="F10" s="77"/>
      <c r="G10" s="1"/>
      <c r="H10" s="1"/>
      <c r="I10" s="1"/>
      <c r="J10" s="1"/>
      <c r="K10" s="1"/>
      <c r="L10" s="1"/>
      <c r="M10" s="1"/>
      <c r="N10" s="74"/>
      <c r="O10" s="74"/>
      <c r="P10" s="77"/>
      <c r="Q10" s="1"/>
      <c r="R10" s="1"/>
      <c r="S10" s="1"/>
      <c r="T10" s="1"/>
      <c r="U10" s="1"/>
      <c r="V10" s="1"/>
      <c r="W10" s="1"/>
      <c r="X10" s="74"/>
      <c r="Y10" s="74"/>
      <c r="Z10" s="77"/>
      <c r="AA10" s="1"/>
      <c r="AB10" s="1"/>
      <c r="AC10" s="1"/>
      <c r="AD10" s="1"/>
      <c r="AE10" s="1"/>
      <c r="AF10" s="1"/>
      <c r="AG10" s="1"/>
    </row>
    <row r="11" spans="1:33" x14ac:dyDescent="0.25">
      <c r="A11" s="1"/>
      <c r="B11" s="36"/>
      <c r="C11" s="36"/>
      <c r="D11" s="36"/>
      <c r="E11" s="83"/>
      <c r="F11" s="77"/>
      <c r="G11" s="1"/>
      <c r="H11" s="1"/>
      <c r="I11" s="1"/>
      <c r="J11" s="1"/>
      <c r="K11" s="1"/>
      <c r="L11" s="1"/>
      <c r="M11" s="1"/>
      <c r="N11" s="74"/>
      <c r="O11" s="74"/>
      <c r="P11" s="77"/>
      <c r="Q11" s="1"/>
      <c r="R11" s="1"/>
      <c r="S11" s="1"/>
      <c r="T11" s="1"/>
      <c r="U11" s="1"/>
      <c r="V11" s="1"/>
      <c r="W11" s="1"/>
      <c r="X11" s="74"/>
      <c r="Y11" s="74"/>
      <c r="Z11" s="77"/>
      <c r="AA11" s="1"/>
      <c r="AB11" s="1"/>
      <c r="AC11" s="1"/>
      <c r="AD11" s="1"/>
      <c r="AE11" s="1"/>
      <c r="AF11" s="1"/>
      <c r="AG11" s="1"/>
    </row>
    <row r="12" spans="1:33" x14ac:dyDescent="0.25">
      <c r="A12" s="1"/>
      <c r="B12" s="36"/>
      <c r="C12" s="36"/>
      <c r="D12" s="36"/>
      <c r="E12" s="83"/>
      <c r="F12" s="77"/>
      <c r="G12" s="1"/>
      <c r="H12" s="1"/>
      <c r="I12" s="1"/>
      <c r="J12" s="1"/>
      <c r="K12" s="1"/>
      <c r="L12" s="1"/>
      <c r="M12" s="1"/>
      <c r="N12" s="74"/>
      <c r="O12" s="74"/>
      <c r="P12" s="77"/>
      <c r="Q12" s="1"/>
      <c r="R12" s="1"/>
      <c r="S12" s="1"/>
      <c r="T12" s="1"/>
      <c r="U12" s="1"/>
      <c r="V12" s="1"/>
      <c r="W12" s="1"/>
      <c r="X12" s="74"/>
      <c r="Y12" s="74"/>
      <c r="Z12" s="77"/>
      <c r="AA12" s="1"/>
      <c r="AB12" s="1"/>
      <c r="AC12" s="1"/>
      <c r="AD12" s="1"/>
      <c r="AE12" s="1"/>
      <c r="AF12" s="1"/>
      <c r="AG12" s="1"/>
    </row>
    <row r="13" spans="1:33" x14ac:dyDescent="0.25">
      <c r="A13" s="1"/>
      <c r="B13" s="36"/>
      <c r="C13" s="36"/>
      <c r="D13" s="36"/>
      <c r="E13" s="83"/>
      <c r="F13" s="77"/>
      <c r="G13" s="1"/>
      <c r="H13" s="1"/>
      <c r="I13" s="1"/>
      <c r="J13" s="1"/>
      <c r="K13" s="1"/>
      <c r="L13" s="1"/>
      <c r="M13" s="1"/>
      <c r="N13" s="74"/>
      <c r="O13" s="74"/>
      <c r="P13" s="77"/>
      <c r="Q13" s="1"/>
      <c r="R13" s="1"/>
      <c r="S13" s="1"/>
      <c r="T13" s="1"/>
      <c r="U13" s="1"/>
      <c r="V13" s="1"/>
      <c r="W13" s="1"/>
      <c r="X13" s="74"/>
      <c r="Y13" s="74"/>
      <c r="Z13" s="77"/>
      <c r="AA13" s="1"/>
      <c r="AB13" s="1"/>
      <c r="AC13" s="1"/>
      <c r="AD13" s="1"/>
      <c r="AE13" s="1"/>
      <c r="AF13" s="1"/>
      <c r="AG13" s="1"/>
    </row>
    <row r="14" spans="1:33" x14ac:dyDescent="0.25">
      <c r="A14" s="1"/>
      <c r="B14" s="36"/>
      <c r="C14" s="36"/>
      <c r="D14" s="36"/>
      <c r="E14" s="83"/>
      <c r="F14" s="77"/>
      <c r="G14" s="1"/>
      <c r="H14" s="1"/>
      <c r="I14" s="1"/>
      <c r="J14" s="1"/>
      <c r="K14" s="1"/>
      <c r="L14" s="1"/>
      <c r="M14" s="1"/>
      <c r="N14" s="74"/>
      <c r="O14" s="74"/>
      <c r="P14" s="77"/>
      <c r="Q14" s="1"/>
      <c r="R14" s="1"/>
      <c r="S14" s="1"/>
      <c r="T14" s="1"/>
      <c r="U14" s="1"/>
      <c r="V14" s="1"/>
      <c r="W14" s="1"/>
      <c r="X14" s="74"/>
      <c r="Y14" s="74"/>
      <c r="Z14" s="77"/>
      <c r="AA14" s="1"/>
      <c r="AB14" s="1"/>
      <c r="AC14" s="1"/>
      <c r="AD14" s="1"/>
      <c r="AE14" s="1"/>
      <c r="AF14" s="1"/>
      <c r="AG14" s="1"/>
    </row>
    <row r="15" spans="1:33" x14ac:dyDescent="0.25">
      <c r="A15" s="1"/>
      <c r="B15" s="36"/>
      <c r="C15" s="36"/>
      <c r="D15" s="36"/>
      <c r="E15" s="83"/>
      <c r="F15" s="77"/>
      <c r="G15" s="1"/>
      <c r="H15" s="1"/>
      <c r="I15" s="1"/>
      <c r="J15" s="1"/>
      <c r="K15" s="1"/>
      <c r="L15" s="1"/>
      <c r="M15" s="1"/>
      <c r="N15" s="74"/>
      <c r="O15" s="74"/>
      <c r="P15" s="77"/>
      <c r="Q15" s="1"/>
      <c r="R15" s="1"/>
      <c r="S15" s="1"/>
      <c r="T15" s="1"/>
      <c r="U15" s="1"/>
      <c r="V15" s="1"/>
      <c r="W15" s="1"/>
      <c r="X15" s="74"/>
      <c r="Y15" s="74"/>
      <c r="Z15" s="77"/>
      <c r="AA15" s="1"/>
      <c r="AB15" s="1"/>
      <c r="AC15" s="1"/>
      <c r="AD15" s="1"/>
      <c r="AE15" s="1"/>
      <c r="AF15" s="1"/>
      <c r="AG15" s="1"/>
    </row>
    <row r="16" spans="1:33" x14ac:dyDescent="0.25">
      <c r="A16" s="1"/>
      <c r="B16" s="36"/>
      <c r="C16" s="36"/>
      <c r="D16" s="36"/>
      <c r="E16" s="83"/>
      <c r="F16" s="77"/>
      <c r="G16" s="1"/>
      <c r="H16" s="1"/>
      <c r="I16" s="1"/>
      <c r="J16" s="1"/>
      <c r="K16" s="1"/>
      <c r="L16" s="1"/>
      <c r="M16" s="1"/>
      <c r="N16" s="74"/>
      <c r="O16" s="74"/>
      <c r="P16" s="77"/>
      <c r="Q16" s="1"/>
      <c r="R16" s="1"/>
      <c r="S16" s="1"/>
      <c r="T16" s="1"/>
      <c r="U16" s="1"/>
      <c r="V16" s="1"/>
      <c r="W16" s="1"/>
      <c r="X16" s="74"/>
      <c r="Y16" s="74"/>
      <c r="Z16" s="77"/>
      <c r="AA16" s="1"/>
      <c r="AB16" s="1"/>
      <c r="AC16" s="1"/>
      <c r="AD16" s="1"/>
      <c r="AE16" s="1"/>
      <c r="AF16" s="1"/>
      <c r="AG16" s="1"/>
    </row>
    <row r="17" spans="1:33" x14ac:dyDescent="0.25">
      <c r="A17" s="1"/>
      <c r="B17" s="36"/>
      <c r="C17" s="36"/>
      <c r="D17" s="36"/>
      <c r="E17" s="83"/>
      <c r="F17" s="77"/>
      <c r="G17" s="1"/>
      <c r="H17" s="1"/>
      <c r="I17" s="1"/>
      <c r="J17" s="1"/>
      <c r="K17" s="1"/>
      <c r="L17" s="1"/>
      <c r="M17" s="1"/>
      <c r="N17" s="74"/>
      <c r="O17" s="74"/>
      <c r="P17" s="77"/>
      <c r="Q17" s="1"/>
      <c r="R17" s="1"/>
      <c r="S17" s="1"/>
      <c r="T17" s="1"/>
      <c r="U17" s="1"/>
      <c r="V17" s="1"/>
      <c r="W17" s="1"/>
      <c r="X17" s="74"/>
      <c r="Y17" s="74"/>
      <c r="Z17" s="77"/>
      <c r="AA17" s="1"/>
      <c r="AB17" s="1"/>
      <c r="AC17" s="1"/>
      <c r="AD17" s="1"/>
      <c r="AE17" s="1"/>
      <c r="AF17" s="1"/>
      <c r="AG17" s="1"/>
    </row>
    <row r="18" spans="1:33" x14ac:dyDescent="0.25">
      <c r="A18" s="1"/>
      <c r="B18" s="36"/>
      <c r="C18" s="36"/>
      <c r="D18" s="36"/>
      <c r="E18" s="83"/>
      <c r="F18" s="77"/>
      <c r="G18" s="1"/>
      <c r="H18" s="1"/>
      <c r="I18" s="1"/>
      <c r="J18" s="1"/>
      <c r="K18" s="1"/>
      <c r="L18" s="1"/>
      <c r="M18" s="1"/>
      <c r="N18" s="74"/>
      <c r="O18" s="74"/>
      <c r="P18" s="77"/>
      <c r="Q18" s="1"/>
      <c r="R18" s="1"/>
      <c r="S18" s="1"/>
      <c r="T18" s="1"/>
      <c r="U18" s="1"/>
      <c r="V18" s="1"/>
      <c r="W18" s="1"/>
      <c r="X18" s="74"/>
      <c r="Y18" s="74"/>
      <c r="Z18" s="77"/>
      <c r="AA18" s="1"/>
      <c r="AB18" s="1"/>
      <c r="AC18" s="1"/>
      <c r="AD18" s="1"/>
      <c r="AE18" s="1"/>
      <c r="AF18" s="1"/>
      <c r="AG18" s="1"/>
    </row>
    <row r="19" spans="1:33" x14ac:dyDescent="0.25">
      <c r="A19" s="1"/>
      <c r="B19" s="36"/>
      <c r="C19" s="36"/>
      <c r="D19" s="36"/>
      <c r="E19" s="83"/>
      <c r="F19" s="77"/>
      <c r="G19" s="1"/>
      <c r="H19" s="1"/>
      <c r="I19" s="1"/>
      <c r="J19" s="1"/>
      <c r="K19" s="1"/>
      <c r="L19" s="1"/>
      <c r="M19" s="1"/>
      <c r="N19" s="74"/>
      <c r="O19" s="74"/>
      <c r="P19" s="77"/>
      <c r="Q19" s="1"/>
      <c r="R19" s="1"/>
      <c r="S19" s="1"/>
      <c r="T19" s="1"/>
      <c r="U19" s="1"/>
      <c r="V19" s="1"/>
      <c r="W19" s="1"/>
      <c r="X19" s="74"/>
      <c r="Y19" s="74"/>
      <c r="Z19" s="77"/>
      <c r="AA19" s="1"/>
      <c r="AB19" s="1"/>
      <c r="AC19" s="1"/>
      <c r="AD19" s="1"/>
      <c r="AE19" s="1"/>
      <c r="AF19" s="1"/>
      <c r="AG19" s="1"/>
    </row>
    <row r="20" spans="1:33" x14ac:dyDescent="0.25">
      <c r="A20" s="1"/>
      <c r="B20" s="36"/>
      <c r="C20" s="36"/>
      <c r="D20" s="36"/>
      <c r="E20" s="83"/>
      <c r="F20" s="77"/>
      <c r="G20" s="1"/>
      <c r="H20" s="1"/>
      <c r="I20" s="1"/>
      <c r="J20" s="1"/>
      <c r="K20" s="1"/>
      <c r="L20" s="1"/>
      <c r="M20" s="1"/>
      <c r="N20" s="74"/>
      <c r="O20" s="74"/>
      <c r="P20" s="77"/>
      <c r="Q20" s="1"/>
      <c r="R20" s="1"/>
      <c r="S20" s="1"/>
      <c r="T20" s="1"/>
      <c r="U20" s="1"/>
      <c r="V20" s="1"/>
      <c r="W20" s="1"/>
      <c r="X20" s="74"/>
      <c r="Y20" s="74"/>
      <c r="Z20" s="77"/>
      <c r="AA20" s="1"/>
      <c r="AB20" s="1"/>
      <c r="AC20" s="1"/>
      <c r="AD20" s="1"/>
      <c r="AE20" s="1"/>
      <c r="AF20" s="1"/>
      <c r="AG20" s="1"/>
    </row>
    <row r="21" spans="1:33" x14ac:dyDescent="0.25">
      <c r="A21" s="1"/>
      <c r="B21" s="36"/>
      <c r="C21" s="36"/>
      <c r="D21" s="36"/>
      <c r="E21" s="83"/>
      <c r="F21" s="77"/>
      <c r="G21" s="1"/>
      <c r="H21" s="1"/>
      <c r="I21" s="1"/>
      <c r="J21" s="1"/>
      <c r="K21" s="1"/>
      <c r="L21" s="1"/>
      <c r="M21" s="1"/>
      <c r="N21" s="74"/>
      <c r="O21" s="74"/>
      <c r="P21" s="77"/>
      <c r="Q21" s="1"/>
      <c r="R21" s="1"/>
      <c r="S21" s="1"/>
      <c r="T21" s="1"/>
      <c r="U21" s="1"/>
      <c r="V21" s="1"/>
      <c r="W21" s="1"/>
      <c r="X21" s="74"/>
      <c r="Y21" s="74"/>
      <c r="Z21" s="77"/>
      <c r="AA21" s="1"/>
      <c r="AB21" s="1"/>
      <c r="AC21" s="1"/>
      <c r="AD21" s="1"/>
      <c r="AE21" s="1"/>
      <c r="AF21" s="1"/>
      <c r="AG21" s="1"/>
    </row>
    <row r="22" spans="1:33" x14ac:dyDescent="0.25">
      <c r="A22" s="1"/>
      <c r="B22" s="36"/>
      <c r="C22" s="36"/>
      <c r="D22" s="36"/>
      <c r="E22" s="83"/>
      <c r="F22" s="77"/>
      <c r="G22" s="1"/>
      <c r="H22" s="1"/>
      <c r="I22" s="1"/>
      <c r="J22" s="1"/>
      <c r="K22" s="1"/>
      <c r="L22" s="1"/>
      <c r="M22" s="1"/>
      <c r="N22" s="74"/>
      <c r="O22" s="74"/>
      <c r="P22" s="77"/>
      <c r="Q22" s="1"/>
      <c r="R22" s="1"/>
      <c r="S22" s="1"/>
      <c r="T22" s="1"/>
      <c r="U22" s="1"/>
      <c r="V22" s="1"/>
      <c r="W22" s="1"/>
      <c r="X22" s="74"/>
      <c r="Y22" s="74"/>
      <c r="Z22" s="77"/>
      <c r="AA22" s="1"/>
      <c r="AB22" s="1"/>
      <c r="AC22" s="1"/>
      <c r="AD22" s="1"/>
      <c r="AE22" s="1"/>
      <c r="AF22" s="1"/>
      <c r="AG2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7"/>
  <sheetViews>
    <sheetView zoomScaleNormal="100" workbookViewId="0">
      <selection activeCell="G35" sqref="G35"/>
    </sheetView>
  </sheetViews>
  <sheetFormatPr defaultRowHeight="15" x14ac:dyDescent="0.25"/>
  <cols>
    <col min="1" max="1" width="14.140625" bestFit="1" customWidth="1"/>
    <col min="14" max="14" width="9.42578125" customWidth="1"/>
    <col min="15" max="15" width="9.140625" customWidth="1"/>
  </cols>
  <sheetData>
    <row r="1" spans="1:22" ht="16.5" thickTop="1" thickBot="1" x14ac:dyDescent="0.3">
      <c r="B1" s="9" t="s">
        <v>2</v>
      </c>
      <c r="C1" s="9" t="s">
        <v>6</v>
      </c>
      <c r="D1" s="9" t="s">
        <v>7</v>
      </c>
      <c r="E1" s="9" t="s">
        <v>8</v>
      </c>
      <c r="F1" s="9" t="s">
        <v>9</v>
      </c>
      <c r="G1" s="9" t="s">
        <v>10</v>
      </c>
      <c r="H1" s="9" t="s">
        <v>11</v>
      </c>
      <c r="I1" s="9" t="s">
        <v>12</v>
      </c>
      <c r="J1" s="9" t="s">
        <v>13</v>
      </c>
      <c r="K1" s="9" t="s">
        <v>14</v>
      </c>
      <c r="L1" s="9" t="s">
        <v>22</v>
      </c>
      <c r="M1" s="9" t="s">
        <v>23</v>
      </c>
      <c r="N1" s="9" t="s">
        <v>24</v>
      </c>
      <c r="O1" s="9" t="s">
        <v>25</v>
      </c>
    </row>
    <row r="2" spans="1:22" ht="15.75" thickTop="1" x14ac:dyDescent="0.25">
      <c r="A2" s="22" t="s">
        <v>45</v>
      </c>
      <c r="B2" s="18" t="s">
        <v>3</v>
      </c>
      <c r="C2" s="18" t="s">
        <v>3</v>
      </c>
      <c r="D2" s="1"/>
      <c r="E2" s="4"/>
      <c r="F2" s="3"/>
      <c r="G2" s="8"/>
      <c r="I2" s="2"/>
      <c r="K2" s="6"/>
      <c r="L2" s="8"/>
      <c r="M2" s="2"/>
      <c r="N2" s="2"/>
      <c r="O2" s="6"/>
      <c r="Q2" s="4"/>
      <c r="R2" s="16" t="s">
        <v>28</v>
      </c>
    </row>
    <row r="3" spans="1:22" x14ac:dyDescent="0.25">
      <c r="A3" s="17" t="s">
        <v>0</v>
      </c>
      <c r="B3" s="18" t="s">
        <v>3</v>
      </c>
      <c r="C3" s="18" t="s">
        <v>3</v>
      </c>
      <c r="D3" s="4"/>
      <c r="E3" s="2"/>
      <c r="F3" s="2"/>
      <c r="G3" s="4"/>
      <c r="H3" s="4"/>
      <c r="I3" s="2"/>
      <c r="J3" s="2"/>
      <c r="K3" s="3"/>
      <c r="L3" s="3"/>
      <c r="M3" s="2"/>
      <c r="N3" s="2"/>
      <c r="O3" s="8"/>
      <c r="Q3" s="8"/>
      <c r="R3" s="16" t="s">
        <v>17</v>
      </c>
    </row>
    <row r="4" spans="1:22" x14ac:dyDescent="0.25">
      <c r="A4" s="17" t="s">
        <v>1</v>
      </c>
      <c r="B4" s="18" t="s">
        <v>3</v>
      </c>
      <c r="C4" s="18" t="s">
        <v>3</v>
      </c>
      <c r="D4" s="3"/>
      <c r="E4" s="3"/>
      <c r="F4" s="4"/>
      <c r="G4" s="3"/>
      <c r="H4" s="3"/>
      <c r="I4" s="2"/>
      <c r="J4" s="4"/>
      <c r="K4" s="8"/>
      <c r="L4" s="6"/>
      <c r="M4" s="6"/>
      <c r="N4" s="2"/>
      <c r="O4" s="3"/>
      <c r="Q4" s="3"/>
      <c r="R4" s="16" t="s">
        <v>18</v>
      </c>
    </row>
    <row r="5" spans="1:22" x14ac:dyDescent="0.25">
      <c r="A5" s="19" t="s">
        <v>4</v>
      </c>
      <c r="B5" s="18" t="s">
        <v>3</v>
      </c>
      <c r="C5" s="18" t="s">
        <v>3</v>
      </c>
      <c r="D5" s="21">
        <v>2</v>
      </c>
      <c r="E5" s="21">
        <v>1</v>
      </c>
      <c r="F5" s="21">
        <v>1</v>
      </c>
      <c r="G5" s="21">
        <v>3</v>
      </c>
      <c r="H5" s="2"/>
      <c r="I5" s="21">
        <v>1</v>
      </c>
      <c r="J5" s="20">
        <v>1</v>
      </c>
      <c r="K5" s="2"/>
      <c r="L5" s="20">
        <v>2</v>
      </c>
      <c r="M5" s="20">
        <v>3</v>
      </c>
      <c r="N5" s="20">
        <v>1</v>
      </c>
      <c r="O5" s="2"/>
      <c r="Q5" s="7"/>
      <c r="R5" s="16" t="s">
        <v>35</v>
      </c>
    </row>
    <row r="7" spans="1:22" x14ac:dyDescent="0.25">
      <c r="A7" t="s">
        <v>5</v>
      </c>
      <c r="F7" s="13"/>
      <c r="G7" s="13"/>
      <c r="I7" t="s">
        <v>15</v>
      </c>
      <c r="K7" s="14"/>
      <c r="L7" s="15"/>
      <c r="M7" s="15"/>
      <c r="R7" t="s">
        <v>16</v>
      </c>
      <c r="T7" t="s">
        <v>29</v>
      </c>
    </row>
    <row r="8" spans="1:22" ht="15" customHeight="1" x14ac:dyDescent="0.25">
      <c r="A8" s="86" t="s">
        <v>44</v>
      </c>
      <c r="B8" s="87"/>
      <c r="C8" s="87"/>
      <c r="D8" s="88"/>
      <c r="F8" s="11"/>
      <c r="G8" s="11"/>
      <c r="H8" s="11"/>
      <c r="I8" s="85" t="s">
        <v>43</v>
      </c>
      <c r="J8" s="85"/>
      <c r="K8" s="85"/>
      <c r="L8" s="85"/>
      <c r="M8" s="85"/>
      <c r="N8" s="11"/>
      <c r="O8" s="11"/>
      <c r="R8" s="85" t="s">
        <v>42</v>
      </c>
      <c r="S8" s="85"/>
      <c r="T8" s="85"/>
      <c r="U8" s="85"/>
      <c r="V8" s="85"/>
    </row>
    <row r="9" spans="1:22" x14ac:dyDescent="0.25">
      <c r="A9" s="89"/>
      <c r="B9" s="90"/>
      <c r="C9" s="90"/>
      <c r="D9" s="91"/>
      <c r="F9" s="11"/>
      <c r="G9" s="11"/>
      <c r="H9" s="11"/>
      <c r="I9" s="85"/>
      <c r="J9" s="85"/>
      <c r="K9" s="85"/>
      <c r="L9" s="85"/>
      <c r="M9" s="85"/>
      <c r="N9" s="11"/>
      <c r="O9" s="11"/>
      <c r="R9" s="85"/>
      <c r="S9" s="85"/>
      <c r="T9" s="85"/>
      <c r="U9" s="85"/>
      <c r="V9" s="85"/>
    </row>
    <row r="10" spans="1:22" x14ac:dyDescent="0.25">
      <c r="A10" s="89"/>
      <c r="B10" s="90"/>
      <c r="C10" s="90"/>
      <c r="D10" s="91"/>
      <c r="F10" s="11"/>
      <c r="G10" s="11"/>
      <c r="H10" s="11"/>
      <c r="I10" s="85"/>
      <c r="J10" s="85"/>
      <c r="K10" s="85"/>
      <c r="L10" s="85"/>
      <c r="M10" s="85"/>
      <c r="N10" s="11"/>
      <c r="O10" s="11"/>
      <c r="R10" s="85"/>
      <c r="S10" s="85"/>
      <c r="T10" s="85"/>
      <c r="U10" s="85"/>
      <c r="V10" s="85"/>
    </row>
    <row r="11" spans="1:22" x14ac:dyDescent="0.25">
      <c r="A11" s="89"/>
      <c r="B11" s="90"/>
      <c r="C11" s="90"/>
      <c r="D11" s="91"/>
      <c r="F11" s="11"/>
      <c r="G11" s="11"/>
      <c r="H11" s="11"/>
      <c r="I11" s="85"/>
      <c r="J11" s="85"/>
      <c r="K11" s="85"/>
      <c r="L11" s="85"/>
      <c r="M11" s="85"/>
      <c r="N11" s="11"/>
      <c r="O11" s="11"/>
      <c r="R11" s="85"/>
      <c r="S11" s="85"/>
      <c r="T11" s="85"/>
      <c r="U11" s="85"/>
      <c r="V11" s="85"/>
    </row>
    <row r="12" spans="1:22" x14ac:dyDescent="0.25">
      <c r="A12" s="89"/>
      <c r="B12" s="90"/>
      <c r="C12" s="90"/>
      <c r="D12" s="91"/>
      <c r="F12" s="11"/>
      <c r="G12" s="11"/>
      <c r="H12" s="11"/>
      <c r="I12" s="85"/>
      <c r="J12" s="85"/>
      <c r="K12" s="85"/>
      <c r="L12" s="85"/>
      <c r="M12" s="85"/>
      <c r="O12" s="11"/>
      <c r="R12" s="85"/>
      <c r="S12" s="85"/>
      <c r="T12" s="85"/>
      <c r="U12" s="85"/>
      <c r="V12" s="85"/>
    </row>
    <row r="13" spans="1:22" x14ac:dyDescent="0.25">
      <c r="A13" s="89"/>
      <c r="B13" s="90"/>
      <c r="C13" s="90"/>
      <c r="D13" s="91"/>
      <c r="F13" s="11"/>
      <c r="G13" s="11"/>
      <c r="H13" s="11"/>
      <c r="I13" s="85"/>
      <c r="J13" s="85"/>
      <c r="K13" s="85"/>
      <c r="L13" s="85"/>
      <c r="M13" s="85"/>
      <c r="N13" s="11"/>
      <c r="O13" s="11"/>
      <c r="R13" s="85"/>
      <c r="S13" s="85"/>
      <c r="T13" s="85"/>
      <c r="U13" s="85"/>
      <c r="V13" s="85"/>
    </row>
    <row r="14" spans="1:22" x14ac:dyDescent="0.25">
      <c r="A14" s="89"/>
      <c r="B14" s="90"/>
      <c r="C14" s="90"/>
      <c r="D14" s="91"/>
      <c r="F14" s="11"/>
      <c r="G14" s="11"/>
      <c r="H14" s="11"/>
      <c r="I14" s="85"/>
      <c r="J14" s="85"/>
      <c r="K14" s="85"/>
      <c r="L14" s="85"/>
      <c r="M14" s="85"/>
      <c r="N14" s="11"/>
      <c r="O14" s="11"/>
      <c r="R14" s="85"/>
      <c r="S14" s="85"/>
      <c r="T14" s="85"/>
      <c r="U14" s="85"/>
      <c r="V14" s="85"/>
    </row>
    <row r="15" spans="1:22" x14ac:dyDescent="0.25">
      <c r="A15" s="92"/>
      <c r="B15" s="93"/>
      <c r="C15" s="93"/>
      <c r="D15" s="94"/>
      <c r="F15" s="11"/>
      <c r="G15" s="11"/>
      <c r="H15" s="11"/>
      <c r="I15" s="85"/>
      <c r="J15" s="85"/>
      <c r="K15" s="85"/>
      <c r="L15" s="85"/>
      <c r="M15" s="85"/>
      <c r="N15" s="11"/>
      <c r="O15" s="11"/>
      <c r="R15" s="85"/>
      <c r="S15" s="85"/>
      <c r="T15" s="85"/>
      <c r="U15" s="85"/>
      <c r="V15" s="85"/>
    </row>
    <row r="17" spans="1:22" x14ac:dyDescent="0.25">
      <c r="A17" t="s">
        <v>19</v>
      </c>
      <c r="B17" t="s">
        <v>27</v>
      </c>
      <c r="I17" t="s">
        <v>20</v>
      </c>
      <c r="K17" t="s">
        <v>26</v>
      </c>
      <c r="R17" t="s">
        <v>21</v>
      </c>
      <c r="T17" t="s">
        <v>30</v>
      </c>
    </row>
    <row r="18" spans="1:22" ht="15" customHeight="1" x14ac:dyDescent="0.25">
      <c r="A18" s="85" t="s">
        <v>36</v>
      </c>
      <c r="B18" s="85"/>
      <c r="C18" s="85"/>
      <c r="D18" s="85"/>
      <c r="F18" s="11"/>
      <c r="G18" s="11"/>
      <c r="H18" s="11"/>
      <c r="I18" s="85" t="s">
        <v>37</v>
      </c>
      <c r="J18" s="85"/>
      <c r="K18" s="85"/>
      <c r="L18" s="85"/>
      <c r="M18" s="85"/>
      <c r="N18" s="11"/>
      <c r="O18" s="11"/>
      <c r="P18" s="11"/>
      <c r="Q18" s="11"/>
      <c r="R18" s="85" t="s">
        <v>38</v>
      </c>
      <c r="S18" s="85"/>
      <c r="T18" s="85"/>
      <c r="U18" s="85"/>
      <c r="V18" s="85"/>
    </row>
    <row r="19" spans="1:22" x14ac:dyDescent="0.25">
      <c r="A19" s="85"/>
      <c r="B19" s="85"/>
      <c r="C19" s="85"/>
      <c r="D19" s="85"/>
      <c r="F19" s="11"/>
      <c r="G19" s="11"/>
      <c r="H19" s="11"/>
      <c r="I19" s="85"/>
      <c r="J19" s="85"/>
      <c r="K19" s="85"/>
      <c r="L19" s="85"/>
      <c r="M19" s="85"/>
      <c r="N19" s="11"/>
      <c r="O19" s="11"/>
      <c r="P19" s="11"/>
      <c r="Q19" s="11"/>
      <c r="R19" s="85"/>
      <c r="S19" s="85"/>
      <c r="T19" s="85"/>
      <c r="U19" s="85"/>
      <c r="V19" s="85"/>
    </row>
    <row r="20" spans="1:22" x14ac:dyDescent="0.25">
      <c r="A20" s="85"/>
      <c r="B20" s="85"/>
      <c r="C20" s="85"/>
      <c r="D20" s="85"/>
      <c r="F20" s="11"/>
      <c r="G20" s="11"/>
      <c r="H20" s="11"/>
      <c r="I20" s="85"/>
      <c r="J20" s="85"/>
      <c r="K20" s="85"/>
      <c r="L20" s="85"/>
      <c r="M20" s="85"/>
      <c r="N20" s="11"/>
      <c r="O20" s="11"/>
      <c r="P20" s="11"/>
      <c r="Q20" s="11"/>
      <c r="R20" s="85"/>
      <c r="S20" s="85"/>
      <c r="T20" s="85"/>
      <c r="U20" s="85"/>
      <c r="V20" s="85"/>
    </row>
    <row r="21" spans="1:22" x14ac:dyDescent="0.25">
      <c r="A21" s="85"/>
      <c r="B21" s="85"/>
      <c r="C21" s="85"/>
      <c r="D21" s="85"/>
      <c r="E21" s="12"/>
      <c r="F21" s="13"/>
      <c r="G21" s="13"/>
      <c r="H21" s="11"/>
      <c r="I21" s="85"/>
      <c r="J21" s="85"/>
      <c r="K21" s="85"/>
      <c r="L21" s="85"/>
      <c r="M21" s="85"/>
      <c r="N21" s="11"/>
      <c r="O21" s="11"/>
      <c r="P21" s="11"/>
      <c r="Q21" s="11"/>
      <c r="R21" s="85"/>
      <c r="S21" s="85"/>
      <c r="T21" s="85"/>
      <c r="U21" s="85"/>
      <c r="V21" s="85"/>
    </row>
    <row r="22" spans="1:22" x14ac:dyDescent="0.25">
      <c r="A22" s="85"/>
      <c r="B22" s="85"/>
      <c r="C22" s="85"/>
      <c r="D22" s="85"/>
      <c r="E22" s="12"/>
      <c r="F22" s="13"/>
      <c r="G22" s="13"/>
      <c r="H22" s="11"/>
      <c r="I22" s="85"/>
      <c r="J22" s="85"/>
      <c r="K22" s="85"/>
      <c r="L22" s="85"/>
      <c r="M22" s="85"/>
      <c r="N22" s="11"/>
      <c r="O22" s="11"/>
      <c r="P22" s="11"/>
      <c r="Q22" s="11"/>
      <c r="R22" s="85"/>
      <c r="S22" s="85"/>
      <c r="T22" s="85"/>
      <c r="U22" s="85"/>
      <c r="V22" s="85"/>
    </row>
    <row r="23" spans="1:22" x14ac:dyDescent="0.25">
      <c r="A23" s="85"/>
      <c r="B23" s="85"/>
      <c r="C23" s="85"/>
      <c r="D23" s="85"/>
      <c r="E23" s="12"/>
      <c r="F23" s="13"/>
      <c r="G23" s="13"/>
      <c r="H23" s="11"/>
      <c r="I23" s="85"/>
      <c r="J23" s="85"/>
      <c r="K23" s="85"/>
      <c r="L23" s="85"/>
      <c r="M23" s="85"/>
      <c r="N23" s="11"/>
      <c r="O23" s="11"/>
      <c r="P23" s="11"/>
      <c r="Q23" s="11"/>
      <c r="R23" s="85"/>
      <c r="S23" s="85"/>
      <c r="T23" s="85"/>
      <c r="U23" s="85"/>
      <c r="V23" s="85"/>
    </row>
    <row r="24" spans="1:22" x14ac:dyDescent="0.25">
      <c r="A24" s="85"/>
      <c r="B24" s="85"/>
      <c r="C24" s="85"/>
      <c r="D24" s="85"/>
      <c r="E24" s="12"/>
      <c r="F24" s="13"/>
      <c r="G24" s="13"/>
      <c r="H24" s="11"/>
      <c r="I24" s="85"/>
      <c r="J24" s="85"/>
      <c r="K24" s="85"/>
      <c r="L24" s="85"/>
      <c r="M24" s="85"/>
      <c r="N24" s="11"/>
      <c r="O24" s="11"/>
      <c r="P24" s="11"/>
      <c r="Q24" s="11"/>
      <c r="R24" s="85"/>
      <c r="S24" s="85"/>
      <c r="T24" s="85"/>
      <c r="U24" s="85"/>
      <c r="V24" s="85"/>
    </row>
    <row r="25" spans="1:22" x14ac:dyDescent="0.25">
      <c r="A25" s="85"/>
      <c r="B25" s="85"/>
      <c r="C25" s="85"/>
      <c r="D25" s="85"/>
      <c r="E25" s="12"/>
      <c r="F25" s="13"/>
      <c r="G25" s="13"/>
      <c r="H25" s="11"/>
      <c r="I25" s="85"/>
      <c r="J25" s="85"/>
      <c r="K25" s="85"/>
      <c r="L25" s="85"/>
      <c r="M25" s="85"/>
      <c r="N25" s="11"/>
      <c r="O25" s="11"/>
      <c r="P25" s="11"/>
      <c r="Q25" s="11"/>
      <c r="R25" s="85"/>
      <c r="S25" s="85"/>
      <c r="T25" s="85"/>
      <c r="U25" s="85"/>
      <c r="V25" s="85"/>
    </row>
    <row r="26" spans="1:22" x14ac:dyDescent="0.25">
      <c r="A26" s="85"/>
      <c r="B26" s="85"/>
      <c r="C26" s="85"/>
      <c r="D26" s="85"/>
      <c r="E26" s="12"/>
      <c r="F26" s="13"/>
      <c r="G26" s="13"/>
      <c r="I26" s="85"/>
      <c r="J26" s="85"/>
      <c r="K26" s="85"/>
      <c r="L26" s="85"/>
      <c r="M26" s="85"/>
      <c r="R26" s="85"/>
      <c r="S26" s="85"/>
      <c r="T26" s="85"/>
      <c r="U26" s="85"/>
      <c r="V26" s="85"/>
    </row>
    <row r="27" spans="1:22" x14ac:dyDescent="0.25">
      <c r="G27" s="5"/>
      <c r="H27" s="5"/>
      <c r="R27" s="11"/>
      <c r="S27" s="11"/>
      <c r="T27" s="11"/>
      <c r="U27" s="11"/>
      <c r="V27" s="11"/>
    </row>
    <row r="28" spans="1:22" x14ac:dyDescent="0.25">
      <c r="A28" t="s">
        <v>31</v>
      </c>
      <c r="B28" t="s">
        <v>32</v>
      </c>
      <c r="G28" s="10"/>
      <c r="H28" s="10"/>
      <c r="I28" t="s">
        <v>33</v>
      </c>
      <c r="R28" t="s">
        <v>34</v>
      </c>
    </row>
    <row r="29" spans="1:22" x14ac:dyDescent="0.25">
      <c r="A29" s="85" t="s">
        <v>39</v>
      </c>
      <c r="B29" s="85"/>
      <c r="C29" s="85"/>
      <c r="D29" s="85"/>
      <c r="G29" s="10"/>
      <c r="H29" s="10"/>
      <c r="I29" s="86" t="s">
        <v>40</v>
      </c>
      <c r="J29" s="87"/>
      <c r="K29" s="87"/>
      <c r="L29" s="87"/>
      <c r="M29" s="88"/>
      <c r="R29" s="85" t="s">
        <v>41</v>
      </c>
      <c r="S29" s="85"/>
      <c r="T29" s="85"/>
      <c r="U29" s="85"/>
      <c r="V29" s="85"/>
    </row>
    <row r="30" spans="1:22" x14ac:dyDescent="0.25">
      <c r="A30" s="85"/>
      <c r="B30" s="85"/>
      <c r="C30" s="85"/>
      <c r="D30" s="85"/>
      <c r="G30" s="10"/>
      <c r="H30" s="10"/>
      <c r="I30" s="89"/>
      <c r="J30" s="90"/>
      <c r="K30" s="90"/>
      <c r="L30" s="90"/>
      <c r="M30" s="91"/>
      <c r="R30" s="85"/>
      <c r="S30" s="85"/>
      <c r="T30" s="85"/>
      <c r="U30" s="85"/>
      <c r="V30" s="85"/>
    </row>
    <row r="31" spans="1:22" x14ac:dyDescent="0.25">
      <c r="A31" s="85"/>
      <c r="B31" s="85"/>
      <c r="C31" s="85"/>
      <c r="D31" s="85"/>
      <c r="E31" s="10"/>
      <c r="F31" s="10"/>
      <c r="G31" s="10"/>
      <c r="H31" s="10"/>
      <c r="I31" s="89"/>
      <c r="J31" s="90"/>
      <c r="K31" s="90"/>
      <c r="L31" s="90"/>
      <c r="M31" s="91"/>
      <c r="R31" s="85"/>
      <c r="S31" s="85"/>
      <c r="T31" s="85"/>
      <c r="U31" s="85"/>
      <c r="V31" s="85"/>
    </row>
    <row r="32" spans="1:22" x14ac:dyDescent="0.25">
      <c r="A32" s="85"/>
      <c r="B32" s="85"/>
      <c r="C32" s="85"/>
      <c r="D32" s="85"/>
      <c r="I32" s="89"/>
      <c r="J32" s="90"/>
      <c r="K32" s="90"/>
      <c r="L32" s="90"/>
      <c r="M32" s="91"/>
      <c r="R32" s="85"/>
      <c r="S32" s="85"/>
      <c r="T32" s="85"/>
      <c r="U32" s="85"/>
      <c r="V32" s="85"/>
    </row>
    <row r="33" spans="1:22" x14ac:dyDescent="0.25">
      <c r="A33" s="85"/>
      <c r="B33" s="85"/>
      <c r="C33" s="85"/>
      <c r="D33" s="85"/>
      <c r="I33" s="89"/>
      <c r="J33" s="90"/>
      <c r="K33" s="90"/>
      <c r="L33" s="90"/>
      <c r="M33" s="91"/>
      <c r="R33" s="85"/>
      <c r="S33" s="85"/>
      <c r="T33" s="85"/>
      <c r="U33" s="85"/>
      <c r="V33" s="85"/>
    </row>
    <row r="34" spans="1:22" x14ac:dyDescent="0.25">
      <c r="A34" s="85"/>
      <c r="B34" s="85"/>
      <c r="C34" s="85"/>
      <c r="D34" s="85"/>
      <c r="I34" s="89"/>
      <c r="J34" s="90"/>
      <c r="K34" s="90"/>
      <c r="L34" s="90"/>
      <c r="M34" s="91"/>
      <c r="R34" s="85"/>
      <c r="S34" s="85"/>
      <c r="T34" s="85"/>
      <c r="U34" s="85"/>
      <c r="V34" s="85"/>
    </row>
    <row r="35" spans="1:22" x14ac:dyDescent="0.25">
      <c r="A35" s="85"/>
      <c r="B35" s="85"/>
      <c r="C35" s="85"/>
      <c r="D35" s="85"/>
      <c r="I35" s="89"/>
      <c r="J35" s="90"/>
      <c r="K35" s="90"/>
      <c r="L35" s="90"/>
      <c r="M35" s="91"/>
      <c r="R35" s="85"/>
      <c r="S35" s="85"/>
      <c r="T35" s="85"/>
      <c r="U35" s="85"/>
      <c r="V35" s="85"/>
    </row>
    <row r="36" spans="1:22" x14ac:dyDescent="0.25">
      <c r="A36" s="85"/>
      <c r="B36" s="85"/>
      <c r="C36" s="85"/>
      <c r="D36" s="85"/>
      <c r="I36" s="89"/>
      <c r="J36" s="90"/>
      <c r="K36" s="90"/>
      <c r="L36" s="90"/>
      <c r="M36" s="91"/>
      <c r="R36" s="85"/>
      <c r="S36" s="85"/>
      <c r="T36" s="85"/>
      <c r="U36" s="85"/>
      <c r="V36" s="85"/>
    </row>
    <row r="37" spans="1:22" x14ac:dyDescent="0.25">
      <c r="A37" s="85"/>
      <c r="B37" s="85"/>
      <c r="C37" s="85"/>
      <c r="D37" s="85"/>
      <c r="I37" s="92"/>
      <c r="J37" s="93"/>
      <c r="K37" s="93"/>
      <c r="L37" s="93"/>
      <c r="M37" s="94"/>
      <c r="R37" s="85"/>
      <c r="S37" s="85"/>
      <c r="T37" s="85"/>
      <c r="U37" s="85"/>
      <c r="V37" s="85"/>
    </row>
  </sheetData>
  <mergeCells count="9">
    <mergeCell ref="R8:V15"/>
    <mergeCell ref="I8:M15"/>
    <mergeCell ref="A29:D37"/>
    <mergeCell ref="I29:M37"/>
    <mergeCell ref="R29:V37"/>
    <mergeCell ref="A18:D26"/>
    <mergeCell ref="I18:M26"/>
    <mergeCell ref="R18:V26"/>
    <mergeCell ref="A8:D15"/>
  </mergeCells>
  <pageMargins left="0.7" right="0.7" top="0.75" bottom="0.75" header="0.3" footer="0.3"/>
  <pageSetup scale="44"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U78"/>
  <sheetViews>
    <sheetView topLeftCell="C22" workbookViewId="0">
      <selection activeCell="G72" sqref="G72"/>
    </sheetView>
  </sheetViews>
  <sheetFormatPr defaultRowHeight="15" x14ac:dyDescent="0.25"/>
  <cols>
    <col min="1" max="2" width="0" hidden="1" customWidth="1"/>
    <col min="3" max="3" width="15" customWidth="1"/>
    <col min="4" max="4" width="9.28515625" style="23" customWidth="1"/>
    <col min="5" max="6" width="14.140625" style="23" customWidth="1"/>
    <col min="7" max="7" width="14.140625" customWidth="1"/>
  </cols>
  <sheetData>
    <row r="1" spans="3:21" ht="16.5" thickTop="1" thickBot="1" x14ac:dyDescent="0.3">
      <c r="C1" s="2"/>
      <c r="D1" s="1" t="s">
        <v>55</v>
      </c>
      <c r="E1" s="1" t="s">
        <v>56</v>
      </c>
      <c r="F1" s="1"/>
      <c r="H1" s="9" t="s">
        <v>2</v>
      </c>
      <c r="I1" s="9" t="s">
        <v>6</v>
      </c>
      <c r="J1" s="9" t="s">
        <v>7</v>
      </c>
      <c r="K1" s="9" t="s">
        <v>8</v>
      </c>
      <c r="L1" s="9" t="s">
        <v>9</v>
      </c>
      <c r="M1" s="9" t="s">
        <v>10</v>
      </c>
      <c r="N1" s="9" t="s">
        <v>11</v>
      </c>
      <c r="O1" s="9" t="s">
        <v>12</v>
      </c>
      <c r="P1" s="9" t="s">
        <v>13</v>
      </c>
      <c r="Q1" s="9" t="s">
        <v>14</v>
      </c>
      <c r="R1" s="9" t="s">
        <v>22</v>
      </c>
      <c r="S1" s="9" t="s">
        <v>23</v>
      </c>
      <c r="T1" s="9" t="s">
        <v>24</v>
      </c>
      <c r="U1" s="9" t="s">
        <v>25</v>
      </c>
    </row>
    <row r="2" spans="3:21" ht="15.75" thickTop="1" x14ac:dyDescent="0.25">
      <c r="C2" s="22" t="s">
        <v>54</v>
      </c>
      <c r="D2" s="24">
        <v>32</v>
      </c>
      <c r="E2" s="24">
        <v>3</v>
      </c>
      <c r="F2" s="24"/>
      <c r="H2" s="18" t="s">
        <v>3</v>
      </c>
      <c r="I2" s="18" t="s">
        <v>3</v>
      </c>
      <c r="J2" s="6"/>
      <c r="K2" s="2"/>
      <c r="L2" s="6"/>
      <c r="M2" s="2"/>
      <c r="N2" s="6"/>
      <c r="O2" s="6"/>
      <c r="P2" s="6"/>
      <c r="Q2" s="2"/>
      <c r="R2" s="6"/>
      <c r="S2" s="2"/>
      <c r="T2" s="6"/>
      <c r="U2" s="2"/>
    </row>
    <row r="3" spans="3:21" x14ac:dyDescent="0.25">
      <c r="C3" s="22" t="s">
        <v>53</v>
      </c>
      <c r="D3" s="24">
        <v>20</v>
      </c>
      <c r="E3" s="24">
        <v>5</v>
      </c>
      <c r="F3" s="24"/>
      <c r="H3" s="18" t="s">
        <v>3</v>
      </c>
      <c r="I3" s="18" t="s">
        <v>3</v>
      </c>
      <c r="J3" s="6"/>
      <c r="K3" s="6"/>
      <c r="L3" s="6"/>
      <c r="M3" s="2"/>
      <c r="N3" s="2"/>
      <c r="O3" s="6"/>
      <c r="P3" s="2"/>
      <c r="Q3" s="6"/>
      <c r="R3" s="6"/>
      <c r="S3" s="2"/>
      <c r="T3" s="6"/>
      <c r="U3" s="6"/>
    </row>
    <row r="4" spans="3:21" x14ac:dyDescent="0.25">
      <c r="C4" s="22" t="s">
        <v>52</v>
      </c>
      <c r="D4" s="24">
        <v>4</v>
      </c>
      <c r="E4" s="24">
        <v>4</v>
      </c>
      <c r="F4" s="24"/>
      <c r="H4" s="18" t="s">
        <v>3</v>
      </c>
      <c r="I4" s="18" t="s">
        <v>3</v>
      </c>
      <c r="J4" s="2"/>
      <c r="K4" s="6"/>
      <c r="L4" s="2"/>
      <c r="M4" s="6"/>
      <c r="N4" s="2"/>
      <c r="O4" s="6"/>
      <c r="P4" s="2"/>
      <c r="Q4" s="6"/>
      <c r="R4" s="2"/>
      <c r="S4" s="2"/>
      <c r="T4" s="2"/>
      <c r="U4" s="2"/>
    </row>
    <row r="5" spans="3:21" x14ac:dyDescent="0.25">
      <c r="C5" s="22" t="s">
        <v>46</v>
      </c>
      <c r="D5" s="24">
        <v>4</v>
      </c>
      <c r="E5" s="24">
        <v>2</v>
      </c>
      <c r="F5" s="24"/>
      <c r="H5" s="18" t="s">
        <v>3</v>
      </c>
      <c r="I5" s="18" t="s">
        <v>3</v>
      </c>
      <c r="J5" s="2"/>
      <c r="K5" s="6"/>
      <c r="L5" s="2"/>
      <c r="M5" s="2"/>
      <c r="N5" s="6"/>
      <c r="O5" s="6"/>
      <c r="P5" s="6"/>
      <c r="Q5" s="6"/>
      <c r="R5" s="2"/>
      <c r="S5" s="6"/>
      <c r="T5" s="2"/>
      <c r="U5" s="6"/>
    </row>
    <row r="6" spans="3:21" x14ac:dyDescent="0.25">
      <c r="C6" s="22" t="s">
        <v>47</v>
      </c>
      <c r="D6" s="24">
        <v>8</v>
      </c>
      <c r="E6" s="24">
        <v>8</v>
      </c>
      <c r="F6" s="24"/>
      <c r="H6" s="18" t="s">
        <v>3</v>
      </c>
      <c r="I6" s="18" t="s">
        <v>3</v>
      </c>
      <c r="J6" s="2"/>
      <c r="K6" s="2"/>
      <c r="L6" s="6"/>
      <c r="M6" s="6"/>
      <c r="N6" s="2"/>
      <c r="O6" s="2"/>
      <c r="P6" s="2"/>
      <c r="Q6" s="2"/>
      <c r="R6" s="2"/>
      <c r="S6" s="6"/>
      <c r="T6" s="6"/>
      <c r="U6" s="2"/>
    </row>
    <row r="7" spans="3:21" x14ac:dyDescent="0.25">
      <c r="C7" s="22" t="s">
        <v>48</v>
      </c>
      <c r="D7" s="24">
        <v>12</v>
      </c>
      <c r="E7" s="24">
        <v>9</v>
      </c>
      <c r="F7" s="24"/>
      <c r="H7" s="18" t="s">
        <v>3</v>
      </c>
      <c r="I7" s="18" t="s">
        <v>3</v>
      </c>
      <c r="J7" s="6"/>
      <c r="K7" s="6"/>
      <c r="L7" s="2"/>
      <c r="M7" s="6"/>
      <c r="N7" s="6"/>
      <c r="O7" s="2"/>
      <c r="P7" s="2"/>
      <c r="Q7" s="6"/>
      <c r="R7" s="2"/>
      <c r="S7" s="6"/>
      <c r="T7" s="2"/>
      <c r="U7" s="2"/>
    </row>
    <row r="8" spans="3:21" x14ac:dyDescent="0.25">
      <c r="C8" s="22" t="s">
        <v>49</v>
      </c>
      <c r="D8" s="24">
        <v>28</v>
      </c>
      <c r="E8" s="24">
        <v>7</v>
      </c>
      <c r="F8" s="24"/>
      <c r="H8" s="18" t="s">
        <v>3</v>
      </c>
      <c r="I8" s="18" t="s">
        <v>3</v>
      </c>
      <c r="J8" s="2"/>
      <c r="K8" s="6"/>
      <c r="L8" s="2"/>
      <c r="M8" s="2"/>
      <c r="N8" s="6"/>
      <c r="O8" s="6"/>
      <c r="P8" s="2"/>
      <c r="Q8" s="2"/>
      <c r="R8" s="2"/>
      <c r="S8" s="6"/>
      <c r="T8" s="6"/>
      <c r="U8" s="6"/>
    </row>
    <row r="9" spans="3:21" x14ac:dyDescent="0.25">
      <c r="C9" s="22" t="s">
        <v>50</v>
      </c>
      <c r="D9" s="24">
        <v>12</v>
      </c>
      <c r="E9" s="24">
        <v>1</v>
      </c>
      <c r="F9" s="24"/>
      <c r="H9" s="18" t="s">
        <v>3</v>
      </c>
      <c r="I9" s="18" t="s">
        <v>3</v>
      </c>
      <c r="J9" s="6"/>
      <c r="K9" s="2"/>
      <c r="L9" s="6"/>
      <c r="M9" s="6"/>
      <c r="N9" s="2"/>
      <c r="O9" s="6"/>
      <c r="P9" s="2"/>
      <c r="Q9" s="6"/>
      <c r="R9" s="6"/>
      <c r="S9" s="2"/>
      <c r="T9" s="2"/>
      <c r="U9" s="2"/>
    </row>
    <row r="10" spans="3:21" x14ac:dyDescent="0.25">
      <c r="C10" s="22" t="s">
        <v>51</v>
      </c>
      <c r="D10" s="24">
        <v>28</v>
      </c>
      <c r="E10" s="24">
        <v>6</v>
      </c>
      <c r="F10" s="24"/>
      <c r="H10" s="18" t="s">
        <v>3</v>
      </c>
      <c r="I10" s="18" t="s">
        <v>3</v>
      </c>
      <c r="J10" s="2"/>
      <c r="K10" s="6"/>
      <c r="L10" s="2"/>
      <c r="M10" s="2"/>
      <c r="N10" s="6"/>
      <c r="O10" s="2"/>
      <c r="P10" s="6"/>
      <c r="Q10" s="2"/>
      <c r="R10" s="6"/>
      <c r="S10" s="6"/>
      <c r="T10" s="2"/>
      <c r="U10" s="6"/>
    </row>
    <row r="11" spans="3:21" x14ac:dyDescent="0.25">
      <c r="C11" s="19" t="s">
        <v>4</v>
      </c>
      <c r="D11" s="25"/>
      <c r="E11" s="25"/>
      <c r="F11" s="25"/>
      <c r="H11" s="18" t="s">
        <v>3</v>
      </c>
      <c r="I11" s="18" t="s">
        <v>3</v>
      </c>
      <c r="J11" s="21">
        <v>2</v>
      </c>
      <c r="K11" s="21">
        <v>1</v>
      </c>
      <c r="L11" s="21">
        <v>1</v>
      </c>
      <c r="M11" s="21">
        <v>3</v>
      </c>
      <c r="N11" s="2"/>
      <c r="O11" s="21">
        <v>1</v>
      </c>
      <c r="P11" s="20">
        <v>1</v>
      </c>
      <c r="Q11" s="2"/>
      <c r="R11" s="20">
        <v>2</v>
      </c>
      <c r="S11" s="20">
        <v>3</v>
      </c>
      <c r="T11" s="20">
        <v>1</v>
      </c>
      <c r="U11" s="2"/>
    </row>
    <row r="12" spans="3:21" x14ac:dyDescent="0.25">
      <c r="J12" t="s">
        <v>48</v>
      </c>
      <c r="K12" t="s">
        <v>49</v>
      </c>
      <c r="L12" t="s">
        <v>47</v>
      </c>
      <c r="M12" t="s">
        <v>52</v>
      </c>
    </row>
    <row r="13" spans="3:21" x14ac:dyDescent="0.25">
      <c r="J13" t="s">
        <v>53</v>
      </c>
      <c r="M13" t="s">
        <v>50</v>
      </c>
    </row>
    <row r="14" spans="3:21" x14ac:dyDescent="0.25">
      <c r="C14" t="s">
        <v>57</v>
      </c>
      <c r="M14" t="s">
        <v>48</v>
      </c>
    </row>
    <row r="16" spans="3:21" x14ac:dyDescent="0.25">
      <c r="J16" s="22" t="s">
        <v>54</v>
      </c>
      <c r="K16" s="22" t="s">
        <v>54</v>
      </c>
      <c r="L16" s="22" t="s">
        <v>54</v>
      </c>
      <c r="M16" s="22" t="s">
        <v>54</v>
      </c>
      <c r="N16" s="22" t="s">
        <v>54</v>
      </c>
      <c r="O16" s="22" t="s">
        <v>54</v>
      </c>
      <c r="P16" s="22" t="s">
        <v>54</v>
      </c>
      <c r="Q16" s="22" t="s">
        <v>54</v>
      </c>
      <c r="R16" s="22" t="s">
        <v>54</v>
      </c>
      <c r="S16" s="22" t="s">
        <v>54</v>
      </c>
      <c r="T16" s="22" t="s">
        <v>54</v>
      </c>
      <c r="U16" s="22" t="s">
        <v>54</v>
      </c>
    </row>
    <row r="17" spans="3:21" x14ac:dyDescent="0.25">
      <c r="J17" s="26" t="s">
        <v>53</v>
      </c>
      <c r="K17" s="26" t="s">
        <v>53</v>
      </c>
      <c r="L17" s="26" t="s">
        <v>53</v>
      </c>
      <c r="M17" s="26" t="s">
        <v>53</v>
      </c>
      <c r="N17" s="22" t="s">
        <v>53</v>
      </c>
      <c r="O17" s="22" t="s">
        <v>53</v>
      </c>
      <c r="P17" s="22" t="s">
        <v>53</v>
      </c>
      <c r="Q17" s="22" t="s">
        <v>53</v>
      </c>
      <c r="R17" s="22" t="s">
        <v>53</v>
      </c>
      <c r="S17" s="22" t="s">
        <v>53</v>
      </c>
      <c r="T17" s="22" t="s">
        <v>53</v>
      </c>
      <c r="U17" s="22" t="s">
        <v>53</v>
      </c>
    </row>
    <row r="18" spans="3:21" x14ac:dyDescent="0.25">
      <c r="J18" s="22" t="s">
        <v>52</v>
      </c>
      <c r="K18" s="22" t="s">
        <v>52</v>
      </c>
      <c r="L18" s="22" t="s">
        <v>52</v>
      </c>
      <c r="M18" s="26" t="s">
        <v>52</v>
      </c>
      <c r="N18" s="22" t="s">
        <v>52</v>
      </c>
      <c r="O18" s="22" t="s">
        <v>52</v>
      </c>
      <c r="P18" s="22" t="s">
        <v>52</v>
      </c>
      <c r="Q18" s="22" t="s">
        <v>52</v>
      </c>
      <c r="R18" s="22" t="s">
        <v>52</v>
      </c>
      <c r="S18" s="22" t="s">
        <v>52</v>
      </c>
      <c r="T18" s="22" t="s">
        <v>52</v>
      </c>
      <c r="U18" s="22" t="s">
        <v>52</v>
      </c>
    </row>
    <row r="19" spans="3:21" x14ac:dyDescent="0.25">
      <c r="J19" s="22" t="s">
        <v>46</v>
      </c>
      <c r="K19" s="22" t="s">
        <v>46</v>
      </c>
      <c r="L19" s="22" t="s">
        <v>46</v>
      </c>
      <c r="M19" s="22" t="s">
        <v>46</v>
      </c>
      <c r="N19" s="22" t="s">
        <v>46</v>
      </c>
      <c r="O19" s="22" t="s">
        <v>46</v>
      </c>
      <c r="P19" s="22" t="s">
        <v>46</v>
      </c>
      <c r="Q19" s="22" t="s">
        <v>46</v>
      </c>
      <c r="R19" s="22" t="s">
        <v>46</v>
      </c>
      <c r="S19" s="22" t="s">
        <v>46</v>
      </c>
      <c r="T19" s="22" t="s">
        <v>46</v>
      </c>
      <c r="U19" s="22" t="s">
        <v>46</v>
      </c>
    </row>
    <row r="20" spans="3:21" x14ac:dyDescent="0.25">
      <c r="J20" s="22" t="s">
        <v>47</v>
      </c>
      <c r="K20" s="22" t="s">
        <v>47</v>
      </c>
      <c r="L20" s="26" t="s">
        <v>47</v>
      </c>
      <c r="M20" s="26" t="s">
        <v>47</v>
      </c>
      <c r="N20" s="22" t="s">
        <v>47</v>
      </c>
      <c r="O20" s="22" t="s">
        <v>47</v>
      </c>
      <c r="P20" s="22" t="s">
        <v>47</v>
      </c>
      <c r="Q20" s="22" t="s">
        <v>47</v>
      </c>
      <c r="R20" s="22" t="s">
        <v>47</v>
      </c>
      <c r="S20" s="22" t="s">
        <v>47</v>
      </c>
      <c r="T20" s="22" t="s">
        <v>47</v>
      </c>
      <c r="U20" s="22" t="s">
        <v>47</v>
      </c>
    </row>
    <row r="21" spans="3:21" x14ac:dyDescent="0.25">
      <c r="J21" s="26" t="s">
        <v>48</v>
      </c>
      <c r="K21" s="26" t="s">
        <v>48</v>
      </c>
      <c r="L21" s="26" t="s">
        <v>48</v>
      </c>
      <c r="M21" s="26" t="s">
        <v>48</v>
      </c>
      <c r="N21" s="22" t="s">
        <v>48</v>
      </c>
      <c r="O21" s="22" t="s">
        <v>48</v>
      </c>
      <c r="P21" s="22" t="s">
        <v>48</v>
      </c>
      <c r="Q21" s="22" t="s">
        <v>48</v>
      </c>
      <c r="R21" s="22" t="s">
        <v>48</v>
      </c>
      <c r="S21" s="22" t="s">
        <v>48</v>
      </c>
      <c r="T21" s="22" t="s">
        <v>48</v>
      </c>
      <c r="U21" s="22" t="s">
        <v>48</v>
      </c>
    </row>
    <row r="22" spans="3:21" x14ac:dyDescent="0.25">
      <c r="J22" s="22" t="s">
        <v>49</v>
      </c>
      <c r="K22" s="26" t="s">
        <v>49</v>
      </c>
      <c r="L22" s="26" t="s">
        <v>49</v>
      </c>
      <c r="M22" s="26" t="s">
        <v>49</v>
      </c>
      <c r="N22" s="22" t="s">
        <v>49</v>
      </c>
      <c r="O22" s="22" t="s">
        <v>49</v>
      </c>
      <c r="P22" s="22" t="s">
        <v>49</v>
      </c>
      <c r="Q22" s="22" t="s">
        <v>49</v>
      </c>
      <c r="R22" s="22" t="s">
        <v>49</v>
      </c>
      <c r="S22" s="22" t="s">
        <v>49</v>
      </c>
      <c r="T22" s="22" t="s">
        <v>49</v>
      </c>
      <c r="U22" s="22" t="s">
        <v>49</v>
      </c>
    </row>
    <row r="23" spans="3:21" x14ac:dyDescent="0.25">
      <c r="J23" s="22" t="s">
        <v>50</v>
      </c>
      <c r="K23" s="22" t="s">
        <v>50</v>
      </c>
      <c r="L23" s="22" t="s">
        <v>50</v>
      </c>
      <c r="M23" s="26" t="s">
        <v>50</v>
      </c>
      <c r="N23" s="22" t="s">
        <v>50</v>
      </c>
      <c r="O23" s="22" t="s">
        <v>50</v>
      </c>
      <c r="P23" s="22" t="s">
        <v>50</v>
      </c>
      <c r="Q23" s="22" t="s">
        <v>50</v>
      </c>
      <c r="R23" s="22" t="s">
        <v>50</v>
      </c>
      <c r="S23" s="22" t="s">
        <v>50</v>
      </c>
      <c r="T23" s="22" t="s">
        <v>50</v>
      </c>
      <c r="U23" s="22" t="s">
        <v>50</v>
      </c>
    </row>
    <row r="24" spans="3:21" x14ac:dyDescent="0.25">
      <c r="J24" s="22" t="s">
        <v>51</v>
      </c>
      <c r="K24" s="22" t="s">
        <v>51</v>
      </c>
      <c r="L24" s="22" t="s">
        <v>51</v>
      </c>
      <c r="M24" s="22" t="s">
        <v>51</v>
      </c>
      <c r="N24" s="22" t="s">
        <v>51</v>
      </c>
      <c r="O24" s="22" t="s">
        <v>51</v>
      </c>
      <c r="P24" s="22" t="s">
        <v>51</v>
      </c>
      <c r="Q24" s="22" t="s">
        <v>51</v>
      </c>
      <c r="R24" s="22" t="s">
        <v>51</v>
      </c>
      <c r="S24" s="22" t="s">
        <v>51</v>
      </c>
      <c r="T24" s="22" t="s">
        <v>51</v>
      </c>
      <c r="U24" s="22" t="s">
        <v>51</v>
      </c>
    </row>
    <row r="26" spans="3:21" ht="15.75" thickBot="1" x14ac:dyDescent="0.3"/>
    <row r="27" spans="3:21" ht="16.5" thickTop="1" thickBot="1" x14ac:dyDescent="0.3">
      <c r="C27" s="2"/>
      <c r="D27" s="1" t="s">
        <v>55</v>
      </c>
      <c r="E27" s="1" t="s">
        <v>56</v>
      </c>
      <c r="F27" s="1"/>
      <c r="H27" s="9" t="s">
        <v>2</v>
      </c>
      <c r="I27" s="9" t="s">
        <v>6</v>
      </c>
      <c r="J27" s="9" t="s">
        <v>7</v>
      </c>
      <c r="K27" s="9" t="s">
        <v>8</v>
      </c>
      <c r="L27" s="9" t="s">
        <v>9</v>
      </c>
      <c r="M27" s="9" t="s">
        <v>10</v>
      </c>
      <c r="N27" s="9" t="s">
        <v>11</v>
      </c>
      <c r="O27" s="9" t="s">
        <v>12</v>
      </c>
      <c r="P27" s="9" t="s">
        <v>13</v>
      </c>
      <c r="Q27" s="9" t="s">
        <v>14</v>
      </c>
      <c r="R27" s="9" t="s">
        <v>22</v>
      </c>
      <c r="S27" s="9" t="s">
        <v>23</v>
      </c>
      <c r="T27" s="9" t="s">
        <v>24</v>
      </c>
      <c r="U27" s="9" t="s">
        <v>25</v>
      </c>
    </row>
    <row r="28" spans="3:21" ht="15.75" thickTop="1" x14ac:dyDescent="0.25">
      <c r="C28" s="22" t="s">
        <v>54</v>
      </c>
      <c r="D28" s="24">
        <v>32</v>
      </c>
      <c r="E28" s="24">
        <v>756</v>
      </c>
      <c r="F28" s="24"/>
      <c r="H28" s="18" t="s">
        <v>3</v>
      </c>
      <c r="I28" s="18" t="s">
        <v>3</v>
      </c>
      <c r="J28" s="6"/>
      <c r="K28" s="2"/>
      <c r="L28" s="6"/>
      <c r="M28" s="2"/>
      <c r="N28" s="6"/>
      <c r="O28" s="6"/>
      <c r="P28" s="6"/>
      <c r="Q28" s="2"/>
      <c r="R28" s="6"/>
      <c r="S28" s="2"/>
      <c r="T28" s="6"/>
      <c r="U28" s="2"/>
    </row>
    <row r="29" spans="3:21" x14ac:dyDescent="0.25">
      <c r="C29" s="22" t="s">
        <v>53</v>
      </c>
      <c r="D29" s="24">
        <v>20</v>
      </c>
      <c r="E29" s="24">
        <v>456</v>
      </c>
      <c r="F29" s="24"/>
      <c r="H29" s="18" t="s">
        <v>3</v>
      </c>
      <c r="I29" s="18" t="s">
        <v>3</v>
      </c>
      <c r="J29" s="6"/>
      <c r="K29" s="6"/>
      <c r="L29" s="6"/>
      <c r="M29" s="2"/>
      <c r="N29" s="2"/>
      <c r="O29" s="6"/>
      <c r="P29" s="2"/>
      <c r="Q29" s="6"/>
      <c r="R29" s="6"/>
      <c r="S29" s="2"/>
      <c r="T29" s="6"/>
      <c r="U29" s="6"/>
    </row>
    <row r="30" spans="3:21" x14ac:dyDescent="0.25">
      <c r="C30" s="22" t="s">
        <v>52</v>
      </c>
      <c r="D30" s="24">
        <v>4</v>
      </c>
      <c r="E30" s="24">
        <v>876</v>
      </c>
      <c r="F30" s="24"/>
      <c r="H30" s="18" t="s">
        <v>3</v>
      </c>
      <c r="I30" s="18" t="s">
        <v>3</v>
      </c>
      <c r="J30" s="2"/>
      <c r="K30" s="6"/>
      <c r="L30" s="2"/>
      <c r="M30" s="6"/>
      <c r="N30" s="2"/>
      <c r="O30" s="6"/>
      <c r="P30" s="2"/>
      <c r="Q30" s="6"/>
      <c r="R30" s="2"/>
      <c r="S30" s="2"/>
      <c r="T30" s="2"/>
      <c r="U30" s="2"/>
    </row>
    <row r="31" spans="3:21" x14ac:dyDescent="0.25">
      <c r="C31" s="22" t="s">
        <v>46</v>
      </c>
      <c r="D31" s="24">
        <v>4</v>
      </c>
      <c r="E31" s="24">
        <v>213</v>
      </c>
      <c r="F31" s="24"/>
      <c r="H31" s="18" t="s">
        <v>3</v>
      </c>
      <c r="I31" s="18" t="s">
        <v>3</v>
      </c>
      <c r="J31" s="2"/>
      <c r="K31" s="6"/>
      <c r="L31" s="2"/>
      <c r="M31" s="2"/>
      <c r="N31" s="6"/>
      <c r="O31" s="6"/>
      <c r="P31" s="6"/>
      <c r="Q31" s="6"/>
      <c r="R31" s="2"/>
      <c r="S31" s="6"/>
      <c r="T31" s="2"/>
      <c r="U31" s="6"/>
    </row>
    <row r="32" spans="3:21" x14ac:dyDescent="0.25">
      <c r="C32" s="22" t="s">
        <v>47</v>
      </c>
      <c r="D32" s="24">
        <v>8</v>
      </c>
      <c r="E32" s="24">
        <v>8</v>
      </c>
      <c r="F32" s="24"/>
      <c r="H32" s="18" t="s">
        <v>3</v>
      </c>
      <c r="I32" s="18" t="s">
        <v>3</v>
      </c>
      <c r="J32" s="2"/>
      <c r="K32" s="2"/>
      <c r="L32" s="6"/>
      <c r="M32" s="6"/>
      <c r="N32" s="2"/>
      <c r="O32" s="2"/>
      <c r="P32" s="2"/>
      <c r="Q32" s="2"/>
      <c r="R32" s="2"/>
      <c r="S32" s="6"/>
      <c r="T32" s="6"/>
      <c r="U32" s="2"/>
    </row>
    <row r="33" spans="3:21" x14ac:dyDescent="0.25">
      <c r="C33" s="22" t="s">
        <v>48</v>
      </c>
      <c r="D33" s="24">
        <v>12</v>
      </c>
      <c r="E33" s="24">
        <v>9</v>
      </c>
      <c r="F33" s="24"/>
      <c r="H33" s="18" t="s">
        <v>3</v>
      </c>
      <c r="I33" s="18" t="s">
        <v>3</v>
      </c>
      <c r="J33" s="6"/>
      <c r="K33" s="6"/>
      <c r="L33" s="2"/>
      <c r="M33" s="6"/>
      <c r="N33" s="6"/>
      <c r="O33" s="2"/>
      <c r="P33" s="2"/>
      <c r="Q33" s="6"/>
      <c r="R33" s="2"/>
      <c r="S33" s="6"/>
      <c r="T33" s="2"/>
      <c r="U33" s="2"/>
    </row>
    <row r="34" spans="3:21" x14ac:dyDescent="0.25">
      <c r="C34" s="22" t="s">
        <v>49</v>
      </c>
      <c r="D34" s="24">
        <v>28</v>
      </c>
      <c r="E34" s="24">
        <v>7</v>
      </c>
      <c r="F34" s="24"/>
      <c r="H34" s="18" t="s">
        <v>3</v>
      </c>
      <c r="I34" s="18" t="s">
        <v>3</v>
      </c>
      <c r="J34" s="2"/>
      <c r="K34" s="6"/>
      <c r="L34" s="2"/>
      <c r="M34" s="2"/>
      <c r="N34" s="6"/>
      <c r="O34" s="6"/>
      <c r="P34" s="2"/>
      <c r="Q34" s="2"/>
      <c r="R34" s="2"/>
      <c r="S34" s="6"/>
      <c r="T34" s="6"/>
      <c r="U34" s="6"/>
    </row>
    <row r="35" spans="3:21" x14ac:dyDescent="0.25">
      <c r="C35" s="22" t="s">
        <v>50</v>
      </c>
      <c r="D35" s="24">
        <v>12</v>
      </c>
      <c r="E35" s="24">
        <v>1</v>
      </c>
      <c r="F35" s="24"/>
      <c r="H35" s="18" t="s">
        <v>3</v>
      </c>
      <c r="I35" s="18" t="s">
        <v>3</v>
      </c>
      <c r="J35" s="6"/>
      <c r="K35" s="2"/>
      <c r="L35" s="6"/>
      <c r="M35" s="6"/>
      <c r="N35" s="2"/>
      <c r="O35" s="6"/>
      <c r="P35" s="2"/>
      <c r="Q35" s="6"/>
      <c r="R35" s="6"/>
      <c r="S35" s="2"/>
      <c r="T35" s="2"/>
      <c r="U35" s="2"/>
    </row>
    <row r="36" spans="3:21" x14ac:dyDescent="0.25">
      <c r="C36" s="22" t="s">
        <v>51</v>
      </c>
      <c r="D36" s="24">
        <v>28</v>
      </c>
      <c r="E36" s="24">
        <v>6</v>
      </c>
      <c r="F36" s="24"/>
      <c r="H36" s="18" t="s">
        <v>3</v>
      </c>
      <c r="I36" s="18" t="s">
        <v>3</v>
      </c>
      <c r="J36" s="2"/>
      <c r="K36" s="6"/>
      <c r="L36" s="2"/>
      <c r="M36" s="2"/>
      <c r="N36" s="6"/>
      <c r="O36" s="2"/>
      <c r="P36" s="6"/>
      <c r="Q36" s="2"/>
      <c r="R36" s="6"/>
      <c r="S36" s="6"/>
      <c r="T36" s="2"/>
      <c r="U36" s="6"/>
    </row>
    <row r="37" spans="3:21" x14ac:dyDescent="0.25">
      <c r="C37" s="19" t="s">
        <v>4</v>
      </c>
      <c r="D37" s="25"/>
      <c r="E37" s="25"/>
      <c r="F37" s="25"/>
      <c r="H37" s="18" t="s">
        <v>3</v>
      </c>
      <c r="I37" s="18" t="s">
        <v>3</v>
      </c>
      <c r="J37" s="21">
        <v>2</v>
      </c>
      <c r="K37" s="21">
        <v>1</v>
      </c>
      <c r="L37" s="21">
        <v>1</v>
      </c>
      <c r="M37" s="21">
        <v>3</v>
      </c>
      <c r="N37" s="2"/>
      <c r="O37" s="21">
        <v>1</v>
      </c>
      <c r="P37" s="20">
        <v>1</v>
      </c>
      <c r="Q37" s="2"/>
      <c r="R37" s="20">
        <v>2</v>
      </c>
      <c r="S37" s="20">
        <v>3</v>
      </c>
      <c r="T37" s="20">
        <v>1</v>
      </c>
      <c r="U37" s="2"/>
    </row>
    <row r="38" spans="3:21" x14ac:dyDescent="0.25">
      <c r="J38" t="s">
        <v>48</v>
      </c>
      <c r="K38" t="s">
        <v>46</v>
      </c>
      <c r="L38" t="s">
        <v>54</v>
      </c>
      <c r="M38" t="s">
        <v>50</v>
      </c>
      <c r="O38" t="s">
        <v>49</v>
      </c>
      <c r="P38" t="s">
        <v>51</v>
      </c>
      <c r="R38" t="s">
        <v>53</v>
      </c>
      <c r="S38" t="s">
        <v>46</v>
      </c>
      <c r="T38" t="s">
        <v>47</v>
      </c>
    </row>
    <row r="39" spans="3:21" x14ac:dyDescent="0.25">
      <c r="J39" t="s">
        <v>47</v>
      </c>
      <c r="M39" t="s">
        <v>48</v>
      </c>
      <c r="R39" t="s">
        <v>54</v>
      </c>
      <c r="S39" t="s">
        <v>48</v>
      </c>
    </row>
    <row r="40" spans="3:21" x14ac:dyDescent="0.25">
      <c r="M40" t="s">
        <v>47</v>
      </c>
    </row>
    <row r="42" spans="3:21" x14ac:dyDescent="0.25">
      <c r="J42" s="22" t="s">
        <v>54</v>
      </c>
      <c r="K42" s="22" t="s">
        <v>54</v>
      </c>
      <c r="L42" s="26" t="s">
        <v>54</v>
      </c>
      <c r="M42" s="26" t="s">
        <v>54</v>
      </c>
      <c r="N42" s="22" t="s">
        <v>54</v>
      </c>
      <c r="O42" s="22" t="s">
        <v>54</v>
      </c>
      <c r="P42" s="22" t="s">
        <v>54</v>
      </c>
      <c r="Q42" s="22" t="s">
        <v>54</v>
      </c>
      <c r="R42" s="27" t="s">
        <v>48</v>
      </c>
      <c r="S42" s="27" t="s">
        <v>48</v>
      </c>
      <c r="T42" s="22" t="s">
        <v>54</v>
      </c>
      <c r="U42" s="22" t="s">
        <v>54</v>
      </c>
    </row>
    <row r="43" spans="3:21" x14ac:dyDescent="0.25">
      <c r="J43" s="26" t="s">
        <v>53</v>
      </c>
      <c r="K43" s="26" t="s">
        <v>53</v>
      </c>
      <c r="L43" s="26" t="s">
        <v>53</v>
      </c>
      <c r="M43" s="26" t="s">
        <v>53</v>
      </c>
      <c r="N43" s="22" t="s">
        <v>53</v>
      </c>
      <c r="O43" s="22" t="s">
        <v>53</v>
      </c>
      <c r="P43" s="22" t="s">
        <v>53</v>
      </c>
      <c r="Q43" s="22" t="s">
        <v>53</v>
      </c>
      <c r="R43" s="27" t="s">
        <v>48</v>
      </c>
      <c r="S43" s="27" t="s">
        <v>48</v>
      </c>
      <c r="T43" s="22" t="s">
        <v>53</v>
      </c>
      <c r="U43" s="22" t="s">
        <v>53</v>
      </c>
    </row>
    <row r="44" spans="3:21" x14ac:dyDescent="0.25">
      <c r="J44" s="22" t="s">
        <v>52</v>
      </c>
      <c r="K44" s="22" t="s">
        <v>52</v>
      </c>
      <c r="L44" s="26" t="s">
        <v>52</v>
      </c>
      <c r="M44" s="26" t="s">
        <v>52</v>
      </c>
      <c r="N44" s="22" t="s">
        <v>52</v>
      </c>
      <c r="O44" s="22" t="s">
        <v>52</v>
      </c>
      <c r="P44" s="22" t="s">
        <v>52</v>
      </c>
      <c r="Q44" s="22" t="s">
        <v>52</v>
      </c>
      <c r="R44" s="27" t="s">
        <v>48</v>
      </c>
      <c r="S44" s="27" t="s">
        <v>48</v>
      </c>
      <c r="T44" s="22" t="s">
        <v>52</v>
      </c>
      <c r="U44" s="22" t="s">
        <v>52</v>
      </c>
    </row>
    <row r="45" spans="3:21" x14ac:dyDescent="0.25">
      <c r="J45" s="22" t="s">
        <v>46</v>
      </c>
      <c r="K45" s="26" t="s">
        <v>46</v>
      </c>
      <c r="L45" s="26" t="s">
        <v>46</v>
      </c>
      <c r="M45" s="26" t="s">
        <v>46</v>
      </c>
      <c r="N45" s="22" t="s">
        <v>46</v>
      </c>
      <c r="O45" s="22" t="s">
        <v>46</v>
      </c>
      <c r="P45" s="22" t="s">
        <v>46</v>
      </c>
      <c r="Q45" s="22" t="s">
        <v>46</v>
      </c>
      <c r="R45" s="22" t="s">
        <v>46</v>
      </c>
      <c r="S45" s="28" t="s">
        <v>48</v>
      </c>
      <c r="T45" s="26" t="s">
        <v>46</v>
      </c>
      <c r="U45" s="26" t="s">
        <v>46</v>
      </c>
    </row>
    <row r="46" spans="3:21" x14ac:dyDescent="0.25">
      <c r="J46" s="26" t="s">
        <v>47</v>
      </c>
      <c r="K46" s="26" t="s">
        <v>47</v>
      </c>
      <c r="L46" s="26" t="s">
        <v>47</v>
      </c>
      <c r="M46" s="27" t="s">
        <v>48</v>
      </c>
      <c r="N46" s="27" t="s">
        <v>48</v>
      </c>
      <c r="O46" s="27" t="s">
        <v>48</v>
      </c>
      <c r="P46" s="27" t="s">
        <v>48</v>
      </c>
      <c r="Q46" s="27" t="s">
        <v>48</v>
      </c>
      <c r="R46" s="27" t="s">
        <v>48</v>
      </c>
      <c r="S46" s="27" t="s">
        <v>48</v>
      </c>
      <c r="T46" s="26" t="s">
        <v>46</v>
      </c>
      <c r="U46" s="26" t="s">
        <v>47</v>
      </c>
    </row>
    <row r="47" spans="3:21" x14ac:dyDescent="0.25">
      <c r="J47" s="26" t="s">
        <v>48</v>
      </c>
      <c r="K47" s="26" t="s">
        <v>48</v>
      </c>
      <c r="L47" s="26" t="s">
        <v>48</v>
      </c>
      <c r="M47" s="27" t="s">
        <v>48</v>
      </c>
      <c r="N47" s="27" t="s">
        <v>48</v>
      </c>
      <c r="O47" s="27" t="s">
        <v>48</v>
      </c>
      <c r="P47" s="27" t="s">
        <v>48</v>
      </c>
      <c r="Q47" s="27" t="s">
        <v>48</v>
      </c>
      <c r="R47" s="27" t="s">
        <v>48</v>
      </c>
      <c r="S47" s="26" t="s">
        <v>49</v>
      </c>
      <c r="T47" s="26" t="s">
        <v>48</v>
      </c>
      <c r="U47" s="26" t="s">
        <v>48</v>
      </c>
    </row>
    <row r="48" spans="3:21" x14ac:dyDescent="0.25">
      <c r="J48" s="26" t="s">
        <v>49</v>
      </c>
      <c r="K48" s="26" t="s">
        <v>49</v>
      </c>
      <c r="L48" s="26" t="s">
        <v>49</v>
      </c>
      <c r="M48" s="26" t="s">
        <v>49</v>
      </c>
      <c r="N48" s="22" t="s">
        <v>49</v>
      </c>
      <c r="O48" s="27" t="s">
        <v>48</v>
      </c>
      <c r="P48" s="27" t="s">
        <v>48</v>
      </c>
      <c r="Q48" s="27" t="s">
        <v>48</v>
      </c>
      <c r="R48" s="27" t="s">
        <v>48</v>
      </c>
      <c r="S48" s="27" t="s">
        <v>48</v>
      </c>
      <c r="T48" s="22" t="s">
        <v>49</v>
      </c>
      <c r="U48" s="22" t="s">
        <v>49</v>
      </c>
    </row>
    <row r="49" spans="3:21" x14ac:dyDescent="0.25">
      <c r="J49" s="22" t="s">
        <v>50</v>
      </c>
      <c r="K49" s="22" t="s">
        <v>50</v>
      </c>
      <c r="L49" s="22" t="s">
        <v>50</v>
      </c>
      <c r="M49" s="26" t="s">
        <v>50</v>
      </c>
      <c r="N49" s="22" t="s">
        <v>50</v>
      </c>
      <c r="O49" s="22" t="s">
        <v>50</v>
      </c>
      <c r="P49" s="22" t="s">
        <v>50</v>
      </c>
      <c r="Q49" s="22" t="s">
        <v>50</v>
      </c>
      <c r="R49" s="22" t="s">
        <v>50</v>
      </c>
      <c r="S49" s="27" t="s">
        <v>48</v>
      </c>
      <c r="T49" s="22" t="s">
        <v>50</v>
      </c>
      <c r="U49" s="22" t="s">
        <v>50</v>
      </c>
    </row>
    <row r="50" spans="3:21" x14ac:dyDescent="0.25">
      <c r="J50" s="26" t="s">
        <v>51</v>
      </c>
      <c r="K50" s="26" t="s">
        <v>51</v>
      </c>
      <c r="L50" s="26" t="s">
        <v>51</v>
      </c>
      <c r="M50" s="26" t="s">
        <v>51</v>
      </c>
      <c r="N50" s="22" t="s">
        <v>51</v>
      </c>
      <c r="O50" s="22" t="s">
        <v>51</v>
      </c>
      <c r="P50" s="27" t="s">
        <v>48</v>
      </c>
      <c r="Q50" s="27" t="s">
        <v>48</v>
      </c>
      <c r="R50" s="27" t="s">
        <v>48</v>
      </c>
      <c r="S50" s="27" t="s">
        <v>48</v>
      </c>
      <c r="T50" s="22" t="s">
        <v>51</v>
      </c>
      <c r="U50" s="22" t="s">
        <v>51</v>
      </c>
    </row>
    <row r="54" spans="3:21" ht="15.75" thickBot="1" x14ac:dyDescent="0.3"/>
    <row r="55" spans="3:21" ht="16.5" thickTop="1" thickBot="1" x14ac:dyDescent="0.3">
      <c r="C55" s="2"/>
      <c r="D55" s="1" t="s">
        <v>55</v>
      </c>
      <c r="E55" s="1" t="s">
        <v>56</v>
      </c>
      <c r="F55" s="1"/>
      <c r="H55" s="9" t="s">
        <v>2</v>
      </c>
      <c r="I55" s="9" t="s">
        <v>6</v>
      </c>
      <c r="J55" s="9" t="s">
        <v>7</v>
      </c>
      <c r="K55" s="9" t="s">
        <v>8</v>
      </c>
      <c r="L55" s="9" t="s">
        <v>9</v>
      </c>
      <c r="M55" s="9" t="s">
        <v>10</v>
      </c>
      <c r="N55" s="9" t="s">
        <v>11</v>
      </c>
      <c r="O55" s="9" t="s">
        <v>12</v>
      </c>
      <c r="P55" s="9" t="s">
        <v>13</v>
      </c>
      <c r="Q55" s="9" t="s">
        <v>14</v>
      </c>
      <c r="R55" s="9" t="s">
        <v>22</v>
      </c>
      <c r="S55" s="9" t="s">
        <v>23</v>
      </c>
      <c r="T55" s="9" t="s">
        <v>24</v>
      </c>
      <c r="U55" s="9" t="s">
        <v>25</v>
      </c>
    </row>
    <row r="56" spans="3:21" ht="15.75" thickTop="1" x14ac:dyDescent="0.25">
      <c r="C56" s="22" t="s">
        <v>54</v>
      </c>
      <c r="D56" s="24">
        <v>32</v>
      </c>
      <c r="E56" s="24">
        <v>3</v>
      </c>
      <c r="F56" s="24"/>
      <c r="H56" s="18" t="s">
        <v>3</v>
      </c>
      <c r="I56" s="18" t="s">
        <v>3</v>
      </c>
      <c r="J56" s="6"/>
      <c r="K56" s="2"/>
      <c r="L56" s="6"/>
      <c r="M56" s="31"/>
      <c r="N56" s="31"/>
      <c r="O56" s="31"/>
      <c r="P56" s="31"/>
      <c r="Q56" s="31"/>
      <c r="R56" s="31"/>
      <c r="S56" s="31"/>
      <c r="T56" s="31"/>
      <c r="U56" s="31"/>
    </row>
    <row r="57" spans="3:21" x14ac:dyDescent="0.25">
      <c r="C57" s="22" t="s">
        <v>53</v>
      </c>
      <c r="D57" s="24">
        <v>20</v>
      </c>
      <c r="E57" s="24">
        <v>5</v>
      </c>
      <c r="F57" s="24"/>
      <c r="H57" s="18" t="s">
        <v>3</v>
      </c>
      <c r="I57" s="18" t="s">
        <v>3</v>
      </c>
      <c r="J57" s="6"/>
      <c r="K57" s="6"/>
      <c r="L57" s="6"/>
      <c r="M57" s="2"/>
      <c r="N57" s="2"/>
      <c r="O57" s="6"/>
      <c r="P57" s="2"/>
      <c r="Q57" s="6"/>
      <c r="R57" s="6"/>
      <c r="S57" s="2"/>
      <c r="T57" s="6"/>
      <c r="U57" s="6"/>
    </row>
    <row r="58" spans="3:21" x14ac:dyDescent="0.25">
      <c r="C58" s="22" t="s">
        <v>52</v>
      </c>
      <c r="D58" s="24">
        <v>4</v>
      </c>
      <c r="E58" s="24">
        <v>4</v>
      </c>
      <c r="F58" s="24"/>
      <c r="H58" s="18" t="s">
        <v>3</v>
      </c>
      <c r="I58" s="18" t="s">
        <v>3</v>
      </c>
      <c r="J58" s="2"/>
      <c r="K58" s="6"/>
      <c r="L58" s="2"/>
      <c r="M58" s="6"/>
      <c r="N58" s="2"/>
      <c r="O58" s="6"/>
      <c r="P58" s="2"/>
      <c r="Q58" s="6"/>
      <c r="R58" s="2"/>
      <c r="S58" s="2"/>
      <c r="T58" s="2"/>
      <c r="U58" s="2"/>
    </row>
    <row r="59" spans="3:21" x14ac:dyDescent="0.25">
      <c r="C59" s="22" t="s">
        <v>46</v>
      </c>
      <c r="D59" s="24">
        <v>4</v>
      </c>
      <c r="E59" s="24">
        <v>2</v>
      </c>
      <c r="F59" s="24"/>
      <c r="H59" s="18" t="s">
        <v>3</v>
      </c>
      <c r="I59" s="18" t="s">
        <v>3</v>
      </c>
      <c r="J59" s="2"/>
      <c r="K59" s="6"/>
      <c r="L59" s="2"/>
      <c r="M59" s="2"/>
      <c r="N59" s="6"/>
      <c r="O59" s="6"/>
      <c r="P59" s="6"/>
      <c r="Q59" s="6"/>
      <c r="R59" s="2"/>
      <c r="S59" s="6"/>
      <c r="T59" s="2"/>
      <c r="U59" s="6"/>
    </row>
    <row r="60" spans="3:21" x14ac:dyDescent="0.25">
      <c r="C60" s="22" t="s">
        <v>47</v>
      </c>
      <c r="D60" s="24">
        <v>8</v>
      </c>
      <c r="E60" s="24">
        <v>8</v>
      </c>
      <c r="F60" s="24"/>
      <c r="H60" s="18" t="s">
        <v>3</v>
      </c>
      <c r="I60" s="18" t="s">
        <v>3</v>
      </c>
      <c r="J60" s="2"/>
      <c r="K60" s="2"/>
      <c r="L60" s="6"/>
      <c r="M60" s="6"/>
      <c r="N60" s="2"/>
      <c r="O60" s="2"/>
      <c r="P60" s="2"/>
      <c r="Q60" s="2"/>
      <c r="R60" s="2"/>
      <c r="S60" s="6"/>
      <c r="T60" s="6"/>
      <c r="U60" s="2"/>
    </row>
    <row r="61" spans="3:21" x14ac:dyDescent="0.25">
      <c r="C61" s="22" t="s">
        <v>48</v>
      </c>
      <c r="D61" s="24">
        <v>12</v>
      </c>
      <c r="E61" s="24">
        <v>9</v>
      </c>
      <c r="F61" s="24"/>
      <c r="H61" s="18" t="s">
        <v>3</v>
      </c>
      <c r="I61" s="18" t="s">
        <v>3</v>
      </c>
      <c r="J61" s="6"/>
      <c r="K61" s="6"/>
      <c r="L61" s="2"/>
      <c r="M61" s="6"/>
      <c r="N61" s="6"/>
      <c r="O61" s="2"/>
      <c r="P61" s="2"/>
      <c r="Q61" s="6"/>
      <c r="R61" s="2"/>
      <c r="S61" s="6"/>
      <c r="T61" s="2"/>
      <c r="U61" s="2"/>
    </row>
    <row r="62" spans="3:21" x14ac:dyDescent="0.25">
      <c r="C62" s="22" t="s">
        <v>49</v>
      </c>
      <c r="D62" s="24">
        <v>28</v>
      </c>
      <c r="E62" s="24">
        <v>7</v>
      </c>
      <c r="F62" s="24"/>
      <c r="H62" s="18" t="s">
        <v>3</v>
      </c>
      <c r="I62" s="18" t="s">
        <v>3</v>
      </c>
      <c r="J62" s="2"/>
      <c r="K62" s="6"/>
      <c r="L62" s="2"/>
      <c r="M62" s="2"/>
      <c r="N62" s="6"/>
      <c r="O62" s="6"/>
      <c r="P62" s="2"/>
      <c r="Q62" s="2"/>
      <c r="R62" s="2"/>
      <c r="S62" s="6"/>
      <c r="T62" s="6"/>
      <c r="U62" s="6"/>
    </row>
    <row r="63" spans="3:21" x14ac:dyDescent="0.25">
      <c r="C63" s="22" t="s">
        <v>50</v>
      </c>
      <c r="D63" s="24">
        <v>12</v>
      </c>
      <c r="E63" s="24">
        <v>1</v>
      </c>
      <c r="F63" s="24"/>
      <c r="H63" s="18" t="s">
        <v>3</v>
      </c>
      <c r="I63" s="18" t="s">
        <v>3</v>
      </c>
      <c r="J63" s="6"/>
      <c r="K63" s="2"/>
      <c r="L63" s="6"/>
      <c r="M63" s="6"/>
      <c r="N63" s="2"/>
      <c r="O63" s="6"/>
      <c r="P63" s="2"/>
      <c r="Q63" s="6"/>
      <c r="R63" s="6"/>
      <c r="S63" s="2"/>
      <c r="T63" s="2"/>
      <c r="U63" s="2"/>
    </row>
    <row r="64" spans="3:21" x14ac:dyDescent="0.25">
      <c r="C64" s="22" t="s">
        <v>51</v>
      </c>
      <c r="D64" s="24">
        <v>28</v>
      </c>
      <c r="E64" s="24">
        <v>6</v>
      </c>
      <c r="F64" s="24"/>
      <c r="H64" s="18" t="s">
        <v>3</v>
      </c>
      <c r="I64" s="18" t="s">
        <v>3</v>
      </c>
      <c r="J64" s="2"/>
      <c r="K64" s="6"/>
      <c r="L64" s="2"/>
      <c r="M64" s="2"/>
      <c r="N64" s="6"/>
      <c r="O64" s="2"/>
      <c r="P64" s="6"/>
      <c r="Q64" s="2"/>
      <c r="R64" s="6"/>
      <c r="S64" s="6"/>
      <c r="T64" s="2"/>
      <c r="U64" s="6"/>
    </row>
    <row r="65" spans="3:21" x14ac:dyDescent="0.25">
      <c r="C65" s="19" t="s">
        <v>4</v>
      </c>
      <c r="D65" s="25"/>
      <c r="E65" s="25"/>
      <c r="F65" s="25"/>
      <c r="H65" s="18" t="s">
        <v>3</v>
      </c>
      <c r="I65" s="18" t="s">
        <v>3</v>
      </c>
      <c r="J65" s="21">
        <v>2</v>
      </c>
      <c r="K65" s="21">
        <v>1</v>
      </c>
      <c r="L65" s="21">
        <v>1</v>
      </c>
      <c r="M65" s="21">
        <v>3</v>
      </c>
      <c r="N65" s="2"/>
      <c r="O65" s="21">
        <v>1</v>
      </c>
      <c r="P65" s="20">
        <v>1</v>
      </c>
      <c r="Q65" s="2"/>
      <c r="R65" s="20">
        <v>2</v>
      </c>
      <c r="S65" s="20">
        <v>3</v>
      </c>
      <c r="T65" s="20">
        <v>1</v>
      </c>
      <c r="U65" s="20">
        <v>1</v>
      </c>
    </row>
    <row r="66" spans="3:21" x14ac:dyDescent="0.25">
      <c r="J66" t="s">
        <v>47</v>
      </c>
      <c r="K66" t="s">
        <v>53</v>
      </c>
      <c r="L66" t="s">
        <v>54</v>
      </c>
      <c r="M66" t="s">
        <v>52</v>
      </c>
      <c r="O66" t="s">
        <v>49</v>
      </c>
      <c r="P66" t="s">
        <v>51</v>
      </c>
      <c r="R66" t="s">
        <v>53</v>
      </c>
      <c r="S66" t="s">
        <v>48</v>
      </c>
      <c r="T66" t="s">
        <v>47</v>
      </c>
      <c r="U66" t="s">
        <v>51</v>
      </c>
    </row>
    <row r="67" spans="3:21" x14ac:dyDescent="0.25">
      <c r="J67" t="s">
        <v>48</v>
      </c>
      <c r="M67" t="s">
        <v>50</v>
      </c>
      <c r="R67" t="s">
        <v>46</v>
      </c>
      <c r="S67" t="s">
        <v>47</v>
      </c>
    </row>
    <row r="68" spans="3:21" x14ac:dyDescent="0.25">
      <c r="M68" t="s">
        <v>47</v>
      </c>
      <c r="S68" t="s">
        <v>49</v>
      </c>
    </row>
    <row r="70" spans="3:21" x14ac:dyDescent="0.25">
      <c r="J70" s="22" t="s">
        <v>54</v>
      </c>
      <c r="K70" s="22" t="s">
        <v>54</v>
      </c>
      <c r="L70" s="30">
        <v>40</v>
      </c>
      <c r="M70" s="30">
        <v>40</v>
      </c>
      <c r="N70" s="30">
        <v>40</v>
      </c>
      <c r="O70" s="30">
        <v>40</v>
      </c>
      <c r="P70" s="30">
        <v>40</v>
      </c>
      <c r="Q70" s="30">
        <v>40</v>
      </c>
      <c r="R70" s="30">
        <v>40</v>
      </c>
      <c r="S70" s="30">
        <v>40</v>
      </c>
      <c r="T70" s="30">
        <v>40</v>
      </c>
      <c r="U70" s="30">
        <v>40</v>
      </c>
    </row>
    <row r="71" spans="3:21" x14ac:dyDescent="0.25">
      <c r="J71" s="22" t="s">
        <v>53</v>
      </c>
      <c r="K71" s="29">
        <v>28</v>
      </c>
      <c r="L71" s="29">
        <v>28</v>
      </c>
      <c r="M71" s="22" t="s">
        <v>53</v>
      </c>
      <c r="N71" s="22" t="s">
        <v>53</v>
      </c>
      <c r="O71" s="22" t="s">
        <v>53</v>
      </c>
      <c r="P71" s="22" t="s">
        <v>53</v>
      </c>
      <c r="Q71" s="22" t="s">
        <v>53</v>
      </c>
      <c r="R71" s="29">
        <v>36</v>
      </c>
      <c r="S71" s="29">
        <v>36</v>
      </c>
      <c r="T71" s="29">
        <v>36</v>
      </c>
      <c r="U71" s="22" t="s">
        <v>53</v>
      </c>
    </row>
    <row r="72" spans="3:21" x14ac:dyDescent="0.25">
      <c r="J72" s="29">
        <v>4</v>
      </c>
      <c r="K72" s="29">
        <v>4</v>
      </c>
      <c r="L72" s="29">
        <v>4</v>
      </c>
      <c r="M72" s="32">
        <v>12</v>
      </c>
      <c r="N72" s="32">
        <v>12</v>
      </c>
      <c r="O72" s="32">
        <v>12</v>
      </c>
      <c r="P72" s="32">
        <v>12</v>
      </c>
      <c r="Q72" s="32">
        <v>12</v>
      </c>
      <c r="R72" s="32">
        <v>12</v>
      </c>
      <c r="S72" s="29">
        <v>12</v>
      </c>
      <c r="T72" s="32">
        <v>12</v>
      </c>
      <c r="U72" s="32">
        <v>12</v>
      </c>
    </row>
    <row r="73" spans="3:21" x14ac:dyDescent="0.25">
      <c r="J73" s="29">
        <v>4</v>
      </c>
      <c r="K73" s="29">
        <v>4</v>
      </c>
      <c r="L73" s="29">
        <v>4</v>
      </c>
      <c r="M73" s="32">
        <v>4</v>
      </c>
      <c r="N73" s="32">
        <v>4</v>
      </c>
      <c r="O73" s="32">
        <v>4</v>
      </c>
      <c r="P73" s="32">
        <v>4</v>
      </c>
      <c r="Q73" s="32">
        <v>4</v>
      </c>
      <c r="R73" s="29">
        <v>12</v>
      </c>
      <c r="S73" s="29">
        <v>12</v>
      </c>
      <c r="T73" s="32">
        <v>12</v>
      </c>
      <c r="U73" s="32">
        <v>12</v>
      </c>
    </row>
    <row r="74" spans="3:21" x14ac:dyDescent="0.25">
      <c r="J74" s="29">
        <v>16</v>
      </c>
      <c r="K74" s="29">
        <v>16</v>
      </c>
      <c r="L74" s="29">
        <v>16</v>
      </c>
      <c r="M74" s="32">
        <v>24</v>
      </c>
      <c r="N74" s="32">
        <v>24</v>
      </c>
      <c r="O74" s="32">
        <v>24</v>
      </c>
      <c r="P74" s="32">
        <v>24</v>
      </c>
      <c r="Q74" s="32">
        <v>24</v>
      </c>
      <c r="R74" s="32">
        <v>24</v>
      </c>
      <c r="S74" s="29">
        <v>32</v>
      </c>
      <c r="T74" s="30">
        <v>40</v>
      </c>
      <c r="U74" s="30">
        <v>40</v>
      </c>
    </row>
    <row r="75" spans="3:21" x14ac:dyDescent="0.25">
      <c r="J75" s="29">
        <v>20</v>
      </c>
      <c r="K75" s="29">
        <v>20</v>
      </c>
      <c r="L75" s="29">
        <v>20</v>
      </c>
      <c r="M75" s="22" t="s">
        <v>48</v>
      </c>
      <c r="N75" s="22" t="s">
        <v>48</v>
      </c>
      <c r="O75" s="32">
        <v>20</v>
      </c>
      <c r="P75" s="32">
        <v>20</v>
      </c>
      <c r="Q75" s="32">
        <v>20</v>
      </c>
      <c r="R75" s="32">
        <v>20</v>
      </c>
      <c r="S75" s="29">
        <v>28</v>
      </c>
      <c r="T75" s="32">
        <v>28</v>
      </c>
      <c r="U75" s="32">
        <v>28</v>
      </c>
    </row>
    <row r="76" spans="3:21" x14ac:dyDescent="0.25">
      <c r="J76" s="22" t="s">
        <v>49</v>
      </c>
      <c r="K76" s="22" t="s">
        <v>49</v>
      </c>
      <c r="L76" s="29">
        <v>28</v>
      </c>
      <c r="M76" s="22" t="s">
        <v>49</v>
      </c>
      <c r="N76" s="22" t="s">
        <v>49</v>
      </c>
      <c r="O76" s="32">
        <v>36</v>
      </c>
      <c r="P76" s="32">
        <v>36</v>
      </c>
      <c r="Q76" s="32">
        <v>36</v>
      </c>
      <c r="R76" s="32">
        <v>36</v>
      </c>
      <c r="S76" s="30">
        <v>40</v>
      </c>
      <c r="T76" s="30">
        <v>40</v>
      </c>
      <c r="U76" s="30">
        <v>40</v>
      </c>
    </row>
    <row r="77" spans="3:21" x14ac:dyDescent="0.25">
      <c r="J77" s="22" t="s">
        <v>50</v>
      </c>
      <c r="K77" s="29">
        <v>12</v>
      </c>
      <c r="L77" s="29">
        <v>12</v>
      </c>
      <c r="M77" s="32">
        <v>20</v>
      </c>
      <c r="N77" s="32">
        <v>20</v>
      </c>
      <c r="O77" s="32">
        <v>20</v>
      </c>
      <c r="P77" s="32">
        <v>20</v>
      </c>
      <c r="Q77" s="32">
        <v>20</v>
      </c>
      <c r="R77" s="32">
        <v>20</v>
      </c>
      <c r="S77" s="29">
        <v>20</v>
      </c>
      <c r="T77" s="32">
        <v>20</v>
      </c>
      <c r="U77" s="32">
        <v>20</v>
      </c>
    </row>
    <row r="78" spans="3:21" x14ac:dyDescent="0.25">
      <c r="J78" s="22" t="s">
        <v>51</v>
      </c>
      <c r="K78" s="22" t="s">
        <v>51</v>
      </c>
      <c r="L78" s="29">
        <v>28</v>
      </c>
      <c r="M78" s="22" t="s">
        <v>51</v>
      </c>
      <c r="N78" s="22" t="s">
        <v>51</v>
      </c>
      <c r="O78" s="22" t="s">
        <v>51</v>
      </c>
      <c r="P78" s="32">
        <v>36</v>
      </c>
      <c r="Q78" s="32">
        <v>36</v>
      </c>
      <c r="R78" s="32">
        <v>36</v>
      </c>
      <c r="S78" s="22" t="s">
        <v>51</v>
      </c>
      <c r="T78" s="29">
        <v>36</v>
      </c>
      <c r="U78" s="30">
        <v>40</v>
      </c>
    </row>
  </sheetData>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56"/>
  <sheetViews>
    <sheetView workbookViewId="0">
      <selection activeCell="G22" sqref="G22"/>
    </sheetView>
  </sheetViews>
  <sheetFormatPr defaultRowHeight="15" x14ac:dyDescent="0.25"/>
  <cols>
    <col min="1" max="1" width="11.140625" customWidth="1"/>
    <col min="3" max="3" width="17.85546875" customWidth="1"/>
    <col min="4" max="4" width="17.140625" customWidth="1"/>
    <col min="5" max="5" width="14.28515625" customWidth="1"/>
    <col min="6" max="6" width="6.7109375" customWidth="1"/>
  </cols>
  <sheetData>
    <row r="1" spans="1:21" ht="16.5" thickTop="1" thickBot="1" x14ac:dyDescent="0.3">
      <c r="A1" s="2" t="s">
        <v>59</v>
      </c>
      <c r="B1" s="1" t="s">
        <v>55</v>
      </c>
      <c r="C1" s="1" t="s">
        <v>58</v>
      </c>
      <c r="D1" s="1" t="s">
        <v>56</v>
      </c>
      <c r="E1" s="39" t="s">
        <v>60</v>
      </c>
      <c r="H1" s="9" t="s">
        <v>2</v>
      </c>
      <c r="I1" s="9" t="s">
        <v>6</v>
      </c>
      <c r="J1" s="9">
        <v>2</v>
      </c>
      <c r="K1" s="9">
        <v>3</v>
      </c>
      <c r="L1" s="9">
        <v>4</v>
      </c>
      <c r="M1" s="9">
        <v>5</v>
      </c>
      <c r="N1" s="9">
        <v>6</v>
      </c>
      <c r="O1" s="9">
        <v>7</v>
      </c>
      <c r="P1" s="9">
        <v>8</v>
      </c>
      <c r="Q1" s="9">
        <v>9</v>
      </c>
      <c r="R1" s="9">
        <v>10</v>
      </c>
      <c r="S1" s="9">
        <v>11</v>
      </c>
      <c r="T1" s="9">
        <v>12</v>
      </c>
      <c r="U1" s="9">
        <v>13</v>
      </c>
    </row>
    <row r="2" spans="1:21" ht="15.75" thickTop="1" x14ac:dyDescent="0.25">
      <c r="A2" s="22" t="s">
        <v>54</v>
      </c>
      <c r="B2" s="24">
        <f>50+8*COUNTIF(J16:U16,"x")</f>
        <v>50</v>
      </c>
      <c r="C2" s="24" t="b">
        <f>IF(ISEVEN(C12),TRUE,FALSE)</f>
        <v>1</v>
      </c>
      <c r="D2" s="24">
        <v>541</v>
      </c>
      <c r="E2" s="1" t="b">
        <f ca="1">IF(LOOKUP(A2,G2:G10,OFFSET(H2:H10,0,C12))=1,TRUE,FALSE)</f>
        <v>1</v>
      </c>
      <c r="G2" s="22" t="s">
        <v>54</v>
      </c>
      <c r="H2" s="18" t="s">
        <v>3</v>
      </c>
      <c r="I2" s="18" t="s">
        <v>3</v>
      </c>
      <c r="J2" s="37">
        <v>1</v>
      </c>
      <c r="K2" s="38"/>
      <c r="L2" s="37">
        <v>1</v>
      </c>
      <c r="M2" s="38"/>
      <c r="N2" s="37">
        <v>1</v>
      </c>
      <c r="O2" s="37">
        <v>1</v>
      </c>
      <c r="P2" s="37"/>
      <c r="Q2" s="38"/>
      <c r="R2" s="37">
        <v>1</v>
      </c>
      <c r="S2" s="38"/>
      <c r="T2" s="37">
        <v>1</v>
      </c>
      <c r="U2" s="38"/>
    </row>
    <row r="3" spans="1:21" x14ac:dyDescent="0.25">
      <c r="A3" s="22" t="s">
        <v>53</v>
      </c>
      <c r="B3" s="24">
        <f>44+8*COUNTIF(J17:U17,"x")</f>
        <v>44</v>
      </c>
      <c r="C3" s="24" t="b">
        <f>IF(ISEVEN(C12),TRUE,FALSE)</f>
        <v>1</v>
      </c>
      <c r="D3" s="24">
        <v>86</v>
      </c>
      <c r="E3" s="1" t="b">
        <f ca="1">IF(LOOKUP(A3,G2:G10,OFFSET(H2:H10,0,C12))=1,TRUE,FALSE)</f>
        <v>1</v>
      </c>
      <c r="G3" s="22" t="s">
        <v>53</v>
      </c>
      <c r="H3" s="18" t="s">
        <v>3</v>
      </c>
      <c r="I3" s="18" t="s">
        <v>3</v>
      </c>
      <c r="J3" s="37">
        <v>1</v>
      </c>
      <c r="K3" s="37">
        <v>1</v>
      </c>
      <c r="L3" s="37">
        <v>1</v>
      </c>
      <c r="M3" s="38"/>
      <c r="N3" s="38"/>
      <c r="O3" s="37">
        <v>1</v>
      </c>
      <c r="P3" s="38"/>
      <c r="Q3" s="37">
        <v>1</v>
      </c>
      <c r="R3" s="37">
        <v>1</v>
      </c>
      <c r="S3" s="38"/>
      <c r="T3" s="37">
        <v>1</v>
      </c>
      <c r="U3" s="37">
        <v>1</v>
      </c>
    </row>
    <row r="4" spans="1:21" x14ac:dyDescent="0.25">
      <c r="A4" s="22" t="s">
        <v>52</v>
      </c>
      <c r="B4" s="24">
        <f>36+8*COUNTIF(J18:U18,"x")</f>
        <v>36</v>
      </c>
      <c r="C4" s="24" t="b">
        <f>IF(ISEVEN(C12),FALSE,TRUE)</f>
        <v>0</v>
      </c>
      <c r="D4" s="24">
        <v>357</v>
      </c>
      <c r="E4" s="1" t="b">
        <f ca="1">IF(LOOKUP(A4,G2:G10,OFFSET(H2:H10,0,C12))=1,TRUE,FALSE)</f>
        <v>0</v>
      </c>
      <c r="G4" s="22" t="s">
        <v>52</v>
      </c>
      <c r="H4" s="18" t="s">
        <v>3</v>
      </c>
      <c r="I4" s="18" t="s">
        <v>3</v>
      </c>
      <c r="J4" s="38"/>
      <c r="K4" s="37">
        <v>1</v>
      </c>
      <c r="L4" s="38"/>
      <c r="M4" s="37">
        <v>1</v>
      </c>
      <c r="N4" s="38"/>
      <c r="O4" s="37">
        <v>1</v>
      </c>
      <c r="P4" s="38"/>
      <c r="Q4" s="37">
        <v>1</v>
      </c>
      <c r="R4" s="38"/>
      <c r="S4" s="38"/>
      <c r="T4" s="38"/>
      <c r="U4" s="38"/>
    </row>
    <row r="5" spans="1:21" x14ac:dyDescent="0.25">
      <c r="A5" s="22" t="s">
        <v>46</v>
      </c>
      <c r="B5" s="24">
        <f>44+8*COUNTIF(J19:U19,"x")</f>
        <v>44</v>
      </c>
      <c r="C5" s="24" t="b">
        <f>IF(ISEVEN(C12),TRUE,FALSE)</f>
        <v>1</v>
      </c>
      <c r="D5" s="24">
        <v>423</v>
      </c>
      <c r="E5" s="1" t="b">
        <f ca="1">IF(LOOKUP(A5,G2:G10,OFFSET(H2:H10,0,C12))=1,TRUE,FALSE)</f>
        <v>0</v>
      </c>
      <c r="G5" s="22" t="s">
        <v>46</v>
      </c>
      <c r="H5" s="18" t="s">
        <v>3</v>
      </c>
      <c r="I5" s="18" t="s">
        <v>3</v>
      </c>
      <c r="J5" s="38"/>
      <c r="K5" s="37">
        <v>1</v>
      </c>
      <c r="L5" s="38"/>
      <c r="M5" s="38"/>
      <c r="N5" s="37">
        <v>1</v>
      </c>
      <c r="O5" s="37">
        <v>1</v>
      </c>
      <c r="P5" s="37">
        <v>1</v>
      </c>
      <c r="Q5" s="37">
        <v>1</v>
      </c>
      <c r="R5" s="38"/>
      <c r="S5" s="37">
        <v>1</v>
      </c>
      <c r="T5" s="38"/>
      <c r="U5" s="37">
        <v>1</v>
      </c>
    </row>
    <row r="6" spans="1:21" x14ac:dyDescent="0.25">
      <c r="A6" s="22" t="s">
        <v>47</v>
      </c>
      <c r="B6" s="24">
        <f>36+8*COUNTIF(J20:U20,"x")</f>
        <v>36</v>
      </c>
      <c r="C6" s="24" t="b">
        <f>IF(ISEVEN(C12),FALSE,TRUE)</f>
        <v>0</v>
      </c>
      <c r="D6" s="24">
        <v>574</v>
      </c>
      <c r="E6" s="1" t="b">
        <f ca="1">IF(LOOKUP(A6,G2:G10,OFFSET(H2:H10,0,C12))=1,TRUE,FALSE)</f>
        <v>0</v>
      </c>
      <c r="G6" s="22" t="s">
        <v>47</v>
      </c>
      <c r="H6" s="18" t="s">
        <v>3</v>
      </c>
      <c r="I6" s="18" t="s">
        <v>3</v>
      </c>
      <c r="J6" s="38"/>
      <c r="K6" s="38"/>
      <c r="L6" s="37">
        <v>1</v>
      </c>
      <c r="M6" s="37">
        <v>1</v>
      </c>
      <c r="N6" s="38"/>
      <c r="O6" s="38"/>
      <c r="P6" s="38"/>
      <c r="Q6" s="38"/>
      <c r="R6" s="38"/>
      <c r="S6" s="37">
        <v>1</v>
      </c>
      <c r="T6" s="37">
        <v>1</v>
      </c>
      <c r="U6" s="38"/>
    </row>
    <row r="7" spans="1:21" x14ac:dyDescent="0.25">
      <c r="A7" s="22" t="s">
        <v>48</v>
      </c>
      <c r="B7" s="24">
        <f>48+8*COUNTIF(J21:U21,"x")</f>
        <v>48</v>
      </c>
      <c r="C7" s="24" t="b">
        <f>IF(ISEVEN(C12),FALSE,TRUE)</f>
        <v>0</v>
      </c>
      <c r="D7" s="24">
        <v>867</v>
      </c>
      <c r="E7" s="1" t="b">
        <f ca="1">IF(LOOKUP(A7,G2:G10,OFFSET(H2:H10,0,C12))=1,TRUE,FALSE)</f>
        <v>1</v>
      </c>
      <c r="G7" s="22" t="s">
        <v>48</v>
      </c>
      <c r="H7" s="18" t="s">
        <v>3</v>
      </c>
      <c r="I7" s="18" t="s">
        <v>3</v>
      </c>
      <c r="J7" s="37">
        <v>1</v>
      </c>
      <c r="K7" s="37">
        <v>1</v>
      </c>
      <c r="L7" s="38"/>
      <c r="M7" s="37">
        <v>1</v>
      </c>
      <c r="N7" s="37">
        <v>1</v>
      </c>
      <c r="O7" s="38"/>
      <c r="P7" s="38"/>
      <c r="Q7" s="37">
        <v>1</v>
      </c>
      <c r="R7" s="38"/>
      <c r="S7" s="37">
        <v>1</v>
      </c>
      <c r="T7" s="38"/>
      <c r="U7" s="38"/>
    </row>
    <row r="8" spans="1:21" x14ac:dyDescent="0.25">
      <c r="A8" s="22" t="s">
        <v>49</v>
      </c>
      <c r="B8" s="24">
        <f>44+8*COUNTIF(J22:U22,"x")</f>
        <v>44</v>
      </c>
      <c r="C8" s="24" t="b">
        <f>IF(ISEVEN(C12),FALSE,TRUE)</f>
        <v>0</v>
      </c>
      <c r="D8" s="24">
        <v>575</v>
      </c>
      <c r="E8" s="1" t="b">
        <f ca="1">IF(LOOKUP(A8,G2:G10,OFFSET(H2:H10,0,C12))=1,TRUE,FALSE)</f>
        <v>0</v>
      </c>
      <c r="G8" s="22" t="s">
        <v>49</v>
      </c>
      <c r="H8" s="18" t="s">
        <v>3</v>
      </c>
      <c r="I8" s="18" t="s">
        <v>3</v>
      </c>
      <c r="J8" s="38"/>
      <c r="K8" s="37">
        <v>1</v>
      </c>
      <c r="L8" s="38"/>
      <c r="M8" s="38"/>
      <c r="N8" s="37">
        <v>1</v>
      </c>
      <c r="O8" s="37">
        <v>1</v>
      </c>
      <c r="P8" s="38"/>
      <c r="Q8" s="38"/>
      <c r="R8" s="38"/>
      <c r="S8" s="37">
        <v>1</v>
      </c>
      <c r="T8" s="37">
        <v>1</v>
      </c>
      <c r="U8" s="37">
        <v>1</v>
      </c>
    </row>
    <row r="9" spans="1:21" x14ac:dyDescent="0.25">
      <c r="A9" s="22" t="s">
        <v>50</v>
      </c>
      <c r="B9" s="24">
        <f>50+8*COUNTIF(J23:U23,"x")</f>
        <v>50</v>
      </c>
      <c r="C9" s="24" t="b">
        <f>IF(ISEVEN(C12),TRUE,FALSE)</f>
        <v>1</v>
      </c>
      <c r="D9" s="24">
        <v>147</v>
      </c>
      <c r="E9" s="1" t="b">
        <f ca="1">IF(LOOKUP(A9,G2:G10,OFFSET(H2:H10,0,C12))=1,TRUE,FALSE)</f>
        <v>1</v>
      </c>
      <c r="G9" s="22" t="s">
        <v>50</v>
      </c>
      <c r="H9" s="18" t="s">
        <v>3</v>
      </c>
      <c r="I9" s="18" t="s">
        <v>3</v>
      </c>
      <c r="J9" s="37">
        <v>1</v>
      </c>
      <c r="K9" s="38"/>
      <c r="L9" s="37">
        <v>1</v>
      </c>
      <c r="M9" s="37">
        <v>1</v>
      </c>
      <c r="N9" s="38"/>
      <c r="O9" s="37">
        <v>1</v>
      </c>
      <c r="P9" s="38"/>
      <c r="Q9" s="37">
        <v>1</v>
      </c>
      <c r="R9" s="37">
        <v>1</v>
      </c>
      <c r="S9" s="38"/>
      <c r="T9" s="38"/>
      <c r="U9" s="38"/>
    </row>
    <row r="10" spans="1:21" x14ac:dyDescent="0.25">
      <c r="A10" s="22" t="s">
        <v>51</v>
      </c>
      <c r="B10" s="24">
        <f>60+8*COUNTIF(J24:U24,"x")</f>
        <v>60</v>
      </c>
      <c r="C10" s="24" t="b">
        <f>IF(ISEVEN(C12),FALSE,TRUE)</f>
        <v>0</v>
      </c>
      <c r="D10" s="24">
        <v>554</v>
      </c>
      <c r="E10" s="1" t="b">
        <f ca="1">IF(LOOKUP(A10,G2:G10,OFFSET($H2:$H10,0,C12))=1,TRUE,FALSE)</f>
        <v>0</v>
      </c>
      <c r="G10" s="22" t="s">
        <v>51</v>
      </c>
      <c r="H10" s="18" t="s">
        <v>3</v>
      </c>
      <c r="I10" s="18" t="s">
        <v>3</v>
      </c>
      <c r="J10" s="38"/>
      <c r="K10" s="37">
        <v>1</v>
      </c>
      <c r="L10" s="38"/>
      <c r="M10" s="38"/>
      <c r="N10" s="37">
        <v>1</v>
      </c>
      <c r="O10" s="38"/>
      <c r="P10" s="37">
        <v>1</v>
      </c>
      <c r="Q10" s="38"/>
      <c r="R10" s="37">
        <v>1</v>
      </c>
      <c r="S10" s="37">
        <v>1</v>
      </c>
      <c r="T10" s="38"/>
      <c r="U10" s="37">
        <v>1</v>
      </c>
    </row>
    <row r="11" spans="1:21" x14ac:dyDescent="0.25">
      <c r="C11" s="40"/>
      <c r="E11" s="23"/>
      <c r="H11" s="18" t="s">
        <v>3</v>
      </c>
      <c r="I11" s="18" t="s">
        <v>3</v>
      </c>
      <c r="J11" s="21">
        <v>2</v>
      </c>
      <c r="K11" s="21">
        <v>1</v>
      </c>
      <c r="L11" s="21">
        <v>1</v>
      </c>
      <c r="M11" s="21">
        <v>3</v>
      </c>
      <c r="N11" s="21">
        <v>2</v>
      </c>
      <c r="O11" s="21">
        <v>1</v>
      </c>
      <c r="P11" s="20">
        <v>1</v>
      </c>
      <c r="Q11" s="21">
        <v>2</v>
      </c>
      <c r="R11" s="20">
        <v>2</v>
      </c>
      <c r="S11" s="20">
        <v>3</v>
      </c>
      <c r="T11" s="20">
        <v>1</v>
      </c>
      <c r="U11" s="21">
        <v>2</v>
      </c>
    </row>
    <row r="12" spans="1:21" x14ac:dyDescent="0.25">
      <c r="B12" s="43" t="s">
        <v>61</v>
      </c>
      <c r="C12" s="36">
        <v>2</v>
      </c>
      <c r="E12" s="23"/>
      <c r="J12" s="33"/>
      <c r="K12" s="33"/>
      <c r="L12" s="33"/>
      <c r="M12" s="33"/>
      <c r="N12" s="33"/>
      <c r="O12" s="33"/>
      <c r="P12" s="33"/>
      <c r="Q12" s="33"/>
      <c r="R12" s="33"/>
      <c r="S12" s="33"/>
      <c r="T12" s="33"/>
      <c r="U12" s="33"/>
    </row>
    <row r="13" spans="1:21" x14ac:dyDescent="0.25">
      <c r="E13" s="23"/>
      <c r="J13" s="34"/>
      <c r="K13" s="34"/>
      <c r="L13" s="34"/>
      <c r="M13" s="34"/>
      <c r="N13" s="34"/>
      <c r="O13" s="34"/>
      <c r="P13" s="34"/>
      <c r="Q13" s="34"/>
      <c r="R13" s="34"/>
      <c r="S13" s="34"/>
      <c r="T13" s="34"/>
      <c r="U13" s="34"/>
    </row>
    <row r="14" spans="1:21" x14ac:dyDescent="0.25">
      <c r="A14" s="5" t="s">
        <v>62</v>
      </c>
      <c r="B14" s="41"/>
      <c r="C14" s="41"/>
      <c r="D14" s="41"/>
      <c r="E14" s="23"/>
      <c r="J14" s="35"/>
      <c r="K14" s="35"/>
      <c r="L14" s="35"/>
      <c r="M14" s="35"/>
      <c r="N14" s="35"/>
      <c r="O14" s="35"/>
      <c r="P14" s="35"/>
      <c r="Q14" s="35"/>
      <c r="R14" s="35"/>
      <c r="S14" s="35"/>
      <c r="T14" s="35"/>
      <c r="U14" s="35"/>
    </row>
    <row r="15" spans="1:21" x14ac:dyDescent="0.25">
      <c r="A15" s="2" t="s">
        <v>59</v>
      </c>
      <c r="B15" s="1" t="s">
        <v>55</v>
      </c>
      <c r="C15" s="1" t="s">
        <v>58</v>
      </c>
      <c r="D15" s="1" t="s">
        <v>56</v>
      </c>
      <c r="E15" s="42"/>
    </row>
    <row r="16" spans="1:21" x14ac:dyDescent="0.25">
      <c r="A16" s="22" t="s">
        <v>54</v>
      </c>
      <c r="B16" s="24">
        <f>50+8*COUNTIF(J16:U16,"x")</f>
        <v>50</v>
      </c>
      <c r="C16" s="24" t="b">
        <f>IF(ISEVEN(C12),TRUE,FALSE)</f>
        <v>1</v>
      </c>
      <c r="D16" s="24">
        <v>541</v>
      </c>
      <c r="J16" s="22" t="s">
        <v>54</v>
      </c>
      <c r="K16" s="22" t="s">
        <v>54</v>
      </c>
      <c r="L16" s="22" t="s">
        <v>54</v>
      </c>
      <c r="M16" s="22" t="s">
        <v>54</v>
      </c>
      <c r="N16" s="22" t="s">
        <v>54</v>
      </c>
      <c r="O16" s="22" t="s">
        <v>54</v>
      </c>
      <c r="P16" s="22" t="s">
        <v>54</v>
      </c>
      <c r="Q16" s="22" t="s">
        <v>54</v>
      </c>
      <c r="R16" s="22" t="s">
        <v>54</v>
      </c>
      <c r="S16" s="22" t="s">
        <v>54</v>
      </c>
      <c r="T16" s="22" t="s">
        <v>54</v>
      </c>
      <c r="U16" s="22" t="s">
        <v>54</v>
      </c>
    </row>
    <row r="17" spans="1:22" x14ac:dyDescent="0.25">
      <c r="A17" s="22" t="s">
        <v>53</v>
      </c>
      <c r="B17" s="24">
        <f>44+8*COUNTIF($J17:$U17,"x")</f>
        <v>44</v>
      </c>
      <c r="C17" s="24" t="b">
        <f>IF(ISEVEN(C12),TRUE,FALSE)</f>
        <v>1</v>
      </c>
      <c r="D17" s="24">
        <v>86</v>
      </c>
      <c r="J17" s="22" t="s">
        <v>53</v>
      </c>
      <c r="K17" s="22" t="s">
        <v>53</v>
      </c>
      <c r="L17" s="22" t="s">
        <v>53</v>
      </c>
      <c r="M17" s="22" t="s">
        <v>53</v>
      </c>
      <c r="N17" s="22" t="s">
        <v>53</v>
      </c>
      <c r="O17" s="22" t="s">
        <v>53</v>
      </c>
      <c r="P17" s="22" t="s">
        <v>53</v>
      </c>
      <c r="Q17" s="22" t="s">
        <v>53</v>
      </c>
      <c r="R17" s="22" t="s">
        <v>53</v>
      </c>
      <c r="S17" s="22" t="s">
        <v>53</v>
      </c>
      <c r="T17" s="22" t="s">
        <v>53</v>
      </c>
      <c r="U17" s="22" t="s">
        <v>53</v>
      </c>
    </row>
    <row r="18" spans="1:22" x14ac:dyDescent="0.25">
      <c r="A18" s="22" t="s">
        <v>52</v>
      </c>
      <c r="B18" s="24">
        <f>36+8*COUNTIF(J18:U18,"x")</f>
        <v>36</v>
      </c>
      <c r="C18" s="24" t="b">
        <f>IF(ISEVEN(C12),FALSE,TRUE)</f>
        <v>0</v>
      </c>
      <c r="D18" s="24">
        <v>357</v>
      </c>
      <c r="J18" s="22" t="s">
        <v>52</v>
      </c>
      <c r="K18" s="22" t="s">
        <v>52</v>
      </c>
      <c r="L18" s="22" t="s">
        <v>52</v>
      </c>
      <c r="M18" s="22" t="s">
        <v>52</v>
      </c>
      <c r="N18" s="22" t="s">
        <v>52</v>
      </c>
      <c r="O18" s="22" t="s">
        <v>52</v>
      </c>
      <c r="P18" s="22" t="s">
        <v>52</v>
      </c>
      <c r="Q18" s="22" t="s">
        <v>52</v>
      </c>
      <c r="R18" s="22" t="s">
        <v>52</v>
      </c>
      <c r="S18" s="22" t="s">
        <v>52</v>
      </c>
      <c r="T18" s="22" t="s">
        <v>52</v>
      </c>
      <c r="U18" s="22" t="s">
        <v>52</v>
      </c>
    </row>
    <row r="19" spans="1:22" x14ac:dyDescent="0.25">
      <c r="A19" s="22" t="s">
        <v>46</v>
      </c>
      <c r="B19" s="24">
        <f>44+8*COUNTIF(J19:U19,"x")</f>
        <v>44</v>
      </c>
      <c r="C19" s="24" t="b">
        <f>IF(ISEVEN(C12),TRUE,FALSE)</f>
        <v>1</v>
      </c>
      <c r="D19" s="24">
        <v>423</v>
      </c>
      <c r="J19" s="22" t="s">
        <v>46</v>
      </c>
      <c r="K19" s="22" t="s">
        <v>46</v>
      </c>
      <c r="L19" s="22" t="s">
        <v>46</v>
      </c>
      <c r="M19" s="22" t="s">
        <v>46</v>
      </c>
      <c r="N19" s="22" t="s">
        <v>46</v>
      </c>
      <c r="O19" s="22" t="s">
        <v>46</v>
      </c>
      <c r="P19" s="22" t="s">
        <v>46</v>
      </c>
      <c r="Q19" s="22" t="s">
        <v>46</v>
      </c>
      <c r="R19" s="22" t="s">
        <v>46</v>
      </c>
      <c r="S19" s="22" t="s">
        <v>46</v>
      </c>
      <c r="T19" s="22" t="s">
        <v>46</v>
      </c>
      <c r="U19" s="22" t="s">
        <v>46</v>
      </c>
    </row>
    <row r="20" spans="1:22" x14ac:dyDescent="0.25">
      <c r="A20" s="22" t="s">
        <v>47</v>
      </c>
      <c r="B20" s="24">
        <f>36+8*COUNTIF(J20:U20,"x")</f>
        <v>36</v>
      </c>
      <c r="C20" s="24" t="b">
        <f>IF(ISEVEN(C12),FALSE,TRUE)</f>
        <v>0</v>
      </c>
      <c r="D20" s="24">
        <v>574</v>
      </c>
      <c r="E20" s="5"/>
      <c r="J20" s="22" t="s">
        <v>47</v>
      </c>
      <c r="K20" s="22" t="s">
        <v>47</v>
      </c>
      <c r="L20" s="22" t="s">
        <v>47</v>
      </c>
      <c r="M20" s="22" t="s">
        <v>47</v>
      </c>
      <c r="N20" s="22" t="s">
        <v>47</v>
      </c>
      <c r="O20" s="22" t="s">
        <v>47</v>
      </c>
      <c r="P20" s="22" t="s">
        <v>47</v>
      </c>
      <c r="Q20" s="22" t="s">
        <v>47</v>
      </c>
      <c r="R20" s="22" t="s">
        <v>47</v>
      </c>
      <c r="S20" s="22" t="s">
        <v>47</v>
      </c>
      <c r="T20" s="22" t="s">
        <v>47</v>
      </c>
      <c r="U20" s="22" t="s">
        <v>47</v>
      </c>
    </row>
    <row r="21" spans="1:22" x14ac:dyDescent="0.25">
      <c r="A21" s="22" t="s">
        <v>48</v>
      </c>
      <c r="B21" s="24">
        <f>48+8*COUNTIF(J21:U21,"x")</f>
        <v>48</v>
      </c>
      <c r="C21" s="24" t="b">
        <f>IF(ISEVEN(C12),FALSE,TRUE)</f>
        <v>0</v>
      </c>
      <c r="D21" s="24">
        <v>867</v>
      </c>
      <c r="J21" s="22" t="s">
        <v>48</v>
      </c>
      <c r="K21" s="22" t="s">
        <v>48</v>
      </c>
      <c r="L21" s="22" t="s">
        <v>48</v>
      </c>
      <c r="M21" s="22" t="s">
        <v>48</v>
      </c>
      <c r="N21" s="22" t="s">
        <v>48</v>
      </c>
      <c r="O21" s="22" t="s">
        <v>48</v>
      </c>
      <c r="P21" s="22" t="s">
        <v>48</v>
      </c>
      <c r="Q21" s="22" t="s">
        <v>48</v>
      </c>
      <c r="R21" s="22" t="s">
        <v>48</v>
      </c>
      <c r="S21" s="22" t="s">
        <v>48</v>
      </c>
      <c r="T21" s="22" t="s">
        <v>48</v>
      </c>
      <c r="U21" s="22" t="s">
        <v>48</v>
      </c>
    </row>
    <row r="22" spans="1:22" x14ac:dyDescent="0.25">
      <c r="A22" s="22" t="s">
        <v>49</v>
      </c>
      <c r="B22" s="24">
        <f>44+8*COUNTIF(J22:U22,"x")</f>
        <v>44</v>
      </c>
      <c r="C22" s="24" t="b">
        <f>IF(ISEVEN(C12),FALSE,TRUE)</f>
        <v>0</v>
      </c>
      <c r="D22" s="24">
        <v>575</v>
      </c>
      <c r="J22" s="22" t="s">
        <v>49</v>
      </c>
      <c r="K22" s="22" t="s">
        <v>49</v>
      </c>
      <c r="L22" s="22" t="s">
        <v>49</v>
      </c>
      <c r="M22" s="22" t="s">
        <v>49</v>
      </c>
      <c r="N22" s="22" t="s">
        <v>49</v>
      </c>
      <c r="O22" s="22" t="s">
        <v>49</v>
      </c>
      <c r="P22" s="22" t="s">
        <v>49</v>
      </c>
      <c r="Q22" s="22" t="s">
        <v>49</v>
      </c>
      <c r="R22" s="22" t="s">
        <v>49</v>
      </c>
      <c r="S22" s="22" t="s">
        <v>49</v>
      </c>
      <c r="T22" s="22" t="s">
        <v>49</v>
      </c>
      <c r="U22" s="22" t="s">
        <v>49</v>
      </c>
    </row>
    <row r="23" spans="1:22" x14ac:dyDescent="0.25">
      <c r="A23" s="22" t="s">
        <v>50</v>
      </c>
      <c r="B23" s="24">
        <f>50+8*COUNTIF(J23:U23,"x")</f>
        <v>50</v>
      </c>
      <c r="C23" s="24" t="b">
        <f>IF(ISEVEN(C12),TRUE,FALSE)</f>
        <v>1</v>
      </c>
      <c r="D23" s="24">
        <v>147</v>
      </c>
      <c r="J23" s="22" t="s">
        <v>50</v>
      </c>
      <c r="K23" s="22" t="s">
        <v>50</v>
      </c>
      <c r="L23" s="22" t="s">
        <v>50</v>
      </c>
      <c r="M23" s="22" t="s">
        <v>50</v>
      </c>
      <c r="N23" s="22" t="s">
        <v>50</v>
      </c>
      <c r="O23" s="22" t="s">
        <v>50</v>
      </c>
      <c r="P23" s="22" t="s">
        <v>50</v>
      </c>
      <c r="Q23" s="22" t="s">
        <v>50</v>
      </c>
      <c r="R23" s="22" t="s">
        <v>50</v>
      </c>
      <c r="S23" s="22" t="s">
        <v>50</v>
      </c>
      <c r="T23" s="22" t="s">
        <v>50</v>
      </c>
      <c r="U23" s="22" t="s">
        <v>50</v>
      </c>
    </row>
    <row r="24" spans="1:22" x14ac:dyDescent="0.25">
      <c r="A24" s="22" t="s">
        <v>51</v>
      </c>
      <c r="B24" s="24">
        <f>60+8*COUNTIF(J24:U24,"x")</f>
        <v>60</v>
      </c>
      <c r="C24" s="24" t="b">
        <f>IF(ISEVEN(C12),FALSE,TRUE)</f>
        <v>0</v>
      </c>
      <c r="D24" s="24">
        <v>554</v>
      </c>
      <c r="J24" s="22" t="s">
        <v>51</v>
      </c>
      <c r="K24" s="22" t="s">
        <v>51</v>
      </c>
      <c r="L24" s="22" t="s">
        <v>51</v>
      </c>
      <c r="M24" s="22" t="s">
        <v>51</v>
      </c>
      <c r="N24" s="22" t="s">
        <v>51</v>
      </c>
      <c r="O24" s="22" t="s">
        <v>51</v>
      </c>
      <c r="P24" s="22" t="s">
        <v>51</v>
      </c>
      <c r="Q24" s="22" t="s">
        <v>51</v>
      </c>
      <c r="R24" s="22" t="s">
        <v>51</v>
      </c>
      <c r="S24" s="22" t="s">
        <v>51</v>
      </c>
      <c r="T24" s="22" t="s">
        <v>51</v>
      </c>
      <c r="U24" s="22" t="s">
        <v>51</v>
      </c>
    </row>
    <row r="25" spans="1:22" x14ac:dyDescent="0.25">
      <c r="C25" s="40"/>
    </row>
    <row r="26" spans="1:22" x14ac:dyDescent="0.25">
      <c r="A26" t="s">
        <v>5</v>
      </c>
      <c r="F26" s="13"/>
      <c r="G26" s="13"/>
      <c r="I26" t="s">
        <v>15</v>
      </c>
      <c r="K26" s="14"/>
      <c r="L26" s="15"/>
      <c r="M26" s="15"/>
      <c r="R26" t="s">
        <v>16</v>
      </c>
    </row>
    <row r="27" spans="1:22" x14ac:dyDescent="0.25">
      <c r="A27" s="86"/>
      <c r="B27" s="87"/>
      <c r="C27" s="87"/>
      <c r="D27" s="88"/>
      <c r="F27" s="11"/>
      <c r="G27" s="11"/>
      <c r="H27" s="11"/>
      <c r="I27" s="85"/>
      <c r="J27" s="85"/>
      <c r="K27" s="85"/>
      <c r="L27" s="85"/>
      <c r="M27" s="85"/>
      <c r="N27" s="11"/>
      <c r="O27" s="11"/>
      <c r="R27" s="85"/>
      <c r="S27" s="85"/>
      <c r="T27" s="85"/>
      <c r="U27" s="85"/>
      <c r="V27" s="85"/>
    </row>
    <row r="28" spans="1:22" x14ac:dyDescent="0.25">
      <c r="A28" s="89"/>
      <c r="B28" s="90"/>
      <c r="C28" s="90"/>
      <c r="D28" s="91"/>
      <c r="F28" s="11"/>
      <c r="G28" s="11"/>
      <c r="H28" s="11"/>
      <c r="I28" s="85"/>
      <c r="J28" s="85"/>
      <c r="K28" s="85"/>
      <c r="L28" s="85"/>
      <c r="M28" s="85"/>
      <c r="N28" s="11"/>
      <c r="O28" s="11"/>
      <c r="R28" s="85"/>
      <c r="S28" s="85"/>
      <c r="T28" s="85"/>
      <c r="U28" s="85"/>
      <c r="V28" s="85"/>
    </row>
    <row r="29" spans="1:22" x14ac:dyDescent="0.25">
      <c r="A29" s="89"/>
      <c r="B29" s="90"/>
      <c r="C29" s="90"/>
      <c r="D29" s="91"/>
      <c r="F29" s="11"/>
      <c r="G29" s="11"/>
      <c r="H29" s="11"/>
      <c r="I29" s="85"/>
      <c r="J29" s="85"/>
      <c r="K29" s="85"/>
      <c r="L29" s="85"/>
      <c r="M29" s="85"/>
      <c r="N29" s="11"/>
      <c r="O29" s="11"/>
      <c r="R29" s="85"/>
      <c r="S29" s="85"/>
      <c r="T29" s="85"/>
      <c r="U29" s="85"/>
      <c r="V29" s="85"/>
    </row>
    <row r="30" spans="1:22" x14ac:dyDescent="0.25">
      <c r="A30" s="89"/>
      <c r="B30" s="90"/>
      <c r="C30" s="90"/>
      <c r="D30" s="91"/>
      <c r="F30" s="11"/>
      <c r="G30" s="11"/>
      <c r="H30" s="11"/>
      <c r="I30" s="85"/>
      <c r="J30" s="85"/>
      <c r="K30" s="85"/>
      <c r="L30" s="85"/>
      <c r="M30" s="85"/>
      <c r="N30" s="11"/>
      <c r="O30" s="11"/>
      <c r="R30" s="85"/>
      <c r="S30" s="85"/>
      <c r="T30" s="85"/>
      <c r="U30" s="85"/>
      <c r="V30" s="85"/>
    </row>
    <row r="31" spans="1:22" x14ac:dyDescent="0.25">
      <c r="A31" s="89"/>
      <c r="B31" s="90"/>
      <c r="C31" s="90"/>
      <c r="D31" s="91"/>
      <c r="F31" s="11"/>
      <c r="G31" s="11"/>
      <c r="H31" s="11"/>
      <c r="I31" s="85"/>
      <c r="J31" s="85"/>
      <c r="K31" s="85"/>
      <c r="L31" s="85"/>
      <c r="M31" s="85"/>
      <c r="O31" s="11"/>
      <c r="R31" s="85"/>
      <c r="S31" s="85"/>
      <c r="T31" s="85"/>
      <c r="U31" s="85"/>
      <c r="V31" s="85"/>
    </row>
    <row r="32" spans="1:22" x14ac:dyDescent="0.25">
      <c r="A32" s="89"/>
      <c r="B32" s="90"/>
      <c r="C32" s="90"/>
      <c r="D32" s="91"/>
      <c r="F32" s="11"/>
      <c r="G32" s="11"/>
      <c r="H32" s="11"/>
      <c r="I32" s="85"/>
      <c r="J32" s="85"/>
      <c r="K32" s="85"/>
      <c r="L32" s="85"/>
      <c r="M32" s="85"/>
      <c r="N32" s="11"/>
      <c r="O32" s="11"/>
      <c r="R32" s="85"/>
      <c r="S32" s="85"/>
      <c r="T32" s="85"/>
      <c r="U32" s="85"/>
      <c r="V32" s="85"/>
    </row>
    <row r="33" spans="1:22" x14ac:dyDescent="0.25">
      <c r="A33" s="89"/>
      <c r="B33" s="90"/>
      <c r="C33" s="90"/>
      <c r="D33" s="91"/>
      <c r="F33" s="11"/>
      <c r="G33" s="11"/>
      <c r="H33" s="11"/>
      <c r="I33" s="85"/>
      <c r="J33" s="85"/>
      <c r="K33" s="85"/>
      <c r="L33" s="85"/>
      <c r="M33" s="85"/>
      <c r="N33" s="11"/>
      <c r="O33" s="11"/>
      <c r="R33" s="85"/>
      <c r="S33" s="85"/>
      <c r="T33" s="85"/>
      <c r="U33" s="85"/>
      <c r="V33" s="85"/>
    </row>
    <row r="34" spans="1:22" x14ac:dyDescent="0.25">
      <c r="A34" s="92"/>
      <c r="B34" s="93"/>
      <c r="C34" s="93"/>
      <c r="D34" s="94"/>
      <c r="F34" s="11"/>
      <c r="G34" s="11"/>
      <c r="H34" s="11"/>
      <c r="I34" s="85"/>
      <c r="J34" s="85"/>
      <c r="K34" s="85"/>
      <c r="L34" s="85"/>
      <c r="M34" s="85"/>
      <c r="N34" s="11"/>
      <c r="O34" s="11"/>
      <c r="R34" s="85"/>
      <c r="S34" s="85"/>
      <c r="T34" s="85"/>
      <c r="U34" s="85"/>
      <c r="V34" s="85"/>
    </row>
    <row r="36" spans="1:22" x14ac:dyDescent="0.25">
      <c r="A36" t="s">
        <v>19</v>
      </c>
      <c r="I36" t="s">
        <v>20</v>
      </c>
      <c r="R36" t="s">
        <v>21</v>
      </c>
    </row>
    <row r="37" spans="1:22" x14ac:dyDescent="0.25">
      <c r="A37" s="85"/>
      <c r="B37" s="85"/>
      <c r="C37" s="85"/>
      <c r="D37" s="85"/>
      <c r="F37" s="11"/>
      <c r="G37" s="11"/>
      <c r="H37" s="11"/>
      <c r="I37" s="85"/>
      <c r="J37" s="85"/>
      <c r="K37" s="85"/>
      <c r="L37" s="85"/>
      <c r="M37" s="85"/>
      <c r="N37" s="11"/>
      <c r="O37" s="11"/>
      <c r="P37" s="11"/>
      <c r="Q37" s="11"/>
      <c r="R37" s="85"/>
      <c r="S37" s="85"/>
      <c r="T37" s="85"/>
      <c r="U37" s="85"/>
      <c r="V37" s="85"/>
    </row>
    <row r="38" spans="1:22" x14ac:dyDescent="0.25">
      <c r="A38" s="85"/>
      <c r="B38" s="85"/>
      <c r="C38" s="85"/>
      <c r="D38" s="85"/>
      <c r="F38" s="11"/>
      <c r="G38" s="11"/>
      <c r="H38" s="11"/>
      <c r="I38" s="85"/>
      <c r="J38" s="85"/>
      <c r="K38" s="85"/>
      <c r="L38" s="85"/>
      <c r="M38" s="85"/>
      <c r="N38" s="11"/>
      <c r="O38" s="11"/>
      <c r="P38" s="11"/>
      <c r="Q38" s="11"/>
      <c r="R38" s="85"/>
      <c r="S38" s="85"/>
      <c r="T38" s="85"/>
      <c r="U38" s="85"/>
      <c r="V38" s="85"/>
    </row>
    <row r="39" spans="1:22" x14ac:dyDescent="0.25">
      <c r="A39" s="85"/>
      <c r="B39" s="85"/>
      <c r="C39" s="85"/>
      <c r="D39" s="85"/>
      <c r="F39" s="11"/>
      <c r="G39" s="11"/>
      <c r="H39" s="11"/>
      <c r="I39" s="85"/>
      <c r="J39" s="85"/>
      <c r="K39" s="85"/>
      <c r="L39" s="85"/>
      <c r="M39" s="85"/>
      <c r="N39" s="11"/>
      <c r="O39" s="11"/>
      <c r="P39" s="11"/>
      <c r="Q39" s="11"/>
      <c r="R39" s="85"/>
      <c r="S39" s="85"/>
      <c r="T39" s="85"/>
      <c r="U39" s="85"/>
      <c r="V39" s="85"/>
    </row>
    <row r="40" spans="1:22" x14ac:dyDescent="0.25">
      <c r="A40" s="85"/>
      <c r="B40" s="85"/>
      <c r="C40" s="85"/>
      <c r="D40" s="85"/>
      <c r="E40" s="12"/>
      <c r="F40" s="13"/>
      <c r="G40" s="13"/>
      <c r="H40" s="11"/>
      <c r="I40" s="85"/>
      <c r="J40" s="85"/>
      <c r="K40" s="85"/>
      <c r="L40" s="85"/>
      <c r="M40" s="85"/>
      <c r="N40" s="11"/>
      <c r="O40" s="11"/>
      <c r="P40" s="11"/>
      <c r="Q40" s="11"/>
      <c r="R40" s="85"/>
      <c r="S40" s="85"/>
      <c r="T40" s="85"/>
      <c r="U40" s="85"/>
      <c r="V40" s="85"/>
    </row>
    <row r="41" spans="1:22" x14ac:dyDescent="0.25">
      <c r="A41" s="85"/>
      <c r="B41" s="85"/>
      <c r="C41" s="85"/>
      <c r="D41" s="85"/>
      <c r="E41" s="12"/>
      <c r="F41" s="13"/>
      <c r="G41" s="13"/>
      <c r="H41" s="11"/>
      <c r="I41" s="85"/>
      <c r="J41" s="85"/>
      <c r="K41" s="85"/>
      <c r="L41" s="85"/>
      <c r="M41" s="85"/>
      <c r="N41" s="11"/>
      <c r="O41" s="11"/>
      <c r="P41" s="11"/>
      <c r="Q41" s="11"/>
      <c r="R41" s="85"/>
      <c r="S41" s="85"/>
      <c r="T41" s="85"/>
      <c r="U41" s="85"/>
      <c r="V41" s="85"/>
    </row>
    <row r="42" spans="1:22" x14ac:dyDescent="0.25">
      <c r="A42" s="85"/>
      <c r="B42" s="85"/>
      <c r="C42" s="85"/>
      <c r="D42" s="85"/>
      <c r="E42" s="12"/>
      <c r="F42" s="13"/>
      <c r="G42" s="13"/>
      <c r="H42" s="11"/>
      <c r="I42" s="85"/>
      <c r="J42" s="85"/>
      <c r="K42" s="85"/>
      <c r="L42" s="85"/>
      <c r="M42" s="85"/>
      <c r="N42" s="11"/>
      <c r="O42" s="11"/>
      <c r="P42" s="11"/>
      <c r="Q42" s="11"/>
      <c r="R42" s="85"/>
      <c r="S42" s="85"/>
      <c r="T42" s="85"/>
      <c r="U42" s="85"/>
      <c r="V42" s="85"/>
    </row>
    <row r="43" spans="1:22" x14ac:dyDescent="0.25">
      <c r="A43" s="85"/>
      <c r="B43" s="85"/>
      <c r="C43" s="85"/>
      <c r="D43" s="85"/>
      <c r="E43" s="12"/>
      <c r="F43" s="13"/>
      <c r="G43" s="13"/>
      <c r="H43" s="11"/>
      <c r="I43" s="85"/>
      <c r="J43" s="85"/>
      <c r="K43" s="85"/>
      <c r="L43" s="85"/>
      <c r="M43" s="85"/>
      <c r="N43" s="11"/>
      <c r="O43" s="11"/>
      <c r="P43" s="11"/>
      <c r="Q43" s="11"/>
      <c r="R43" s="85"/>
      <c r="S43" s="85"/>
      <c r="T43" s="85"/>
      <c r="U43" s="85"/>
      <c r="V43" s="85"/>
    </row>
    <row r="44" spans="1:22" x14ac:dyDescent="0.25">
      <c r="A44" s="85"/>
      <c r="B44" s="85"/>
      <c r="C44" s="85"/>
      <c r="D44" s="85"/>
      <c r="E44" s="12"/>
      <c r="F44" s="13"/>
      <c r="G44" s="13"/>
      <c r="H44" s="11"/>
      <c r="I44" s="85"/>
      <c r="J44" s="85"/>
      <c r="K44" s="85"/>
      <c r="L44" s="85"/>
      <c r="M44" s="85"/>
      <c r="N44" s="11"/>
      <c r="O44" s="11"/>
      <c r="P44" s="11"/>
      <c r="Q44" s="11"/>
      <c r="R44" s="85"/>
      <c r="S44" s="85"/>
      <c r="T44" s="85"/>
      <c r="U44" s="85"/>
      <c r="V44" s="85"/>
    </row>
    <row r="45" spans="1:22" x14ac:dyDescent="0.25">
      <c r="A45" s="85"/>
      <c r="B45" s="85"/>
      <c r="C45" s="85"/>
      <c r="D45" s="85"/>
      <c r="E45" s="12"/>
      <c r="F45" s="13"/>
      <c r="G45" s="13"/>
      <c r="I45" s="85"/>
      <c r="J45" s="85"/>
      <c r="K45" s="85"/>
      <c r="L45" s="85"/>
      <c r="M45" s="85"/>
      <c r="R45" s="85"/>
      <c r="S45" s="85"/>
      <c r="T45" s="85"/>
      <c r="U45" s="85"/>
      <c r="V45" s="85"/>
    </row>
    <row r="46" spans="1:22" x14ac:dyDescent="0.25">
      <c r="G46" s="5"/>
      <c r="H46" s="5"/>
      <c r="R46" s="11"/>
      <c r="S46" s="11"/>
      <c r="T46" s="11"/>
      <c r="U46" s="11"/>
      <c r="V46" s="11"/>
    </row>
    <row r="47" spans="1:22" x14ac:dyDescent="0.25">
      <c r="A47" t="s">
        <v>31</v>
      </c>
      <c r="G47" s="10"/>
      <c r="H47" s="10"/>
      <c r="I47" t="s">
        <v>33</v>
      </c>
      <c r="R47" t="s">
        <v>34</v>
      </c>
    </row>
    <row r="48" spans="1:22" x14ac:dyDescent="0.25">
      <c r="A48" s="85"/>
      <c r="B48" s="85"/>
      <c r="C48" s="85"/>
      <c r="D48" s="85"/>
      <c r="G48" s="10"/>
      <c r="H48" s="10"/>
      <c r="I48" s="86"/>
      <c r="J48" s="87"/>
      <c r="K48" s="87"/>
      <c r="L48" s="87"/>
      <c r="M48" s="88"/>
      <c r="R48" s="85"/>
      <c r="S48" s="85"/>
      <c r="T48" s="85"/>
      <c r="U48" s="85"/>
      <c r="V48" s="85"/>
    </row>
    <row r="49" spans="1:22" x14ac:dyDescent="0.25">
      <c r="A49" s="85"/>
      <c r="B49" s="85"/>
      <c r="C49" s="85"/>
      <c r="D49" s="85"/>
      <c r="G49" s="10"/>
      <c r="H49" s="10"/>
      <c r="I49" s="89"/>
      <c r="J49" s="90"/>
      <c r="K49" s="90"/>
      <c r="L49" s="90"/>
      <c r="M49" s="91"/>
      <c r="R49" s="85"/>
      <c r="S49" s="85"/>
      <c r="T49" s="85"/>
      <c r="U49" s="85"/>
      <c r="V49" s="85"/>
    </row>
    <row r="50" spans="1:22" x14ac:dyDescent="0.25">
      <c r="A50" s="85"/>
      <c r="B50" s="85"/>
      <c r="C50" s="85"/>
      <c r="D50" s="85"/>
      <c r="E50" s="10"/>
      <c r="F50" s="10"/>
      <c r="G50" s="10"/>
      <c r="H50" s="10"/>
      <c r="I50" s="89"/>
      <c r="J50" s="90"/>
      <c r="K50" s="90"/>
      <c r="L50" s="90"/>
      <c r="M50" s="91"/>
      <c r="R50" s="85"/>
      <c r="S50" s="85"/>
      <c r="T50" s="85"/>
      <c r="U50" s="85"/>
      <c r="V50" s="85"/>
    </row>
    <row r="51" spans="1:22" x14ac:dyDescent="0.25">
      <c r="A51" s="85"/>
      <c r="B51" s="85"/>
      <c r="C51" s="85"/>
      <c r="D51" s="85"/>
      <c r="I51" s="89"/>
      <c r="J51" s="90"/>
      <c r="K51" s="90"/>
      <c r="L51" s="90"/>
      <c r="M51" s="91"/>
      <c r="R51" s="85"/>
      <c r="S51" s="85"/>
      <c r="T51" s="85"/>
      <c r="U51" s="85"/>
      <c r="V51" s="85"/>
    </row>
    <row r="52" spans="1:22" x14ac:dyDescent="0.25">
      <c r="A52" s="85"/>
      <c r="B52" s="85"/>
      <c r="C52" s="85"/>
      <c r="D52" s="85"/>
      <c r="I52" s="89"/>
      <c r="J52" s="90"/>
      <c r="K52" s="90"/>
      <c r="L52" s="90"/>
      <c r="M52" s="91"/>
      <c r="R52" s="85"/>
      <c r="S52" s="85"/>
      <c r="T52" s="85"/>
      <c r="U52" s="85"/>
      <c r="V52" s="85"/>
    </row>
    <row r="53" spans="1:22" x14ac:dyDescent="0.25">
      <c r="A53" s="85"/>
      <c r="B53" s="85"/>
      <c r="C53" s="85"/>
      <c r="D53" s="85"/>
      <c r="I53" s="89"/>
      <c r="J53" s="90"/>
      <c r="K53" s="90"/>
      <c r="L53" s="90"/>
      <c r="M53" s="91"/>
      <c r="R53" s="85"/>
      <c r="S53" s="85"/>
      <c r="T53" s="85"/>
      <c r="U53" s="85"/>
      <c r="V53" s="85"/>
    </row>
    <row r="54" spans="1:22" x14ac:dyDescent="0.25">
      <c r="A54" s="85"/>
      <c r="B54" s="85"/>
      <c r="C54" s="85"/>
      <c r="D54" s="85"/>
      <c r="I54" s="89"/>
      <c r="J54" s="90"/>
      <c r="K54" s="90"/>
      <c r="L54" s="90"/>
      <c r="M54" s="91"/>
      <c r="R54" s="85"/>
      <c r="S54" s="85"/>
      <c r="T54" s="85"/>
      <c r="U54" s="85"/>
      <c r="V54" s="85"/>
    </row>
    <row r="55" spans="1:22" x14ac:dyDescent="0.25">
      <c r="A55" s="85"/>
      <c r="B55" s="85"/>
      <c r="C55" s="85"/>
      <c r="D55" s="85"/>
      <c r="I55" s="89"/>
      <c r="J55" s="90"/>
      <c r="K55" s="90"/>
      <c r="L55" s="90"/>
      <c r="M55" s="91"/>
      <c r="R55" s="85"/>
      <c r="S55" s="85"/>
      <c r="T55" s="85"/>
      <c r="U55" s="85"/>
      <c r="V55" s="85"/>
    </row>
    <row r="56" spans="1:22" x14ac:dyDescent="0.25">
      <c r="A56" s="85"/>
      <c r="B56" s="85"/>
      <c r="C56" s="85"/>
      <c r="D56" s="85"/>
      <c r="I56" s="92"/>
      <c r="J56" s="93"/>
      <c r="K56" s="93"/>
      <c r="L56" s="93"/>
      <c r="M56" s="94"/>
      <c r="R56" s="85"/>
      <c r="S56" s="85"/>
      <c r="T56" s="85"/>
      <c r="U56" s="85"/>
      <c r="V56" s="85"/>
    </row>
  </sheetData>
  <sortState ref="A2:E30">
    <sortCondition descending="1" ref="C1"/>
  </sortState>
  <mergeCells count="9">
    <mergeCell ref="A48:D56"/>
    <mergeCell ref="I48:M56"/>
    <mergeCell ref="R48:V56"/>
    <mergeCell ref="A27:D34"/>
    <mergeCell ref="I27:M34"/>
    <mergeCell ref="R27:V34"/>
    <mergeCell ref="A37:D45"/>
    <mergeCell ref="I37:M45"/>
    <mergeCell ref="R37:V45"/>
  </mergeCells>
  <conditionalFormatting sqref="E2">
    <cfRule type="cellIs" dxfId="13" priority="23" operator="equal">
      <formula>1</formula>
    </cfRule>
    <cfRule type="cellIs" dxfId="12" priority="24" operator="equal">
      <formula>0</formula>
    </cfRule>
  </conditionalFormatting>
  <conditionalFormatting sqref="E3">
    <cfRule type="cellIs" dxfId="11" priority="21" operator="equal">
      <formula>1</formula>
    </cfRule>
    <cfRule type="cellIs" dxfId="10" priority="22" operator="equal">
      <formula>0</formula>
    </cfRule>
  </conditionalFormatting>
  <conditionalFormatting sqref="E4:E6">
    <cfRule type="cellIs" dxfId="9" priority="19" operator="equal">
      <formula>1</formula>
    </cfRule>
    <cfRule type="cellIs" dxfId="8" priority="20" operator="equal">
      <formula>0</formula>
    </cfRule>
  </conditionalFormatting>
  <conditionalFormatting sqref="E7:E10">
    <cfRule type="cellIs" dxfId="7" priority="17" operator="equal">
      <formula>1</formula>
    </cfRule>
    <cfRule type="cellIs" dxfId="6" priority="18" operator="equal">
      <formula>0</formula>
    </cfRule>
  </conditionalFormatting>
  <conditionalFormatting sqref="C2:C10">
    <cfRule type="cellIs" dxfId="5" priority="15" operator="equal">
      <formula>FALSE</formula>
    </cfRule>
    <cfRule type="cellIs" dxfId="4" priority="16" operator="equal">
      <formula>TRUE</formula>
    </cfRule>
  </conditionalFormatting>
  <conditionalFormatting sqref="E2:E10">
    <cfRule type="cellIs" dxfId="3" priority="13" operator="equal">
      <formula>TRUE</formula>
    </cfRule>
    <cfRule type="cellIs" dxfId="2" priority="14" operator="equal">
      <formula>FALSE</formula>
    </cfRule>
  </conditionalFormatting>
  <conditionalFormatting sqref="C16:C24">
    <cfRule type="cellIs" dxfId="1" priority="1" operator="equal">
      <formula>FALSE</formula>
    </cfRule>
    <cfRule type="cellIs" dxfId="0" priority="2" operator="equal">
      <formula>TRUE</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Spinner 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38" r:id="rId4" name="Check Box 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39" r:id="rId5" name="Check Box 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40" r:id="rId6" name="Check Box 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41" r:id="rId7" name="Check Box 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42" r:id="rId8" name="Check Box 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43" r:id="rId9" name="Check Box 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44" r:id="rId10" name="Check Box 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45" r:id="rId11" name="Check Box 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46" r:id="rId12" name="Check Box 1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mc:AlternateContent xmlns:mc="http://schemas.openxmlformats.org/markup-compatibility/2006">
          <mc:Choice Requires="x14">
            <control shapeId="14347" r:id="rId13" name="Spinner 1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48" r:id="rId14" name="Check Box 1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49" r:id="rId15" name="Check Box 1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50" r:id="rId16" name="Check Box 1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51" r:id="rId17" name="Check Box 1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52" r:id="rId18" name="Check Box 1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53" r:id="rId19" name="Check Box 1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54" r:id="rId20" name="Check Box 1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55" r:id="rId21" name="Check Box 1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56" r:id="rId22" name="Check Box 2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20"/>
  <sheetViews>
    <sheetView workbookViewId="0">
      <selection activeCell="D11" sqref="D11"/>
    </sheetView>
  </sheetViews>
  <sheetFormatPr defaultRowHeight="15" x14ac:dyDescent="0.25"/>
  <cols>
    <col min="1" max="1" width="9.85546875" bestFit="1" customWidth="1"/>
    <col min="2" max="2" width="8.85546875" bestFit="1" customWidth="1"/>
    <col min="3" max="3" width="9.7109375" bestFit="1" customWidth="1"/>
    <col min="4" max="4" width="14.28515625" bestFit="1" customWidth="1"/>
    <col min="5" max="5" width="12" customWidth="1"/>
    <col min="6" max="6" width="6.28515625" customWidth="1"/>
    <col min="7" max="7" width="6.140625" customWidth="1"/>
    <col min="8" max="8" width="5.7109375" customWidth="1"/>
    <col min="9" max="9" width="6" customWidth="1"/>
    <col min="10" max="10" width="6.140625" customWidth="1"/>
    <col min="11" max="11" width="5.85546875" customWidth="1"/>
    <col min="12" max="12" width="5.5703125" customWidth="1"/>
    <col min="13" max="13" width="6.28515625" customWidth="1"/>
    <col min="14" max="14" width="6" customWidth="1"/>
    <col min="15" max="15" width="6.42578125" customWidth="1"/>
    <col min="21" max="21" width="14.28515625" bestFit="1" customWidth="1"/>
  </cols>
  <sheetData>
    <row r="1" spans="1:21" ht="16.5" thickTop="1" thickBot="1" x14ac:dyDescent="0.3">
      <c r="B1" s="46">
        <v>42912</v>
      </c>
      <c r="C1" s="46">
        <v>42913</v>
      </c>
      <c r="D1" s="46">
        <v>42914</v>
      </c>
      <c r="E1" s="46">
        <v>42915</v>
      </c>
      <c r="F1" s="46">
        <v>42916</v>
      </c>
      <c r="G1" s="46">
        <v>42917</v>
      </c>
      <c r="H1" s="46">
        <v>42918</v>
      </c>
      <c r="I1" s="46">
        <v>42919</v>
      </c>
      <c r="J1" s="46">
        <v>42920</v>
      </c>
      <c r="K1" s="46">
        <v>42921</v>
      </c>
      <c r="L1" s="46">
        <v>42922</v>
      </c>
      <c r="M1" s="46">
        <v>42923</v>
      </c>
      <c r="N1" s="46">
        <v>42924</v>
      </c>
      <c r="O1" s="46">
        <v>42925</v>
      </c>
      <c r="R1" s="2" t="s">
        <v>59</v>
      </c>
      <c r="S1" s="1" t="s">
        <v>55</v>
      </c>
      <c r="T1" s="1" t="s">
        <v>58</v>
      </c>
      <c r="U1" s="1" t="s">
        <v>56</v>
      </c>
    </row>
    <row r="2" spans="1:21" ht="15.75" thickTop="1" x14ac:dyDescent="0.25">
      <c r="A2" s="22" t="s">
        <v>67</v>
      </c>
      <c r="B2" s="18" t="s">
        <v>3</v>
      </c>
      <c r="C2" s="18" t="s">
        <v>3</v>
      </c>
      <c r="D2" s="37">
        <v>1</v>
      </c>
      <c r="E2" s="38"/>
      <c r="F2" s="37">
        <v>1</v>
      </c>
      <c r="G2" s="38"/>
      <c r="H2" s="37">
        <v>1</v>
      </c>
      <c r="I2" s="37">
        <v>1</v>
      </c>
      <c r="J2" s="37"/>
      <c r="K2" s="38"/>
      <c r="L2" s="37">
        <v>1</v>
      </c>
      <c r="M2" s="38"/>
      <c r="N2" s="37">
        <v>1</v>
      </c>
      <c r="O2" s="37">
        <v>1</v>
      </c>
      <c r="R2" s="22" t="s">
        <v>76</v>
      </c>
      <c r="S2" s="24">
        <v>28</v>
      </c>
      <c r="T2" s="24" t="b">
        <v>1</v>
      </c>
      <c r="U2" s="62" t="s">
        <v>77</v>
      </c>
    </row>
    <row r="3" spans="1:21" x14ac:dyDescent="0.25">
      <c r="A3" s="22" t="s">
        <v>68</v>
      </c>
      <c r="B3" s="18" t="s">
        <v>3</v>
      </c>
      <c r="C3" s="18" t="s">
        <v>3</v>
      </c>
      <c r="D3" s="37">
        <v>1</v>
      </c>
      <c r="E3" s="37">
        <v>1</v>
      </c>
      <c r="F3" s="37">
        <v>1</v>
      </c>
      <c r="G3" s="38"/>
      <c r="H3" s="38"/>
      <c r="I3" s="37">
        <v>1</v>
      </c>
      <c r="J3" s="38"/>
      <c r="K3" s="37">
        <v>1</v>
      </c>
      <c r="L3" s="37">
        <v>1</v>
      </c>
      <c r="M3" s="38"/>
      <c r="N3" s="37">
        <v>1</v>
      </c>
      <c r="O3" s="37">
        <v>1</v>
      </c>
      <c r="R3" s="22" t="s">
        <v>67</v>
      </c>
      <c r="S3" s="24">
        <v>28</v>
      </c>
      <c r="T3" s="24" t="b">
        <v>1</v>
      </c>
      <c r="U3" s="62" t="s">
        <v>78</v>
      </c>
    </row>
    <row r="4" spans="1:21" x14ac:dyDescent="0.25">
      <c r="A4" s="22" t="s">
        <v>69</v>
      </c>
      <c r="B4" s="18" t="s">
        <v>3</v>
      </c>
      <c r="C4" s="18" t="s">
        <v>3</v>
      </c>
      <c r="D4" s="37">
        <v>1</v>
      </c>
      <c r="E4" s="37">
        <v>1</v>
      </c>
      <c r="F4" s="38"/>
      <c r="G4" s="37">
        <v>1</v>
      </c>
      <c r="H4" s="38"/>
      <c r="I4" s="37">
        <v>1</v>
      </c>
      <c r="J4" s="38"/>
      <c r="K4" s="37">
        <v>1</v>
      </c>
      <c r="L4" s="38"/>
      <c r="M4" s="38"/>
      <c r="N4" s="38"/>
      <c r="O4" s="38"/>
      <c r="R4" s="22" t="s">
        <v>73</v>
      </c>
      <c r="S4" s="24">
        <v>28</v>
      </c>
      <c r="T4" s="24" t="b">
        <v>1</v>
      </c>
      <c r="U4" s="62" t="s">
        <v>81</v>
      </c>
    </row>
    <row r="5" spans="1:21" x14ac:dyDescent="0.25">
      <c r="R5" s="22" t="s">
        <v>75</v>
      </c>
      <c r="S5" s="24">
        <v>28</v>
      </c>
      <c r="T5" s="24" t="b">
        <v>1</v>
      </c>
      <c r="U5" s="62" t="s">
        <v>82</v>
      </c>
    </row>
    <row r="6" spans="1:21" ht="15.75" thickBot="1" x14ac:dyDescent="0.3">
      <c r="R6" s="22" t="s">
        <v>69</v>
      </c>
      <c r="S6" s="24">
        <v>28</v>
      </c>
      <c r="T6" s="24" t="b">
        <v>1</v>
      </c>
      <c r="U6" s="62" t="s">
        <v>79</v>
      </c>
    </row>
    <row r="7" spans="1:21" ht="15.75" thickTop="1" x14ac:dyDescent="0.25">
      <c r="A7" s="2" t="s">
        <v>59</v>
      </c>
      <c r="B7" s="1" t="s">
        <v>55</v>
      </c>
      <c r="C7" s="1" t="s">
        <v>58</v>
      </c>
      <c r="D7" s="1" t="s">
        <v>56</v>
      </c>
      <c r="E7" s="48">
        <v>42936</v>
      </c>
      <c r="F7" s="95" t="s">
        <v>89</v>
      </c>
      <c r="G7" s="95"/>
      <c r="R7" s="22" t="s">
        <v>74</v>
      </c>
      <c r="S7" s="24">
        <v>28</v>
      </c>
      <c r="T7" s="24" t="b">
        <v>1</v>
      </c>
      <c r="U7" s="62" t="s">
        <v>83</v>
      </c>
    </row>
    <row r="8" spans="1:21" ht="15.75" customHeight="1" x14ac:dyDescent="0.25">
      <c r="A8" s="22" t="s">
        <v>67</v>
      </c>
      <c r="B8" s="24">
        <v>44</v>
      </c>
      <c r="C8" s="24" t="b">
        <v>1</v>
      </c>
      <c r="D8" s="63">
        <v>34888</v>
      </c>
      <c r="E8" s="2"/>
      <c r="F8" s="95"/>
      <c r="G8" s="95"/>
      <c r="R8" s="22" t="s">
        <v>68</v>
      </c>
      <c r="S8" s="24">
        <v>28</v>
      </c>
      <c r="T8" s="24" t="b">
        <v>1</v>
      </c>
      <c r="U8" s="62" t="s">
        <v>80</v>
      </c>
    </row>
    <row r="9" spans="1:21" ht="15" customHeight="1" x14ac:dyDescent="0.25">
      <c r="A9" s="22" t="s">
        <v>68</v>
      </c>
      <c r="B9" s="24">
        <v>44</v>
      </c>
      <c r="C9" s="24" t="b">
        <v>1</v>
      </c>
      <c r="D9" s="63">
        <v>41672</v>
      </c>
      <c r="E9" s="47" t="s">
        <v>70</v>
      </c>
      <c r="F9" s="95"/>
      <c r="G9" s="95"/>
    </row>
    <row r="10" spans="1:21" ht="15" customHeight="1" x14ac:dyDescent="0.25">
      <c r="A10" s="22" t="s">
        <v>69</v>
      </c>
      <c r="B10" s="24">
        <v>36</v>
      </c>
      <c r="C10" s="24" t="b">
        <v>0</v>
      </c>
      <c r="D10" s="63">
        <v>37595</v>
      </c>
      <c r="E10" s="47" t="s">
        <v>70</v>
      </c>
      <c r="F10" s="95"/>
      <c r="G10" s="95"/>
    </row>
    <row r="11" spans="1:21" ht="15.75" thickBot="1" x14ac:dyDescent="0.3"/>
    <row r="12" spans="1:21" ht="15.75" thickTop="1" x14ac:dyDescent="0.25">
      <c r="A12" s="2" t="s">
        <v>59</v>
      </c>
      <c r="B12" s="1" t="s">
        <v>55</v>
      </c>
      <c r="C12" s="1" t="s">
        <v>58</v>
      </c>
      <c r="D12" s="1" t="s">
        <v>56</v>
      </c>
      <c r="E12" s="48">
        <v>42936</v>
      </c>
      <c r="F12" s="95" t="s">
        <v>90</v>
      </c>
      <c r="G12" s="95"/>
    </row>
    <row r="13" spans="1:21" x14ac:dyDescent="0.25">
      <c r="A13" s="22" t="s">
        <v>76</v>
      </c>
      <c r="B13" s="24">
        <v>24</v>
      </c>
      <c r="C13" s="24" t="b">
        <v>0</v>
      </c>
      <c r="D13" s="63">
        <v>33110</v>
      </c>
      <c r="E13" s="47" t="s">
        <v>70</v>
      </c>
      <c r="F13" s="95"/>
      <c r="G13" s="95"/>
    </row>
    <row r="14" spans="1:21" x14ac:dyDescent="0.25">
      <c r="A14" s="22" t="s">
        <v>74</v>
      </c>
      <c r="B14" s="24">
        <v>44</v>
      </c>
      <c r="C14" s="24" t="b">
        <v>1</v>
      </c>
      <c r="D14" s="63">
        <v>41037</v>
      </c>
      <c r="E14" s="2"/>
      <c r="F14" s="95"/>
      <c r="G14" s="95"/>
    </row>
    <row r="15" spans="1:21" x14ac:dyDescent="0.25">
      <c r="A15" s="22" t="s">
        <v>73</v>
      </c>
      <c r="B15" s="24">
        <v>44</v>
      </c>
      <c r="C15" s="24" t="b">
        <v>0</v>
      </c>
      <c r="D15" s="63">
        <v>35138</v>
      </c>
      <c r="E15" s="47" t="s">
        <v>70</v>
      </c>
      <c r="F15" s="95"/>
      <c r="G15" s="95"/>
    </row>
    <row r="16" spans="1:21" ht="15.75" thickBot="1" x14ac:dyDescent="0.3"/>
    <row r="17" spans="1:7" ht="15.75" thickTop="1" x14ac:dyDescent="0.25">
      <c r="A17" s="2" t="s">
        <v>59</v>
      </c>
      <c r="B17" s="1" t="s">
        <v>55</v>
      </c>
      <c r="C17" s="1" t="s">
        <v>58</v>
      </c>
      <c r="D17" s="1" t="s">
        <v>56</v>
      </c>
      <c r="E17" s="48">
        <v>42936</v>
      </c>
      <c r="F17" s="95" t="s">
        <v>91</v>
      </c>
      <c r="G17" s="95"/>
    </row>
    <row r="18" spans="1:7" x14ac:dyDescent="0.25">
      <c r="A18" s="22" t="s">
        <v>75</v>
      </c>
      <c r="B18" s="24">
        <v>44</v>
      </c>
      <c r="C18" s="24" t="b">
        <v>1</v>
      </c>
      <c r="D18" s="63">
        <v>36239</v>
      </c>
      <c r="E18" s="47" t="s">
        <v>70</v>
      </c>
      <c r="F18" s="95"/>
      <c r="G18" s="95"/>
    </row>
    <row r="19" spans="1:7" x14ac:dyDescent="0.25">
      <c r="A19" s="22" t="s">
        <v>87</v>
      </c>
      <c r="B19" s="24">
        <v>44</v>
      </c>
      <c r="C19" s="24" t="b">
        <v>0</v>
      </c>
      <c r="D19" s="63">
        <v>36671</v>
      </c>
      <c r="E19" s="2"/>
      <c r="F19" s="95"/>
      <c r="G19" s="95"/>
    </row>
    <row r="20" spans="1:7" x14ac:dyDescent="0.25">
      <c r="A20" s="22" t="s">
        <v>88</v>
      </c>
      <c r="B20" s="24">
        <v>44</v>
      </c>
      <c r="C20" s="24" t="b">
        <v>1</v>
      </c>
      <c r="D20" s="63">
        <v>31969</v>
      </c>
      <c r="E20" s="47" t="s">
        <v>70</v>
      </c>
      <c r="F20" s="95"/>
      <c r="G20" s="95"/>
    </row>
  </sheetData>
  <sortState ref="R2:U10">
    <sortCondition ref="U1"/>
  </sortState>
  <mergeCells count="3">
    <mergeCell ref="F7:G10"/>
    <mergeCell ref="F12:G15"/>
    <mergeCell ref="F17:G20"/>
  </mergeCells>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Normal="100" workbookViewId="0">
      <selection activeCell="L10" sqref="L10"/>
    </sheetView>
  </sheetViews>
  <sheetFormatPr defaultRowHeight="15" x14ac:dyDescent="0.25"/>
  <cols>
    <col min="1" max="1" width="23.5703125" customWidth="1"/>
    <col min="2" max="2" width="16.7109375" customWidth="1"/>
    <col min="3" max="3" width="38.7109375" customWidth="1"/>
    <col min="4" max="4" width="14.7109375" bestFit="1" customWidth="1"/>
    <col min="5" max="6" width="11.42578125" customWidth="1"/>
    <col min="7" max="7" width="14.7109375" customWidth="1"/>
  </cols>
  <sheetData>
    <row r="1" spans="1:7" ht="15.75" thickTop="1" x14ac:dyDescent="0.25">
      <c r="A1" s="68" t="s">
        <v>92</v>
      </c>
      <c r="B1" s="68" t="s">
        <v>93</v>
      </c>
      <c r="C1" s="68" t="s">
        <v>96</v>
      </c>
      <c r="D1" s="68" t="s">
        <v>110</v>
      </c>
      <c r="E1" s="68" t="s">
        <v>94</v>
      </c>
      <c r="F1" s="68" t="s">
        <v>135</v>
      </c>
      <c r="G1" s="68" t="s">
        <v>136</v>
      </c>
    </row>
    <row r="2" spans="1:7" x14ac:dyDescent="0.25">
      <c r="A2" s="2" t="s">
        <v>101</v>
      </c>
      <c r="B2" s="2" t="s">
        <v>99</v>
      </c>
      <c r="C2" s="2" t="s">
        <v>156</v>
      </c>
      <c r="D2" s="1" t="s">
        <v>91</v>
      </c>
      <c r="E2" s="1" t="s">
        <v>100</v>
      </c>
      <c r="F2" s="70">
        <v>42927</v>
      </c>
      <c r="G2" s="1">
        <v>2</v>
      </c>
    </row>
    <row r="3" spans="1:7" x14ac:dyDescent="0.25">
      <c r="A3" s="2" t="s">
        <v>102</v>
      </c>
      <c r="B3" s="2" t="s">
        <v>99</v>
      </c>
      <c r="C3" s="2" t="s">
        <v>103</v>
      </c>
      <c r="D3" s="1" t="s">
        <v>89</v>
      </c>
      <c r="E3" s="1" t="s">
        <v>98</v>
      </c>
      <c r="F3" s="70">
        <v>42927</v>
      </c>
      <c r="G3" s="1">
        <v>2</v>
      </c>
    </row>
    <row r="4" spans="1:7" x14ac:dyDescent="0.25">
      <c r="A4" s="2" t="s">
        <v>104</v>
      </c>
      <c r="B4" s="2" t="s">
        <v>95</v>
      </c>
      <c r="C4" s="2" t="s">
        <v>105</v>
      </c>
      <c r="D4" s="1" t="s">
        <v>90</v>
      </c>
      <c r="E4" s="1" t="s">
        <v>98</v>
      </c>
      <c r="F4" s="70">
        <v>42927</v>
      </c>
      <c r="G4" s="1">
        <v>2</v>
      </c>
    </row>
    <row r="5" spans="1:7" x14ac:dyDescent="0.25">
      <c r="A5" s="2" t="s">
        <v>106</v>
      </c>
      <c r="B5" s="2" t="s">
        <v>95</v>
      </c>
      <c r="C5" s="2" t="s">
        <v>105</v>
      </c>
      <c r="D5" s="1" t="s">
        <v>91</v>
      </c>
      <c r="E5" s="1" t="s">
        <v>98</v>
      </c>
      <c r="F5" s="70">
        <v>42927</v>
      </c>
      <c r="G5" s="1">
        <v>2</v>
      </c>
    </row>
    <row r="6" spans="1:7" x14ac:dyDescent="0.25">
      <c r="A6" s="2" t="s">
        <v>107</v>
      </c>
      <c r="B6" s="2" t="s">
        <v>95</v>
      </c>
      <c r="C6" s="2" t="s">
        <v>108</v>
      </c>
      <c r="D6" s="1" t="s">
        <v>90</v>
      </c>
      <c r="E6" s="1" t="s">
        <v>98</v>
      </c>
      <c r="F6" s="70">
        <v>42927</v>
      </c>
      <c r="G6" s="1">
        <v>2</v>
      </c>
    </row>
    <row r="7" spans="1:7" x14ac:dyDescent="0.25">
      <c r="A7" s="2" t="s">
        <v>109</v>
      </c>
      <c r="B7" s="2" t="s">
        <v>95</v>
      </c>
      <c r="C7" s="2" t="s">
        <v>108</v>
      </c>
      <c r="D7" s="1" t="s">
        <v>91</v>
      </c>
      <c r="E7" s="1" t="s">
        <v>98</v>
      </c>
      <c r="F7" s="70">
        <v>42927</v>
      </c>
      <c r="G7" s="1">
        <v>2</v>
      </c>
    </row>
    <row r="8" spans="1:7" x14ac:dyDescent="0.25">
      <c r="A8" s="98" t="s">
        <v>177</v>
      </c>
      <c r="B8" s="97"/>
      <c r="C8" s="97"/>
      <c r="D8" s="97"/>
      <c r="E8" s="97"/>
      <c r="F8" s="97"/>
      <c r="G8" s="97"/>
    </row>
    <row r="9" spans="1:7" x14ac:dyDescent="0.25">
      <c r="A9" s="96"/>
      <c r="B9" s="96"/>
      <c r="C9" s="96"/>
      <c r="D9" s="96"/>
      <c r="E9" s="96"/>
      <c r="F9" s="96"/>
      <c r="G9" s="96"/>
    </row>
    <row r="10" spans="1:7" x14ac:dyDescent="0.25">
      <c r="A10" s="96"/>
      <c r="B10" s="96"/>
      <c r="C10" s="96"/>
      <c r="D10" s="96"/>
      <c r="E10" s="96"/>
      <c r="F10" s="96"/>
      <c r="G10" s="96"/>
    </row>
    <row r="11" spans="1:7" x14ac:dyDescent="0.25">
      <c r="A11" s="96"/>
      <c r="B11" s="96"/>
      <c r="C11" s="96"/>
      <c r="D11" s="96"/>
      <c r="E11" s="96"/>
      <c r="F11" s="96"/>
      <c r="G11" s="96"/>
    </row>
    <row r="12" spans="1:7" x14ac:dyDescent="0.25">
      <c r="A12" s="96"/>
      <c r="B12" s="96"/>
      <c r="C12" s="96"/>
      <c r="D12" s="96"/>
      <c r="E12" s="96"/>
      <c r="F12" s="96"/>
      <c r="G12" s="96"/>
    </row>
    <row r="13" spans="1:7" x14ac:dyDescent="0.25">
      <c r="A13" s="96"/>
      <c r="B13" s="96"/>
      <c r="C13" s="96"/>
      <c r="D13" s="96"/>
      <c r="E13" s="96"/>
      <c r="F13" s="96"/>
      <c r="G13" s="96"/>
    </row>
    <row r="14" spans="1:7" x14ac:dyDescent="0.25">
      <c r="A14" s="96"/>
      <c r="B14" s="96"/>
      <c r="C14" s="96"/>
      <c r="D14" s="96"/>
      <c r="E14" s="96"/>
      <c r="F14" s="96"/>
      <c r="G14" s="96"/>
    </row>
    <row r="15" spans="1:7" x14ac:dyDescent="0.25">
      <c r="A15" s="96"/>
      <c r="B15" s="96"/>
      <c r="C15" s="96"/>
      <c r="D15" s="96"/>
      <c r="E15" s="96"/>
      <c r="F15" s="96"/>
      <c r="G15" s="96"/>
    </row>
    <row r="16" spans="1:7" x14ac:dyDescent="0.25">
      <c r="A16" s="96"/>
      <c r="B16" s="96"/>
      <c r="C16" s="96"/>
      <c r="D16" s="96"/>
      <c r="E16" s="96"/>
      <c r="F16" s="96"/>
      <c r="G16" s="96"/>
    </row>
    <row r="17" spans="1:7" x14ac:dyDescent="0.25">
      <c r="A17" s="96"/>
      <c r="B17" s="96"/>
      <c r="C17" s="96"/>
      <c r="D17" s="96"/>
      <c r="E17" s="96"/>
      <c r="F17" s="96"/>
      <c r="G17" s="96"/>
    </row>
    <row r="18" spans="1:7" x14ac:dyDescent="0.25">
      <c r="A18" s="96"/>
      <c r="B18" s="96"/>
      <c r="C18" s="96"/>
      <c r="D18" s="96"/>
      <c r="E18" s="96"/>
      <c r="F18" s="96"/>
      <c r="G18" s="96"/>
    </row>
    <row r="19" spans="1:7" x14ac:dyDescent="0.25">
      <c r="A19" s="96"/>
      <c r="B19" s="96"/>
      <c r="C19" s="96"/>
      <c r="D19" s="96"/>
      <c r="E19" s="96"/>
      <c r="F19" s="96"/>
      <c r="G19" s="96"/>
    </row>
  </sheetData>
  <mergeCells count="1">
    <mergeCell ref="A8:G19"/>
  </mergeCells>
  <pageMargins left="0.7" right="0.7" top="0.75" bottom="0.75" header="0.3" footer="0.3"/>
  <pageSetup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H11" sqref="H11"/>
    </sheetView>
  </sheetViews>
  <sheetFormatPr defaultRowHeight="15" x14ac:dyDescent="0.25"/>
  <cols>
    <col min="1" max="1" width="26.42578125" customWidth="1"/>
    <col min="2" max="2" width="9" bestFit="1" customWidth="1"/>
    <col min="3" max="3" width="23" customWidth="1"/>
    <col min="4" max="4" width="23.140625" customWidth="1"/>
    <col min="5" max="5" width="15.85546875" customWidth="1"/>
  </cols>
  <sheetData>
    <row r="1" spans="1:5" ht="15.75" thickTop="1" x14ac:dyDescent="0.25">
      <c r="A1" s="68" t="s">
        <v>92</v>
      </c>
      <c r="B1" s="68" t="s">
        <v>93</v>
      </c>
      <c r="C1" s="68" t="s">
        <v>111</v>
      </c>
      <c r="D1" s="68" t="s">
        <v>112</v>
      </c>
      <c r="E1" s="68" t="s">
        <v>113</v>
      </c>
    </row>
    <row r="2" spans="1:5" x14ac:dyDescent="0.25">
      <c r="A2" s="2" t="s">
        <v>114</v>
      </c>
      <c r="B2" s="2" t="s">
        <v>99</v>
      </c>
      <c r="C2" s="18" t="s">
        <v>130</v>
      </c>
      <c r="D2" s="1" t="s">
        <v>132</v>
      </c>
      <c r="E2" s="1">
        <v>4</v>
      </c>
    </row>
    <row r="3" spans="1:5" x14ac:dyDescent="0.25">
      <c r="A3" s="2" t="s">
        <v>118</v>
      </c>
      <c r="B3" s="2" t="s">
        <v>99</v>
      </c>
      <c r="C3" s="18" t="s">
        <v>130</v>
      </c>
      <c r="D3" s="1" t="s">
        <v>131</v>
      </c>
      <c r="E3" s="1">
        <v>8</v>
      </c>
    </row>
    <row r="4" spans="1:5" x14ac:dyDescent="0.25">
      <c r="A4" s="2" t="s">
        <v>116</v>
      </c>
      <c r="B4" s="2" t="s">
        <v>99</v>
      </c>
      <c r="C4" s="18" t="s">
        <v>130</v>
      </c>
      <c r="D4" s="1" t="s">
        <v>131</v>
      </c>
      <c r="E4" s="1">
        <v>8</v>
      </c>
    </row>
    <row r="5" spans="1:5" x14ac:dyDescent="0.25">
      <c r="A5" s="2" t="s">
        <v>101</v>
      </c>
      <c r="B5" s="2" t="s">
        <v>99</v>
      </c>
      <c r="C5" s="18" t="s">
        <v>132</v>
      </c>
      <c r="D5" s="1" t="s">
        <v>133</v>
      </c>
      <c r="E5" s="1">
        <v>12</v>
      </c>
    </row>
    <row r="6" spans="1:5" x14ac:dyDescent="0.25">
      <c r="A6" s="2" t="s">
        <v>102</v>
      </c>
      <c r="B6" s="2" t="s">
        <v>99</v>
      </c>
      <c r="C6" s="18" t="s">
        <v>134</v>
      </c>
      <c r="D6" s="1" t="s">
        <v>131</v>
      </c>
      <c r="E6" s="1">
        <v>16</v>
      </c>
    </row>
    <row r="7" spans="1:5" x14ac:dyDescent="0.25">
      <c r="A7" s="2" t="s">
        <v>115</v>
      </c>
      <c r="B7" s="2" t="s">
        <v>99</v>
      </c>
      <c r="C7" s="18" t="s">
        <v>130</v>
      </c>
      <c r="D7" s="1" t="s">
        <v>131</v>
      </c>
      <c r="E7" s="1">
        <v>8</v>
      </c>
    </row>
    <row r="8" spans="1:5" x14ac:dyDescent="0.25">
      <c r="A8" s="2" t="s">
        <v>119</v>
      </c>
      <c r="B8" s="2" t="s">
        <v>99</v>
      </c>
      <c r="C8" s="18" t="s">
        <v>130</v>
      </c>
      <c r="D8" s="1" t="s">
        <v>131</v>
      </c>
      <c r="E8" s="1">
        <v>8</v>
      </c>
    </row>
    <row r="9" spans="1:5" x14ac:dyDescent="0.25">
      <c r="A9" s="2" t="s">
        <v>117</v>
      </c>
      <c r="B9" s="2" t="s">
        <v>99</v>
      </c>
      <c r="C9" s="18" t="s">
        <v>130</v>
      </c>
      <c r="D9" s="1" t="s">
        <v>131</v>
      </c>
      <c r="E9" s="1">
        <v>8</v>
      </c>
    </row>
    <row r="10" spans="1:5" x14ac:dyDescent="0.25">
      <c r="A10" s="2" t="s">
        <v>127</v>
      </c>
      <c r="B10" s="2" t="s">
        <v>129</v>
      </c>
      <c r="C10" s="18" t="s">
        <v>130</v>
      </c>
      <c r="D10" s="1" t="s">
        <v>131</v>
      </c>
      <c r="E10" s="1">
        <v>8</v>
      </c>
    </row>
    <row r="11" spans="1:5" x14ac:dyDescent="0.25">
      <c r="A11" s="2" t="s">
        <v>128</v>
      </c>
      <c r="B11" s="2" t="s">
        <v>129</v>
      </c>
      <c r="C11" s="18" t="s">
        <v>130</v>
      </c>
      <c r="D11" s="1" t="s">
        <v>131</v>
      </c>
      <c r="E11" s="1">
        <v>8</v>
      </c>
    </row>
    <row r="12" spans="1:5" x14ac:dyDescent="0.25">
      <c r="A12" s="2" t="s">
        <v>124</v>
      </c>
      <c r="B12" s="2" t="s">
        <v>95</v>
      </c>
      <c r="C12" s="18" t="s">
        <v>130</v>
      </c>
      <c r="D12" s="1" t="s">
        <v>131</v>
      </c>
      <c r="E12" s="1">
        <v>8</v>
      </c>
    </row>
    <row r="13" spans="1:5" x14ac:dyDescent="0.25">
      <c r="A13" s="2" t="s">
        <v>109</v>
      </c>
      <c r="B13" s="2" t="s">
        <v>95</v>
      </c>
      <c r="C13" s="18" t="s">
        <v>132</v>
      </c>
      <c r="D13" s="1" t="s">
        <v>133</v>
      </c>
      <c r="E13" s="1">
        <v>12</v>
      </c>
    </row>
    <row r="14" spans="1:5" x14ac:dyDescent="0.25">
      <c r="A14" s="2" t="s">
        <v>106</v>
      </c>
      <c r="B14" s="2" t="s">
        <v>95</v>
      </c>
      <c r="C14" s="18" t="s">
        <v>132</v>
      </c>
      <c r="D14" s="1" t="s">
        <v>133</v>
      </c>
      <c r="E14" s="1">
        <v>12</v>
      </c>
    </row>
    <row r="15" spans="1:5" x14ac:dyDescent="0.25">
      <c r="A15" s="2" t="s">
        <v>122</v>
      </c>
      <c r="B15" s="2" t="s">
        <v>95</v>
      </c>
      <c r="C15" s="18" t="s">
        <v>130</v>
      </c>
      <c r="D15" s="1" t="s">
        <v>131</v>
      </c>
      <c r="E15" s="1">
        <v>8</v>
      </c>
    </row>
    <row r="16" spans="1:5" x14ac:dyDescent="0.25">
      <c r="A16" s="2" t="s">
        <v>107</v>
      </c>
      <c r="B16" s="2" t="s">
        <v>95</v>
      </c>
      <c r="C16" s="18" t="s">
        <v>134</v>
      </c>
      <c r="D16" s="1" t="s">
        <v>132</v>
      </c>
      <c r="E16" s="1">
        <v>12</v>
      </c>
    </row>
    <row r="17" spans="1:5" x14ac:dyDescent="0.25">
      <c r="A17" s="2" t="s">
        <v>126</v>
      </c>
      <c r="B17" s="2" t="s">
        <v>95</v>
      </c>
      <c r="C17" s="18" t="s">
        <v>130</v>
      </c>
      <c r="D17" s="1" t="s">
        <v>131</v>
      </c>
      <c r="E17" s="1">
        <v>8</v>
      </c>
    </row>
    <row r="18" spans="1:5" x14ac:dyDescent="0.25">
      <c r="A18" s="2" t="s">
        <v>104</v>
      </c>
      <c r="B18" s="2" t="s">
        <v>95</v>
      </c>
      <c r="C18" s="18" t="s">
        <v>134</v>
      </c>
      <c r="D18" s="1" t="s">
        <v>132</v>
      </c>
      <c r="E18" s="1">
        <v>12</v>
      </c>
    </row>
    <row r="19" spans="1:5" x14ac:dyDescent="0.25">
      <c r="A19" s="2" t="s">
        <v>125</v>
      </c>
      <c r="B19" s="2" t="s">
        <v>95</v>
      </c>
      <c r="C19" s="18" t="s">
        <v>130</v>
      </c>
      <c r="D19" s="1" t="s">
        <v>131</v>
      </c>
      <c r="E19" s="1">
        <v>8</v>
      </c>
    </row>
    <row r="20" spans="1:5" x14ac:dyDescent="0.25">
      <c r="A20" s="2" t="s">
        <v>121</v>
      </c>
      <c r="B20" s="2" t="s">
        <v>95</v>
      </c>
      <c r="C20" s="18" t="s">
        <v>130</v>
      </c>
      <c r="D20" s="1" t="s">
        <v>131</v>
      </c>
      <c r="E20" s="1">
        <v>8</v>
      </c>
    </row>
    <row r="21" spans="1:5" x14ac:dyDescent="0.25">
      <c r="A21" s="2" t="s">
        <v>120</v>
      </c>
      <c r="B21" s="2" t="s">
        <v>95</v>
      </c>
      <c r="C21" s="18" t="s">
        <v>130</v>
      </c>
      <c r="D21" s="1" t="s">
        <v>131</v>
      </c>
      <c r="E21" s="1">
        <v>8</v>
      </c>
    </row>
    <row r="22" spans="1:5" x14ac:dyDescent="0.25">
      <c r="A22" s="2" t="s">
        <v>123</v>
      </c>
      <c r="B22" s="2" t="s">
        <v>95</v>
      </c>
      <c r="C22" s="18" t="s">
        <v>130</v>
      </c>
      <c r="D22" s="1" t="s">
        <v>131</v>
      </c>
      <c r="E22" s="1">
        <v>8</v>
      </c>
    </row>
  </sheetData>
  <sortState ref="A2:E22">
    <sortCondition ref="B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O4" sqref="O4"/>
    </sheetView>
  </sheetViews>
  <sheetFormatPr defaultRowHeight="15" x14ac:dyDescent="0.25"/>
  <cols>
    <col min="1" max="1" width="18.5703125" bestFit="1" customWidth="1"/>
    <col min="2" max="2" width="16" customWidth="1"/>
    <col min="3" max="3" width="14" customWidth="1"/>
    <col min="4" max="4" width="13.7109375" customWidth="1"/>
    <col min="5" max="5" width="10.7109375" bestFit="1" customWidth="1"/>
  </cols>
  <sheetData>
    <row r="1" spans="1:5" ht="15.75" thickTop="1" x14ac:dyDescent="0.25">
      <c r="A1" s="68" t="s">
        <v>92</v>
      </c>
      <c r="B1" s="68" t="s">
        <v>135</v>
      </c>
      <c r="C1" s="68" t="s">
        <v>136</v>
      </c>
      <c r="D1" s="68" t="s">
        <v>93</v>
      </c>
      <c r="E1" s="68" t="s">
        <v>97</v>
      </c>
    </row>
    <row r="2" spans="1:5" x14ac:dyDescent="0.25">
      <c r="A2" s="2" t="s">
        <v>117</v>
      </c>
      <c r="B2" s="70">
        <v>42927</v>
      </c>
      <c r="C2" s="18">
        <v>2</v>
      </c>
      <c r="D2" s="1" t="s">
        <v>99</v>
      </c>
      <c r="E2" s="1" t="s">
        <v>89</v>
      </c>
    </row>
    <row r="3" spans="1:5" x14ac:dyDescent="0.25">
      <c r="A3" s="2" t="s">
        <v>114</v>
      </c>
      <c r="B3" s="70">
        <v>42927</v>
      </c>
      <c r="C3" s="18">
        <v>2</v>
      </c>
      <c r="D3" s="1" t="s">
        <v>99</v>
      </c>
      <c r="E3" s="1" t="s">
        <v>91</v>
      </c>
    </row>
    <row r="4" spans="1:5" x14ac:dyDescent="0.25">
      <c r="A4" s="2" t="s">
        <v>128</v>
      </c>
      <c r="B4" s="70">
        <v>42927</v>
      </c>
      <c r="C4" s="18">
        <v>2</v>
      </c>
      <c r="D4" s="1" t="s">
        <v>129</v>
      </c>
      <c r="E4" s="1" t="s">
        <v>91</v>
      </c>
    </row>
    <row r="5" spans="1:5" x14ac:dyDescent="0.25">
      <c r="A5" s="2" t="s">
        <v>127</v>
      </c>
      <c r="B5" s="70">
        <v>42927</v>
      </c>
      <c r="C5" s="18">
        <v>2</v>
      </c>
      <c r="D5" s="1" t="s">
        <v>129</v>
      </c>
      <c r="E5" s="1" t="s">
        <v>89</v>
      </c>
    </row>
    <row r="6" spans="1:5" x14ac:dyDescent="0.25">
      <c r="A6" s="2" t="s">
        <v>116</v>
      </c>
      <c r="B6" s="70">
        <v>42927</v>
      </c>
      <c r="C6" s="18">
        <v>2</v>
      </c>
      <c r="D6" s="1" t="s">
        <v>99</v>
      </c>
      <c r="E6" s="1" t="s">
        <v>90</v>
      </c>
    </row>
    <row r="7" spans="1:5" x14ac:dyDescent="0.25">
      <c r="A7" s="2" t="s">
        <v>126</v>
      </c>
      <c r="B7" s="70">
        <v>42928</v>
      </c>
      <c r="C7" s="18">
        <v>3</v>
      </c>
      <c r="D7" s="1" t="s">
        <v>95</v>
      </c>
      <c r="E7" s="1" t="s">
        <v>91</v>
      </c>
    </row>
    <row r="8" spans="1:5" x14ac:dyDescent="0.25">
      <c r="A8" s="2" t="s">
        <v>101</v>
      </c>
      <c r="B8" s="70">
        <v>42928</v>
      </c>
      <c r="C8" s="18">
        <v>3</v>
      </c>
      <c r="D8" s="1" t="s">
        <v>99</v>
      </c>
      <c r="E8" s="1" t="s">
        <v>90</v>
      </c>
    </row>
    <row r="9" spans="1:5" x14ac:dyDescent="0.25">
      <c r="A9" s="2" t="s">
        <v>120</v>
      </c>
      <c r="B9" s="70">
        <v>42928</v>
      </c>
      <c r="C9" s="18">
        <v>3</v>
      </c>
      <c r="D9" s="1" t="s">
        <v>95</v>
      </c>
      <c r="E9" s="1" t="s">
        <v>89</v>
      </c>
    </row>
    <row r="10" spans="1:5" x14ac:dyDescent="0.25">
      <c r="A10" s="2" t="s">
        <v>123</v>
      </c>
      <c r="B10" s="70">
        <v>42928</v>
      </c>
      <c r="C10" s="18">
        <v>3</v>
      </c>
      <c r="D10" s="1" t="s">
        <v>95</v>
      </c>
      <c r="E10" s="1" t="s">
        <v>89</v>
      </c>
    </row>
    <row r="11" spans="1:5" x14ac:dyDescent="0.25">
      <c r="A11" s="2" t="s">
        <v>124</v>
      </c>
      <c r="B11" s="70">
        <v>42928</v>
      </c>
      <c r="C11" s="18">
        <v>3</v>
      </c>
      <c r="D11" s="1" t="s">
        <v>95</v>
      </c>
      <c r="E11" s="1" t="s">
        <v>90</v>
      </c>
    </row>
    <row r="12" spans="1:5" x14ac:dyDescent="0.25">
      <c r="A12" s="2" t="s">
        <v>125</v>
      </c>
      <c r="B12" s="70">
        <v>42928</v>
      </c>
      <c r="C12" s="18">
        <v>1</v>
      </c>
      <c r="D12" s="1" t="s">
        <v>95</v>
      </c>
      <c r="E12" s="1" t="s">
        <v>89</v>
      </c>
    </row>
    <row r="13" spans="1:5" x14ac:dyDescent="0.25">
      <c r="A13" s="2" t="s">
        <v>122</v>
      </c>
      <c r="B13" s="70">
        <v>42928</v>
      </c>
      <c r="C13" s="18">
        <v>1</v>
      </c>
      <c r="D13" s="1" t="s">
        <v>95</v>
      </c>
      <c r="E13" s="1" t="s">
        <v>90</v>
      </c>
    </row>
    <row r="14" spans="1:5" x14ac:dyDescent="0.25">
      <c r="A14" s="2" t="s">
        <v>107</v>
      </c>
      <c r="B14" s="70">
        <v>42928</v>
      </c>
      <c r="C14" s="18">
        <v>1</v>
      </c>
      <c r="D14" s="1" t="s">
        <v>95</v>
      </c>
      <c r="E14" s="1" t="s">
        <v>91</v>
      </c>
    </row>
    <row r="15" spans="1:5" x14ac:dyDescent="0.25">
      <c r="A15" s="2" t="s">
        <v>102</v>
      </c>
      <c r="B15" s="70">
        <v>42928</v>
      </c>
      <c r="C15" s="18">
        <v>2</v>
      </c>
      <c r="D15" s="1" t="s">
        <v>99</v>
      </c>
      <c r="E15" s="1" t="s">
        <v>90</v>
      </c>
    </row>
    <row r="16" spans="1:5" x14ac:dyDescent="0.25">
      <c r="A16" s="2" t="s">
        <v>118</v>
      </c>
      <c r="B16" s="70">
        <v>42928</v>
      </c>
      <c r="C16" s="18">
        <v>2</v>
      </c>
      <c r="D16" s="1" t="s">
        <v>99</v>
      </c>
      <c r="E16" s="1" t="s">
        <v>89</v>
      </c>
    </row>
    <row r="17" spans="1:8" x14ac:dyDescent="0.25">
      <c r="A17" s="2" t="s">
        <v>104</v>
      </c>
      <c r="B17" s="70">
        <v>42928</v>
      </c>
      <c r="C17" s="18">
        <v>2</v>
      </c>
      <c r="D17" s="1" t="s">
        <v>95</v>
      </c>
      <c r="E17" s="1" t="s">
        <v>91</v>
      </c>
    </row>
    <row r="18" spans="1:8" x14ac:dyDescent="0.25">
      <c r="A18" s="2" t="s">
        <v>109</v>
      </c>
      <c r="B18" s="70">
        <v>42928</v>
      </c>
      <c r="C18" s="18">
        <v>2</v>
      </c>
      <c r="D18" s="1" t="s">
        <v>95</v>
      </c>
      <c r="E18" s="1" t="s">
        <v>90</v>
      </c>
    </row>
    <row r="19" spans="1:8" x14ac:dyDescent="0.25">
      <c r="A19" s="2" t="s">
        <v>119</v>
      </c>
      <c r="B19" s="70">
        <v>42928</v>
      </c>
      <c r="C19" s="18">
        <v>2</v>
      </c>
      <c r="D19" s="1" t="s">
        <v>99</v>
      </c>
      <c r="E19" s="1" t="s">
        <v>90</v>
      </c>
    </row>
    <row r="20" spans="1:8" x14ac:dyDescent="0.25">
      <c r="A20" s="2" t="s">
        <v>121</v>
      </c>
      <c r="B20" s="70">
        <v>42929</v>
      </c>
      <c r="C20" s="18">
        <v>3</v>
      </c>
      <c r="D20" s="1" t="s">
        <v>95</v>
      </c>
      <c r="E20" s="1" t="s">
        <v>91</v>
      </c>
    </row>
    <row r="21" spans="1:8" x14ac:dyDescent="0.25">
      <c r="A21" s="2" t="s">
        <v>106</v>
      </c>
      <c r="B21" s="70">
        <v>42929</v>
      </c>
      <c r="C21" s="18">
        <v>3</v>
      </c>
      <c r="D21" s="1" t="s">
        <v>95</v>
      </c>
      <c r="E21" s="1" t="s">
        <v>89</v>
      </c>
    </row>
    <row r="22" spans="1:8" x14ac:dyDescent="0.25">
      <c r="A22" s="2" t="s">
        <v>115</v>
      </c>
      <c r="B22" s="70">
        <v>42929</v>
      </c>
      <c r="C22" s="18">
        <v>3</v>
      </c>
      <c r="D22" s="1" t="s">
        <v>99</v>
      </c>
      <c r="E22" s="1" t="s">
        <v>90</v>
      </c>
    </row>
    <row r="23" spans="1:8" x14ac:dyDescent="0.25">
      <c r="E23" s="5"/>
      <c r="F23" s="42"/>
      <c r="G23" s="5"/>
    </row>
    <row r="26" spans="1:8" x14ac:dyDescent="0.25">
      <c r="H26" s="69"/>
    </row>
    <row r="27" spans="1:8" x14ac:dyDescent="0.25">
      <c r="H27" s="69"/>
    </row>
    <row r="28" spans="1:8" x14ac:dyDescent="0.25">
      <c r="H28" s="69"/>
    </row>
    <row r="29" spans="1:8" x14ac:dyDescent="0.25">
      <c r="H29" s="69"/>
    </row>
    <row r="30" spans="1:8" x14ac:dyDescent="0.25">
      <c r="H30" s="69"/>
    </row>
    <row r="31" spans="1:8" x14ac:dyDescent="0.25">
      <c r="H31" s="69"/>
    </row>
    <row r="32" spans="1:8" x14ac:dyDescent="0.25">
      <c r="H32" s="69"/>
    </row>
    <row r="33" spans="8:8" x14ac:dyDescent="0.25">
      <c r="H33" s="69"/>
    </row>
    <row r="34" spans="8:8" x14ac:dyDescent="0.25">
      <c r="H34" s="69"/>
    </row>
    <row r="35" spans="8:8" x14ac:dyDescent="0.25">
      <c r="H35" s="69"/>
    </row>
    <row r="36" spans="8:8" x14ac:dyDescent="0.25">
      <c r="H36" s="69"/>
    </row>
    <row r="37" spans="8:8" x14ac:dyDescent="0.25">
      <c r="H37" s="69"/>
    </row>
    <row r="38" spans="8:8" x14ac:dyDescent="0.25">
      <c r="H38" s="69"/>
    </row>
    <row r="39" spans="8:8" x14ac:dyDescent="0.25">
      <c r="H39" s="69"/>
    </row>
    <row r="40" spans="8:8" x14ac:dyDescent="0.25">
      <c r="H40" s="69"/>
    </row>
    <row r="41" spans="8:8" x14ac:dyDescent="0.25">
      <c r="H41" s="69"/>
    </row>
    <row r="42" spans="8:8" x14ac:dyDescent="0.25">
      <c r="H42" s="69"/>
    </row>
    <row r="43" spans="8:8" x14ac:dyDescent="0.25">
      <c r="H43" s="69"/>
    </row>
    <row r="44" spans="8:8" x14ac:dyDescent="0.25">
      <c r="H44" s="69"/>
    </row>
    <row r="45" spans="8:8" x14ac:dyDescent="0.25">
      <c r="H45" s="69"/>
    </row>
    <row r="46" spans="8:8" x14ac:dyDescent="0.25">
      <c r="H46" s="69"/>
    </row>
  </sheetData>
  <sortState ref="A2:F46">
    <sortCondition ref="F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abSelected="1" workbookViewId="0">
      <selection activeCell="F17" sqref="F17"/>
    </sheetView>
  </sheetViews>
  <sheetFormatPr defaultRowHeight="15" x14ac:dyDescent="0.25"/>
  <cols>
    <col min="1" max="1" width="7.28515625" style="23" customWidth="1"/>
    <col min="2" max="2" width="15.28515625" style="44" customWidth="1"/>
    <col min="3" max="3" width="14.85546875" style="44" customWidth="1"/>
    <col min="4" max="4" width="14.85546875" customWidth="1"/>
    <col min="5" max="5" width="26" bestFit="1" customWidth="1"/>
    <col min="6" max="6" width="11.5703125" customWidth="1"/>
    <col min="7" max="8" width="11.140625" customWidth="1"/>
    <col min="9" max="9" width="18.42578125" customWidth="1"/>
    <col min="10" max="14" width="16.42578125" customWidth="1"/>
    <col min="15" max="15" width="25.42578125" style="81" customWidth="1"/>
    <col min="16" max="16" width="16.42578125" customWidth="1"/>
  </cols>
  <sheetData>
    <row r="1" spans="1:16" ht="15.75" thickTop="1" x14ac:dyDescent="0.25">
      <c r="A1" s="68" t="s">
        <v>153</v>
      </c>
      <c r="B1" s="72" t="s">
        <v>137</v>
      </c>
      <c r="C1" s="72" t="s">
        <v>138</v>
      </c>
      <c r="D1" s="68" t="s">
        <v>142</v>
      </c>
      <c r="E1" s="73" t="s">
        <v>143</v>
      </c>
      <c r="F1" s="68" t="s">
        <v>144</v>
      </c>
      <c r="G1" s="68" t="s">
        <v>93</v>
      </c>
      <c r="H1" s="68" t="s">
        <v>152</v>
      </c>
      <c r="I1" s="68" t="s">
        <v>139</v>
      </c>
      <c r="J1" s="68" t="s">
        <v>140</v>
      </c>
      <c r="K1" s="68" t="s">
        <v>141</v>
      </c>
      <c r="L1" s="68" t="s">
        <v>145</v>
      </c>
      <c r="M1" s="68" t="s">
        <v>164</v>
      </c>
      <c r="N1" s="68" t="s">
        <v>146</v>
      </c>
      <c r="O1" s="80" t="s">
        <v>155</v>
      </c>
      <c r="P1" s="68"/>
    </row>
    <row r="2" spans="1:16" x14ac:dyDescent="0.25">
      <c r="A2" s="1">
        <v>1</v>
      </c>
      <c r="B2" s="36" t="s">
        <v>147</v>
      </c>
      <c r="C2" s="71" t="s">
        <v>148</v>
      </c>
      <c r="D2" s="70" t="s">
        <v>149</v>
      </c>
      <c r="E2" s="2" t="s">
        <v>150</v>
      </c>
      <c r="F2" s="18" t="s">
        <v>151</v>
      </c>
      <c r="G2" s="1" t="s">
        <v>95</v>
      </c>
      <c r="H2" s="1">
        <v>92</v>
      </c>
      <c r="I2" s="1">
        <v>8</v>
      </c>
      <c r="J2" s="1">
        <v>6</v>
      </c>
      <c r="K2" s="1">
        <v>0</v>
      </c>
      <c r="L2" s="1">
        <v>2</v>
      </c>
      <c r="M2" s="1">
        <v>0</v>
      </c>
      <c r="N2" s="1">
        <v>0</v>
      </c>
      <c r="O2" s="79">
        <v>42942.567210648151</v>
      </c>
      <c r="P2" s="1"/>
    </row>
    <row r="3" spans="1:16" x14ac:dyDescent="0.25">
      <c r="A3" s="1">
        <v>2</v>
      </c>
      <c r="B3" s="36" t="s">
        <v>75</v>
      </c>
      <c r="C3" s="71" t="s">
        <v>160</v>
      </c>
      <c r="D3" s="70" t="s">
        <v>161</v>
      </c>
      <c r="E3" s="2" t="s">
        <v>162</v>
      </c>
      <c r="F3" s="18" t="s">
        <v>163</v>
      </c>
      <c r="G3" s="1" t="s">
        <v>95</v>
      </c>
      <c r="H3" s="1">
        <v>92</v>
      </c>
      <c r="I3" s="1">
        <v>4</v>
      </c>
      <c r="J3" s="1">
        <v>5</v>
      </c>
      <c r="K3" s="1">
        <v>0</v>
      </c>
      <c r="L3" s="1">
        <v>2</v>
      </c>
      <c r="M3" s="1">
        <v>1</v>
      </c>
      <c r="N3" s="1">
        <v>0</v>
      </c>
      <c r="O3" s="79">
        <v>42942.716666666667</v>
      </c>
      <c r="P3" s="1"/>
    </row>
    <row r="4" spans="1:16" x14ac:dyDescent="0.25">
      <c r="A4" s="1">
        <v>3</v>
      </c>
      <c r="B4" s="36" t="s">
        <v>165</v>
      </c>
      <c r="C4" s="71" t="s">
        <v>166</v>
      </c>
      <c r="D4" s="70" t="s">
        <v>167</v>
      </c>
      <c r="E4" s="2" t="s">
        <v>168</v>
      </c>
      <c r="F4" s="18" t="s">
        <v>151</v>
      </c>
      <c r="G4" s="1" t="s">
        <v>99</v>
      </c>
      <c r="H4" s="1">
        <v>88</v>
      </c>
      <c r="I4" s="1">
        <v>0</v>
      </c>
      <c r="J4" s="1">
        <v>6</v>
      </c>
      <c r="K4" s="1">
        <v>0</v>
      </c>
      <c r="L4" s="1">
        <v>0</v>
      </c>
      <c r="M4" s="1">
        <v>0</v>
      </c>
      <c r="N4" s="1">
        <v>0</v>
      </c>
      <c r="O4" s="79">
        <v>42940.336805497682</v>
      </c>
      <c r="P4" s="1"/>
    </row>
    <row r="5" spans="1:16" x14ac:dyDescent="0.25">
      <c r="A5" s="1">
        <v>4</v>
      </c>
      <c r="B5" s="36" t="s">
        <v>169</v>
      </c>
      <c r="C5" s="71" t="s">
        <v>170</v>
      </c>
      <c r="D5" s="70" t="s">
        <v>171</v>
      </c>
      <c r="E5" t="s">
        <v>172</v>
      </c>
      <c r="F5" s="18" t="s">
        <v>163</v>
      </c>
      <c r="G5" s="1" t="s">
        <v>99</v>
      </c>
      <c r="H5" s="1">
        <v>92</v>
      </c>
      <c r="I5" s="1">
        <v>8</v>
      </c>
      <c r="J5" s="1">
        <v>6</v>
      </c>
      <c r="K5" s="1">
        <v>0</v>
      </c>
      <c r="L5" s="1">
        <v>2</v>
      </c>
      <c r="M5" s="1">
        <v>0</v>
      </c>
      <c r="N5" s="1">
        <v>0</v>
      </c>
      <c r="O5" s="79">
        <v>42941.354166666664</v>
      </c>
      <c r="P5" s="1"/>
    </row>
    <row r="6" spans="1:16" x14ac:dyDescent="0.25">
      <c r="A6" s="1"/>
      <c r="B6" s="36"/>
      <c r="C6" s="71"/>
      <c r="D6" s="70"/>
      <c r="E6" s="70"/>
      <c r="F6" s="18"/>
      <c r="G6" s="1"/>
      <c r="H6" s="1"/>
      <c r="I6" s="1"/>
      <c r="J6" s="1"/>
      <c r="K6" s="1"/>
      <c r="L6" s="1"/>
      <c r="M6" s="1"/>
      <c r="N6" s="1"/>
      <c r="O6" s="79"/>
      <c r="P6" s="1"/>
    </row>
    <row r="7" spans="1:16" x14ac:dyDescent="0.25">
      <c r="A7" s="1"/>
      <c r="B7" s="36"/>
      <c r="C7" s="71"/>
      <c r="D7" s="70"/>
      <c r="E7" s="70"/>
      <c r="F7" s="18"/>
      <c r="G7" s="1"/>
      <c r="H7" s="1"/>
      <c r="I7" s="1"/>
      <c r="J7" s="1"/>
      <c r="K7" s="1"/>
      <c r="L7" s="1"/>
      <c r="M7" s="1"/>
      <c r="N7" s="1"/>
      <c r="O7" s="79"/>
      <c r="P7" s="1"/>
    </row>
    <row r="8" spans="1:16" x14ac:dyDescent="0.25">
      <c r="A8" s="1"/>
      <c r="B8" s="36"/>
      <c r="C8" s="71"/>
      <c r="D8" s="70"/>
      <c r="E8" s="70"/>
      <c r="F8" s="18"/>
      <c r="G8" s="1"/>
      <c r="H8" s="1"/>
      <c r="I8" s="1"/>
      <c r="J8" s="1"/>
      <c r="K8" s="1"/>
      <c r="L8" s="1"/>
      <c r="M8" s="1"/>
      <c r="N8" s="1"/>
      <c r="O8" s="79"/>
      <c r="P8" s="1"/>
    </row>
    <row r="9" spans="1:16" x14ac:dyDescent="0.25">
      <c r="A9" s="1"/>
      <c r="B9" s="36"/>
      <c r="C9" s="71"/>
      <c r="D9" s="70"/>
      <c r="E9" s="70"/>
      <c r="F9" s="18"/>
      <c r="G9" s="1"/>
      <c r="H9" s="1"/>
      <c r="I9" s="1"/>
      <c r="J9" s="1"/>
      <c r="K9" s="1"/>
      <c r="L9" s="1"/>
      <c r="M9" s="1"/>
      <c r="N9" s="1"/>
      <c r="O9" s="79"/>
      <c r="P9" s="1"/>
    </row>
    <row r="10" spans="1:16" x14ac:dyDescent="0.25">
      <c r="A10" s="1"/>
      <c r="B10" s="36"/>
      <c r="C10" s="71"/>
      <c r="D10" s="70"/>
      <c r="E10" s="70"/>
      <c r="F10" s="18"/>
      <c r="G10" s="1"/>
      <c r="H10" s="1"/>
      <c r="I10" s="1"/>
      <c r="J10" s="1"/>
      <c r="K10" s="1"/>
      <c r="L10" s="1"/>
      <c r="M10" s="1"/>
      <c r="N10" s="1"/>
      <c r="O10" s="79"/>
      <c r="P10" s="1"/>
    </row>
    <row r="11" spans="1:16" x14ac:dyDescent="0.25">
      <c r="A11" s="1"/>
      <c r="B11" s="36"/>
      <c r="C11" s="71"/>
      <c r="D11" s="70"/>
      <c r="E11" s="70"/>
      <c r="F11" s="18"/>
      <c r="G11" s="1"/>
      <c r="H11" s="1"/>
      <c r="I11" s="1"/>
      <c r="J11" s="1"/>
      <c r="K11" s="1"/>
      <c r="L11" s="1"/>
      <c r="M11" s="1"/>
      <c r="N11" s="1"/>
      <c r="O11" s="79"/>
      <c r="P11" s="1"/>
    </row>
    <row r="12" spans="1:16" x14ac:dyDescent="0.25">
      <c r="A12" s="1"/>
      <c r="B12" s="36"/>
      <c r="C12" s="71"/>
      <c r="D12" s="70"/>
      <c r="E12" s="70"/>
      <c r="F12" s="18"/>
      <c r="G12" s="1"/>
      <c r="H12" s="1"/>
      <c r="I12" s="1"/>
      <c r="J12" s="1"/>
      <c r="K12" s="1"/>
      <c r="L12" s="1"/>
      <c r="M12" s="1"/>
      <c r="N12" s="1"/>
      <c r="O12" s="79"/>
      <c r="P12" s="1"/>
    </row>
    <row r="13" spans="1:16" x14ac:dyDescent="0.25">
      <c r="A13" s="1"/>
      <c r="B13" s="36"/>
      <c r="C13" s="71"/>
      <c r="D13" s="70"/>
      <c r="E13" s="70">
        <v>18</v>
      </c>
      <c r="F13" s="18" t="s">
        <v>95</v>
      </c>
      <c r="G13" s="1"/>
      <c r="H13" s="1"/>
      <c r="I13" s="1"/>
      <c r="J13" s="1"/>
      <c r="K13" s="1"/>
      <c r="L13" s="1"/>
      <c r="M13" s="1"/>
      <c r="N13" s="1"/>
      <c r="O13" s="79"/>
      <c r="P13" s="1"/>
    </row>
    <row r="14" spans="1:16" x14ac:dyDescent="0.25">
      <c r="A14" s="1"/>
      <c r="B14" s="36"/>
      <c r="C14" s="71"/>
      <c r="D14" s="70"/>
      <c r="E14" s="70">
        <v>21</v>
      </c>
      <c r="F14" s="18" t="s">
        <v>99</v>
      </c>
      <c r="G14" s="1"/>
      <c r="H14" s="1"/>
      <c r="I14" s="1"/>
      <c r="J14" s="1"/>
      <c r="K14" s="1"/>
      <c r="L14" s="1"/>
      <c r="M14" s="1"/>
      <c r="N14" s="1"/>
      <c r="O14" s="79"/>
      <c r="P14" s="1"/>
    </row>
    <row r="15" spans="1:16" x14ac:dyDescent="0.25">
      <c r="A15" s="1"/>
      <c r="B15" s="36"/>
      <c r="C15" s="71"/>
      <c r="D15" s="70"/>
      <c r="E15" s="70">
        <v>31</v>
      </c>
      <c r="F15" s="18" t="s">
        <v>99</v>
      </c>
      <c r="G15" s="1"/>
      <c r="H15" s="1"/>
      <c r="I15" s="1"/>
      <c r="J15" s="1"/>
      <c r="K15" s="1"/>
      <c r="L15" s="1"/>
      <c r="M15" s="1"/>
      <c r="N15" s="1"/>
      <c r="O15" s="79"/>
      <c r="P15" s="1"/>
    </row>
    <row r="16" spans="1:16" x14ac:dyDescent="0.25">
      <c r="A16" s="1"/>
      <c r="B16" s="36"/>
      <c r="C16" s="71"/>
      <c r="D16" s="70"/>
      <c r="E16" s="70">
        <v>20</v>
      </c>
      <c r="F16" s="18" t="s">
        <v>95</v>
      </c>
      <c r="G16" s="1"/>
      <c r="H16" s="1"/>
      <c r="I16" s="1"/>
      <c r="J16" s="1"/>
      <c r="K16" s="1"/>
      <c r="L16" s="1"/>
      <c r="M16" s="1"/>
      <c r="N16" s="1"/>
      <c r="O16" s="79"/>
      <c r="P16" s="1"/>
    </row>
    <row r="17" spans="1:16" x14ac:dyDescent="0.25">
      <c r="A17" s="1"/>
      <c r="B17" s="36"/>
      <c r="C17" s="71"/>
      <c r="D17" s="70"/>
      <c r="E17" s="70">
        <v>20</v>
      </c>
      <c r="F17" s="18" t="s">
        <v>95</v>
      </c>
      <c r="G17" s="1"/>
      <c r="H17" s="1"/>
      <c r="I17" s="1"/>
      <c r="J17" s="1"/>
      <c r="K17" s="1"/>
      <c r="L17" s="1"/>
      <c r="M17" s="1"/>
      <c r="N17" s="1"/>
      <c r="O17" s="79"/>
      <c r="P17" s="1"/>
    </row>
    <row r="18" spans="1:16" x14ac:dyDescent="0.25">
      <c r="A18" s="1"/>
      <c r="B18" s="36"/>
      <c r="C18" s="71"/>
      <c r="D18" s="70"/>
      <c r="E18" s="70"/>
      <c r="F18" s="18"/>
      <c r="G18" s="1"/>
      <c r="H18" s="1"/>
      <c r="I18" s="1"/>
      <c r="J18" s="1"/>
      <c r="K18" s="1"/>
      <c r="L18" s="1"/>
      <c r="M18" s="1"/>
      <c r="N18" s="1"/>
      <c r="O18" s="79"/>
      <c r="P18" s="1"/>
    </row>
    <row r="19" spans="1:16" x14ac:dyDescent="0.25">
      <c r="A19" s="1"/>
      <c r="B19" s="36"/>
      <c r="C19" s="71"/>
      <c r="D19" s="70"/>
      <c r="E19" s="70"/>
      <c r="F19" s="18"/>
      <c r="G19" s="1"/>
      <c r="H19" s="1"/>
      <c r="I19" s="1"/>
      <c r="J19" s="1"/>
      <c r="K19" s="1"/>
      <c r="L19" s="1"/>
      <c r="M19" s="1"/>
      <c r="N19" s="1"/>
      <c r="O19" s="79"/>
      <c r="P19" s="1"/>
    </row>
    <row r="20" spans="1:16" x14ac:dyDescent="0.25">
      <c r="A20" s="1"/>
      <c r="B20" s="36"/>
      <c r="C20" s="71"/>
      <c r="D20" s="70"/>
      <c r="E20" s="70"/>
      <c r="F20" s="18"/>
      <c r="G20" s="1"/>
      <c r="H20" s="1"/>
      <c r="I20" s="1"/>
      <c r="J20" s="1"/>
      <c r="K20" s="1"/>
      <c r="L20" s="1"/>
      <c r="M20" s="1"/>
      <c r="N20" s="1"/>
      <c r="O20" s="79"/>
      <c r="P20" s="1"/>
    </row>
    <row r="21" spans="1:16" x14ac:dyDescent="0.25">
      <c r="A21" s="1"/>
      <c r="B21" s="36"/>
      <c r="C21" s="71"/>
      <c r="D21" s="70"/>
      <c r="E21" s="70"/>
      <c r="F21" s="18"/>
      <c r="G21" s="1"/>
      <c r="H21" s="1"/>
      <c r="I21" s="1"/>
      <c r="J21" s="1"/>
      <c r="K21" s="1"/>
      <c r="L21" s="1"/>
      <c r="M21" s="1"/>
      <c r="N21" s="1"/>
      <c r="O21" s="79"/>
      <c r="P21" s="1"/>
    </row>
    <row r="22" spans="1:16" x14ac:dyDescent="0.25">
      <c r="A22" s="1"/>
      <c r="B22" s="36"/>
      <c r="C22" s="71"/>
      <c r="D22" s="70"/>
      <c r="E22" s="70"/>
      <c r="F22" s="18"/>
      <c r="G22" s="1"/>
      <c r="H22" s="1"/>
      <c r="I22" s="1"/>
      <c r="J22" s="1"/>
      <c r="K22" s="1"/>
      <c r="L22" s="1"/>
      <c r="M22" s="1"/>
      <c r="N22" s="1"/>
      <c r="O22" s="79"/>
      <c r="P22"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Working</vt:lpstr>
      <vt:lpstr>Scenarios</vt:lpstr>
      <vt:lpstr>Sheet2</vt:lpstr>
      <vt:lpstr>Sheet14</vt:lpstr>
      <vt:lpstr>Sheet1</vt:lpstr>
      <vt:lpstr>SS OT Report</vt:lpstr>
      <vt:lpstr>SS Shift Report</vt:lpstr>
      <vt:lpstr>EE OT Submissions Report</vt:lpstr>
      <vt:lpstr>Employee</vt:lpstr>
      <vt:lpstr>Overtime Slot</vt:lpstr>
      <vt:lpstr>Overtime Submissions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Hadden</dc:creator>
  <cp:lastModifiedBy>Justin Hadden</cp:lastModifiedBy>
  <dcterms:created xsi:type="dcterms:W3CDTF">2017-06-14T13:14:49Z</dcterms:created>
  <dcterms:modified xsi:type="dcterms:W3CDTF">2017-07-13T15:30:14Z</dcterms:modified>
</cp:coreProperties>
</file>