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Masters/Model_Training/"/>
    </mc:Choice>
  </mc:AlternateContent>
  <xr:revisionPtr revIDLastSave="877" documentId="8_{7CE6434D-CA7C-49D5-8E95-82A1A194AD14}" xr6:coauthVersionLast="47" xr6:coauthVersionMax="47" xr10:uidLastSave="{D367DC6A-C69B-484F-B6F5-6C7AA4FAA77F}"/>
  <bookViews>
    <workbookView xWindow="-105" yWindow="0" windowWidth="26010" windowHeight="20985" activeTab="1" xr2:uid="{A04CA6AB-54A3-4288-A024-3D44DC273085}"/>
  </bookViews>
  <sheets>
    <sheet name="template" sheetId="16" r:id="rId1"/>
    <sheet name="Sheet1" sheetId="23" r:id="rId2"/>
    <sheet name="Sum" sheetId="1" r:id="rId3"/>
    <sheet name="f_d16r_d256r_d64r_d10s" sheetId="22" r:id="rId4"/>
    <sheet name="f_d16r_d64r_d64r_d10s" sheetId="21" r:id="rId5"/>
    <sheet name="f_d16r_drop05_d64r_d10s" sheetId="20" r:id="rId6"/>
    <sheet name="f_d16r_norm_d64r_d10s" sheetId="19" r:id="rId7"/>
    <sheet name="f_d16r_r_2mp4_f_d64r_d10s" sheetId="18" r:id="rId8"/>
    <sheet name="f_d16r_r_2mp1_f_d64r_d10s" sheetId="17" r:id="rId9"/>
    <sheet name="f_d16r_r_2cdepthr_f_d64r_d10s" sheetId="3" r:id="rId10"/>
    <sheet name="f_d16r_r_2cnn16_f_d64r_d10s" sheetId="15" r:id="rId11"/>
    <sheet name="f_d16r_r_2cnn_f_d64r_d10s" sheetId="14" r:id="rId12"/>
    <sheet name="f_d16r_r_2p1_f_d64r_d10s" sheetId="13" r:id="rId13"/>
    <sheet name="f_d16r_r_2p2_f_d64r_d10s" sheetId="12" r:id="rId14"/>
    <sheet name="f_d16r_r_2p4_f_d64r_d10s" sheetId="11" r:id="rId15"/>
    <sheet name="f_d16r_d16s_d64r_d10s" sheetId="9" r:id="rId16"/>
    <sheet name="f_d16r_d16r_d64r_d10s" sheetId="8" r:id="rId17"/>
    <sheet name="f_d16r_f_d64r_d10s" sheetId="7" r:id="rId18"/>
    <sheet name="f_d16r_d64r_d10s" sheetId="4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Q15" i="1"/>
  <c r="Q16" i="1"/>
  <c r="Q17" i="1"/>
  <c r="Q18" i="1"/>
  <c r="Q19" i="1"/>
  <c r="P15" i="1"/>
  <c r="P16" i="1"/>
  <c r="P17" i="1"/>
  <c r="P18" i="1"/>
  <c r="P19" i="1"/>
  <c r="O15" i="1"/>
  <c r="O16" i="1"/>
  <c r="O17" i="1"/>
  <c r="O18" i="1"/>
  <c r="O19" i="1"/>
  <c r="N15" i="1"/>
  <c r="N16" i="1"/>
  <c r="N17" i="1"/>
  <c r="N18" i="1"/>
  <c r="N19" i="1"/>
  <c r="K3" i="11"/>
  <c r="K3" i="8"/>
  <c r="K3" i="22"/>
  <c r="L21" i="1"/>
  <c r="F10" i="22"/>
  <c r="F9" i="22"/>
  <c r="F8" i="22"/>
  <c r="F7" i="22"/>
  <c r="F6" i="22"/>
  <c r="G3" i="22" s="1"/>
  <c r="H21" i="1" s="1"/>
  <c r="H3" i="22"/>
  <c r="I21" i="1" s="1"/>
  <c r="K3" i="21"/>
  <c r="H20" i="1"/>
  <c r="I20" i="1"/>
  <c r="L20" i="1"/>
  <c r="F10" i="21"/>
  <c r="F9" i="21"/>
  <c r="F8" i="21"/>
  <c r="F7" i="21"/>
  <c r="F6" i="21"/>
  <c r="G3" i="21" s="1"/>
  <c r="H3" i="21"/>
  <c r="H22" i="1"/>
  <c r="I22" i="1"/>
  <c r="L22" i="1"/>
  <c r="F10" i="20"/>
  <c r="F9" i="20"/>
  <c r="F8" i="20"/>
  <c r="F7" i="20"/>
  <c r="F6" i="20"/>
  <c r="G3" i="20" s="1"/>
  <c r="H3" i="20"/>
  <c r="M19" i="1"/>
  <c r="R19" i="1"/>
  <c r="S19" i="1"/>
  <c r="T19" i="1"/>
  <c r="U19" i="1"/>
  <c r="H14" i="1"/>
  <c r="I14" i="1"/>
  <c r="L14" i="1"/>
  <c r="F10" i="19"/>
  <c r="F9" i="19"/>
  <c r="F8" i="19"/>
  <c r="F7" i="19"/>
  <c r="F6" i="19"/>
  <c r="G3" i="19" s="1"/>
  <c r="H3" i="19"/>
  <c r="L12" i="1"/>
  <c r="F10" i="18"/>
  <c r="F9" i="18"/>
  <c r="F8" i="18"/>
  <c r="F7" i="18"/>
  <c r="F6" i="18"/>
  <c r="G3" i="18" s="1"/>
  <c r="H12" i="1" s="1"/>
  <c r="H3" i="18"/>
  <c r="I12" i="1" s="1"/>
  <c r="L13" i="1"/>
  <c r="F10" i="17"/>
  <c r="F9" i="17"/>
  <c r="F8" i="17"/>
  <c r="F7" i="17"/>
  <c r="F6" i="17"/>
  <c r="G3" i="17" s="1"/>
  <c r="H13" i="1" s="1"/>
  <c r="K3" i="17"/>
  <c r="H3" i="17"/>
  <c r="I13" i="1" s="1"/>
  <c r="F10" i="16"/>
  <c r="F9" i="16"/>
  <c r="F8" i="16"/>
  <c r="F7" i="16"/>
  <c r="F6" i="16"/>
  <c r="G3" i="16" s="1"/>
  <c r="H3" i="16"/>
  <c r="H23" i="1"/>
  <c r="I23" i="1"/>
  <c r="L23" i="1"/>
  <c r="K3" i="3"/>
  <c r="K3" i="14"/>
  <c r="K3" i="9"/>
  <c r="H3" i="1"/>
  <c r="I3" i="1"/>
  <c r="L3" i="1"/>
  <c r="H4" i="1"/>
  <c r="I4" i="1"/>
  <c r="L4" i="1"/>
  <c r="H5" i="1"/>
  <c r="I5" i="1"/>
  <c r="L5" i="1"/>
  <c r="H6" i="1"/>
  <c r="I6" i="1"/>
  <c r="L6" i="1"/>
  <c r="H7" i="1"/>
  <c r="I7" i="1"/>
  <c r="L7" i="1"/>
  <c r="H8" i="1"/>
  <c r="I8" i="1"/>
  <c r="L8" i="1"/>
  <c r="H9" i="1"/>
  <c r="I9" i="1"/>
  <c r="L9" i="1"/>
  <c r="H10" i="1"/>
  <c r="I10" i="1"/>
  <c r="L10" i="1"/>
  <c r="H11" i="1"/>
  <c r="I11" i="1"/>
  <c r="L11" i="1"/>
  <c r="K3" i="15"/>
  <c r="M15" i="1"/>
  <c r="M16" i="1"/>
  <c r="M17" i="1"/>
  <c r="M18" i="1"/>
  <c r="F10" i="15"/>
  <c r="F9" i="15"/>
  <c r="F8" i="15"/>
  <c r="F7" i="15"/>
  <c r="F6" i="15"/>
  <c r="G3" i="15" s="1"/>
  <c r="H3" i="15"/>
  <c r="F10" i="14"/>
  <c r="F9" i="14"/>
  <c r="F8" i="14"/>
  <c r="F7" i="14"/>
  <c r="F6" i="14"/>
  <c r="G3" i="14" s="1"/>
  <c r="H3" i="14"/>
  <c r="F10" i="13"/>
  <c r="F9" i="13"/>
  <c r="F8" i="13"/>
  <c r="F7" i="13"/>
  <c r="F6" i="13"/>
  <c r="G3" i="13" s="1"/>
  <c r="H3" i="13"/>
  <c r="F10" i="12"/>
  <c r="F9" i="12"/>
  <c r="F8" i="12"/>
  <c r="F7" i="12"/>
  <c r="F6" i="12"/>
  <c r="G3" i="12" s="1"/>
  <c r="H3" i="12"/>
  <c r="F10" i="11"/>
  <c r="F9" i="11"/>
  <c r="F8" i="11"/>
  <c r="F7" i="11"/>
  <c r="F6" i="11"/>
  <c r="G3" i="11" s="1"/>
  <c r="H3" i="11"/>
  <c r="F10" i="9"/>
  <c r="F9" i="9"/>
  <c r="F8" i="9"/>
  <c r="F7" i="9"/>
  <c r="F6" i="9"/>
  <c r="G3" i="9" s="1"/>
  <c r="H3" i="9"/>
  <c r="F10" i="8"/>
  <c r="F9" i="8"/>
  <c r="F8" i="8"/>
  <c r="F7" i="8"/>
  <c r="F6" i="8"/>
  <c r="G3" i="8" s="1"/>
  <c r="H3" i="8"/>
  <c r="R15" i="1"/>
  <c r="R16" i="1"/>
  <c r="R17" i="1"/>
  <c r="R18" i="1"/>
  <c r="F10" i="7"/>
  <c r="F9" i="7"/>
  <c r="F8" i="7"/>
  <c r="F7" i="7"/>
  <c r="F6" i="7"/>
  <c r="G3" i="7" s="1"/>
  <c r="H3" i="7"/>
  <c r="F10" i="4"/>
  <c r="F9" i="4"/>
  <c r="F8" i="4"/>
  <c r="F7" i="4"/>
  <c r="F6" i="4"/>
  <c r="G3" i="4" s="1"/>
  <c r="H3" i="4"/>
  <c r="F10" i="3"/>
  <c r="F9" i="3"/>
  <c r="F8" i="3"/>
  <c r="F7" i="3"/>
  <c r="F6" i="3"/>
  <c r="G3" i="3" s="1"/>
  <c r="H3" i="3"/>
  <c r="U17" i="1"/>
  <c r="T17" i="1"/>
  <c r="S17" i="1"/>
  <c r="U18" i="1"/>
  <c r="T18" i="1"/>
  <c r="S18" i="1"/>
  <c r="U16" i="1"/>
  <c r="T16" i="1"/>
  <c r="S16" i="1"/>
  <c r="U15" i="1"/>
  <c r="T15" i="1"/>
  <c r="S15" i="1"/>
  <c r="J3" i="16" a="1"/>
  <c r="I3" i="16" a="1"/>
  <c r="F3" i="16" a="1"/>
  <c r="E3" i="16" a="1"/>
  <c r="F3" i="19" a="1"/>
  <c r="F3" i="7" a="1"/>
  <c r="J3" i="19" a="1"/>
  <c r="E3" i="11" a="1"/>
  <c r="J3" i="3" a="1"/>
  <c r="J3" i="18" a="1"/>
  <c r="J3" i="9" a="1"/>
  <c r="F3" i="17" a="1"/>
  <c r="F3" i="18" a="1"/>
  <c r="F3" i="9" a="1"/>
  <c r="J3" i="15" a="1"/>
  <c r="I3" i="18" a="1"/>
  <c r="I3" i="9" a="1"/>
  <c r="J3" i="8" a="1"/>
  <c r="I3" i="8" a="1"/>
  <c r="E3" i="8" a="1"/>
  <c r="E3" i="18" a="1"/>
  <c r="E3" i="9" a="1"/>
  <c r="F3" i="15" a="1"/>
  <c r="E3" i="17" a="1"/>
  <c r="I3" i="17" a="1"/>
  <c r="J3" i="7" a="1"/>
  <c r="I3" i="14" a="1"/>
  <c r="J3" i="17" a="1"/>
  <c r="F3" i="8" a="1"/>
  <c r="I3" i="4" a="1"/>
  <c r="J3" i="13" a="1"/>
  <c r="I3" i="3" a="1"/>
  <c r="F3" i="14" a="1"/>
  <c r="F3" i="4" a="1"/>
  <c r="E3" i="15" a="1"/>
  <c r="I3" i="15" a="1"/>
  <c r="E3" i="22" a="1"/>
  <c r="F3" i="22" a="1"/>
  <c r="J3" i="22" a="1"/>
  <c r="J3" i="14" a="1"/>
  <c r="I3" i="22" a="1"/>
  <c r="E3" i="14" a="1"/>
  <c r="E3" i="21" a="1"/>
  <c r="J3" i="21" a="1"/>
  <c r="I3" i="13" a="1"/>
  <c r="E3" i="13" a="1"/>
  <c r="I3" i="21" a="1"/>
  <c r="F3" i="13" a="1"/>
  <c r="F3" i="21" a="1"/>
  <c r="F3" i="20" a="1"/>
  <c r="J3" i="12" a="1"/>
  <c r="F3" i="3" a="1"/>
  <c r="E3" i="20" a="1"/>
  <c r="I3" i="12" a="1"/>
  <c r="E3" i="4" a="1"/>
  <c r="J3" i="20" a="1"/>
  <c r="F3" i="12" a="1"/>
  <c r="E3" i="3" a="1"/>
  <c r="I3" i="20" a="1"/>
  <c r="E3" i="12" a="1"/>
  <c r="E3" i="7" a="1"/>
  <c r="I3" i="19" a="1"/>
  <c r="J3" i="11" a="1"/>
  <c r="I3" i="11" a="1"/>
  <c r="I3" i="7" a="1"/>
  <c r="J3" i="4" a="1"/>
  <c r="E3" i="19" a="1"/>
  <c r="F3" i="11" a="1"/>
  <c r="M20" i="1" l="1"/>
  <c r="R21" i="1"/>
  <c r="M21" i="1"/>
  <c r="I3" i="22"/>
  <c r="J3" i="22"/>
  <c r="F3" i="22"/>
  <c r="E3" i="22"/>
  <c r="R20" i="1"/>
  <c r="R22" i="1"/>
  <c r="M22" i="1"/>
  <c r="F3" i="21"/>
  <c r="I3" i="21"/>
  <c r="J3" i="21"/>
  <c r="E3" i="21"/>
  <c r="I3" i="20"/>
  <c r="J3" i="20"/>
  <c r="E3" i="20"/>
  <c r="F3" i="20"/>
  <c r="R14" i="1"/>
  <c r="M23" i="1"/>
  <c r="R23" i="1"/>
  <c r="M14" i="1"/>
  <c r="J3" i="19"/>
  <c r="F3" i="19"/>
  <c r="E3" i="19"/>
  <c r="I3" i="19"/>
  <c r="M12" i="1"/>
  <c r="R12" i="1"/>
  <c r="E3" i="18"/>
  <c r="I3" i="18"/>
  <c r="F3" i="18"/>
  <c r="J3" i="18"/>
  <c r="R13" i="1"/>
  <c r="M13" i="1"/>
  <c r="F3" i="17"/>
  <c r="I3" i="17"/>
  <c r="J3" i="17"/>
  <c r="E3" i="17"/>
  <c r="M10" i="1"/>
  <c r="R5" i="1"/>
  <c r="E3" i="16"/>
  <c r="F3" i="16"/>
  <c r="I3" i="16"/>
  <c r="J3" i="16"/>
  <c r="M9" i="1"/>
  <c r="R4" i="1"/>
  <c r="M11" i="1"/>
  <c r="R7" i="1"/>
  <c r="M8" i="1"/>
  <c r="M6" i="1"/>
  <c r="M7" i="1"/>
  <c r="M5" i="1"/>
  <c r="M4" i="1"/>
  <c r="R11" i="1"/>
  <c r="R10" i="1"/>
  <c r="I3" i="15"/>
  <c r="E3" i="15"/>
  <c r="F3" i="15"/>
  <c r="J3" i="15"/>
  <c r="E3" i="14"/>
  <c r="J3" i="14"/>
  <c r="F3" i="14"/>
  <c r="I3" i="14"/>
  <c r="R9" i="1"/>
  <c r="E3" i="13"/>
  <c r="F3" i="13"/>
  <c r="I3" i="13"/>
  <c r="J3" i="13"/>
  <c r="R8" i="1"/>
  <c r="E3" i="12"/>
  <c r="F3" i="12"/>
  <c r="I3" i="12"/>
  <c r="J3" i="12"/>
  <c r="E3" i="11"/>
  <c r="F3" i="11"/>
  <c r="I3" i="11"/>
  <c r="J3" i="11"/>
  <c r="R3" i="1"/>
  <c r="E3" i="9"/>
  <c r="I3" i="9"/>
  <c r="F3" i="9"/>
  <c r="J3" i="9"/>
  <c r="R6" i="1"/>
  <c r="E3" i="8"/>
  <c r="I3" i="8"/>
  <c r="F3" i="8"/>
  <c r="J3" i="8"/>
  <c r="E3" i="7"/>
  <c r="F3" i="7"/>
  <c r="I3" i="7"/>
  <c r="J3" i="7"/>
  <c r="E3" i="4"/>
  <c r="J3" i="4"/>
  <c r="F3" i="4"/>
  <c r="I3" i="4"/>
  <c r="E3" i="3"/>
  <c r="I3" i="3"/>
  <c r="F3" i="3"/>
  <c r="J3" i="3"/>
  <c r="J20" i="1" l="1"/>
  <c r="U20" i="1" s="1"/>
  <c r="K7" i="1"/>
  <c r="N7" i="1" s="1"/>
  <c r="G8" i="1"/>
  <c r="K4" i="1"/>
  <c r="N4" i="1" s="1"/>
  <c r="F21" i="1"/>
  <c r="T21" i="1" s="1"/>
  <c r="G21" i="1"/>
  <c r="K8" i="1"/>
  <c r="N8" i="1" s="1"/>
  <c r="K21" i="1"/>
  <c r="N21" i="1" s="1"/>
  <c r="J21" i="1"/>
  <c r="U21" i="1" s="1"/>
  <c r="F3" i="1"/>
  <c r="T3" i="1" s="1"/>
  <c r="F20" i="1"/>
  <c r="S20" i="1" s="1"/>
  <c r="F7" i="1"/>
  <c r="G13" i="1"/>
  <c r="F9" i="1"/>
  <c r="T9" i="1" s="1"/>
  <c r="J13" i="1"/>
  <c r="G23" i="1"/>
  <c r="G4" i="1"/>
  <c r="G9" i="1"/>
  <c r="G5" i="1"/>
  <c r="K9" i="1"/>
  <c r="N9" i="1" s="1"/>
  <c r="K13" i="1"/>
  <c r="N13" i="1" s="1"/>
  <c r="K23" i="1"/>
  <c r="N23" i="1" s="1"/>
  <c r="J23" i="1"/>
  <c r="U23" i="1" s="1"/>
  <c r="K6" i="1"/>
  <c r="N6" i="1" s="1"/>
  <c r="G7" i="1"/>
  <c r="G20" i="1"/>
  <c r="J6" i="1"/>
  <c r="U6" i="1" s="1"/>
  <c r="G11" i="1"/>
  <c r="J3" i="1"/>
  <c r="S3" i="1" s="1"/>
  <c r="F22" i="1"/>
  <c r="T22" i="1" s="1"/>
  <c r="F4" i="1"/>
  <c r="T4" i="1" s="1"/>
  <c r="K22" i="1"/>
  <c r="N22" i="1" s="1"/>
  <c r="J22" i="1"/>
  <c r="U22" i="1" s="1"/>
  <c r="K12" i="1"/>
  <c r="N12" i="1" s="1"/>
  <c r="G10" i="1"/>
  <c r="K5" i="1"/>
  <c r="N5" i="1" s="1"/>
  <c r="F10" i="1"/>
  <c r="T10" i="1" s="1"/>
  <c r="K11" i="1"/>
  <c r="N11" i="1" s="1"/>
  <c r="G6" i="1"/>
  <c r="F11" i="1"/>
  <c r="J14" i="1"/>
  <c r="U14" i="1" s="1"/>
  <c r="G22" i="1"/>
  <c r="F8" i="1"/>
  <c r="T8" i="1" s="1"/>
  <c r="J5" i="1"/>
  <c r="F12" i="1"/>
  <c r="J11" i="1"/>
  <c r="F14" i="1"/>
  <c r="T14" i="1" s="1"/>
  <c r="F13" i="1"/>
  <c r="G12" i="1"/>
  <c r="K10" i="1"/>
  <c r="N10" i="1" s="1"/>
  <c r="F6" i="1"/>
  <c r="T6" i="1" s="1"/>
  <c r="K3" i="1"/>
  <c r="N3" i="1" s="1"/>
  <c r="G14" i="1"/>
  <c r="K20" i="1"/>
  <c r="N20" i="1" s="1"/>
  <c r="F23" i="1"/>
  <c r="T23" i="1" s="1"/>
  <c r="J12" i="1"/>
  <c r="F5" i="1"/>
  <c r="G3" i="1"/>
  <c r="K14" i="1"/>
  <c r="N14" i="1" s="1"/>
  <c r="J4" i="1"/>
  <c r="U4" i="1" s="1"/>
  <c r="J7" i="1"/>
  <c r="U7" i="1" s="1"/>
  <c r="J8" i="1"/>
  <c r="U8" i="1" s="1"/>
  <c r="J9" i="1"/>
  <c r="U9" i="1" s="1"/>
  <c r="J10" i="1"/>
  <c r="U10" i="1" s="1"/>
  <c r="O3" i="1" l="1"/>
  <c r="P3" i="1"/>
  <c r="O22" i="1"/>
  <c r="Q22" i="1" s="1"/>
  <c r="P22" i="1"/>
  <c r="O14" i="1"/>
  <c r="Q14" i="1" s="1"/>
  <c r="P14" i="1"/>
  <c r="Q3" i="1"/>
  <c r="O23" i="1"/>
  <c r="Q23" i="1" s="1"/>
  <c r="P23" i="1"/>
  <c r="O10" i="1"/>
  <c r="Q10" i="1" s="1"/>
  <c r="P10" i="1"/>
  <c r="O4" i="1"/>
  <c r="Q4" i="1" s="1"/>
  <c r="P4" i="1"/>
  <c r="O9" i="1"/>
  <c r="Q9" i="1" s="1"/>
  <c r="P9" i="1"/>
  <c r="O21" i="1"/>
  <c r="Q21" i="1" s="1"/>
  <c r="P21" i="1"/>
  <c r="O5" i="1"/>
  <c r="Q5" i="1" s="1"/>
  <c r="P5" i="1"/>
  <c r="O20" i="1"/>
  <c r="Q20" i="1" s="1"/>
  <c r="P20" i="1"/>
  <c r="O8" i="1"/>
  <c r="Q8" i="1" s="1"/>
  <c r="P8" i="1"/>
  <c r="O12" i="1"/>
  <c r="Q12" i="1" s="1"/>
  <c r="P12" i="1"/>
  <c r="O7" i="1"/>
  <c r="Q7" i="1" s="1"/>
  <c r="P7" i="1"/>
  <c r="O6" i="1"/>
  <c r="Q6" i="1" s="1"/>
  <c r="P6" i="1"/>
  <c r="O13" i="1"/>
  <c r="Q13" i="1" s="1"/>
  <c r="P13" i="1"/>
  <c r="O11" i="1"/>
  <c r="Q11" i="1" s="1"/>
  <c r="P11" i="1"/>
  <c r="S5" i="1"/>
  <c r="S7" i="1"/>
  <c r="S6" i="1"/>
  <c r="S4" i="1"/>
  <c r="U3" i="1"/>
  <c r="T7" i="1"/>
  <c r="S14" i="1"/>
  <c r="S22" i="1"/>
  <c r="S21" i="1"/>
  <c r="S23" i="1"/>
  <c r="T20" i="1"/>
  <c r="S8" i="1"/>
  <c r="S10" i="1"/>
  <c r="S9" i="1"/>
  <c r="T13" i="1" l="1"/>
  <c r="T5" i="1"/>
  <c r="T11" i="1"/>
  <c r="T12" i="1"/>
  <c r="U5" i="1" l="1"/>
  <c r="U13" i="1"/>
  <c r="S13" i="1"/>
  <c r="U12" i="1"/>
  <c r="S12" i="1"/>
  <c r="U11" i="1"/>
  <c r="S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<sst xmlns="http://schemas.openxmlformats.org/spreadsheetml/2006/main" count="4808" uniqueCount="488">
  <si>
    <t>Results</t>
  </si>
  <si>
    <t>{'optimizer': 'adam', 'loss': 'sparse_categorical_crossentropy', 'metrics': ['accuracy'], 'loss_weights': None, 'weighted_metrics': None, 'run_eagerly': None, 'steps_per_execution': None, 'jit_compile': None}</t>
  </si>
  <si>
    <t>_________________________________________________________________</t>
  </si>
  <si>
    <t>Non-trainable params: 0 (0.00 Byte)</t>
  </si>
  <si>
    <t>=================================================================</t>
  </si>
  <si>
    <t xml:space="preserve">                                                                 </t>
  </si>
  <si>
    <t>Incorrect</t>
  </si>
  <si>
    <t>Correct</t>
  </si>
  <si>
    <t xml:space="preserve"> Layer (type)                Output Shape              Param #   </t>
  </si>
  <si>
    <t>Model</t>
  </si>
  <si>
    <t>From Training</t>
  </si>
  <si>
    <t>Total params:</t>
  </si>
  <si>
    <t>Avg Inf time</t>
  </si>
  <si>
    <t>Success Rate</t>
  </si>
  <si>
    <t>Model Accuracy</t>
  </si>
  <si>
    <t>Model Size</t>
  </si>
  <si>
    <t>Training Results</t>
  </si>
  <si>
    <t>Summary</t>
  </si>
  <si>
    <t>Number</t>
  </si>
  <si>
    <t>Pass(1)/Fail(2)</t>
  </si>
  <si>
    <t>Time</t>
  </si>
  <si>
    <t>Hidden Layer (1) at 64 with Hidden Layer (2) Changing</t>
  </si>
  <si>
    <t>Test Name</t>
  </si>
  <si>
    <t>tf_modelSize</t>
  </si>
  <si>
    <t>tf_TrainingAccuracy</t>
  </si>
  <si>
    <t>tf_McuAccuracy</t>
  </si>
  <si>
    <t>inference(us)</t>
  </si>
  <si>
    <t>Parameters</t>
  </si>
  <si>
    <t>Cost</t>
  </si>
  <si>
    <t>Param/Flash</t>
  </si>
  <si>
    <t>Inf/Flash</t>
  </si>
  <si>
    <t>Param/Inf</t>
  </si>
  <si>
    <t>Flops</t>
  </si>
  <si>
    <t>End</t>
  </si>
  <si>
    <t>Model: "sequential"</t>
  </si>
  <si>
    <t>Name                           Value</t>
  </si>
  <si>
    <t>name                           _TFProfRoot</t>
  </si>
  <si>
    <t>tensor_value</t>
  </si>
  <si>
    <t>run_count                      0</t>
  </si>
  <si>
    <t>exec_micros                    0</t>
  </si>
  <si>
    <t>accelerator_exec_micros        0</t>
  </si>
  <si>
    <t>cpu_exec_micros                0</t>
  </si>
  <si>
    <t>requested_bytes                0</t>
  </si>
  <si>
    <t>peak_bytes                     0</t>
  </si>
  <si>
    <t>residual_bytes                 0</t>
  </si>
  <si>
    <t>output_bytes                   0</t>
  </si>
  <si>
    <t>parameters                     0</t>
  </si>
  <si>
    <t>float_ops                      0</t>
  </si>
  <si>
    <t>devices                        []</t>
  </si>
  <si>
    <t>total_run_count                0</t>
  </si>
  <si>
    <t>total_exec_micros              0</t>
  </si>
  <si>
    <t>total_accelerator_exec_micros  0</t>
  </si>
  <si>
    <t>total_cpu_exec_micros          0</t>
  </si>
  <si>
    <t>total_requested_bytes          0</t>
  </si>
  <si>
    <t>total_peak_bytes               0</t>
  </si>
  <si>
    <t>total_residual_bytes           0</t>
  </si>
  <si>
    <t>total_output_bytes             0</t>
  </si>
  <si>
    <t>total_parameters               0</t>
  </si>
  <si>
    <t>shapes                         []</t>
  </si>
  <si>
    <t>input_shapes                   {}</t>
  </si>
  <si>
    <t xml:space="preserve">                               total_definition_count: 1</t>
  </si>
  <si>
    <t xml:space="preserve">                               input_shapes {</t>
  </si>
  <si>
    <t xml:space="preserve">                                 key: 0</t>
  </si>
  <si>
    <t xml:space="preserve">                                 value {</t>
  </si>
  <si>
    <t xml:space="preserve">                                   dim {</t>
  </si>
  <si>
    <t xml:space="preserve">                                     size: 1</t>
  </si>
  <si>
    <t xml:space="preserve">                                   }</t>
  </si>
  <si>
    <t xml:space="preserve">                                     size: 784</t>
  </si>
  <si>
    <t xml:space="preserve">                                 }</t>
  </si>
  <si>
    <t xml:space="preserve">                               }</t>
  </si>
  <si>
    <t xml:space="preserve">                                 key: 1</t>
  </si>
  <si>
    <t xml:space="preserve">                                     size: 64</t>
  </si>
  <si>
    <t xml:space="preserve">                               float_ops: 1280</t>
  </si>
  <si>
    <t xml:space="preserve">                               total_float_ops: 1280</t>
  </si>
  <si>
    <t xml:space="preserve">                                     size: 10</t>
  </si>
  <si>
    <t xml:space="preserve">                               float_ops: 64</t>
  </si>
  <si>
    <t xml:space="preserve">                               total_float_ops: 64</t>
  </si>
  <si>
    <t xml:space="preserve">                               float_ops: 50</t>
  </si>
  <si>
    <t xml:space="preserve">                               total_float_ops: 50</t>
  </si>
  <si>
    <t xml:space="preserve">                               float_ops: 10</t>
  </si>
  <si>
    <t xml:space="preserve">                               total_float_ops: 10</t>
  </si>
  <si>
    <t xml:space="preserve">                               ]</t>
  </si>
  <si>
    <t>All 0</t>
  </si>
  <si>
    <t>All 1</t>
  </si>
  <si>
    <t>Half 0 Half 1</t>
  </si>
  <si>
    <t>Optimization: None</t>
  </si>
  <si>
    <t>us</t>
  </si>
  <si>
    <t>Half 1 Half 0</t>
  </si>
  <si>
    <t>total_definition_count         8</t>
  </si>
  <si>
    <t xml:space="preserve">                               float_ops: 2048</t>
  </si>
  <si>
    <t xml:space="preserve">                               total_float_ops: 2048</t>
  </si>
  <si>
    <t xml:space="preserve">                                     size: 16</t>
  </si>
  <si>
    <t xml:space="preserve">                               float_ops: 16</t>
  </si>
  <si>
    <t xml:space="preserve">                               total_float_ops: 16</t>
  </si>
  <si>
    <t>flatten</t>
  </si>
  <si>
    <t>Total params: 14298 (55.85 KB)</t>
  </si>
  <si>
    <t>Trainable params: 14298 (55.85 KB)</t>
  </si>
  <si>
    <t>total_float_ops                28556</t>
  </si>
  <si>
    <t xml:space="preserve">                               float_ops: 25088</t>
  </si>
  <si>
    <t xml:space="preserve">                               total_float_ops: 25088</t>
  </si>
  <si>
    <t>Multiply accumulate operation:  14278</t>
  </si>
  <si>
    <t>model_f_d16r_f_d64r_d10s</t>
  </si>
  <si>
    <t>Number Correct 32 / 100</t>
  </si>
  <si>
    <t>f_d16r_d64r_d10s</t>
  </si>
  <si>
    <t>Correct:</t>
  </si>
  <si>
    <t>Wrong:</t>
  </si>
  <si>
    <t>All_0s</t>
  </si>
  <si>
    <t>All_1s</t>
  </si>
  <si>
    <t>1s&amp;0s</t>
  </si>
  <si>
    <t>f_d16r_f_d64r_d10s</t>
  </si>
  <si>
    <t>f_d16r_d16r_d64r_d10s</t>
  </si>
  <si>
    <t>f_d16r_d16s_d64r_d10s</t>
  </si>
  <si>
    <t>Empty</t>
  </si>
  <si>
    <t>dense(16)relu</t>
  </si>
  <si>
    <t>dense(16)softmax</t>
  </si>
  <si>
    <t>model_f_d16r_d16r_d64r_d10s</t>
  </si>
  <si>
    <t>Total params: 14570 (56.91 KB)</t>
  </si>
  <si>
    <t>Trainable params: 14570 (56.91 KB)</t>
  </si>
  <si>
    <t>total_definition_count         10</t>
  </si>
  <si>
    <t>total_float_ops                29084</t>
  </si>
  <si>
    <t xml:space="preserve">                               float_ops: 512</t>
  </si>
  <si>
    <t xml:space="preserve">                               total_float_ops: 512</t>
  </si>
  <si>
    <t>Multiply accumulate operation:  14542</t>
  </si>
  <si>
    <t>model_f_d16r_d16s_d64r_d10s</t>
  </si>
  <si>
    <t>total_definition_count         11</t>
  </si>
  <si>
    <t>total_float_ops                29164</t>
  </si>
  <si>
    <t xml:space="preserve">                               float_ops: 80</t>
  </si>
  <si>
    <t xml:space="preserve">                               total_float_ops: 80</t>
  </si>
  <si>
    <t>Multiply accumulate operation:  14582</t>
  </si>
  <si>
    <t>How I build</t>
  </si>
  <si>
    <t>Flatten at end so that no errors encourtered in mnist dataset</t>
  </si>
  <si>
    <t>OutOf:</t>
  </si>
  <si>
    <t>model_f_d16r_r_2p2_f_d64r_d10s</t>
  </si>
  <si>
    <t xml:space="preserve"> L1_flatten (Flatten)        (None, 784)               0         </t>
  </si>
  <si>
    <t xml:space="preserve"> L2_Dense16 (Dense)          (None, 16)                12560     </t>
  </si>
  <si>
    <t xml:space="preserve"> L3_Reshape (Reshape)        (None, 4, 4, 1)           0         </t>
  </si>
  <si>
    <t xml:space="preserve"> L4_2DAvgPool (AveragePooli  (None, 1, 1, 1)           0         </t>
  </si>
  <si>
    <t xml:space="preserve"> ng2D)                                                           </t>
  </si>
  <si>
    <t xml:space="preserve"> L5_flatten (Flatten)        (None, 1)                 0         </t>
  </si>
  <si>
    <t xml:space="preserve"> L6_Dense64 (Dense)          (None, 64)                128       </t>
  </si>
  <si>
    <t xml:space="preserve"> L7_Dense10 (Dense)          (None, 10)                650       </t>
  </si>
  <si>
    <t>Total params: 13338 (52.10 KB)</t>
  </si>
  <si>
    <t>Trainable params: 13338 (52.10 KB)</t>
  </si>
  <si>
    <t>-----------------------------  -----------------------------------------</t>
  </si>
  <si>
    <t>total_definition_count         9</t>
  </si>
  <si>
    <t>total_float_ops                26640</t>
  </si>
  <si>
    <t>children                       [name: "sequential/L2_Dense16/MatMul"</t>
  </si>
  <si>
    <t xml:space="preserve">                               , name: "sequential/L7_Dense10/MatMul"</t>
  </si>
  <si>
    <t xml:space="preserve">                               , name: "sequential/L6_Dense64/MatMul"</t>
  </si>
  <si>
    <t xml:space="preserve">                               float_ops: 128</t>
  </si>
  <si>
    <t xml:space="preserve">                               total_float_ops: 128</t>
  </si>
  <si>
    <t xml:space="preserve">                               , name: "sequential/L6_Dense64/BiasAdd"</t>
  </si>
  <si>
    <t xml:space="preserve">                               , name: "sequential/L7_Dense10/Softmax"</t>
  </si>
  <si>
    <t xml:space="preserve">                               , name: "sequential/L2_Dense16/BiasAdd"</t>
  </si>
  <si>
    <t xml:space="preserve">                               , name: "sequential/L7_Dense10/BiasAdd"</t>
  </si>
  <si>
    <t xml:space="preserve">                               , name: "sequential/L4_2DAvgPool/AvgPool"</t>
  </si>
  <si>
    <t xml:space="preserve">                               float_ops: 4</t>
  </si>
  <si>
    <t xml:space="preserve">                               total_float_ops: 4</t>
  </si>
  <si>
    <t xml:space="preserve">                                     size: 4</t>
  </si>
  <si>
    <t>Multiply accumulate operation:  13320</t>
  </si>
  <si>
    <t>Model Size: 198056 Bytes</t>
  </si>
  <si>
    <t>tflite model size: 57348 Bytes</t>
  </si>
  <si>
    <t>f_d16r_r_2p2_f_d64r_d10s</t>
  </si>
  <si>
    <t>max pooling(stride1)</t>
  </si>
  <si>
    <t>max pooling(stride4)</t>
  </si>
  <si>
    <t>f_d16r_r_2p4_f_d64r_d10s</t>
  </si>
  <si>
    <t>model_f_d16r_r_2p4_f_d64r_d10s</t>
  </si>
  <si>
    <t>loss [2.303267002105713, 2.3018879890441895, 2.3004305362701416, 2.298879623413086, 2.2972068786621094, 2.2954063415527344, 2.2934722900390625, 2.2913942337036133, 2.2891838550567627, 2.2868387699127197]</t>
  </si>
  <si>
    <t>accuracy [0.09871666878461838, 0.09831666946411133, 0.10689999908208847, 0.11758333444595337, 0.12806667387485504, 0.13686667382717133, 0.1427166610956192, 0.14669999480247498, 0.148049995303154, 0.14808332920074463]</t>
  </si>
  <si>
    <t>val_loss [2.301872491836548, 2.300368070602417, 2.29876446723938, 2.2970311641693115, 2.295171022415161, 2.293186664581299, 2.2910540103912354, 2.288785219192505, 2.286386728286743, 2.283876657485962]</t>
  </si>
  <si>
    <t>val_accuracy [0.10000000149011612, 0.10740000009536743, 0.1177000030875206, 0.12639999389648438, 0.1356000006198883, 0.13979999721050262, 0.14319999516010284, 0.14380000531673431, 0.14489999413490295, 0.14589999616146088]</t>
  </si>
  <si>
    <t>Model Loss: 2.283876657485962</t>
  </si>
  <si>
    <t>Model Accuracy: 0.14589999616146088</t>
  </si>
  <si>
    <t>tflite Model Accuracy:  0.1459</t>
  </si>
  <si>
    <t>red is rerun</t>
  </si>
  <si>
    <t xml:space="preserve"> L4_2DAvgPool (AveragePooli  (None, 2, 2, 1)           0         </t>
  </si>
  <si>
    <t xml:space="preserve"> L5_flatten (Flatten)        (None, 4)                 0         </t>
  </si>
  <si>
    <t xml:space="preserve"> L6_Dense64 (Dense)          (None, 64)                320       </t>
  </si>
  <si>
    <t>Total params: 13530 (52.85 KB)</t>
  </si>
  <si>
    <t>Trainable params: 13530 (52.85 KB)</t>
  </si>
  <si>
    <t>total_float_ops                27036</t>
  </si>
  <si>
    <t>Multiply accumulate operation:  13518</t>
  </si>
  <si>
    <t>loss [2.3103556632995605, 2.3039114475250244, 2.2983295917510986, 2.29325008392334, 2.288390636444092, 2.2835192680358887, 2.278442144393921, 2.272995948791504, 2.2670624256134033, 2.2605631351470947]</t>
  </si>
  <si>
    <t>accuracy [0.09781666845083237, 0.1211666688323021, 0.1477999985218048, 0.1891833394765854, 0.22585000097751617, 0.24815000593662262, 0.26331666111946106, 0.2747666537761688, 0.2847000062465668, 0.294866681098938]</t>
  </si>
  <si>
    <t>val_loss [2.3031976222991943, 2.29748797416687, 2.2923004627227783, 2.2873435020446777, 2.282335042953491, 2.277099132537842, 2.271486759185791, 2.2653746604919434, 2.2586374282836914, 2.25125789642334]</t>
  </si>
  <si>
    <t>val_accuracy [0.11810000240802765, 0.14959999918937683, 0.19359999895095825, 0.2290000021457672, 0.25209999084472656, 0.2700999975204468, 0.2824000120162964, 0.29339998960494995, 0.30149999260902405, 0.3109999895095825]</t>
  </si>
  <si>
    <t>Model Loss: 2.25125789642334</t>
  </si>
  <si>
    <t>Model Accuracy: 0.3109999895095825</t>
  </si>
  <si>
    <t>Model Size: 200184 Bytes</t>
  </si>
  <si>
    <t>tflite model size: 58116 Bytes</t>
  </si>
  <si>
    <t>tflite Model Accuracy:  0.311</t>
  </si>
  <si>
    <t>model_f_d16r_r_2p1_f_d64r_d10s</t>
  </si>
  <si>
    <t xml:space="preserve"> L4_2DAvgPool (AveragePooli  (None, 3, 3, 1)           0         </t>
  </si>
  <si>
    <t xml:space="preserve"> L5_flatten (Flatten)        (None, 9)                 0         </t>
  </si>
  <si>
    <t xml:space="preserve"> L6_Dense64 (Dense)          (None, 64)                640       </t>
  </si>
  <si>
    <t>Total params: 13850 (54.10 KB)</t>
  </si>
  <si>
    <t>Trainable params: 13850 (54.10 KB)</t>
  </si>
  <si>
    <t>total_float_ops                27696</t>
  </si>
  <si>
    <t xml:space="preserve">                               float_ops: 1152</t>
  </si>
  <si>
    <t xml:space="preserve">                               total_float_ops: 1152</t>
  </si>
  <si>
    <t xml:space="preserve">                                     size: 9</t>
  </si>
  <si>
    <t xml:space="preserve">                               float_ops: 36</t>
  </si>
  <si>
    <t xml:space="preserve">                               total_float_ops: 36</t>
  </si>
  <si>
    <t>Multiply accumulate operation:  13848</t>
  </si>
  <si>
    <t>loss [2.306133270263672, 2.29748797416687, 2.2899723052978516, 2.2829837799072266, 2.2760086059570312, 2.268641233444214, 2.2605535984039307, 2.2515547275543213, 2.2415976524353027, 2.2307066917419434]</t>
  </si>
  <si>
    <t>accuracy [0.13813333213329315, 0.1671999990940094, 0.1978166699409485, 0.22766666114330292, 0.25878334045410156, 0.2897999882698059, 0.31470000743865967, 0.33141666650772095, 0.3395833373069763, 0.3382500112056732]</t>
  </si>
  <si>
    <t>val_loss [2.296957015991211, 2.2893810272216797, 2.282327175140381, 2.275273323059082, 2.2678117752075195, 2.259644031524658, 2.2506043910980225, 2.2406249046325684, 2.229722261428833, 2.217913866043091]</t>
  </si>
  <si>
    <t>val_accuracy [0.16930000483989716, 0.2012999951839447, 0.23070000112056732, 0.2628999948501587, 0.2946000099182129, 0.321399986743927, 0.3395000100135803, 0.34779998660087585, 0.33970001339912415, 0.3264000117778778]</t>
  </si>
  <si>
    <t>Model Loss: 2.217913866043091</t>
  </si>
  <si>
    <t>Model Accuracy: 0.3264000117778778</t>
  </si>
  <si>
    <t>Model Size: 206112 Bytes</t>
  </si>
  <si>
    <t>tflite model size: 59396 Bytes</t>
  </si>
  <si>
    <t>tflite Model Accuracy:  0.3264</t>
  </si>
  <si>
    <t>f_d16r_r_2p1_f_d64r_d10s</t>
  </si>
  <si>
    <t xml:space="preserve"> L1_Flatten (Flatten)        (None, 784)               0         </t>
  </si>
  <si>
    <t xml:space="preserve"> L3_Dense16 (Dense)          (None, 16)                272       </t>
  </si>
  <si>
    <t xml:space="preserve"> L4_Dense64 (Dense)          (None, 64)                1088      </t>
  </si>
  <si>
    <t xml:space="preserve"> L5_Dense10 (Dense)          (None, 10)                650       </t>
  </si>
  <si>
    <t>-----------------------------  ---------------------------------------</t>
  </si>
  <si>
    <t xml:space="preserve">                               , name: "sequential/L4_Dense64/MatMul"</t>
  </si>
  <si>
    <t xml:space="preserve">                               , name: "sequential/L5_Dense10/MatMul"</t>
  </si>
  <si>
    <t xml:space="preserve">                               , name: "sequential/L3_Dense16/MatMul"</t>
  </si>
  <si>
    <t xml:space="preserve">                               , name: "sequential/L4_Dense64/BiasAdd"</t>
  </si>
  <si>
    <t xml:space="preserve">                               , name: "sequential/L5_Dense10/Softmax"</t>
  </si>
  <si>
    <t xml:space="preserve">                               , name: "sequential/L3_Dense16/BiasAdd"</t>
  </si>
  <si>
    <t xml:space="preserve">                               , name: "sequential/L5_Dense10/BiasAdd"</t>
  </si>
  <si>
    <t>loss [2.3267228603363037, 2.308439254760742, 2.294340133666992, 2.282500743865967, 2.2710301876068115, 2.259030818939209, 2.2460362911224365, 2.231797456741333, 2.2161402702331543, 2.198972702026367]</t>
  </si>
  <si>
    <t>accuracy [0.06621666997671127, 0.09115000069141388, 0.13021667301654816, 0.16696666181087494, 0.19494999945163727, 0.21913333237171173, 0.24578332901000977, 0.2751833200454712, 0.30391666293144226, 0.33035001158714294]</t>
  </si>
  <si>
    <t>val_loss [2.308638095855713, 2.2940571308135986, 2.2818028926849365, 2.269990921020508, 2.2577433586120605, 2.2445740699768066, 2.2301204204559326, 2.2142508029937744, 2.1968531608581543, 2.177873134613037]</t>
  </si>
  <si>
    <t>val_accuracy [0.09650000184774399, 0.13830000162124634, 0.1720000058412552, 0.19750000536441803, 0.2223999947309494, 0.25130000710487366, 0.27959999442100525, 0.3091000020503998, 0.3353999853134155, 0.35010001063346863]</t>
  </si>
  <si>
    <t>Model Loss: 2.177873134613037</t>
  </si>
  <si>
    <t>Model Accuracy: 0.35010001063346863</t>
  </si>
  <si>
    <t>Model Size: 218960 Bytes</t>
  </si>
  <si>
    <t>tflite model size: 61148 Bytes</t>
  </si>
  <si>
    <t>tflite Model Accuracy:  0.3501</t>
  </si>
  <si>
    <t xml:space="preserve">                               , name: "sequential/L3_Dense16/Softmax"</t>
  </si>
  <si>
    <t>loss [2.3046929836273193, 2.303076982498169, 2.301569938659668, 2.3000662326812744, 2.2984890937805176, 2.2967638969421387, 2.29485821723938, 2.292776584625244, 2.2905402183532715, 2.2881693840026855]</t>
  </si>
  <si>
    <t>accuracy [0.08416666835546494, 0.08666666597127914, 0.08941666781902313, 0.09453333169221878, 0.12144999951124191, 0.15404999256134033, 0.17515000700950623, 0.19911666214466095, 0.2207166701555252, 0.23863333463668823]</t>
  </si>
  <si>
    <t>val_loss [2.302976131439209, 2.301454544067383, 2.2999298572540283, 2.2983322143554688, 2.2965826988220215, 2.2946579456329346, 2.2925589084625244, 2.29030179977417, 2.2878994941711426, 2.285355567932129]</t>
  </si>
  <si>
    <t>val_accuracy [0.08969999849796295, 0.09300000220537186, 0.09650000184774399, 0.1234000027179718, 0.1559000015258789, 0.17910000681877136, 0.20029999315738678, 0.22310000658035278, 0.23810000717639923, 0.2522999942302704]</t>
  </si>
  <si>
    <t>Model Loss: 2.285355567932129</t>
  </si>
  <si>
    <t>Model Accuracy: 0.2522999942302704</t>
  </si>
  <si>
    <t>tflite model size: 61272 Bytes</t>
  </si>
  <si>
    <t>tflite Model Accuracy:  0.2523</t>
  </si>
  <si>
    <t xml:space="preserve"> L3_Flatten (Flatten)        (None, 16)                0         </t>
  </si>
  <si>
    <t>loss [2.3104405403137207, 2.282686948776245, 2.256999969482422, 2.2332231998443604, 2.2107698917388916, 2.1888837814331055, 2.166898727416992, 2.1443254947662354, 2.1207399368286133, 2.095914840698242]</t>
  </si>
  <si>
    <t>accuracy [0.16500000655651093, 0.19126667082309723, 0.2237333357334137, 0.2602500021457672, 0.289083331823349, 0.3099166750907898, 0.32526665925979614, 0.33765000104904175, 0.35028332471847534, 0.36256667971611023]</t>
  </si>
  <si>
    <t>val_loss [2.2829184532165527, 2.257337808609009, 2.2336924076080322, 2.2113871574401855, 2.1896448135375977, 2.167771339416504, 2.1452314853668213, 2.121706962585449, 2.0969765186309814, 2.0708107948303223]</t>
  </si>
  <si>
    <t>val_accuracy [0.1932000070810318, 0.22529999911785126, 0.2644999921321869, 0.2906000018119812, 0.31040000915527344, 0.32330000400543213, 0.33649998903274536, 0.34869998693466187, 0.3625999987125397, 0.3797999918460846]</t>
  </si>
  <si>
    <t>Model Loss: 2.0708107948303223</t>
  </si>
  <si>
    <t>Model Accuracy: 0.3797999918460846</t>
  </si>
  <si>
    <t>Model Size: 205816 Bytes</t>
  </si>
  <si>
    <t>tflite model size: 59876 Bytes</t>
  </si>
  <si>
    <t>tflite Model Accuracy:  0.3798</t>
  </si>
  <si>
    <t>model_f_d16r_d64r_d10s</t>
  </si>
  <si>
    <t xml:space="preserve"> L3_Dense64 (Dense)          (None, 64)                1088      </t>
  </si>
  <si>
    <t xml:space="preserve"> L4_Dense10 (Dense)          (None, 10)                650       </t>
  </si>
  <si>
    <t xml:space="preserve">                               , name: "sequential/L3_Dense64/MatMul"</t>
  </si>
  <si>
    <t xml:space="preserve">                               , name: "sequential/L4_Dense10/MatMul"</t>
  </si>
  <si>
    <t xml:space="preserve">                               , name: "sequential/L3_Dense64/BiasAdd"</t>
  </si>
  <si>
    <t xml:space="preserve">                               , name: "sequential/L4_Dense10/Softmax"</t>
  </si>
  <si>
    <t xml:space="preserve">                               , name: "sequential/L4_Dense10/BiasAdd"</t>
  </si>
  <si>
    <t>loss [2.3250787258148193, 2.3010542392730713, 2.2792491912841797, 2.2586140632629395, 2.2382426261901855, 2.2173235416412354, 2.195364236831665, 2.172076940536499, 2.147372245788574, 2.121290922164917]</t>
  </si>
  <si>
    <t>accuracy [0.06431666761636734, 0.09466666728258133, 0.14483332633972168, 0.1849166601896286, 0.2126166671514511, 0.2345000058412552, 0.25671666860580444, 0.2781499922275543, 0.2996000051498413, 0.31816667318344116]</t>
  </si>
  <si>
    <t>val_loss [2.2999517917633057, 2.278106451034546, 2.257479190826416, 2.2371389865875244, 2.216141939163208, 2.193938732147217, 2.170285940170288, 2.145146608352661, 2.1184327602386475, 2.0904622077941895]</t>
  </si>
  <si>
    <t>val_accuracy [0.09849999845027924, 0.14720000326633453, 0.18880000710487366, 0.21660000085830688, 0.23770000040531158, 0.2590999901294708, 0.27900001406669617, 0.3027999997138977, 0.3224000036716461, 0.3416000008583069]</t>
  </si>
  <si>
    <t>Model Loss: 2.0904622077941895</t>
  </si>
  <si>
    <t>Model Accuracy: 0.3416000008583069</t>
  </si>
  <si>
    <t>Model Size: 204984 Bytes</t>
  </si>
  <si>
    <t>tflite model size: 59636 Bytes</t>
  </si>
  <si>
    <t>tflite Model Accuracy:  0.3416</t>
  </si>
  <si>
    <t>f_d16r_r_2cnn_f_d64r_d10s</t>
  </si>
  <si>
    <t>avgpooling(stride4)</t>
  </si>
  <si>
    <t>avg pooling(stride2)</t>
  </si>
  <si>
    <t>avg pooling(stride1)</t>
  </si>
  <si>
    <t>model_f_d16r_r_2cnn_f_d64r_d10s</t>
  </si>
  <si>
    <t xml:space="preserve"> L4_2Dcnn (Conv2D)           (None, 3, 3, 64)          320       </t>
  </si>
  <si>
    <t xml:space="preserve"> L5_flatten (Flatten)        (None, 576)               0         </t>
  </si>
  <si>
    <t xml:space="preserve"> L6_Dense64 (Dense)          (None, 64)                36928     </t>
  </si>
  <si>
    <t>Total params: 50458 (197.10 KB)</t>
  </si>
  <si>
    <t>Trainable params: 50458 (197.10 KB)</t>
  </si>
  <si>
    <t>total_float_ops                105420</t>
  </si>
  <si>
    <t>children                       [name: "sequential/L6_Dense64/MatMul"</t>
  </si>
  <si>
    <t xml:space="preserve">                               float_ops: 73728</t>
  </si>
  <si>
    <t xml:space="preserve">                               total_float_ops: 73728</t>
  </si>
  <si>
    <t xml:space="preserve">                                     size: 576</t>
  </si>
  <si>
    <t xml:space="preserve">                               , name: "sequential/L2_Dense16/MatMul"</t>
  </si>
  <si>
    <t xml:space="preserve">                               , name: "sequential/L4_2Dcnn/Conv2D"</t>
  </si>
  <si>
    <t xml:space="preserve">                               float_ops: 4608</t>
  </si>
  <si>
    <t xml:space="preserve">                               total_float_ops: 4608</t>
  </si>
  <si>
    <t xml:space="preserve">                                     size: 2</t>
  </si>
  <si>
    <t xml:space="preserve">                               , name: "sequential/L4_2Dcnn/BiasAdd"</t>
  </si>
  <si>
    <t xml:space="preserve">                               float_ops: 576</t>
  </si>
  <si>
    <t xml:space="preserve">                               total_float_ops: 576</t>
  </si>
  <si>
    <t xml:space="preserve">                                     size: 3</t>
  </si>
  <si>
    <t>Multiply accumulate operation:  52710</t>
  </si>
  <si>
    <t>loss [2.3018288612365723, 2.2897324562072754, 2.2775049209594727, 2.264488458633423, 2.249966621398926, 2.2334959506988525, 2.214625358581543, 2.192936897277832, 2.168161392211914, 2.1401236057281494]</t>
  </si>
  <si>
    <t>accuracy [0.09536666423082352, 0.13734999299049377, 0.187866672873497, 0.21551667153835297, 0.2327166646718979, 0.24511666595935822, 0.2601499855518341, 0.2796500027179718, 0.30114999413490295, 0.32155001163482666]</t>
  </si>
  <si>
    <t>val_loss [2.290004014968872, 2.277526617050171, 2.2642502784729004, 2.2494399547576904, 2.2327821254730225, 2.2137393951416016, 2.1918044090270996, 2.1667885780334473, 2.1383731365203857, 2.106452226638794]</t>
  </si>
  <si>
    <t>val_accuracy [0.13729999959468842, 0.1882999986410141, 0.21690000593662262, 0.2354000061750412, 0.24770000576972961, 0.262800008058548, 0.2815000116825104, 0.30070000886917114, 0.32199999690055847, 0.3434999883174896]</t>
  </si>
  <si>
    <t>Model Loss: 2.106452226638794</t>
  </si>
  <si>
    <t>Model Accuracy: 0.3434999883174896</t>
  </si>
  <si>
    <t>Model Size: 649744 Bytes</t>
  </si>
  <si>
    <t>tflite model size: 206124 Bytes</t>
  </si>
  <si>
    <t>tflite Model Accuracy:  0.3435</t>
  </si>
  <si>
    <t>2CNN(64)(2x2)</t>
  </si>
  <si>
    <t>2CNN(16)(2x2)</t>
  </si>
  <si>
    <t>model_f_d16r_r_2cnn16_f_d64r_d10s</t>
  </si>
  <si>
    <t xml:space="preserve"> L4_2Dcnn (Conv2D)           (None, 3, 3, 16)          80        </t>
  </si>
  <si>
    <t xml:space="preserve"> L5_flatten (Flatten)        (None, 144)               0         </t>
  </si>
  <si>
    <t xml:space="preserve"> L6_Dense64 (Dense)          (None, 64)                9280      </t>
  </si>
  <si>
    <t>Total params: 22570 (88.16 KB)</t>
  </si>
  <si>
    <t>Trainable params: 22570 (88.16 KB)</t>
  </si>
  <si>
    <t>total_float_ops                46236</t>
  </si>
  <si>
    <t xml:space="preserve">                               float_ops: 18432</t>
  </si>
  <si>
    <t xml:space="preserve">                               total_float_ops: 18432</t>
  </si>
  <si>
    <t xml:space="preserve">                                     size: 144</t>
  </si>
  <si>
    <t xml:space="preserve">                               float_ops: 144</t>
  </si>
  <si>
    <t xml:space="preserve">                               total_float_ops: 144</t>
  </si>
  <si>
    <t>Multiply accumulate operation:  23118</t>
  </si>
  <si>
    <t>loss [2.300537586212158, 2.291945219039917, 2.283236026763916, 2.274174451828003, 2.2645938396453857, 2.2542171478271484, 2.2427594661712646, 2.2300233840942383, 2.215897798538208, 2.2002511024475098]</t>
  </si>
  <si>
    <t>accuracy [0.10246666520833969, 0.12968333065509796, 0.1548333317041397, 0.18516667187213898, 0.22431667149066925, 0.2598833441734314, 0.2854500114917755, 0.3041333258152008, 0.3222833275794983, 0.33968332409858704]</t>
  </si>
  <si>
    <t>val_loss [2.291240930557251, 2.282424211502075, 2.2732114791870117, 2.2635552883148193, 2.2531280517578125, 2.2416317462921143, 2.228844165802002, 2.214651107788086, 2.198932409286499, 2.181596279144287]</t>
  </si>
  <si>
    <t>val_accuracy [0.13189999759197235, 0.15320000052452087, 0.1859000027179718, 0.22380000352859497, 0.25369998812675476, 0.28139999508857727, 0.3005000054836273, 0.3167000114917755, 0.33899998664855957, 0.35670000314712524]</t>
  </si>
  <si>
    <t>Model Loss: 2.181596279144287</t>
  </si>
  <si>
    <t>Model Accuracy: 0.35670000314712524</t>
  </si>
  <si>
    <t>Model Size: 314776 Bytes</t>
  </si>
  <si>
    <t>tflite model size: 94572 Bytes</t>
  </si>
  <si>
    <t>tflite Model Accuracy:  0.3567</t>
  </si>
  <si>
    <t>f_d16r_r_2cnn16_f_d64r_d10s</t>
  </si>
  <si>
    <t>Normalization</t>
  </si>
  <si>
    <t>dense(16)PReLu</t>
  </si>
  <si>
    <t>dense(16)ThresholdReLu</t>
  </si>
  <si>
    <t>dense(16)ELU</t>
  </si>
  <si>
    <t>dense(16)Leaky ReLu</t>
  </si>
  <si>
    <t>Dropout</t>
  </si>
  <si>
    <t>Layer 1</t>
  </si>
  <si>
    <t>Layers 2</t>
  </si>
  <si>
    <t>Layers 3</t>
  </si>
  <si>
    <t>Layer 4</t>
  </si>
  <si>
    <t>L_Inf</t>
  </si>
  <si>
    <t>L_Flops</t>
  </si>
  <si>
    <t>model_f_d16r_r_2cdepthr_f_d64r_d10s</t>
  </si>
  <si>
    <t xml:space="preserve"> L4_2Ddepthr (DepthwiseConv  (None, 2, 2, 1)           5         </t>
  </si>
  <si>
    <t xml:space="preserve"> 2D)                                                             </t>
  </si>
  <si>
    <t>Total params: 13535 (52.87 KB)</t>
  </si>
  <si>
    <t>Trainable params: 13535 (52.87 KB)</t>
  </si>
  <si>
    <t>-----------------------------  ------------------------------------------</t>
  </si>
  <si>
    <t>total_float_ops                27056</t>
  </si>
  <si>
    <t xml:space="preserve">                               , name: "sequential/L4_2Ddepthr/depthwise"</t>
  </si>
  <si>
    <t xml:space="preserve">                               float_ops: 32</t>
  </si>
  <si>
    <t xml:space="preserve">                               total_float_ops: 32</t>
  </si>
  <si>
    <t xml:space="preserve">                               , name: "sequential/L4_2Ddepthr/BiasAdd"</t>
  </si>
  <si>
    <t>Multiply accumulate operation:  13528</t>
  </si>
  <si>
    <t>loss [2.302583932876587, 2.302548885345459, 2.3025104999542236, 2.3024744987487793, 2.302441120147705, 2.3024063110351562, 2.302374839782715, 2.302340030670166, 2.30230975151062, 2.3022797107696533]</t>
  </si>
  <si>
    <t>accuracy [0.09871666878461838, 0.11236666887998581, 0.11236666887998581, 0.11236666887998581, 0.11236666887998581, 0.11236666887998581, 0.11236666887998581, 0.11236666887998581, 0.11236666887998581, 0.11236666887998581]</t>
  </si>
  <si>
    <t>val_loss [2.3025457859039307, 2.3025224208831787, 2.3024821281433105, 2.302452564239502, 2.3024251461029053, 2.302391290664673, 2.302363872528076, 2.302335500717163, 2.302306652069092, 2.302281379699707]</t>
  </si>
  <si>
    <t>val_accuracy [0.11349999904632568, 0.11349999904632568, 0.11349999904632568, 0.11349999904632568, 0.11349999904632568, 0.11349999904632568, 0.11349999904632568, 0.11349999904632568, 0.11349999904632568, 0.11349999904632568]</t>
  </si>
  <si>
    <t>Model Loss: 2.302281379699707</t>
  </si>
  <si>
    <t>Model Accuracy: 0.11349999904632568</t>
  </si>
  <si>
    <t>Model Size: 205432 Bytes</t>
  </si>
  <si>
    <t>tflite model size: 57920 Bytes</t>
  </si>
  <si>
    <t>tflite Model Accuracy:  0.1135</t>
  </si>
  <si>
    <t>f_d16r_r_2cdepthr_f_d64r_d10s</t>
  </si>
  <si>
    <t>2DDepthwisekernalsize=2, Stride(2,2)</t>
  </si>
  <si>
    <t>model_f_d16r_r_2mp1_f_d64r_d10s</t>
  </si>
  <si>
    <t xml:space="preserve"> L4_2DMaxPool (MaxPooling2D  (None, 3, 3, 1)           0         </t>
  </si>
  <si>
    <t xml:space="preserve"> )                                                               </t>
  </si>
  <si>
    <t xml:space="preserve">                               , name: "sequential/L4_2DMaxPool/MaxPool"</t>
  </si>
  <si>
    <t>loss [2.3202879428863525, 2.2996702194213867, 2.2810630798339844, 2.2641711235046387, 2.248319387435913, 2.2329676151275635, 2.217653751373291, 2.202052593231201, 2.1858949661254883, 2.1690096855163574]</t>
  </si>
  <si>
    <t>accuracy [0.09871666878461838, 0.10843333601951599, 0.11909999698400497, 0.13446666300296783, 0.15868332982063293, 0.1925833374261856, 0.227033331990242, 0.2590999901294708, 0.2859500050544739, 0.30799999833106995]</t>
  </si>
  <si>
    <t>val_loss [2.3003015518188477, 2.281148672103882, 2.2638418674468994, 2.2476818561553955, 2.231996536254883, 2.216409921646118, 2.2006540298461914, 2.1844077110290527, 2.1674699783325195, 2.1497373580932617]</t>
  </si>
  <si>
    <t>val_accuracy [0.10649999976158142, 0.11710000038146973, 0.13120000064373016, 0.15520000457763672, 0.18979999423027039, 0.22429999709129333, 0.2531999945640564, 0.2777000069618225, 0.29820001125335693, 0.3167000114917755]</t>
  </si>
  <si>
    <t>Model Loss: 2.1497373580932617</t>
  </si>
  <si>
    <t>Model Accuracy: 0.3167000114917755</t>
  </si>
  <si>
    <t>tflite Model Accuracy:  0.3167</t>
  </si>
  <si>
    <t>f_d16r_r_2mp1_f_d64r_d10s</t>
  </si>
  <si>
    <t>f_d16r_r_2mp4_f_d64r_d10s</t>
  </si>
  <si>
    <t>model_f_d16r_r_2mp4_f_d64r_d10s</t>
  </si>
  <si>
    <t xml:space="preserve"> L4_2DMaxPool4 (MaxPooling2  (None, 1, 1, 1)           0         </t>
  </si>
  <si>
    <t xml:space="preserve"> D)                                                              </t>
  </si>
  <si>
    <t xml:space="preserve">                               , name: "sequential/L4_2DMaxPool4/MaxPool"</t>
  </si>
  <si>
    <t>loss [2.319276809692383, 2.3122761249542236, 2.3056886196136475, 2.2995641231536865, 2.293903350830078, 2.28867769241333, 2.2838783264160156, 2.2794265747070312, 2.2752461433410645, 2.2712295055389404]</t>
  </si>
  <si>
    <t>accuracy [0.10593333095312119, 0.10491666942834854, 0.10891667008399963, 0.11043333262205124, 0.1119166687130928, 0.11326666921377182, 0.11455000191926956, 0.11580000072717667, 0.117166668176651, 0.11826666444540024]</t>
  </si>
  <si>
    <t>val_loss [2.3118584156036377, 2.3050827980041504, 2.298818826675415, 2.293091297149658, 2.287855386734009, 2.283057928085327, 2.278606653213501, 2.274427652359009, 2.270444393157959, 2.2665328979492188]</t>
  </si>
  <si>
    <t>val_accuracy [0.1054999977350235, 0.10970000177621841, 0.1111999973654747, 0.11289999634027481, 0.11500000208616257, 0.11720000207424164, 0.11940000206232071, 0.12189999967813492, 0.12330000102519989, 0.12449999898672104]</t>
  </si>
  <si>
    <t>Model Loss: 2.2665328979492188</t>
  </si>
  <si>
    <t>Model Accuracy: 0.12449999898672104</t>
  </si>
  <si>
    <t>tflite model size: 57352 Bytes</t>
  </si>
  <si>
    <t>tflite Model Accuracy:  0.1245</t>
  </si>
  <si>
    <t>model_f_d16r_norm_d64r_d10s</t>
  </si>
  <si>
    <t xml:space="preserve"> Normalize (Normalization)   (None, 16)                33        </t>
  </si>
  <si>
    <t>Total params: 14331 (55.98 KB)</t>
  </si>
  <si>
    <t>Non-trainable params: 33 (136.00 Byte)</t>
  </si>
  <si>
    <t>total_float_ops                28604</t>
  </si>
  <si>
    <t xml:space="preserve">                               , name: "sequential/Normalize/Maximum"</t>
  </si>
  <si>
    <t xml:space="preserve">                               , name: "sequential/Normalize/sub"</t>
  </si>
  <si>
    <t xml:space="preserve">                               , name: "sequential/Normalize/truediv"</t>
  </si>
  <si>
    <t>Multiply accumulate operation:  14302</t>
  </si>
  <si>
    <t>loss [2.3271262645721436, 2.302114725112915, 2.2801239490509033, 2.260303020477295, 2.241511106491089, 2.222768783569336, 2.2035536766052246, 2.183666944503784, 2.1629443168640137, 2.1412813663482666]</t>
  </si>
  <si>
    <t>accuracy [0.13349999487400055, 0.15309999883174896, 0.18291667103767395, 0.2203499972820282, 0.25661665201187134, 0.28478333353996277, 0.30630001425743103, 0.3227500021457672, 0.33558332920074463, 0.3452500104904175]</t>
  </si>
  <si>
    <t>val_loss [2.3026280403137207, 2.280897378921509, 2.261321783065796, 2.2427475452423096, 2.2241928577423096, 2.204993486404419, 2.1851587295532227, 2.16445255279541, 2.1427559852600098, 2.1199634075164795]</t>
  </si>
  <si>
    <t>val_accuracy [0.15279999375343323, 0.18060000240802765, 0.2167000025510788, 0.2515999972820282, 0.2833000123500824, 0.3061999976634979, 0.32519999146461487, 0.3422999978065491, 0.3508000075817108, 0.3603000044822693]</t>
  </si>
  <si>
    <t>Model Loss: 2.1199634075164795</t>
  </si>
  <si>
    <t>Model Accuracy: 0.3603000044822693</t>
  </si>
  <si>
    <t>Model Size: 208080 Bytes</t>
  </si>
  <si>
    <t>tflite model size: 59940 Bytes</t>
  </si>
  <si>
    <t>tflite Model Accuracy:  0.3603</t>
  </si>
  <si>
    <t>f_d16r_norm_d64r_d10s</t>
  </si>
  <si>
    <t>f_d16r_d16lr_d64r_d10s</t>
  </si>
  <si>
    <t>softplus</t>
  </si>
  <si>
    <t>Dense(256)</t>
  </si>
  <si>
    <t>model_f_d16r_drop05_d64r_d10s</t>
  </si>
  <si>
    <t>Model Size: 205832 Bytes</t>
  </si>
  <si>
    <t xml:space="preserve"> drop (Dropout)              (None, 16)                0         </t>
  </si>
  <si>
    <t>loss [2.332689046859741, 2.305145740509033, 2.2817862033843994, 2.2609519958496094, 2.2424168586730957, 2.2250783443450928, 2.2078053951263428, 2.189816474914551, 2.1718814373016357, 2.1528408527374268]</t>
  </si>
  <si>
    <t>accuracy [0.09816666692495346, 0.10908333212137222, 0.12441666424274445, 0.14356666803359985, 0.16218332946300507, 0.1810833364725113, 0.1991499960422516, 0.21674999594688416, 0.23506666719913483, 0.249549999833107]</t>
  </si>
  <si>
    <t>val_loss [2.2836380004882812, 2.2615084648132324, 2.2407798767089844, 2.220784902572632, 2.2011666297912598, 2.1810457706451416, 2.1601037979125977, 2.138154983520508, 2.1149730682373047, 2.090520143508911]</t>
  </si>
  <si>
    <t>val_accuracy [0.12139999866485596, 0.15379999577999115, 0.1996999979019165, 0.24560000002384186, 0.2953999936580658, 0.33880001306533813, 0.37400001287460327, 0.40959998965263367, 0.4366999864578247, 0.45910000801086426]</t>
  </si>
  <si>
    <t>Model Loss: 2.090520143508911</t>
  </si>
  <si>
    <t>Model Accuracy: 0.45910000801086426</t>
  </si>
  <si>
    <t>tflite Model Accuracy:  0.4591</t>
  </si>
  <si>
    <t>model_f_d16r_d64r_d64r_d10s</t>
  </si>
  <si>
    <t xml:space="preserve"> C_L3_Dense64 (Dense)        (None, 64)                1088      </t>
  </si>
  <si>
    <t xml:space="preserve"> L4_Dense64 (Dense)          (None, 64)                4160      </t>
  </si>
  <si>
    <t>Total params: 18458 (72.10 KB)</t>
  </si>
  <si>
    <t>Trainable params: 18458 (72.10 KB)</t>
  </si>
  <si>
    <t>total_float_ops                36812</t>
  </si>
  <si>
    <t xml:space="preserve">                               float_ops: 8192</t>
  </si>
  <si>
    <t xml:space="preserve">                               total_float_ops: 8192</t>
  </si>
  <si>
    <t xml:space="preserve">                               , name: "sequential/C_L3_Dense64/MatMul"</t>
  </si>
  <si>
    <t xml:space="preserve">                               , name: "sequential/C_L3_Dense64/BiasAdd"</t>
  </si>
  <si>
    <t>Multiply accumulate operation:  18406</t>
  </si>
  <si>
    <t>loss [2.3113532066345215, 2.296175241470337, 2.28299617767334, 2.270603656768799, 2.257627248764038, 2.243008852005005, 2.226001501083374, 2.206148386001587, 2.18319034576416, 2.1572093963623047]</t>
  </si>
  <si>
    <t>accuracy [0.06966666877269745, 0.0995333343744278, 0.1361333280801773, 0.1779666692018509, 0.21774999797344208, 0.2574833333492279, 0.29490000009536743, 0.33009999990463257, 0.3623499870300293, 0.3868333399295807]</t>
  </si>
  <si>
    <t>val_loss [2.2949962615966797, 2.28157639503479, 2.2692105770111084, 2.256253957748413, 2.2415244579315186, 2.2242634296417236, 2.204056978225708, 2.1806588172912598, 2.1542015075683594, 2.1248562335968018]</t>
  </si>
  <si>
    <t>val_accuracy [0.10050000250339508, 0.13950000703334808, 0.18719999492168427, 0.22179999947547913, 0.25769999623298645, 0.29649999737739563, 0.33379998803138733, 0.3628999888896942, 0.388700008392334, 0.4023999869823456]</t>
  </si>
  <si>
    <t>Model Loss: 2.1248562335968018</t>
  </si>
  <si>
    <t>Model Accuracy: 0.4023999869823456</t>
  </si>
  <si>
    <t>Model Size: 263112 Bytes</t>
  </si>
  <si>
    <t>tflite model size: 76704 Bytes</t>
  </si>
  <si>
    <t>tflite Model Accuracy:  0.4024</t>
  </si>
  <si>
    <t>Dense(64)</t>
  </si>
  <si>
    <t>f_d16r_d64r_d64r_d10s</t>
  </si>
  <si>
    <t>f_d16r_drop05_d64r_d10s</t>
  </si>
  <si>
    <t>model_f_d16r_d256r_d64r_d10s</t>
  </si>
  <si>
    <t xml:space="preserve"> C_L3_Dense64 (Dense)        (None, 256)               4352      </t>
  </si>
  <si>
    <t xml:space="preserve"> L4_Dense64 (Dense)          (None, 64)                16448     </t>
  </si>
  <si>
    <t>Total params: 34010 (132.85 KB)</t>
  </si>
  <si>
    <t>Trainable params: 34010 (132.85 KB)</t>
  </si>
  <si>
    <t>total_float_ops                67724</t>
  </si>
  <si>
    <t>children                       [name: "sequential/L4_Dense64/MatMul"</t>
  </si>
  <si>
    <t xml:space="preserve">                               float_ops: 32768</t>
  </si>
  <si>
    <t xml:space="preserve">                               total_float_ops: 32768</t>
  </si>
  <si>
    <t xml:space="preserve">                                     size: 256</t>
  </si>
  <si>
    <t xml:space="preserve">                               float_ops: 256</t>
  </si>
  <si>
    <t xml:space="preserve">                               total_float_ops: 256</t>
  </si>
  <si>
    <t>Multiply accumulate operation:  33862</t>
  </si>
  <si>
    <t>loss [2.3139383792877197, 2.2888731956481934, 2.267162561416626, 2.246419906616211, 2.2247583866119385, 2.200793743133545, 2.173820734024048, 2.143496036529541, 2.1095948219299316, 2.0719401836395264]</t>
  </si>
  <si>
    <t>accuracy [0.07931666821241379, 0.09576666355133057, 0.16458334028720856, 0.20951665937900543, 0.23499999940395355, 0.2622833251953125, 0.2838166654109955, 0.3039666712284088, 0.3253999948501587, 0.352316677570343]</t>
  </si>
  <si>
    <t>val_loss [2.288095235824585, 2.2659385204315186, 2.2448806762695312, 2.222935914993286, 2.198671340942383, 2.171351671218872, 2.140563488006592, 2.1062240600585938, 2.0681822299957275, 2.026148557662964]</t>
  </si>
  <si>
    <t>val_accuracy [0.1005999967455864, 0.1703999936580658, 0.2152000069618225, 0.24390000104904175, 0.2676999866962433, 0.287200003862381, 0.30480000376701355, 0.3249000012874603, 0.35370001196861267, 0.3898000121116638]</t>
  </si>
  <si>
    <t>Model Loss: 2.026148557662964</t>
  </si>
  <si>
    <t>Model Accuracy: 0.3898000121116638</t>
  </si>
  <si>
    <t>Model Size: 449560 Bytes</t>
  </si>
  <si>
    <t>tflite model size: 138912 Bytes</t>
  </si>
  <si>
    <t>tflite Model Accuracy:  0.3898</t>
  </si>
  <si>
    <t>f_d16r_d256r_d64r_d10s</t>
  </si>
  <si>
    <t>Projected Time</t>
  </si>
  <si>
    <t>Rest</t>
  </si>
  <si>
    <t>1L_Cost</t>
  </si>
  <si>
    <t>2L_Cost</t>
  </si>
  <si>
    <t>Model Size Bytes</t>
  </si>
  <si>
    <t>Layer Flops</t>
  </si>
  <si>
    <t>Calculated Layer Inf(us)</t>
  </si>
  <si>
    <t>Calulated Layer2+ Inf(us)</t>
  </si>
  <si>
    <t>3st Layer Cost</t>
  </si>
  <si>
    <t>avgpooling(stride=4)</t>
  </si>
  <si>
    <t>max pooling(stride=4)</t>
  </si>
  <si>
    <t>2DDepthwise(kernalsize=2)(Stride=2x2)</t>
  </si>
  <si>
    <t>2CNN(filter=1)(stride=2x2)</t>
  </si>
  <si>
    <t>2CNN(filter=1)(stride=4x4)</t>
  </si>
  <si>
    <t>2CNN(filter=2)(stride=2x2)</t>
  </si>
  <si>
    <t>Dense(filter=256)</t>
  </si>
  <si>
    <t>2CNN(filter=3)(stride=2x2)</t>
  </si>
  <si>
    <t>2CNN(filter=4)(stride=2x2)</t>
  </si>
  <si>
    <t>Layer 3 Changes</t>
  </si>
  <si>
    <t>Layer 1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</si>
</sst>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8"/>
      <color rgb="FF7030A0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5" fillId="4" borderId="5" applyNumberFormat="0" applyAlignment="0" applyProtection="0"/>
  </cellStyleXfs>
  <cellXfs count="31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1" xfId="2"/>
    <xf numFmtId="0" fontId="3" fillId="0" borderId="2" xfId="1" applyFont="1" applyBorder="1" applyAlignment="1"/>
    <xf numFmtId="0" fontId="4" fillId="0" borderId="3" xfId="1" applyFont="1" applyBorder="1" applyAlignment="1"/>
    <xf numFmtId="0" fontId="4" fillId="0" borderId="4" xfId="1" applyFont="1" applyBorder="1" applyAlignment="1"/>
    <xf numFmtId="0" fontId="4" fillId="0" borderId="0" xfId="1" applyFont="1" applyBorder="1" applyAlignment="1"/>
    <xf numFmtId="0" fontId="4" fillId="2" borderId="0" xfId="1" applyFont="1" applyFill="1" applyBorder="1" applyAlignment="1"/>
    <xf numFmtId="0" fontId="0" fillId="3" borderId="0" xfId="0" applyFill="1"/>
    <xf numFmtId="1" fontId="0" fillId="0" borderId="0" xfId="0" applyNumberFormat="1"/>
    <xf numFmtId="3" fontId="0" fillId="0" borderId="0" xfId="0" applyNumberFormat="1"/>
    <xf numFmtId="0" fontId="3" fillId="0" borderId="3" xfId="1" applyFont="1" applyBorder="1" applyAlignment="1"/>
    <xf numFmtId="164" fontId="0" fillId="0" borderId="0" xfId="0" applyNumberFormat="1"/>
    <xf numFmtId="0" fontId="4" fillId="0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8" fillId="0" borderId="0" xfId="0" applyFont="1"/>
    <xf numFmtId="0" fontId="5" fillId="4" borderId="5" xfId="3"/>
    <xf numFmtId="1" fontId="5" fillId="4" borderId="5" xfId="3" applyNumberFormat="1"/>
    <xf numFmtId="1" fontId="6" fillId="0" borderId="0" xfId="0" applyNumberFormat="1" applyFont="1" applyAlignment="1">
      <alignment horizontal="center" vertical="center"/>
    </xf>
    <xf numFmtId="0" fontId="5" fillId="4" borderId="5" xfId="3" applyNumberFormat="1"/>
    <xf numFmtId="0" fontId="9" fillId="0" borderId="0" xfId="0" applyFont="1"/>
    <xf numFmtId="0" fontId="2" fillId="0" borderId="1" xfId="2" applyAlignment="1">
      <alignment horizontal="center"/>
    </xf>
    <xf numFmtId="0" fontId="0" fillId="0" borderId="6" xfId="0" applyBorder="1"/>
    <xf numFmtId="2" fontId="0" fillId="0" borderId="6" xfId="0" applyNumberFormat="1" applyBorder="1"/>
    <xf numFmtId="10" fontId="0" fillId="0" borderId="6" xfId="0" applyNumberFormat="1" applyBorder="1"/>
    <xf numFmtId="0" fontId="10" fillId="5" borderId="0" xfId="0" applyFont="1" applyFill="1" applyBorder="1" applyAlignment="1">
      <alignment wrapText="1"/>
    </xf>
  </cellXfs>
  <cellStyles count="4">
    <cellStyle name="Calculation" xfId="3" builtinId="22"/>
    <cellStyle name="Heading 1" xfId="2" builtinId="16"/>
    <cellStyle name="Normal" xfId="0" builtinId="0"/>
    <cellStyle name="Title" xfId="1" builtinId="15"/>
  </cellStyles>
  <dxfs count="28"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14" formatCode="0.00%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3" formatCode="0%"/>
    </dxf>
    <dxf>
      <numFmt numFmtId="14" formatCode="0.00%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Accuracy vs Inference</a:t>
            </a:r>
            <a:r>
              <a:rPr lang="en-US" baseline="0"/>
              <a:t> Accuracy (MCU)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[1]Summary!$E$2</c:f>
              <c:strCache>
                <c:ptCount val="1"/>
                <c:pt idx="0">
                  <c:v>tf_McuAccuracy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[1]Summary!$E$3:$E$23</c:f>
              <c:numCache>
                <c:formatCode>General</c:formatCode>
                <c:ptCount val="21"/>
                <c:pt idx="0">
                  <c:v>0.94</c:v>
                </c:pt>
                <c:pt idx="1">
                  <c:v>0.93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  <c:pt idx="6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CB-44CE-89AD-DBA967A38393}"/>
            </c:ext>
          </c:extLst>
        </c:ser>
        <c:ser>
          <c:idx val="2"/>
          <c:order val="1"/>
          <c:tx>
            <c:strRef>
              <c:f>[1]Summary!$D$2</c:f>
              <c:strCache>
                <c:ptCount val="1"/>
                <c:pt idx="0">
                  <c:v>tf_TrainingAccuracy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[1]Summary!$D$3:$D$23</c:f>
              <c:numCache>
                <c:formatCode>General</c:formatCode>
                <c:ptCount val="21"/>
                <c:pt idx="0">
                  <c:v>0.97470000000000001</c:v>
                </c:pt>
                <c:pt idx="1">
                  <c:v>0.97350000000000003</c:v>
                </c:pt>
                <c:pt idx="2">
                  <c:v>0.97289999999999999</c:v>
                </c:pt>
                <c:pt idx="3">
                  <c:v>0.97860000000000003</c:v>
                </c:pt>
                <c:pt idx="4">
                  <c:v>0.97540000000000004</c:v>
                </c:pt>
                <c:pt idx="5">
                  <c:v>0.97640000000000005</c:v>
                </c:pt>
                <c:pt idx="6">
                  <c:v>0.97619999999999996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CB-44CE-89AD-DBA967A3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increase</a:t>
            </a:r>
            <a:r>
              <a:rPr lang="en-US" baseline="0"/>
              <a:t> Layer unit increase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[1]Summary!$H$3:$H$23</c:f>
              <c:numCache>
                <c:formatCode>General</c:formatCode>
                <c:ptCount val="21"/>
                <c:pt idx="0">
                  <c:v>0</c:v>
                </c:pt>
                <c:pt idx="1">
                  <c:v>2.2362499999999841</c:v>
                </c:pt>
                <c:pt idx="2">
                  <c:v>3.9215624999999932</c:v>
                </c:pt>
                <c:pt idx="3">
                  <c:v>4.5201562499999923</c:v>
                </c:pt>
                <c:pt idx="4">
                  <c:v>4.7154687499999959</c:v>
                </c:pt>
                <c:pt idx="5">
                  <c:v>4.8547656250000006</c:v>
                </c:pt>
                <c:pt idx="6">
                  <c:v>4.8938541666666673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1A-4119-8EE5-1FDC9308D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[1]Summary!$G$2</c:f>
              <c:strCache>
                <c:ptCount val="1"/>
                <c:pt idx="0">
                  <c:v>Parameters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[1]Summary!$G$3:$G$23</c:f>
              <c:numCache>
                <c:formatCode>General</c:formatCode>
                <c:ptCount val="21"/>
                <c:pt idx="0">
                  <c:v>50890</c:v>
                </c:pt>
                <c:pt idx="1">
                  <c:v>51450</c:v>
                </c:pt>
                <c:pt idx="2">
                  <c:v>52650</c:v>
                </c:pt>
                <c:pt idx="3">
                  <c:v>55050</c:v>
                </c:pt>
                <c:pt idx="4">
                  <c:v>59850</c:v>
                </c:pt>
                <c:pt idx="5">
                  <c:v>69450</c:v>
                </c:pt>
                <c:pt idx="6">
                  <c:v>79050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09-47CB-8FB6-E6C993C8B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scatterChart>
        <c:scatterStyle val="smoothMarker"/>
        <c:varyColors val="0"/>
        <c:ser>
          <c:idx val="1"/>
          <c:order val="1"/>
          <c:tx>
            <c:strRef>
              <c:f>[1]Summary!$C$2</c:f>
              <c:strCache>
                <c:ptCount val="1"/>
                <c:pt idx="0">
                  <c:v>tf_modelSize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96806649168859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[1]Summary!$C$3:$C$23</c:f>
              <c:numCache>
                <c:formatCode>General</c:formatCode>
                <c:ptCount val="21"/>
                <c:pt idx="0">
                  <c:v>205600</c:v>
                </c:pt>
                <c:pt idx="1">
                  <c:v>208268</c:v>
                </c:pt>
                <c:pt idx="2">
                  <c:v>213068</c:v>
                </c:pt>
                <c:pt idx="3">
                  <c:v>222668</c:v>
                </c:pt>
                <c:pt idx="4">
                  <c:v>241868</c:v>
                </c:pt>
                <c:pt idx="5">
                  <c:v>280268</c:v>
                </c:pt>
                <c:pt idx="6">
                  <c:v>318648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09-47CB-8FB6-E6C993C8B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742671"/>
        <c:axId val="2086894655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valAx>
        <c:axId val="20868946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42671"/>
        <c:crosses val="max"/>
        <c:crossBetween val="midCat"/>
      </c:valAx>
      <c:valAx>
        <c:axId val="16967426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689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Time (Avg)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5361111111111111"/>
          <c:w val="0.79962729658792653"/>
          <c:h val="0.640818022747156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[1]Summary!$B$3:$B$23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384</c:v>
                </c:pt>
                <c:pt idx="7">
                  <c:v>16</c:v>
                </c:pt>
                <c:pt idx="8">
                  <c:v>384</c:v>
                </c:pt>
                <c:pt idx="9">
                  <c:v>16</c:v>
                </c:pt>
                <c:pt idx="10">
                  <c:v>384</c:v>
                </c:pt>
                <c:pt idx="11">
                  <c:v>16</c:v>
                </c:pt>
                <c:pt idx="12">
                  <c:v>384</c:v>
                </c:pt>
                <c:pt idx="13">
                  <c:v>16</c:v>
                </c:pt>
                <c:pt idx="14">
                  <c:v>384</c:v>
                </c:pt>
                <c:pt idx="15">
                  <c:v>16</c:v>
                </c:pt>
                <c:pt idx="16">
                  <c:v>384</c:v>
                </c:pt>
                <c:pt idx="17">
                  <c:v>16</c:v>
                </c:pt>
                <c:pt idx="18">
                  <c:v>384</c:v>
                </c:pt>
                <c:pt idx="19">
                  <c:v>16</c:v>
                </c:pt>
                <c:pt idx="20">
                  <c:v>384</c:v>
                </c:pt>
              </c:numCache>
            </c:numRef>
          </c:xVal>
          <c:yVal>
            <c:numRef>
              <c:f>[1]Summary!$F$3:$F$23</c:f>
              <c:numCache>
                <c:formatCode>General</c:formatCode>
                <c:ptCount val="21"/>
                <c:pt idx="0">
                  <c:v>3812.86</c:v>
                </c:pt>
                <c:pt idx="1">
                  <c:v>3848.64</c:v>
                </c:pt>
                <c:pt idx="2">
                  <c:v>3938.35</c:v>
                </c:pt>
                <c:pt idx="3">
                  <c:v>4102.1499999999996</c:v>
                </c:pt>
                <c:pt idx="4">
                  <c:v>4416.4399999999996</c:v>
                </c:pt>
                <c:pt idx="5">
                  <c:v>5055.68</c:v>
                </c:pt>
                <c:pt idx="6">
                  <c:v>5692.1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34-44C5-B4C2-C55BC8FC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513088"/>
        <c:axId val="1462720480"/>
      </c:scatterChart>
      <c:valAx>
        <c:axId val="1099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0480"/>
        <c:crosses val="autoZero"/>
        <c:crossBetween val="midCat"/>
      </c:valAx>
      <c:valAx>
        <c:axId val="1462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</xdr:row>
      <xdr:rowOff>0</xdr:rowOff>
    </xdr:from>
    <xdr:to>
      <xdr:col>37</xdr:col>
      <xdr:colOff>304800</xdr:colOff>
      <xdr:row>12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FF6A0-E789-4D81-B84C-9D277EAEF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0</xdr:colOff>
      <xdr:row>1</xdr:row>
      <xdr:rowOff>0</xdr:rowOff>
    </xdr:from>
    <xdr:to>
      <xdr:col>45</xdr:col>
      <xdr:colOff>304800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4CE090-80E5-4BEA-B80E-9AFD9AF9A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0</xdr:colOff>
      <xdr:row>1</xdr:row>
      <xdr:rowOff>0</xdr:rowOff>
    </xdr:from>
    <xdr:to>
      <xdr:col>53</xdr:col>
      <xdr:colOff>304800</xdr:colOff>
      <xdr:row>12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51687-C4CC-4D48-9B5B-A8832BCFB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29</xdr:col>
      <xdr:colOff>304800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154B3C-FBED-48ED-AB66-8929082A3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ef8b5084084149/fau/Graduate_ComputerENG/Masters/Model_Training/Results.xlsx" TargetMode="External"/><Relationship Id="rId1" Type="http://schemas.openxmlformats.org/officeDocument/2006/relationships/externalLinkPath" Target="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Comparisons"/>
      <sheetName val="template (2)"/>
      <sheetName val="template"/>
      <sheetName val="2c256_mp_2c64_mp_2c64_f_d10"/>
      <sheetName val="2c128_mp_2c64_mp_2c64_f_d10"/>
      <sheetName val="2c64_mp_2c64_mp_2c64_f_d10"/>
      <sheetName val="2c16_mp_2c64_mp_2c64_f_d10"/>
      <sheetName val="2c32_mp_2c64_mp_2c64_f_d10"/>
      <sheetName val="f_d256r_d384r_d10s"/>
      <sheetName val="f_d256r_d256r_d10s"/>
      <sheetName val="f_d256r_d128r_d10s"/>
      <sheetName val="f_d256r_d64r_d10s"/>
      <sheetName val="f_d256r_d32r_d10s"/>
      <sheetName val="f_d256r_d16r_d10s"/>
      <sheetName val="f_d64r_d384r_d10s"/>
      <sheetName val="f_d64r_d256r_d10s"/>
      <sheetName val="f_d64r_d128r_d10s"/>
      <sheetName val="f_d64r_d64r_d10s"/>
      <sheetName val="f_d64r_d32r_d10s"/>
      <sheetName val="f_d64r_d16r_d10s"/>
      <sheetName val="f_d64r_d10s"/>
      <sheetName val="f_d16r_d64r_d10s"/>
      <sheetName val="f_d32r_d64rd10s"/>
      <sheetName val="f_d128r_d64r_d10s"/>
      <sheetName val="f_d384r_d64r_d10s"/>
      <sheetName val="f_d512r_d10s"/>
      <sheetName val="f_d384r_d10s"/>
      <sheetName val="f_d256r_d10s"/>
      <sheetName val="f_d128r_d10s"/>
      <sheetName val="f_d32r_d10s"/>
      <sheetName val="f_d20r_d10s"/>
      <sheetName val="f_d16r_d10s"/>
      <sheetName val="f_d10s"/>
      <sheetName val="f_d10r"/>
      <sheetName val="f_2c32_mp_2c64_mp_2c64_f_"/>
    </sheetNames>
    <sheetDataSet>
      <sheetData sheetId="0">
        <row r="2">
          <cell r="C2" t="str">
            <v>tf_modelSize</v>
          </cell>
          <cell r="D2" t="str">
            <v>tf_TrainingAccuracy</v>
          </cell>
          <cell r="E2" t="str">
            <v>tf_McuAccuracy</v>
          </cell>
          <cell r="G2" t="str">
            <v>Parameters</v>
          </cell>
        </row>
        <row r="3">
          <cell r="B3">
            <v>0</v>
          </cell>
          <cell r="C3">
            <v>205600</v>
          </cell>
          <cell r="D3">
            <v>0.97470000000000001</v>
          </cell>
          <cell r="E3">
            <v>0.94</v>
          </cell>
          <cell r="F3">
            <v>3812.86</v>
          </cell>
          <cell r="G3">
            <v>50890</v>
          </cell>
          <cell r="H3">
            <v>0</v>
          </cell>
        </row>
        <row r="4">
          <cell r="B4">
            <v>16</v>
          </cell>
          <cell r="C4">
            <v>208268</v>
          </cell>
          <cell r="D4">
            <v>0.97350000000000003</v>
          </cell>
          <cell r="E4">
            <v>0.93</v>
          </cell>
          <cell r="F4">
            <v>3848.64</v>
          </cell>
          <cell r="G4">
            <v>51450</v>
          </cell>
          <cell r="H4">
            <v>2.2362499999999841</v>
          </cell>
        </row>
        <row r="5">
          <cell r="B5">
            <v>32</v>
          </cell>
          <cell r="C5">
            <v>213068</v>
          </cell>
          <cell r="D5">
            <v>0.97289999999999999</v>
          </cell>
          <cell r="E5">
            <v>0.92</v>
          </cell>
          <cell r="F5">
            <v>3938.35</v>
          </cell>
          <cell r="G5">
            <v>52650</v>
          </cell>
          <cell r="H5">
            <v>3.9215624999999932</v>
          </cell>
        </row>
        <row r="6">
          <cell r="B6">
            <v>64</v>
          </cell>
          <cell r="C6">
            <v>222668</v>
          </cell>
          <cell r="D6">
            <v>0.97860000000000003</v>
          </cell>
          <cell r="E6">
            <v>0.94</v>
          </cell>
          <cell r="F6">
            <v>4102.1499999999996</v>
          </cell>
          <cell r="G6">
            <v>55050</v>
          </cell>
          <cell r="H6">
            <v>4.5201562499999923</v>
          </cell>
        </row>
        <row r="7">
          <cell r="B7">
            <v>128</v>
          </cell>
          <cell r="C7">
            <v>241868</v>
          </cell>
          <cell r="D7">
            <v>0.97540000000000004</v>
          </cell>
          <cell r="E7">
            <v>0.96</v>
          </cell>
          <cell r="F7">
            <v>4416.4399999999996</v>
          </cell>
          <cell r="G7">
            <v>59850</v>
          </cell>
          <cell r="H7">
            <v>4.7154687499999959</v>
          </cell>
        </row>
        <row r="8">
          <cell r="B8">
            <v>256</v>
          </cell>
          <cell r="C8">
            <v>280268</v>
          </cell>
          <cell r="D8">
            <v>0.97640000000000005</v>
          </cell>
          <cell r="E8">
            <v>0.98</v>
          </cell>
          <cell r="F8">
            <v>5055.68</v>
          </cell>
          <cell r="G8">
            <v>69450</v>
          </cell>
          <cell r="H8">
            <v>4.8547656250000006</v>
          </cell>
        </row>
        <row r="9">
          <cell r="B9">
            <v>384</v>
          </cell>
          <cell r="C9">
            <v>318648</v>
          </cell>
          <cell r="D9">
            <v>0.97619999999999996</v>
          </cell>
          <cell r="E9">
            <v>0.94</v>
          </cell>
          <cell r="F9">
            <v>5692.1</v>
          </cell>
          <cell r="G9">
            <v>79050</v>
          </cell>
          <cell r="H9">
            <v>4.8938541666666673</v>
          </cell>
        </row>
        <row r="10">
          <cell r="B10">
            <v>16</v>
          </cell>
        </row>
        <row r="11">
          <cell r="B11">
            <v>384</v>
          </cell>
        </row>
        <row r="12">
          <cell r="B12">
            <v>16</v>
          </cell>
        </row>
        <row r="13">
          <cell r="B13">
            <v>384</v>
          </cell>
        </row>
        <row r="14">
          <cell r="B14">
            <v>16</v>
          </cell>
        </row>
        <row r="15">
          <cell r="B15">
            <v>384</v>
          </cell>
        </row>
        <row r="16">
          <cell r="B16">
            <v>16</v>
          </cell>
        </row>
        <row r="17">
          <cell r="B17">
            <v>384</v>
          </cell>
        </row>
        <row r="18">
          <cell r="B18">
            <v>16</v>
          </cell>
        </row>
        <row r="19">
          <cell r="B19">
            <v>384</v>
          </cell>
        </row>
        <row r="20">
          <cell r="B20">
            <v>16</v>
          </cell>
        </row>
        <row r="21">
          <cell r="B21">
            <v>384</v>
          </cell>
        </row>
        <row r="22">
          <cell r="B22">
            <v>16</v>
          </cell>
        </row>
        <row r="23">
          <cell r="B23">
            <v>384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F4A3C-4D0C-4300-8A51-613F698191A4}" name="Table3" displayName="Table3" ref="A1:I17" totalsRowShown="0" headerRowDxfId="8" tableBorderDxfId="10">
  <autoFilter ref="A1:I17" xr:uid="{70BF4A3C-4D0C-4300-8A51-613F698191A4}"/>
  <sortState xmlns:xlrd2="http://schemas.microsoft.com/office/spreadsheetml/2017/richdata2" ref="A2:I17">
    <sortCondition ref="C1:C17"/>
  </sortState>
  <tableColumns count="9">
    <tableColumn id="1" xr3:uid="{1DF8D28A-8639-4630-904F-CDF4BD3AC18B}" name="Layer 1" dataDxfId="7"/>
    <tableColumn id="2" xr3:uid="{98680C58-1AC9-45F5-ACBB-56984D81E561}" name="Model Size Bytes" dataDxfId="6"/>
    <tableColumn id="3" xr3:uid="{FBEB5006-AD87-44E5-95E5-8FFA60E890E0}" name="inference(us)" dataDxfId="5"/>
    <tableColumn id="4" xr3:uid="{280878B5-565B-467E-89FD-04A249D4166A}" name="Parameters" dataDxfId="4"/>
    <tableColumn id="5" xr3:uid="{CF3188A3-A86B-43DF-B9D8-304316B866E6}" name="Flops" dataDxfId="3"/>
    <tableColumn id="6" xr3:uid="{59C79657-D523-42F4-9745-E1C32C8401D0}" name="Layer Flops" dataDxfId="2"/>
    <tableColumn id="7" xr3:uid="{EDD65695-B5F8-444A-9E87-E62F07EA6265}" name="Calculated Layer Inf(us)" dataDxfId="1"/>
    <tableColumn id="8" xr3:uid="{9A36FC9F-C84D-4B95-9163-B2BF98FA6C33}" name="Calulated Layer2+ Inf(us)" dataDxfId="0"/>
    <tableColumn id="9" xr3:uid="{611F8576-D04A-4CA4-B0A5-020C9E0F82EB}" name="3st Layer Cost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0D658D-2C9B-4EE4-8F3C-7C29831F9D5A}" name="Table4" displayName="Table4" ref="L1:M21" totalsRowShown="0">
  <autoFilter ref="L1:M21" xr:uid="{E80D658D-2C9B-4EE4-8F3C-7C29831F9D5A}"/>
  <tableColumns count="2">
    <tableColumn id="1" xr3:uid="{84CFBA94-8101-4ECC-B9DC-216AE7503A95}" name="Layer 1 Changes"/>
    <tableColumn id="2" xr3:uid="{B52300C6-CEAE-4657-8DAA-5168B8B68BA7}" name="Layer 3 Chang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16085-2E69-4FD3-B158-9C78CEC1F26C}" name="Table13" displayName="Table13" ref="A2:U23" totalsRowShown="0">
  <autoFilter ref="A2:U23" xr:uid="{B4416085-2E69-4FD3-B158-9C78CEC1F26C}"/>
  <sortState xmlns:xlrd2="http://schemas.microsoft.com/office/spreadsheetml/2017/richdata2" ref="A3:U19">
    <sortCondition ref="D2:D19"/>
  </sortState>
  <tableColumns count="21">
    <tableColumn id="1" xr3:uid="{3BEC13D6-B6A7-4B3A-9B9B-FAAD1870067D}" name="Test Name"/>
    <tableColumn id="14" xr3:uid="{3DEAD01B-AEBB-4B30-AD26-04864E06DB2F}" name="Layer 1"/>
    <tableColumn id="12" xr3:uid="{B3C004B6-B76D-46FF-89B9-CBEE7E47000F}" name="Layers 2" dataDxfId="27"/>
    <tableColumn id="13" xr3:uid="{ABA92DA9-D75C-4E48-94DE-B8C56D93F862}" name="Layers 3"/>
    <tableColumn id="6" xr3:uid="{33EE8CA6-B68F-412A-8DFE-DE728E76CC16}" name="Layer 4" dataDxfId="26"/>
    <tableColumn id="2" xr3:uid="{094D7072-502D-4613-94D4-F36B92657AED}" name="tf_modelSize"/>
    <tableColumn id="3" xr3:uid="{2982E092-4259-426F-8A06-5DAD4C4640A6}" name="tf_TrainingAccuracy" dataDxfId="25"/>
    <tableColumn id="4" xr3:uid="{6FDE35F4-5134-4A33-8895-2D8A75629FD9}" name="tf_McuAccuracy" dataDxfId="24"/>
    <tableColumn id="5" xr3:uid="{22E532BA-9939-4E36-9631-895323CAFA12}" name="inference(us)" dataDxfId="23"/>
    <tableColumn id="7" xr3:uid="{DDECEE2D-F794-478C-A057-8E302F01B519}" name="Parameters" dataDxfId="22"/>
    <tableColumn id="17" xr3:uid="{A5D8EF4E-A059-4C05-A734-168CCBAA5598}" name="Flops" dataDxfId="21"/>
    <tableColumn id="16" xr3:uid="{E85B1F80-3F30-4F2E-BDEE-09F0563FF142}" name="L_Flops" dataDxfId="20"/>
    <tableColumn id="15" xr3:uid="{5DD8EF96-5A2B-47F3-9599-A7C6C6DD2885}" name="L_Inf" dataDxfId="19" dataCellStyle="Calculation">
      <calculatedColumnFormula xml:space="preserve"> IF(AND(Table13[[#This Row],[Layers 3]]&lt;&gt;"Empty",Table13[[#This Row],[inference(us)]]&gt;0),Table13[[#This Row],[inference(us)]]-_xlfn.XLOOKUP("Empty",Table13[Layers 3],Table13[inference(us)]),0)</calculatedColumnFormula>
    </tableColumn>
    <tableColumn id="22" xr3:uid="{7EFB8F2A-5F7F-4832-9302-DBF4ADC4D9AF}" name="Projected Time" dataDxfId="14" dataCellStyle="Calculation">
      <calculatedColumnFormula xml:space="preserve"> Table13[[#This Row],[L_Flops]]/Table13[[#This Row],[Flops]]*Table13[[#This Row],[inference(us)]]</calculatedColumnFormula>
    </tableColumn>
    <tableColumn id="21" xr3:uid="{EE0D872E-2123-4F21-BA09-2735C11046BB}" name="Rest" dataDxfId="13" dataCellStyle="Calculation">
      <calculatedColumnFormula xml:space="preserve"> Table13[[#This Row],[inference(us)]]-Table13[[#This Row],[Projected Time]]</calculatedColumnFormula>
    </tableColumn>
    <tableColumn id="20" xr3:uid="{8CE90B86-A8E0-43D7-BEE3-BEE95F806892}" name="1L_Cost" dataDxfId="12" dataCellStyle="Calculation">
      <calculatedColumnFormula>( Table13[[#This Row],[Projected Time]]/Table13[[#This Row],[inference(us)]])</calculatedColumnFormula>
    </tableColumn>
    <tableColumn id="19" xr3:uid="{4231DADA-408C-4586-A560-4DD918C2D4B1}" name="2L_Cost" dataDxfId="11" dataCellStyle="Calculation">
      <calculatedColumnFormula xml:space="preserve"> Table13[[#This Row],[Rest]]/Table13[[#This Row],[inference(us)]]</calculatedColumnFormula>
    </tableColumn>
    <tableColumn id="8" xr3:uid="{F95F882E-15E1-4246-BF91-706E08C5BAD0}" name="Cost" dataDxfId="18">
      <calculatedColumnFormula xml:space="preserve"> IF(AND(Table13[[#This Row],[Layers 3]]&lt;&gt;"Empty",Table13[[#This Row],[inference(us)]]&gt;0),Table13[[#This Row],[inference(us)]]/_xlfn.XLOOKUP("Empty",Table13[Layers 3],Table13[inference(us)]),0)</calculatedColumnFormula>
    </tableColumn>
    <tableColumn id="9" xr3:uid="{1637E198-2BB9-4894-94B9-EFBF86B4C368}" name="Param/Flash" dataDxfId="17">
      <calculatedColumnFormula xml:space="preserve"> Table13[[#This Row],[Parameters]]/Table13[[#This Row],[tf_modelSize]]</calculatedColumnFormula>
    </tableColumn>
    <tableColumn id="10" xr3:uid="{BF3EBF51-63FF-4BAD-B858-D4FF4823CD38}" name="Inf/Flash" dataDxfId="16">
      <calculatedColumnFormula xml:space="preserve"> Table13[[#This Row],[inference(us)]]/Table13[[#This Row],[tf_modelSize]]</calculatedColumnFormula>
    </tableColumn>
    <tableColumn id="11" xr3:uid="{0C4E15BC-177D-492E-AB68-6BF053ED437F}" name="Param/Inf" dataDxfId="15">
      <calculatedColumnFormula>Table13[[#This Row],[Parameters]]/Table13[[#This Row],[inference(us)]]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E747-5ADA-44D0-9A4C-B8364E3065C0}">
  <dimension ref="A1:P10"/>
  <sheetViews>
    <sheetView workbookViewId="0">
      <selection activeCell="L12" sqref="L1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</row>
    <row r="3" spans="1:16" x14ac:dyDescent="0.25">
      <c r="E3" t="e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#N/A</v>
      </c>
      <c r="F3" s="1" t="e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#N/A</v>
      </c>
      <c r="G3" s="2">
        <f xml:space="preserve"> F6/100</f>
        <v>0</v>
      </c>
      <c r="H3" t="e">
        <f xml:space="preserve"> AVERAGE(A2:A100)</f>
        <v>#DIV/0!</v>
      </c>
      <c r="I3" s="11" t="e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#N/A</v>
      </c>
      <c r="J3" t="e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#N/A</v>
      </c>
      <c r="K3">
        <v>-1</v>
      </c>
    </row>
    <row r="5" spans="1:16" ht="20.25" thickBot="1" x14ac:dyDescent="0.35">
      <c r="E5" s="26" t="s">
        <v>10</v>
      </c>
      <c r="F5" s="26"/>
      <c r="H5" s="26" t="s">
        <v>9</v>
      </c>
      <c r="I5" s="26"/>
      <c r="J5" s="26"/>
      <c r="K5" s="26"/>
    </row>
    <row r="6" spans="1:16" ht="15.75" thickTop="1" x14ac:dyDescent="0.25">
      <c r="E6" t="s">
        <v>7</v>
      </c>
      <c r="F6">
        <f xml:space="preserve"> COUNTIF(B:B,1)</f>
        <v>0</v>
      </c>
    </row>
    <row r="7" spans="1:16" x14ac:dyDescent="0.25">
      <c r="E7" t="s">
        <v>6</v>
      </c>
      <c r="F7">
        <f xml:space="preserve"> COUNTIF(B:B,2)</f>
        <v>0</v>
      </c>
    </row>
    <row r="8" spans="1:16" x14ac:dyDescent="0.25">
      <c r="E8" t="s">
        <v>82</v>
      </c>
      <c r="F8">
        <f xml:space="preserve"> B103</f>
        <v>0</v>
      </c>
    </row>
    <row r="9" spans="1:16" x14ac:dyDescent="0.25">
      <c r="E9" t="s">
        <v>83</v>
      </c>
      <c r="F9">
        <f t="shared" ref="F9:F10" si="0" xml:space="preserve"> B104</f>
        <v>0</v>
      </c>
    </row>
    <row r="10" spans="1:16" x14ac:dyDescent="0.25">
      <c r="E10" t="s">
        <v>84</v>
      </c>
      <c r="F10">
        <f t="shared" si="0"/>
        <v>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3BE-E3C1-4982-AE48-213B2EB7893F}">
  <dimension ref="A1:M21"/>
  <sheetViews>
    <sheetView tabSelected="1" topLeftCell="D1" workbookViewId="0">
      <selection activeCell="M30" sqref="M30"/>
    </sheetView>
  </sheetViews>
  <sheetFormatPr defaultRowHeight="15" x14ac:dyDescent="0.25"/>
  <cols>
    <col min="1" max="1" width="35" bestFit="1" customWidth="1"/>
    <col min="2" max="2" width="18.28515625" customWidth="1"/>
    <col min="3" max="3" width="15.140625" customWidth="1"/>
    <col min="4" max="4" width="13.28515625" customWidth="1"/>
    <col min="6" max="6" width="13" customWidth="1"/>
    <col min="7" max="7" width="23.85546875" customWidth="1"/>
    <col min="8" max="8" width="25" customWidth="1"/>
    <col min="9" max="9" width="15.140625" customWidth="1"/>
    <col min="11" max="11" width="35" bestFit="1" customWidth="1"/>
    <col min="12" max="12" width="36.85546875" bestFit="1" customWidth="1"/>
    <col min="13" max="13" width="35" bestFit="1" customWidth="1"/>
  </cols>
  <sheetData>
    <row r="1" spans="1:13" x14ac:dyDescent="0.25">
      <c r="A1" s="30" t="s">
        <v>336</v>
      </c>
      <c r="B1" s="30" t="s">
        <v>472</v>
      </c>
      <c r="C1" s="30" t="s">
        <v>26</v>
      </c>
      <c r="D1" s="30" t="s">
        <v>27</v>
      </c>
      <c r="E1" s="30" t="s">
        <v>32</v>
      </c>
      <c r="F1" s="30" t="s">
        <v>473</v>
      </c>
      <c r="G1" s="30" t="s">
        <v>474</v>
      </c>
      <c r="H1" s="30" t="s">
        <v>475</v>
      </c>
      <c r="I1" s="30" t="s">
        <v>476</v>
      </c>
      <c r="L1" t="s">
        <v>487</v>
      </c>
      <c r="M1" t="s">
        <v>486</v>
      </c>
    </row>
    <row r="2" spans="1:13" x14ac:dyDescent="0.25">
      <c r="A2" s="27" t="s">
        <v>272</v>
      </c>
      <c r="B2" s="27">
        <v>57348</v>
      </c>
      <c r="C2" s="28">
        <v>1410.3030303030303</v>
      </c>
      <c r="D2" s="27">
        <v>13338</v>
      </c>
      <c r="E2" s="27">
        <v>26640</v>
      </c>
      <c r="F2" s="27">
        <v>4</v>
      </c>
      <c r="G2" s="28">
        <v>0.21175721175721174</v>
      </c>
      <c r="H2" s="28">
        <v>1410.091273091273</v>
      </c>
      <c r="I2" s="29">
        <v>1.5015015015015014E-4</v>
      </c>
      <c r="L2" t="s">
        <v>477</v>
      </c>
      <c r="M2" t="s">
        <v>272</v>
      </c>
    </row>
    <row r="3" spans="1:13" x14ac:dyDescent="0.25">
      <c r="A3" s="27" t="s">
        <v>164</v>
      </c>
      <c r="B3" s="27">
        <v>57352</v>
      </c>
      <c r="C3" s="28">
        <v>1410.939393939394</v>
      </c>
      <c r="D3" s="27">
        <v>13338</v>
      </c>
      <c r="E3" s="27">
        <v>26640</v>
      </c>
      <c r="F3" s="27">
        <v>4</v>
      </c>
      <c r="G3" s="28">
        <v>0.21185276185276186</v>
      </c>
      <c r="H3" s="28">
        <v>1410.7275411775413</v>
      </c>
      <c r="I3" s="29">
        <v>1.5015015015015014E-4</v>
      </c>
      <c r="L3" t="s">
        <v>478</v>
      </c>
      <c r="M3" t="s">
        <v>164</v>
      </c>
    </row>
    <row r="4" spans="1:13" x14ac:dyDescent="0.25">
      <c r="A4" s="27" t="s">
        <v>273</v>
      </c>
      <c r="B4" s="27">
        <v>58116</v>
      </c>
      <c r="C4" s="28">
        <v>1432.5757575757575</v>
      </c>
      <c r="D4" s="27">
        <v>13530</v>
      </c>
      <c r="E4" s="27">
        <v>27036</v>
      </c>
      <c r="F4" s="27">
        <v>16</v>
      </c>
      <c r="G4" s="28">
        <v>0.84780337776343095</v>
      </c>
      <c r="H4" s="28">
        <v>1431.727954197994</v>
      </c>
      <c r="I4" s="29">
        <v>5.9180352123095132E-4</v>
      </c>
      <c r="L4" t="s">
        <v>113</v>
      </c>
    </row>
    <row r="5" spans="1:13" x14ac:dyDescent="0.25">
      <c r="A5" s="27" t="s">
        <v>94</v>
      </c>
      <c r="B5" s="27">
        <v>59876</v>
      </c>
      <c r="C5" s="28">
        <v>1433.7676767676767</v>
      </c>
      <c r="D5" s="27">
        <v>14298</v>
      </c>
      <c r="E5" s="27">
        <v>28556</v>
      </c>
      <c r="F5" s="27">
        <v>0</v>
      </c>
      <c r="G5" s="28">
        <v>0</v>
      </c>
      <c r="H5" s="28">
        <v>1433.7676767676767</v>
      </c>
      <c r="I5" s="29">
        <v>0</v>
      </c>
      <c r="L5" t="s">
        <v>273</v>
      </c>
      <c r="M5" t="s">
        <v>273</v>
      </c>
    </row>
    <row r="6" spans="1:13" x14ac:dyDescent="0.25">
      <c r="A6" s="27" t="s">
        <v>335</v>
      </c>
      <c r="B6" s="27">
        <v>59636</v>
      </c>
      <c r="C6" s="28">
        <v>1438.3333333333333</v>
      </c>
      <c r="D6" s="27">
        <v>14298</v>
      </c>
      <c r="E6" s="27">
        <v>28556</v>
      </c>
      <c r="F6" s="27">
        <v>0</v>
      </c>
      <c r="G6" s="28">
        <v>0</v>
      </c>
      <c r="H6" s="28">
        <v>1438.3333333333333</v>
      </c>
      <c r="I6" s="29">
        <v>0</v>
      </c>
      <c r="L6" t="s">
        <v>114</v>
      </c>
    </row>
    <row r="7" spans="1:13" x14ac:dyDescent="0.25">
      <c r="A7" s="27" t="s">
        <v>364</v>
      </c>
      <c r="B7" s="27">
        <v>57920</v>
      </c>
      <c r="C7" s="28">
        <v>1440.2929292929293</v>
      </c>
      <c r="D7" s="27">
        <v>13535</v>
      </c>
      <c r="E7" s="27">
        <v>27056</v>
      </c>
      <c r="F7" s="27">
        <v>36</v>
      </c>
      <c r="G7" s="28">
        <v>1.9164157840976292</v>
      </c>
      <c r="H7" s="28">
        <v>1438.3765135088317</v>
      </c>
      <c r="I7" s="29">
        <v>1.3305736250739208E-3</v>
      </c>
      <c r="L7" t="s">
        <v>479</v>
      </c>
    </row>
    <row r="8" spans="1:13" x14ac:dyDescent="0.25">
      <c r="A8" s="27" t="s">
        <v>112</v>
      </c>
      <c r="B8" s="27">
        <v>59636</v>
      </c>
      <c r="C8" s="28">
        <v>1440.6060606060605</v>
      </c>
      <c r="D8" s="27">
        <v>14298</v>
      </c>
      <c r="E8" s="27">
        <v>28556</v>
      </c>
      <c r="F8" s="27">
        <v>0</v>
      </c>
      <c r="G8" s="28">
        <v>0</v>
      </c>
      <c r="H8" s="28">
        <v>1440.6060606060605</v>
      </c>
      <c r="I8" s="29">
        <v>0</v>
      </c>
      <c r="L8" t="s">
        <v>335</v>
      </c>
    </row>
    <row r="9" spans="1:13" x14ac:dyDescent="0.25">
      <c r="A9" s="27" t="s">
        <v>330</v>
      </c>
      <c r="B9" s="27">
        <v>59940</v>
      </c>
      <c r="C9" s="28">
        <v>1445.9191919191919</v>
      </c>
      <c r="D9" s="27">
        <v>14331</v>
      </c>
      <c r="E9" s="27">
        <v>28604</v>
      </c>
      <c r="F9" s="27">
        <v>16</v>
      </c>
      <c r="G9" s="28">
        <v>0.80879272376965006</v>
      </c>
      <c r="H9" s="28">
        <v>1445.1103991954224</v>
      </c>
      <c r="I9" s="29">
        <v>5.5936232694728011E-4</v>
      </c>
      <c r="L9" t="s">
        <v>94</v>
      </c>
      <c r="M9" t="s">
        <v>94</v>
      </c>
    </row>
    <row r="10" spans="1:13" x14ac:dyDescent="0.25">
      <c r="A10" s="27" t="s">
        <v>113</v>
      </c>
      <c r="B10" s="27">
        <v>61148</v>
      </c>
      <c r="C10" s="28">
        <v>1461.939393939394</v>
      </c>
      <c r="D10" s="27">
        <v>14570</v>
      </c>
      <c r="E10" s="27">
        <v>29084</v>
      </c>
      <c r="F10" s="27">
        <v>528</v>
      </c>
      <c r="G10" s="28">
        <v>26.540503369550269</v>
      </c>
      <c r="H10" s="28">
        <v>1435.3988905698436</v>
      </c>
      <c r="I10" s="29">
        <v>1.8154311649016642E-2</v>
      </c>
      <c r="L10" t="s">
        <v>112</v>
      </c>
      <c r="M10" t="s">
        <v>335</v>
      </c>
    </row>
    <row r="11" spans="1:13" x14ac:dyDescent="0.25">
      <c r="A11" s="27" t="s">
        <v>274</v>
      </c>
      <c r="B11" s="27">
        <v>59396</v>
      </c>
      <c r="C11" s="28">
        <v>1466.4242424242425</v>
      </c>
      <c r="D11" s="27">
        <v>13850</v>
      </c>
      <c r="E11" s="27">
        <v>27696</v>
      </c>
      <c r="F11" s="27">
        <v>36</v>
      </c>
      <c r="G11" s="28">
        <v>1.9060973688356706</v>
      </c>
      <c r="H11" s="28">
        <v>1464.5181450554069</v>
      </c>
      <c r="I11" s="29">
        <v>1.2998266897746968E-3</v>
      </c>
      <c r="L11" t="s">
        <v>442</v>
      </c>
      <c r="M11" t="s">
        <v>364</v>
      </c>
    </row>
    <row r="12" spans="1:13" x14ac:dyDescent="0.25">
      <c r="A12" s="27" t="s">
        <v>163</v>
      </c>
      <c r="B12" s="27">
        <v>59396</v>
      </c>
      <c r="C12" s="28">
        <v>1468.4646464646464</v>
      </c>
      <c r="D12" s="27">
        <v>13850</v>
      </c>
      <c r="E12" s="27">
        <v>27696</v>
      </c>
      <c r="F12" s="27">
        <v>36</v>
      </c>
      <c r="G12" s="28">
        <v>1.9087495404653119</v>
      </c>
      <c r="H12" s="28">
        <v>1466.5558969241811</v>
      </c>
      <c r="I12" s="29">
        <v>1.2998266897746968E-3</v>
      </c>
      <c r="L12" t="s">
        <v>330</v>
      </c>
      <c r="M12" t="s">
        <v>112</v>
      </c>
    </row>
    <row r="13" spans="1:13" x14ac:dyDescent="0.25">
      <c r="A13" s="27" t="s">
        <v>114</v>
      </c>
      <c r="B13" s="27">
        <v>61272</v>
      </c>
      <c r="C13" s="28">
        <v>1578.969696969697</v>
      </c>
      <c r="D13" s="27">
        <v>14570</v>
      </c>
      <c r="E13" s="27">
        <v>29164</v>
      </c>
      <c r="F13" s="27">
        <v>608</v>
      </c>
      <c r="G13" s="28">
        <v>32.917760792675068</v>
      </c>
      <c r="H13" s="28">
        <v>1546.0519361770218</v>
      </c>
      <c r="I13" s="29">
        <v>2.0847620353860924E-2</v>
      </c>
      <c r="L13" t="s">
        <v>274</v>
      </c>
      <c r="M13" t="s">
        <v>330</v>
      </c>
    </row>
    <row r="14" spans="1:13" x14ac:dyDescent="0.25">
      <c r="A14" s="27" t="s">
        <v>442</v>
      </c>
      <c r="B14" s="27">
        <v>76704</v>
      </c>
      <c r="C14" s="28">
        <v>1719.3535353535353</v>
      </c>
      <c r="D14" s="27">
        <v>18458</v>
      </c>
      <c r="E14" s="27">
        <v>36812</v>
      </c>
      <c r="F14" s="27">
        <v>2112</v>
      </c>
      <c r="G14" s="28">
        <v>98.643775580426663</v>
      </c>
      <c r="H14" s="28">
        <v>1620.7097597731088</v>
      </c>
      <c r="I14" s="29">
        <v>5.73725958926437E-2</v>
      </c>
      <c r="L14" t="s">
        <v>163</v>
      </c>
      <c r="M14" t="s">
        <v>113</v>
      </c>
    </row>
    <row r="15" spans="1:13" x14ac:dyDescent="0.25">
      <c r="A15" s="27" t="s">
        <v>306</v>
      </c>
      <c r="B15" s="27">
        <v>94572</v>
      </c>
      <c r="C15" s="28">
        <v>2510.2323232323233</v>
      </c>
      <c r="D15" s="27">
        <v>22570</v>
      </c>
      <c r="E15" s="27">
        <v>46236</v>
      </c>
      <c r="F15" s="27">
        <v>1296</v>
      </c>
      <c r="G15" s="28">
        <v>70.362079135502441</v>
      </c>
      <c r="H15" s="28">
        <v>2439.8702440968209</v>
      </c>
      <c r="I15" s="29">
        <v>2.8030106410589149E-2</v>
      </c>
      <c r="L15" t="s">
        <v>480</v>
      </c>
      <c r="M15" t="s">
        <v>274</v>
      </c>
    </row>
    <row r="16" spans="1:13" x14ac:dyDescent="0.25">
      <c r="A16" s="27" t="s">
        <v>411</v>
      </c>
      <c r="B16" s="27">
        <v>138912</v>
      </c>
      <c r="C16" s="28">
        <v>2749.2525252525252</v>
      </c>
      <c r="D16" s="27">
        <v>34010</v>
      </c>
      <c r="E16" s="27">
        <v>67724</v>
      </c>
      <c r="F16" s="27">
        <v>8448</v>
      </c>
      <c r="G16" s="28">
        <v>342.94615399759812</v>
      </c>
      <c r="H16" s="28">
        <v>2406.3063712549269</v>
      </c>
      <c r="I16" s="29">
        <v>0.12474159825172761</v>
      </c>
      <c r="L16" t="s">
        <v>481</v>
      </c>
      <c r="M16" t="s">
        <v>163</v>
      </c>
    </row>
    <row r="17" spans="1:13" x14ac:dyDescent="0.25">
      <c r="A17" s="27" t="s">
        <v>305</v>
      </c>
      <c r="B17" s="27">
        <v>206124</v>
      </c>
      <c r="C17" s="28">
        <v>5821.212121212121</v>
      </c>
      <c r="D17" s="27">
        <v>50458</v>
      </c>
      <c r="E17" s="27">
        <v>105420</v>
      </c>
      <c r="F17" s="27">
        <v>5184</v>
      </c>
      <c r="G17" s="28">
        <v>286.25653231230916</v>
      </c>
      <c r="H17" s="28">
        <v>5534.955588899812</v>
      </c>
      <c r="I17" s="29">
        <v>4.9174729652817294E-2</v>
      </c>
      <c r="L17" t="s">
        <v>482</v>
      </c>
      <c r="M17" t="s">
        <v>114</v>
      </c>
    </row>
    <row r="18" spans="1:13" x14ac:dyDescent="0.25">
      <c r="L18" t="s">
        <v>483</v>
      </c>
      <c r="M18" t="s">
        <v>442</v>
      </c>
    </row>
    <row r="19" spans="1:13" x14ac:dyDescent="0.25">
      <c r="L19" t="s">
        <v>484</v>
      </c>
      <c r="M19" t="s">
        <v>306</v>
      </c>
    </row>
    <row r="20" spans="1:13" x14ac:dyDescent="0.25">
      <c r="L20" t="s">
        <v>485</v>
      </c>
      <c r="M20" t="s">
        <v>411</v>
      </c>
    </row>
    <row r="21" spans="1:13" x14ac:dyDescent="0.25">
      <c r="M21" t="s">
        <v>305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90F3-B8AA-4ED5-83AA-DF697BEF7F44}">
  <sheetPr codeName="Sheet1"/>
  <dimension ref="A1:BC27"/>
  <sheetViews>
    <sheetView workbookViewId="0">
      <selection activeCell="P3" sqref="P3"/>
    </sheetView>
  </sheetViews>
  <sheetFormatPr defaultRowHeight="15" x14ac:dyDescent="0.25"/>
  <cols>
    <col min="1" max="1" width="29.42578125" customWidth="1"/>
    <col min="2" max="2" width="34.85546875" customWidth="1"/>
    <col min="3" max="3" width="11.5703125" style="15" bestFit="1" customWidth="1"/>
    <col min="4" max="4" width="35" bestFit="1" customWidth="1"/>
    <col min="5" max="5" width="11.85546875" style="15" bestFit="1" customWidth="1"/>
    <col min="6" max="6" width="15" bestFit="1" customWidth="1"/>
    <col min="7" max="7" width="16" customWidth="1"/>
    <col min="8" max="8" width="12.42578125" customWidth="1"/>
    <col min="9" max="9" width="6.28515625" customWidth="1"/>
    <col min="10" max="10" width="8.42578125" customWidth="1"/>
    <col min="11" max="11" width="8" bestFit="1" customWidth="1"/>
    <col min="12" max="13" width="8" customWidth="1"/>
    <col min="14" max="14" width="9" customWidth="1"/>
    <col min="15" max="17" width="8" customWidth="1"/>
    <col min="18" max="18" width="7.140625" bestFit="1" customWidth="1"/>
    <col min="19" max="19" width="9.5703125" bestFit="1" customWidth="1"/>
    <col min="20" max="20" width="14.28515625" bestFit="1" customWidth="1"/>
    <col min="21" max="21" width="11.140625" bestFit="1" customWidth="1"/>
    <col min="22" max="22" width="12.140625" bestFit="1" customWidth="1"/>
  </cols>
  <sheetData>
    <row r="1" spans="1:55" ht="24" thickBot="1" x14ac:dyDescent="0.4">
      <c r="A1" s="4" t="s">
        <v>21</v>
      </c>
      <c r="B1" s="12"/>
      <c r="C1" s="17"/>
      <c r="D1" s="5"/>
      <c r="E1" s="14"/>
      <c r="F1" s="5"/>
      <c r="G1" s="5"/>
      <c r="H1" s="5"/>
      <c r="I1" s="5"/>
      <c r="J1" s="6"/>
      <c r="K1" s="7"/>
      <c r="L1" s="7"/>
      <c r="M1" s="7"/>
      <c r="N1" s="7"/>
      <c r="O1" s="7"/>
      <c r="P1" s="7"/>
      <c r="Q1" s="7"/>
      <c r="R1" s="7">
        <v>4</v>
      </c>
      <c r="S1" s="7"/>
      <c r="T1" s="7"/>
      <c r="U1" s="8"/>
      <c r="BC1" s="9"/>
    </row>
    <row r="2" spans="1:55" x14ac:dyDescent="0.25">
      <c r="A2" t="s">
        <v>22</v>
      </c>
      <c r="B2" t="s">
        <v>336</v>
      </c>
      <c r="C2" s="18" t="s">
        <v>337</v>
      </c>
      <c r="D2" t="s">
        <v>338</v>
      </c>
      <c r="E2" s="18" t="s">
        <v>339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32</v>
      </c>
      <c r="L2" t="s">
        <v>341</v>
      </c>
      <c r="M2" t="s">
        <v>340</v>
      </c>
      <c r="N2" t="s">
        <v>468</v>
      </c>
      <c r="O2" t="s">
        <v>469</v>
      </c>
      <c r="P2" t="s">
        <v>470</v>
      </c>
      <c r="Q2" t="s">
        <v>471</v>
      </c>
      <c r="R2" t="s">
        <v>28</v>
      </c>
      <c r="S2" t="s">
        <v>29</v>
      </c>
      <c r="T2" t="s">
        <v>30</v>
      </c>
      <c r="U2" t="s">
        <v>31</v>
      </c>
      <c r="BC2" s="9" t="s">
        <v>33</v>
      </c>
    </row>
    <row r="3" spans="1:55" x14ac:dyDescent="0.25">
      <c r="A3" s="20" t="s">
        <v>110</v>
      </c>
      <c r="B3" s="20" t="s">
        <v>94</v>
      </c>
      <c r="C3" s="16">
        <v>16</v>
      </c>
      <c r="D3" s="25" t="s">
        <v>113</v>
      </c>
      <c r="E3" s="16">
        <v>64</v>
      </c>
      <c r="F3">
        <f ca="1" xml:space="preserve"> f_d16r_d16r_d64r_d10s!E3</f>
        <v>61148</v>
      </c>
      <c r="G3">
        <f ca="1" xml:space="preserve"> f_d16r_d16r_d64r_d10s!F3</f>
        <v>0.35010000000000002</v>
      </c>
      <c r="H3">
        <f xml:space="preserve"> f_d16r_d16r_d64r_d10s!G3</f>
        <v>0.13</v>
      </c>
      <c r="I3">
        <f xml:space="preserve"> f_d16r_d16r_d64r_d10s!H3</f>
        <v>1461.939393939394</v>
      </c>
      <c r="J3">
        <f ca="1" xml:space="preserve"> f_d16r_d16r_d64r_d10s!I3</f>
        <v>14570</v>
      </c>
      <c r="K3">
        <f ca="1" xml:space="preserve"> f_d16r_d16r_d64r_d10s!J3</f>
        <v>29084</v>
      </c>
      <c r="L3">
        <f xml:space="preserve"> f_d16r_d16r_d64r_d10s!K3</f>
        <v>528</v>
      </c>
      <c r="M3" s="21">
        <f xml:space="preserve"> IF(AND(Table13[[#This Row],[Layers 3]]&lt;&gt;"Empty",Table13[[#This Row],[inference(us)]]&gt;0),Table13[[#This Row],[inference(us)]]-_xlfn.XLOOKUP("Empty",Table13[Layers 3],Table13[inference(us)]),0)</f>
        <v>21.333333333333485</v>
      </c>
      <c r="N3" s="21">
        <f ca="1" xml:space="preserve"> Table13[[#This Row],[L_Flops]]/Table13[[#This Row],[Flops]]*Table13[[#This Row],[inference(us)]]</f>
        <v>26.540503369550269</v>
      </c>
      <c r="O3" s="21">
        <f ca="1" xml:space="preserve"> Table13[[#This Row],[inference(us)]]-Table13[[#This Row],[Projected Time]]</f>
        <v>1435.3988905698436</v>
      </c>
      <c r="P3" s="21">
        <f ca="1">( Table13[[#This Row],[Projected Time]]/Table13[[#This Row],[inference(us)]])</f>
        <v>1.8154311649016642E-2</v>
      </c>
      <c r="Q3" s="21">
        <f ca="1" xml:space="preserve"> Table13[[#This Row],[Rest]]/Table13[[#This Row],[inference(us)]]</f>
        <v>0.98184568835098329</v>
      </c>
      <c r="R3" s="13">
        <f xml:space="preserve"> IF(AND(Table13[[#This Row],[Layers 3]]&lt;&gt;"Empty",Table13[[#This Row],[inference(us)]]&gt;0),Table13[[#This Row],[inference(us)]]/_xlfn.XLOOKUP("Empty",Table13[Layers 3],Table13[inference(us)]),0)</f>
        <v>1.0148085822465294</v>
      </c>
      <c r="S3" s="13">
        <f ca="1" xml:space="preserve"> Table13[[#This Row],[Parameters]]/Table13[[#This Row],[tf_modelSize]]</f>
        <v>0.23827435075554393</v>
      </c>
      <c r="T3" s="13">
        <f ca="1" xml:space="preserve"> Table13[[#This Row],[inference(us)]]/Table13[[#This Row],[tf_modelSize]]</f>
        <v>2.3908212761486785E-2</v>
      </c>
      <c r="U3" s="13">
        <f ca="1">Table13[[#This Row],[Parameters]]/Table13[[#This Row],[inference(us)]]</f>
        <v>9.9662134151397055</v>
      </c>
      <c r="BC3" s="9"/>
    </row>
    <row r="4" spans="1:55" x14ac:dyDescent="0.25">
      <c r="A4" s="20" t="s">
        <v>111</v>
      </c>
      <c r="B4" s="20" t="s">
        <v>94</v>
      </c>
      <c r="C4" s="16">
        <v>16</v>
      </c>
      <c r="D4" s="25" t="s">
        <v>114</v>
      </c>
      <c r="E4" s="16">
        <v>64</v>
      </c>
      <c r="F4">
        <f ca="1" xml:space="preserve"> f_d16r_d16s_d64r_d10s!E3</f>
        <v>61272</v>
      </c>
      <c r="G4">
        <f ca="1" xml:space="preserve"> f_d16r_d16s_d64r_d10s!F3</f>
        <v>0.25230000000000002</v>
      </c>
      <c r="H4">
        <f xml:space="preserve"> f_d16r_d16s_d64r_d10s!G3</f>
        <v>0.18</v>
      </c>
      <c r="I4">
        <f xml:space="preserve"> f_d16r_d16s_d64r_d10s!H3</f>
        <v>1578.969696969697</v>
      </c>
      <c r="J4">
        <f ca="1" xml:space="preserve"> f_d16r_d16s_d64r_d10s!I3</f>
        <v>14570</v>
      </c>
      <c r="K4">
        <f ca="1" xml:space="preserve"> f_d16r_d16s_d64r_d10s!J3</f>
        <v>29164</v>
      </c>
      <c r="L4">
        <f xml:space="preserve"> f_d16r_d16s_d64r_d10s!K3</f>
        <v>608</v>
      </c>
      <c r="M4" s="21">
        <f xml:space="preserve"> IF(AND(Table13[[#This Row],[Layers 3]]&lt;&gt;"Empty",Table13[[#This Row],[inference(us)]]&gt;0),Table13[[#This Row],[inference(us)]]-_xlfn.XLOOKUP("Empty",Table13[Layers 3],Table13[inference(us)]),0)</f>
        <v>138.36363636363649</v>
      </c>
      <c r="N4" s="21">
        <f ca="1" xml:space="preserve"> Table13[[#This Row],[L_Flops]]/Table13[[#This Row],[Flops]]*Table13[[#This Row],[inference(us)]]</f>
        <v>32.917760792675068</v>
      </c>
      <c r="O4" s="21">
        <f ca="1" xml:space="preserve"> Table13[[#This Row],[inference(us)]]-Table13[[#This Row],[Projected Time]]</f>
        <v>1546.0519361770218</v>
      </c>
      <c r="P4" s="21">
        <f ca="1">( Table13[[#This Row],[Projected Time]]/Table13[[#This Row],[inference(us)]])</f>
        <v>2.0847620353860924E-2</v>
      </c>
      <c r="Q4" s="21">
        <f ca="1" xml:space="preserve"> Table13[[#This Row],[Rest]]/Table13[[#This Row],[inference(us)]]</f>
        <v>0.97915237964613899</v>
      </c>
      <c r="R4" s="13">
        <f xml:space="preserve"> IF(AND(Table13[[#This Row],[Layers 3]]&lt;&gt;"Empty",Table13[[#This Row],[inference(us)]]&gt;0),Table13[[#This Row],[inference(us)]]/_xlfn.XLOOKUP("Empty",Table13[Layers 3],Table13[inference(us)]),0)</f>
        <v>1.096045435422802</v>
      </c>
      <c r="S4" s="13">
        <f ca="1" xml:space="preserve"> Table13[[#This Row],[Parameters]]/Table13[[#This Row],[tf_modelSize]]</f>
        <v>0.237792139966053</v>
      </c>
      <c r="T4" s="13">
        <f ca="1" xml:space="preserve"> Table13[[#This Row],[inference(us)]]/Table13[[#This Row],[tf_modelSize]]</f>
        <v>2.5769840987232291E-2</v>
      </c>
      <c r="U4" s="13">
        <f ca="1">Table13[[#This Row],[Parameters]]/Table13[[#This Row],[inference(us)]]</f>
        <v>9.227536176256093</v>
      </c>
      <c r="BC4" s="9"/>
    </row>
    <row r="5" spans="1:55" x14ac:dyDescent="0.25">
      <c r="A5" s="20" t="s">
        <v>103</v>
      </c>
      <c r="B5" s="20" t="s">
        <v>94</v>
      </c>
      <c r="C5" s="16">
        <v>16</v>
      </c>
      <c r="D5" s="25" t="s">
        <v>112</v>
      </c>
      <c r="E5" s="16">
        <v>64</v>
      </c>
      <c r="F5">
        <f ca="1" xml:space="preserve"> f_d16r_d64r_d10s!E3</f>
        <v>59636</v>
      </c>
      <c r="G5">
        <f ca="1" xml:space="preserve"> f_d16r_d64r_d10s!F3</f>
        <v>0.34160000000000001</v>
      </c>
      <c r="H5">
        <f xml:space="preserve"> f_d16r_d64r_d10s!G3</f>
        <v>0.33</v>
      </c>
      <c r="I5">
        <f xml:space="preserve"> f_d16r_d64r_d10s!H3</f>
        <v>1440.6060606060605</v>
      </c>
      <c r="J5">
        <f ca="1" xml:space="preserve"> f_d16r_d64r_d10s!I3</f>
        <v>14298</v>
      </c>
      <c r="K5">
        <f ca="1" xml:space="preserve"> f_d16r_d64r_d10s!J3</f>
        <v>28556</v>
      </c>
      <c r="L5">
        <f xml:space="preserve"> f_d16r_d64r_d10s!K3</f>
        <v>0</v>
      </c>
      <c r="M5" s="21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5" s="21">
        <f ca="1" xml:space="preserve"> Table13[[#This Row],[L_Flops]]/Table13[[#This Row],[Flops]]*Table13[[#This Row],[inference(us)]]</f>
        <v>0</v>
      </c>
      <c r="O5" s="21">
        <f ca="1" xml:space="preserve"> Table13[[#This Row],[inference(us)]]-Table13[[#This Row],[Projected Time]]</f>
        <v>1440.6060606060605</v>
      </c>
      <c r="P5" s="21">
        <f ca="1">( Table13[[#This Row],[Projected Time]]/Table13[[#This Row],[inference(us)]])</f>
        <v>0</v>
      </c>
      <c r="Q5" s="21">
        <f ca="1" xml:space="preserve"> Table13[[#This Row],[Rest]]/Table13[[#This Row],[inference(us)]]</f>
        <v>1</v>
      </c>
      <c r="R5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5" s="13">
        <f ca="1" xml:space="preserve"> Table13[[#This Row],[Parameters]]/Table13[[#This Row],[tf_modelSize]]</f>
        <v>0.23975451069823597</v>
      </c>
      <c r="T5" s="13">
        <f ca="1" xml:space="preserve"> Table13[[#This Row],[inference(us)]]/Table13[[#This Row],[tf_modelSize]]</f>
        <v>2.4156651361695293E-2</v>
      </c>
      <c r="U5" s="13">
        <f ca="1">Table13[[#This Row],[Parameters]]/Table13[[#This Row],[inference(us)]]</f>
        <v>9.9249894825410188</v>
      </c>
      <c r="BC5" s="9"/>
    </row>
    <row r="6" spans="1:55" x14ac:dyDescent="0.25">
      <c r="A6" s="20" t="s">
        <v>109</v>
      </c>
      <c r="B6" s="20" t="s">
        <v>94</v>
      </c>
      <c r="C6" s="16">
        <v>16</v>
      </c>
      <c r="D6" s="25" t="s">
        <v>94</v>
      </c>
      <c r="E6" s="16">
        <v>64</v>
      </c>
      <c r="F6">
        <f ca="1" xml:space="preserve"> f_d16r_f_d64r_d10s!E3</f>
        <v>59876</v>
      </c>
      <c r="G6">
        <f ca="1" xml:space="preserve"> f_d16r_f_d64r_d10s!F3</f>
        <v>0.37980000000000003</v>
      </c>
      <c r="H6">
        <f xml:space="preserve"> f_d16r_f_d64r_d10s!G3</f>
        <v>0.32</v>
      </c>
      <c r="I6">
        <f xml:space="preserve"> f_d16r_f_d64r_d10s!H3</f>
        <v>1433.7676767676767</v>
      </c>
      <c r="J6">
        <f ca="1" xml:space="preserve"> f_d16r_f_d64r_d10s!I3</f>
        <v>14298</v>
      </c>
      <c r="K6">
        <f ca="1" xml:space="preserve"> f_d16r_f_d64r_d10s!J3</f>
        <v>28556</v>
      </c>
      <c r="L6">
        <f xml:space="preserve"> f_d16r_f_d64r_d10s!K3</f>
        <v>0</v>
      </c>
      <c r="M6" s="21">
        <f xml:space="preserve"> IF(AND(Table13[[#This Row],[Layers 3]]&lt;&gt;"Empty",Table13[[#This Row],[inference(us)]]&gt;0),Table13[[#This Row],[inference(us)]]-_xlfn.XLOOKUP("Empty",Table13[Layers 3],Table13[inference(us)]),0)</f>
        <v>-6.8383838383838338</v>
      </c>
      <c r="N6" s="21">
        <f ca="1" xml:space="preserve"> Table13[[#This Row],[L_Flops]]/Table13[[#This Row],[Flops]]*Table13[[#This Row],[inference(us)]]</f>
        <v>0</v>
      </c>
      <c r="O6" s="21">
        <f ca="1" xml:space="preserve"> Table13[[#This Row],[inference(us)]]-Table13[[#This Row],[Projected Time]]</f>
        <v>1433.7676767676767</v>
      </c>
      <c r="P6" s="21">
        <f ca="1">( Table13[[#This Row],[Projected Time]]/Table13[[#This Row],[inference(us)]])</f>
        <v>0</v>
      </c>
      <c r="Q6" s="21">
        <f ca="1" xml:space="preserve"> Table13[[#This Row],[Rest]]/Table13[[#This Row],[inference(us)]]</f>
        <v>1</v>
      </c>
      <c r="R6" s="13">
        <f xml:space="preserve"> IF(AND(Table13[[#This Row],[Layers 3]]&lt;&gt;"Empty",Table13[[#This Row],[inference(us)]]&gt;0),Table13[[#This Row],[inference(us)]]/_xlfn.XLOOKUP("Empty",Table13[Layers 3],Table13[inference(us)]),0)</f>
        <v>0.99525312017949796</v>
      </c>
      <c r="S6" s="13">
        <f ca="1" xml:space="preserve"> Table13[[#This Row],[Parameters]]/Table13[[#This Row],[tf_modelSize]]</f>
        <v>0.23879350658026588</v>
      </c>
      <c r="T6" s="13">
        <f ca="1" xml:space="preserve"> Table13[[#This Row],[inference(us)]]/Table13[[#This Row],[tf_modelSize]]</f>
        <v>2.3945615551601254E-2</v>
      </c>
      <c r="U6" s="13">
        <f ca="1">Table13[[#This Row],[Parameters]]/Table13[[#This Row],[inference(us)]]</f>
        <v>9.97232691996083</v>
      </c>
      <c r="BC6" s="9"/>
    </row>
    <row r="7" spans="1:55" x14ac:dyDescent="0.25">
      <c r="A7" t="s">
        <v>165</v>
      </c>
      <c r="B7" s="20" t="s">
        <v>94</v>
      </c>
      <c r="C7" s="16">
        <v>16</v>
      </c>
      <c r="D7" s="25" t="s">
        <v>272</v>
      </c>
      <c r="E7" s="16">
        <v>64</v>
      </c>
      <c r="F7">
        <f ca="1" xml:space="preserve"> f_d16r_r_2p4_f_d64r_d10s!E3</f>
        <v>57348</v>
      </c>
      <c r="G7">
        <f ca="1" xml:space="preserve"> f_d16r_r_2p4_f_d64r_d10s!F3</f>
        <v>0.1459</v>
      </c>
      <c r="H7">
        <f xml:space="preserve"> f_d16r_r_2p4_f_d64r_d10s!G3</f>
        <v>0.17</v>
      </c>
      <c r="I7">
        <f xml:space="preserve"> f_d16r_r_2p4_f_d64r_d10s!H3</f>
        <v>1410.3030303030303</v>
      </c>
      <c r="J7">
        <f ca="1" xml:space="preserve"> f_d16r_r_2p4_f_d64r_d10s!I3</f>
        <v>13338</v>
      </c>
      <c r="K7">
        <f ca="1" xml:space="preserve"> f_d16r_r_2p4_f_d64r_d10s!J3</f>
        <v>26640</v>
      </c>
      <c r="L7">
        <f xml:space="preserve"> f_d16r_r_2p4_f_d64r_d10s!K3</f>
        <v>4</v>
      </c>
      <c r="M7" s="21">
        <f xml:space="preserve"> IF(AND(Table13[[#This Row],[Layers 3]]&lt;&gt;"Empty",Table13[[#This Row],[inference(us)]]&gt;0),Table13[[#This Row],[inference(us)]]-_xlfn.XLOOKUP("Empty",Table13[Layers 3],Table13[inference(us)]),0)</f>
        <v>-30.303030303030255</v>
      </c>
      <c r="N7" s="21">
        <f ca="1" xml:space="preserve"> Table13[[#This Row],[L_Flops]]/Table13[[#This Row],[Flops]]*Table13[[#This Row],[inference(us)]]</f>
        <v>0.21175721175721174</v>
      </c>
      <c r="O7" s="21">
        <f ca="1" xml:space="preserve"> Table13[[#This Row],[inference(us)]]-Table13[[#This Row],[Projected Time]]</f>
        <v>1410.091273091273</v>
      </c>
      <c r="P7" s="21">
        <f ca="1">( Table13[[#This Row],[Projected Time]]/Table13[[#This Row],[inference(us)]])</f>
        <v>1.5015015015015014E-4</v>
      </c>
      <c r="Q7" s="21">
        <f ca="1" xml:space="preserve"> Table13[[#This Row],[Rest]]/Table13[[#This Row],[inference(us)]]</f>
        <v>0.99984984984984981</v>
      </c>
      <c r="R7" s="13">
        <f xml:space="preserve"> IF(AND(Table13[[#This Row],[Layers 3]]&lt;&gt;"Empty",Table13[[#This Row],[inference(us)]]&gt;0),Table13[[#This Row],[inference(us)]]/_xlfn.XLOOKUP("Empty",Table13[Layers 3],Table13[inference(us)]),0)</f>
        <v>0.97896508203618005</v>
      </c>
      <c r="S7" s="13">
        <f ca="1" xml:space="preserve"> Table13[[#This Row],[Parameters]]/Table13[[#This Row],[tf_modelSize]]</f>
        <v>0.23258003766478344</v>
      </c>
      <c r="T7" s="13">
        <f ca="1" xml:space="preserve"> Table13[[#This Row],[inference(us)]]/Table13[[#This Row],[tf_modelSize]]</f>
        <v>2.4592017686807389E-2</v>
      </c>
      <c r="U7" s="13">
        <f ca="1">Table13[[#This Row],[Parameters]]/Table13[[#This Row],[inference(us)]]</f>
        <v>9.4575418994413418</v>
      </c>
      <c r="BC7" s="9"/>
    </row>
    <row r="8" spans="1:55" x14ac:dyDescent="0.25">
      <c r="A8" t="s">
        <v>162</v>
      </c>
      <c r="B8" s="20" t="s">
        <v>94</v>
      </c>
      <c r="C8" s="16">
        <v>16</v>
      </c>
      <c r="D8" s="25" t="s">
        <v>273</v>
      </c>
      <c r="E8" s="16">
        <v>64</v>
      </c>
      <c r="F8">
        <f ca="1" xml:space="preserve"> f_d16r_r_2p2_f_d64r_d10s!E3</f>
        <v>58116</v>
      </c>
      <c r="G8">
        <f ca="1" xml:space="preserve"> f_d16r_r_2p2_f_d64r_d10s!F3</f>
        <v>3.1099999999999999E-2</v>
      </c>
      <c r="H8">
        <f xml:space="preserve"> f_d16r_r_2p2_f_d64r_d10s!G3</f>
        <v>0.28000000000000003</v>
      </c>
      <c r="I8">
        <f xml:space="preserve"> f_d16r_r_2p2_f_d64r_d10s!H3</f>
        <v>1432.5757575757575</v>
      </c>
      <c r="J8">
        <f ca="1" xml:space="preserve"> f_d16r_r_2p2_f_d64r_d10s!I3</f>
        <v>13530</v>
      </c>
      <c r="K8">
        <f ca="1" xml:space="preserve"> f_d16r_r_2p2_f_d64r_d10s!J3</f>
        <v>27036</v>
      </c>
      <c r="L8">
        <f xml:space="preserve"> f_d16r_r_2p2_f_d64r_d10s!K3</f>
        <v>16</v>
      </c>
      <c r="M8" s="21">
        <f xml:space="preserve"> IF(AND(Table13[[#This Row],[Layers 3]]&lt;&gt;"Empty",Table13[[#This Row],[inference(us)]]&gt;0),Table13[[#This Row],[inference(us)]]-_xlfn.XLOOKUP("Empty",Table13[Layers 3],Table13[inference(us)]),0)</f>
        <v>-8.0303030303030027</v>
      </c>
      <c r="N8" s="21">
        <f ca="1" xml:space="preserve"> Table13[[#This Row],[L_Flops]]/Table13[[#This Row],[Flops]]*Table13[[#This Row],[inference(us)]]</f>
        <v>0.84780337776343095</v>
      </c>
      <c r="O8" s="21">
        <f ca="1" xml:space="preserve"> Table13[[#This Row],[inference(us)]]-Table13[[#This Row],[Projected Time]]</f>
        <v>1431.727954197994</v>
      </c>
      <c r="P8" s="21">
        <f ca="1">( Table13[[#This Row],[Projected Time]]/Table13[[#This Row],[inference(us)]])</f>
        <v>5.9180352123095132E-4</v>
      </c>
      <c r="Q8" s="21">
        <f ca="1" xml:space="preserve"> Table13[[#This Row],[Rest]]/Table13[[#This Row],[inference(us)]]</f>
        <v>0.999408196478769</v>
      </c>
      <c r="R8" s="13">
        <f xml:space="preserve"> IF(AND(Table13[[#This Row],[Layers 3]]&lt;&gt;"Empty",Table13[[#This Row],[inference(us)]]&gt;0),Table13[[#This Row],[inference(us)]]/_xlfn.XLOOKUP("Empty",Table13[Layers 3],Table13[inference(us)]),0)</f>
        <v>0.99442574673958772</v>
      </c>
      <c r="S8" s="13">
        <f ca="1" xml:space="preserve"> Table13[[#This Row],[Parameters]]/Table13[[#This Row],[tf_modelSize]]</f>
        <v>0.23281024158579394</v>
      </c>
      <c r="T8" s="13">
        <f ca="1" xml:space="preserve"> Table13[[#This Row],[inference(us)]]/Table13[[#This Row],[tf_modelSize]]</f>
        <v>2.4650281464239754E-2</v>
      </c>
      <c r="U8" s="13">
        <f ca="1">Table13[[#This Row],[Parameters]]/Table13[[#This Row],[inference(us)]]</f>
        <v>9.4445267054468545</v>
      </c>
      <c r="BC8" s="9"/>
    </row>
    <row r="9" spans="1:55" x14ac:dyDescent="0.25">
      <c r="A9" t="s">
        <v>213</v>
      </c>
      <c r="B9" s="20" t="s">
        <v>94</v>
      </c>
      <c r="C9" s="16">
        <v>16</v>
      </c>
      <c r="D9" s="25" t="s">
        <v>274</v>
      </c>
      <c r="E9" s="16">
        <v>64</v>
      </c>
      <c r="F9">
        <f ca="1" xml:space="preserve"> f_d16r_r_2p1_f_d64r_d10s!E3</f>
        <v>59396</v>
      </c>
      <c r="G9">
        <f ca="1" xml:space="preserve"> f_d16r_r_2p1_f_d64r_d10s!F3</f>
        <v>0.32640000000000002</v>
      </c>
      <c r="H9">
        <f xml:space="preserve"> f_d16r_r_2p1_f_d64r_d10s!G3</f>
        <v>0.31</v>
      </c>
      <c r="I9">
        <f xml:space="preserve"> f_d16r_r_2p1_f_d64r_d10s!H3</f>
        <v>1466.4242424242425</v>
      </c>
      <c r="J9">
        <f ca="1" xml:space="preserve"> f_d16r_r_2p1_f_d64r_d10s!I3</f>
        <v>13850</v>
      </c>
      <c r="K9">
        <f ca="1" xml:space="preserve"> f_d16r_r_2p1_f_d64r_d10s!J3</f>
        <v>27696</v>
      </c>
      <c r="L9">
        <f xml:space="preserve"> f_d16r_r_2p1_f_d64r_d10s!K3</f>
        <v>36</v>
      </c>
      <c r="M9" s="21">
        <f xml:space="preserve"> IF(AND(Table13[[#This Row],[Layers 3]]&lt;&gt;"Empty",Table13[[#This Row],[inference(us)]]&gt;0),Table13[[#This Row],[inference(us)]]-_xlfn.XLOOKUP("Empty",Table13[Layers 3],Table13[inference(us)]),0)</f>
        <v>25.818181818181984</v>
      </c>
      <c r="N9" s="21">
        <f ca="1" xml:space="preserve"> Table13[[#This Row],[L_Flops]]/Table13[[#This Row],[Flops]]*Table13[[#This Row],[inference(us)]]</f>
        <v>1.9060973688356706</v>
      </c>
      <c r="O9" s="21">
        <f ca="1" xml:space="preserve"> Table13[[#This Row],[inference(us)]]-Table13[[#This Row],[Projected Time]]</f>
        <v>1464.5181450554069</v>
      </c>
      <c r="P9" s="21">
        <f ca="1">( Table13[[#This Row],[Projected Time]]/Table13[[#This Row],[inference(us)]])</f>
        <v>1.2998266897746968E-3</v>
      </c>
      <c r="Q9" s="21">
        <f ca="1" xml:space="preserve"> Table13[[#This Row],[Rest]]/Table13[[#This Row],[inference(us)]]</f>
        <v>0.99870017331022531</v>
      </c>
      <c r="R9" s="13">
        <f xml:space="preserve"> IF(AND(Table13[[#This Row],[Layers 3]]&lt;&gt;"Empty",Table13[[#This Row],[inference(us)]]&gt;0),Table13[[#This Row],[inference(us)]]/_xlfn.XLOOKUP("Empty",Table13[Layers 3],Table13[inference(us)]),0)</f>
        <v>1.0179217501051747</v>
      </c>
      <c r="S9" s="13">
        <f ca="1" xml:space="preserve"> Table13[[#This Row],[Parameters]]/Table13[[#This Row],[tf_modelSize]]</f>
        <v>0.23318068556805172</v>
      </c>
      <c r="T9" s="13">
        <f ca="1" xml:space="preserve"> Table13[[#This Row],[inference(us)]]/Table13[[#This Row],[tf_modelSize]]</f>
        <v>2.4688939363328211E-2</v>
      </c>
      <c r="U9" s="13">
        <f ca="1">Table13[[#This Row],[Parameters]]/Table13[[#This Row],[inference(us)]]</f>
        <v>9.4447429327161512</v>
      </c>
      <c r="BC9" s="9"/>
    </row>
    <row r="10" spans="1:55" x14ac:dyDescent="0.25">
      <c r="A10" t="s">
        <v>271</v>
      </c>
      <c r="B10" s="20" t="s">
        <v>94</v>
      </c>
      <c r="C10" s="16">
        <v>16</v>
      </c>
      <c r="D10" s="25" t="s">
        <v>305</v>
      </c>
      <c r="E10" s="16">
        <v>64</v>
      </c>
      <c r="F10">
        <f ca="1" xml:space="preserve"> f_d16r_r_2cnn_f_d64r_d10s!E3</f>
        <v>206124</v>
      </c>
      <c r="G10">
        <f ca="1" xml:space="preserve"> f_d16r_r_2cnn_f_d64r_d10s!F3</f>
        <v>0.34350000000000003</v>
      </c>
      <c r="H10">
        <f xml:space="preserve"> f_d16r_r_2cnn_f_d64r_d10s!G3</f>
        <v>0.3</v>
      </c>
      <c r="I10">
        <f xml:space="preserve"> f_d16r_r_2cnn_f_d64r_d10s!H3</f>
        <v>5821.212121212121</v>
      </c>
      <c r="J10">
        <f ca="1" xml:space="preserve"> f_d16r_r_2cnn_f_d64r_d10s!I3</f>
        <v>50458</v>
      </c>
      <c r="K10">
        <f ca="1" xml:space="preserve"> f_d16r_r_2cnn_f_d64r_d10s!J3</f>
        <v>105420</v>
      </c>
      <c r="L10">
        <f xml:space="preserve"> f_d16r_r_2cnn_f_d64r_d10s!K3</f>
        <v>5184</v>
      </c>
      <c r="M10" s="21">
        <f xml:space="preserve"> IF(AND(Table13[[#This Row],[Layers 3]]&lt;&gt;"Empty",Table13[[#This Row],[inference(us)]]&gt;0),Table13[[#This Row],[inference(us)]]-_xlfn.XLOOKUP("Empty",Table13[Layers 3],Table13[inference(us)]),0)</f>
        <v>4380.6060606060601</v>
      </c>
      <c r="N10" s="21">
        <f ca="1" xml:space="preserve"> Table13[[#This Row],[L_Flops]]/Table13[[#This Row],[Flops]]*Table13[[#This Row],[inference(us)]]</f>
        <v>286.25653231230916</v>
      </c>
      <c r="O10" s="21">
        <f ca="1" xml:space="preserve"> Table13[[#This Row],[inference(us)]]-Table13[[#This Row],[Projected Time]]</f>
        <v>5534.955588899812</v>
      </c>
      <c r="P10" s="21">
        <f ca="1">( Table13[[#This Row],[Projected Time]]/Table13[[#This Row],[inference(us)]])</f>
        <v>4.9174729652817294E-2</v>
      </c>
      <c r="Q10" s="21">
        <f ca="1" xml:space="preserve"> Table13[[#This Row],[Rest]]/Table13[[#This Row],[inference(us)]]</f>
        <v>0.95082527034718278</v>
      </c>
      <c r="R10" s="13">
        <f xml:space="preserve"> IF(AND(Table13[[#This Row],[Layers 3]]&lt;&gt;"Empty",Table13[[#This Row],[inference(us)]]&gt;0),Table13[[#This Row],[inference(us)]]/_xlfn.XLOOKUP("Empty",Table13[Layers 3],Table13[inference(us)]),0)</f>
        <v>4.0408077408498109</v>
      </c>
      <c r="S10" s="13">
        <f ca="1" xml:space="preserve"> Table13[[#This Row],[Parameters]]/Table13[[#This Row],[tf_modelSize]]</f>
        <v>0.2447943956065281</v>
      </c>
      <c r="T10" s="13">
        <f ca="1" xml:space="preserve"> Table13[[#This Row],[inference(us)]]/Table13[[#This Row],[tf_modelSize]]</f>
        <v>2.8241311643535546E-2</v>
      </c>
      <c r="U10" s="13">
        <f ca="1">Table13[[#This Row],[Parameters]]/Table13[[#This Row],[inference(us)]]</f>
        <v>8.6679541905257675</v>
      </c>
      <c r="BC10" s="9"/>
    </row>
    <row r="11" spans="1:55" x14ac:dyDescent="0.25">
      <c r="A11" t="s">
        <v>329</v>
      </c>
      <c r="B11" s="20" t="s">
        <v>94</v>
      </c>
      <c r="C11" s="16">
        <v>16</v>
      </c>
      <c r="D11" s="25" t="s">
        <v>306</v>
      </c>
      <c r="E11" s="16">
        <v>64</v>
      </c>
      <c r="F11">
        <f ca="1" xml:space="preserve"> f_d16r_r_2cnn16_f_d64r_d10s!E3</f>
        <v>94572</v>
      </c>
      <c r="G11">
        <f ca="1" xml:space="preserve"> f_d16r_r_2cnn16_f_d64r_d10s!F3</f>
        <v>0.35670000000000002</v>
      </c>
      <c r="H11">
        <f xml:space="preserve"> f_d16r_r_2cnn16_f_d64r_d10s!G3</f>
        <v>0.3</v>
      </c>
      <c r="I11">
        <f xml:space="preserve"> f_d16r_r_2cnn16_f_d64r_d10s!H3</f>
        <v>2510.2323232323233</v>
      </c>
      <c r="J11">
        <f ca="1" xml:space="preserve"> f_d16r_r_2cnn16_f_d64r_d10s!I3</f>
        <v>22570</v>
      </c>
      <c r="K11">
        <f ca="1" xml:space="preserve"> f_d16r_r_2cnn16_f_d64r_d10s!J3</f>
        <v>46236</v>
      </c>
      <c r="L11">
        <f xml:space="preserve"> f_d16r_r_2cnn16_f_d64r_d10s!K3</f>
        <v>1296</v>
      </c>
      <c r="M11" s="21">
        <f xml:space="preserve"> IF(AND(Table13[[#This Row],[Layers 3]]&lt;&gt;"Empty",Table13[[#This Row],[inference(us)]]&gt;0),Table13[[#This Row],[inference(us)]]-_xlfn.XLOOKUP("Empty",Table13[Layers 3],Table13[inference(us)]),0)</f>
        <v>1069.6262626262628</v>
      </c>
      <c r="N11" s="21">
        <f ca="1" xml:space="preserve"> Table13[[#This Row],[L_Flops]]/Table13[[#This Row],[Flops]]*Table13[[#This Row],[inference(us)]]</f>
        <v>70.362079135502441</v>
      </c>
      <c r="O11" s="21">
        <f ca="1" xml:space="preserve"> Table13[[#This Row],[inference(us)]]-Table13[[#This Row],[Projected Time]]</f>
        <v>2439.8702440968209</v>
      </c>
      <c r="P11" s="21">
        <f ca="1">( Table13[[#This Row],[Projected Time]]/Table13[[#This Row],[inference(us)]])</f>
        <v>2.8030106410589149E-2</v>
      </c>
      <c r="Q11" s="21">
        <f ca="1" xml:space="preserve"> Table13[[#This Row],[Rest]]/Table13[[#This Row],[inference(us)]]</f>
        <v>0.97196989358941088</v>
      </c>
      <c r="R11" s="13">
        <f xml:space="preserve"> IF(AND(Table13[[#This Row],[Layers 3]]&lt;&gt;"Empty",Table13[[#This Row],[inference(us)]]&gt;0),Table13[[#This Row],[inference(us)]]/_xlfn.XLOOKUP("Empty",Table13[Layers 3],Table13[inference(us)]),0)</f>
        <v>1.7424835226475952</v>
      </c>
      <c r="S11" s="13">
        <f ca="1" xml:space="preserve"> Table13[[#This Row],[Parameters]]/Table13[[#This Row],[tf_modelSize]]</f>
        <v>0.23865414710485133</v>
      </c>
      <c r="T11" s="13">
        <f ca="1" xml:space="preserve"> Table13[[#This Row],[inference(us)]]/Table13[[#This Row],[tf_modelSize]]</f>
        <v>2.6543081707400957E-2</v>
      </c>
      <c r="U11" s="13">
        <f ca="1">Table13[[#This Row],[Parameters]]/Table13[[#This Row],[inference(us)]]</f>
        <v>8.9911996555512186</v>
      </c>
      <c r="BC11" s="9"/>
    </row>
    <row r="12" spans="1:55" x14ac:dyDescent="0.25">
      <c r="A12" t="s">
        <v>377</v>
      </c>
      <c r="B12" s="20" t="s">
        <v>94</v>
      </c>
      <c r="C12" s="16">
        <v>16</v>
      </c>
      <c r="D12" s="25" t="s">
        <v>164</v>
      </c>
      <c r="E12" s="16">
        <v>64</v>
      </c>
      <c r="F12">
        <f ca="1" xml:space="preserve"> f_d16r_r_2mp4_f_d64r_d10s!E3</f>
        <v>57352</v>
      </c>
      <c r="G12">
        <f ca="1" xml:space="preserve"> f_d16r_r_2mp4_f_d64r_d10s!F3</f>
        <v>0.1245</v>
      </c>
      <c r="H12">
        <f xml:space="preserve"> f_d16r_r_2mp4_f_d64r_d10s!G3</f>
        <v>0.1</v>
      </c>
      <c r="I12">
        <f xml:space="preserve"> f_d16r_r_2mp4_f_d64r_d10s!H3</f>
        <v>1410.939393939394</v>
      </c>
      <c r="J12">
        <f ca="1" xml:space="preserve"> f_d16r_r_2mp4_f_d64r_d10s!I3</f>
        <v>13338</v>
      </c>
      <c r="K12">
        <f ca="1" xml:space="preserve"> f_d16r_r_2mp4_f_d64r_d10s!J3</f>
        <v>26640</v>
      </c>
      <c r="L12">
        <f xml:space="preserve"> f_d16r_r_2mp4_f_d64r_d10s!K3</f>
        <v>4</v>
      </c>
      <c r="M12" s="21">
        <f xml:space="preserve"> IF(AND(Table13[[#This Row],[Layers 3]]&lt;&gt;"Empty",Table13[[#This Row],[inference(us)]]&gt;0),Table13[[#This Row],[inference(us)]]-_xlfn.XLOOKUP("Empty",Table13[Layers 3],Table13[inference(us)]),0)</f>
        <v>-29.666666666666515</v>
      </c>
      <c r="N12" s="21">
        <f ca="1" xml:space="preserve"> Table13[[#This Row],[L_Flops]]/Table13[[#This Row],[Flops]]*Table13[[#This Row],[inference(us)]]</f>
        <v>0.21185276185276186</v>
      </c>
      <c r="O12" s="21">
        <f ca="1" xml:space="preserve"> Table13[[#This Row],[inference(us)]]-Table13[[#This Row],[Projected Time]]</f>
        <v>1410.7275411775413</v>
      </c>
      <c r="P12" s="21">
        <f ca="1">( Table13[[#This Row],[Projected Time]]/Table13[[#This Row],[inference(us)]])</f>
        <v>1.5015015015015014E-4</v>
      </c>
      <c r="Q12" s="21">
        <f ca="1" xml:space="preserve"> Table13[[#This Row],[Rest]]/Table13[[#This Row],[inference(us)]]</f>
        <v>0.99984984984984993</v>
      </c>
      <c r="R12" s="13">
        <f xml:space="preserve"> IF(AND(Table13[[#This Row],[Layers 3]]&lt;&gt;"Empty",Table13[[#This Row],[inference(us)]]&gt;0),Table13[[#This Row],[inference(us)]]/_xlfn.XLOOKUP("Empty",Table13[Layers 3],Table13[inference(us)]),0)</f>
        <v>0.97940681531342033</v>
      </c>
      <c r="S12" s="13">
        <f ca="1" xml:space="preserve"> Table13[[#This Row],[Parameters]]/Table13[[#This Row],[tf_modelSize]]</f>
        <v>0.23256381643185939</v>
      </c>
      <c r="T12" s="13">
        <f ca="1" xml:space="preserve"> Table13[[#This Row],[inference(us)]]/Table13[[#This Row],[tf_modelSize]]</f>
        <v>2.4601398276248326E-2</v>
      </c>
      <c r="U12" s="13">
        <f ca="1">Table13[[#This Row],[Parameters]]/Table13[[#This Row],[inference(us)]]</f>
        <v>9.4532763471574928</v>
      </c>
      <c r="BC12" s="9"/>
    </row>
    <row r="13" spans="1:55" x14ac:dyDescent="0.25">
      <c r="A13" t="s">
        <v>376</v>
      </c>
      <c r="B13" s="20" t="s">
        <v>94</v>
      </c>
      <c r="C13" s="16">
        <v>16</v>
      </c>
      <c r="D13" s="25" t="s">
        <v>163</v>
      </c>
      <c r="E13" s="16">
        <v>64</v>
      </c>
      <c r="F13">
        <f ca="1" xml:space="preserve"> f_d16r_r_2mp1_f_d64r_d10s!E3</f>
        <v>59396</v>
      </c>
      <c r="G13">
        <f ca="1" xml:space="preserve"> f_d16r_r_2mp1_f_d64r_d10s!F3</f>
        <v>0.31669999999999998</v>
      </c>
      <c r="H13">
        <f xml:space="preserve"> f_d16r_r_2mp1_f_d64r_d10s!G3</f>
        <v>0.31</v>
      </c>
      <c r="I13">
        <f xml:space="preserve"> f_d16r_r_2mp1_f_d64r_d10s!H3</f>
        <v>1468.4646464646464</v>
      </c>
      <c r="J13">
        <f ca="1" xml:space="preserve"> f_d16r_r_2mp1_f_d64r_d10s!I3</f>
        <v>13850</v>
      </c>
      <c r="K13">
        <f ca="1" xml:space="preserve"> f_d16r_r_2mp1_f_d64r_d10s!J3</f>
        <v>27696</v>
      </c>
      <c r="L13">
        <f xml:space="preserve"> f_d16r_r_2mp1_f_d64r_d10s!K3</f>
        <v>36</v>
      </c>
      <c r="M13" s="21">
        <f xml:space="preserve"> IF(AND(Table13[[#This Row],[Layers 3]]&lt;&gt;"Empty",Table13[[#This Row],[inference(us)]]&gt;0),Table13[[#This Row],[inference(us)]]-_xlfn.XLOOKUP("Empty",Table13[Layers 3],Table13[inference(us)]),0)</f>
        <v>27.858585858585911</v>
      </c>
      <c r="N13" s="21">
        <f ca="1" xml:space="preserve"> Table13[[#This Row],[L_Flops]]/Table13[[#This Row],[Flops]]*Table13[[#This Row],[inference(us)]]</f>
        <v>1.9087495404653119</v>
      </c>
      <c r="O13" s="21">
        <f ca="1" xml:space="preserve"> Table13[[#This Row],[inference(us)]]-Table13[[#This Row],[Projected Time]]</f>
        <v>1466.5558969241811</v>
      </c>
      <c r="P13" s="21">
        <f ca="1">( Table13[[#This Row],[Projected Time]]/Table13[[#This Row],[inference(us)]])</f>
        <v>1.2998266897746968E-3</v>
      </c>
      <c r="Q13" s="21">
        <f ca="1" xml:space="preserve"> Table13[[#This Row],[Rest]]/Table13[[#This Row],[inference(us)]]</f>
        <v>0.99870017331022531</v>
      </c>
      <c r="R13" s="13">
        <f xml:space="preserve"> IF(AND(Table13[[#This Row],[Layers 3]]&lt;&gt;"Empty",Table13[[#This Row],[inference(us)]]&gt;0),Table13[[#This Row],[inference(us)]]/_xlfn.XLOOKUP("Empty",Table13[Layers 3],Table13[inference(us)]),0)</f>
        <v>1.0193381012480718</v>
      </c>
      <c r="S13" s="13">
        <f ca="1" xml:space="preserve"> Table13[[#This Row],[Parameters]]/Table13[[#This Row],[tf_modelSize]]</f>
        <v>0.23318068556805172</v>
      </c>
      <c r="T13" s="13">
        <f ca="1" xml:space="preserve"> Table13[[#This Row],[inference(us)]]/Table13[[#This Row],[tf_modelSize]]</f>
        <v>2.4723291913001658E-2</v>
      </c>
      <c r="U13" s="13">
        <f ca="1">Table13[[#This Row],[Parameters]]/Table13[[#This Row],[inference(us)]]</f>
        <v>9.4316196398354641</v>
      </c>
      <c r="BC13" s="9"/>
    </row>
    <row r="14" spans="1:55" x14ac:dyDescent="0.25">
      <c r="A14" t="s">
        <v>408</v>
      </c>
      <c r="B14" s="20" t="s">
        <v>94</v>
      </c>
      <c r="C14" s="16">
        <v>16</v>
      </c>
      <c r="D14" s="25" t="s">
        <v>330</v>
      </c>
      <c r="E14" s="16">
        <v>64</v>
      </c>
      <c r="F14">
        <f ca="1" xml:space="preserve"> f_d16r_norm_d64r_d10s!E3</f>
        <v>59940</v>
      </c>
      <c r="G14">
        <f ca="1" xml:space="preserve"> f_d16r_norm_d64r_d10s!F3</f>
        <v>0.36030000000000001</v>
      </c>
      <c r="H14">
        <f xml:space="preserve"> f_d16r_norm_d64r_d10s!G3</f>
        <v>0.27</v>
      </c>
      <c r="I14">
        <f xml:space="preserve"> f_d16r_norm_d64r_d10s!H3</f>
        <v>1445.9191919191919</v>
      </c>
      <c r="J14">
        <f ca="1" xml:space="preserve"> f_d16r_norm_d64r_d10s!I3</f>
        <v>14331</v>
      </c>
      <c r="K14">
        <f ca="1" xml:space="preserve"> f_d16r_norm_d64r_d10s!J3</f>
        <v>28604</v>
      </c>
      <c r="L14">
        <f xml:space="preserve"> f_d16r_norm_d64r_d10s!K3</f>
        <v>16</v>
      </c>
      <c r="M14" s="22">
        <f xml:space="preserve"> IF(AND(Table13[[#This Row],[Layers 3]]&lt;&gt;"Empty",Table13[[#This Row],[inference(us)]]&gt;0),Table13[[#This Row],[inference(us)]]-_xlfn.XLOOKUP("Empty",Table13[Layers 3],Table13[inference(us)]),0)</f>
        <v>5.3131313131314073</v>
      </c>
      <c r="N14" s="22">
        <f ca="1" xml:space="preserve"> Table13[[#This Row],[L_Flops]]/Table13[[#This Row],[Flops]]*Table13[[#This Row],[inference(us)]]</f>
        <v>0.80879272376965006</v>
      </c>
      <c r="O14" s="22">
        <f ca="1" xml:space="preserve"> Table13[[#This Row],[inference(us)]]-Table13[[#This Row],[Projected Time]]</f>
        <v>1445.1103991954224</v>
      </c>
      <c r="P14" s="22">
        <f ca="1">( Table13[[#This Row],[Projected Time]]/Table13[[#This Row],[inference(us)]])</f>
        <v>5.5936232694728011E-4</v>
      </c>
      <c r="Q14" s="22">
        <f ca="1" xml:space="preserve"> Table13[[#This Row],[Rest]]/Table13[[#This Row],[inference(us)]]</f>
        <v>0.9994406376730528</v>
      </c>
      <c r="R14" s="13">
        <f xml:space="preserve"> IF(AND(Table13[[#This Row],[Layers 3]]&lt;&gt;"Empty",Table13[[#This Row],[inference(us)]]&gt;0),Table13[[#This Row],[inference(us)]]/_xlfn.XLOOKUP("Empty",Table13[Layers 3],Table13[inference(us)]),0)</f>
        <v>1.0036881222829899</v>
      </c>
      <c r="S14" s="13">
        <f ca="1" xml:space="preserve"> Table13[[#This Row],[Parameters]]/Table13[[#This Row],[tf_modelSize]]</f>
        <v>0.2390890890890891</v>
      </c>
      <c r="T14" s="13">
        <f ca="1" xml:space="preserve"> Table13[[#This Row],[inference(us)]]/Table13[[#This Row],[tf_modelSize]]</f>
        <v>2.4122775974627825E-2</v>
      </c>
      <c r="U14" s="13">
        <f ca="1">Table13[[#This Row],[Parameters]]/Table13[[#This Row],[inference(us)]]</f>
        <v>9.9113422659382735</v>
      </c>
      <c r="BC14" s="9"/>
    </row>
    <row r="15" spans="1:55" x14ac:dyDescent="0.25">
      <c r="A15" s="19" t="s">
        <v>409</v>
      </c>
      <c r="B15" s="19" t="s">
        <v>94</v>
      </c>
      <c r="C15" s="23">
        <v>16</v>
      </c>
      <c r="D15" s="19" t="s">
        <v>334</v>
      </c>
      <c r="E15" s="23">
        <v>64</v>
      </c>
      <c r="G15" s="1"/>
      <c r="H15" s="2"/>
      <c r="I15" s="10"/>
      <c r="J15" s="10"/>
      <c r="K15" s="10"/>
      <c r="L15" s="10"/>
      <c r="M15" s="22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15" s="22" t="e">
        <f xml:space="preserve"> Table13[[#This Row],[L_Flops]]/Table13[[#This Row],[Flops]]*Table13[[#This Row],[inference(us)]]</f>
        <v>#DIV/0!</v>
      </c>
      <c r="O15" s="22" t="e">
        <f xml:space="preserve"> Table13[[#This Row],[inference(us)]]-Table13[[#This Row],[Projected Time]]</f>
        <v>#DIV/0!</v>
      </c>
      <c r="P15" s="22" t="e">
        <f>( Table13[[#This Row],[Projected Time]]/Table13[[#This Row],[inference(us)]])</f>
        <v>#DIV/0!</v>
      </c>
      <c r="Q15" s="22" t="e">
        <f xml:space="preserve"> Table13[[#This Row],[Rest]]/Table13[[#This Row],[inference(us)]]</f>
        <v>#DIV/0!</v>
      </c>
      <c r="R15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15" s="13" t="e">
        <f xml:space="preserve"> Table13[[#This Row],[Parameters]]/Table13[[#This Row],[tf_modelSize]]</f>
        <v>#DIV/0!</v>
      </c>
      <c r="T15" s="13" t="e">
        <f xml:space="preserve"> Table13[[#This Row],[inference(us)]]/Table13[[#This Row],[tf_modelSize]]</f>
        <v>#DIV/0!</v>
      </c>
      <c r="U15" s="13" t="e">
        <f>Table13[[#This Row],[Parameters]]/Table13[[#This Row],[inference(us)]]</f>
        <v>#DIV/0!</v>
      </c>
      <c r="BC15" s="9"/>
    </row>
    <row r="16" spans="1:55" x14ac:dyDescent="0.25">
      <c r="A16" s="19"/>
      <c r="B16" s="19" t="s">
        <v>94</v>
      </c>
      <c r="C16" s="23">
        <v>16</v>
      </c>
      <c r="D16" s="19" t="s">
        <v>333</v>
      </c>
      <c r="E16" s="23">
        <v>64</v>
      </c>
      <c r="G16" s="1"/>
      <c r="H16" s="2"/>
      <c r="I16" s="10"/>
      <c r="J16" s="10"/>
      <c r="K16" s="10"/>
      <c r="L16" s="10"/>
      <c r="M16" s="22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16" s="22" t="e">
        <f xml:space="preserve"> Table13[[#This Row],[L_Flops]]/Table13[[#This Row],[Flops]]*Table13[[#This Row],[inference(us)]]</f>
        <v>#DIV/0!</v>
      </c>
      <c r="O16" s="22" t="e">
        <f xml:space="preserve"> Table13[[#This Row],[inference(us)]]-Table13[[#This Row],[Projected Time]]</f>
        <v>#DIV/0!</v>
      </c>
      <c r="P16" s="22" t="e">
        <f>( Table13[[#This Row],[Projected Time]]/Table13[[#This Row],[inference(us)]])</f>
        <v>#DIV/0!</v>
      </c>
      <c r="Q16" s="22" t="e">
        <f xml:space="preserve"> Table13[[#This Row],[Rest]]/Table13[[#This Row],[inference(us)]]</f>
        <v>#DIV/0!</v>
      </c>
      <c r="R16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16" s="13" t="e">
        <f xml:space="preserve"> Table13[[#This Row],[Parameters]]/Table13[[#This Row],[tf_modelSize]]</f>
        <v>#DIV/0!</v>
      </c>
      <c r="T16" s="13" t="e">
        <f xml:space="preserve"> Table13[[#This Row],[inference(us)]]/Table13[[#This Row],[tf_modelSize]]</f>
        <v>#DIV/0!</v>
      </c>
      <c r="U16" s="13" t="e">
        <f>Table13[[#This Row],[Parameters]]/Table13[[#This Row],[inference(us)]]</f>
        <v>#DIV/0!</v>
      </c>
      <c r="BC16" s="9"/>
    </row>
    <row r="17" spans="1:55" x14ac:dyDescent="0.25">
      <c r="A17" s="19"/>
      <c r="B17" s="19" t="s">
        <v>94</v>
      </c>
      <c r="C17" s="23">
        <v>16</v>
      </c>
      <c r="D17" s="19" t="s">
        <v>332</v>
      </c>
      <c r="E17" s="23">
        <v>64</v>
      </c>
      <c r="G17" s="1"/>
      <c r="H17" s="2"/>
      <c r="I17" s="10"/>
      <c r="J17" s="10"/>
      <c r="K17" s="10"/>
      <c r="L17" s="10"/>
      <c r="M17" s="22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17" s="22" t="e">
        <f xml:space="preserve"> Table13[[#This Row],[L_Flops]]/Table13[[#This Row],[Flops]]*Table13[[#This Row],[inference(us)]]</f>
        <v>#DIV/0!</v>
      </c>
      <c r="O17" s="22" t="e">
        <f xml:space="preserve"> Table13[[#This Row],[inference(us)]]-Table13[[#This Row],[Projected Time]]</f>
        <v>#DIV/0!</v>
      </c>
      <c r="P17" s="22" t="e">
        <f>( Table13[[#This Row],[Projected Time]]/Table13[[#This Row],[inference(us)]])</f>
        <v>#DIV/0!</v>
      </c>
      <c r="Q17" s="22" t="e">
        <f xml:space="preserve"> Table13[[#This Row],[Rest]]/Table13[[#This Row],[inference(us)]]</f>
        <v>#DIV/0!</v>
      </c>
      <c r="R17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17" s="13" t="e">
        <f xml:space="preserve"> Table13[[#This Row],[Parameters]]/Table13[[#This Row],[tf_modelSize]]</f>
        <v>#DIV/0!</v>
      </c>
      <c r="T17" s="13" t="e">
        <f xml:space="preserve"> Table13[[#This Row],[inference(us)]]/Table13[[#This Row],[tf_modelSize]]</f>
        <v>#DIV/0!</v>
      </c>
      <c r="U17" s="13" t="e">
        <f>Table13[[#This Row],[Parameters]]/Table13[[#This Row],[inference(us)]]</f>
        <v>#DIV/0!</v>
      </c>
      <c r="BC17" s="9"/>
    </row>
    <row r="18" spans="1:55" x14ac:dyDescent="0.25">
      <c r="A18" s="19"/>
      <c r="B18" s="19" t="s">
        <v>94</v>
      </c>
      <c r="C18" s="23">
        <v>16</v>
      </c>
      <c r="D18" s="19" t="s">
        <v>331</v>
      </c>
      <c r="E18" s="23">
        <v>64</v>
      </c>
      <c r="G18" s="1"/>
      <c r="H18" s="2"/>
      <c r="I18" s="10"/>
      <c r="J18" s="10"/>
      <c r="K18" s="10"/>
      <c r="L18" s="10"/>
      <c r="M18" s="22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18" s="22" t="e">
        <f xml:space="preserve"> Table13[[#This Row],[L_Flops]]/Table13[[#This Row],[Flops]]*Table13[[#This Row],[inference(us)]]</f>
        <v>#DIV/0!</v>
      </c>
      <c r="O18" s="22" t="e">
        <f xml:space="preserve"> Table13[[#This Row],[inference(us)]]-Table13[[#This Row],[Projected Time]]</f>
        <v>#DIV/0!</v>
      </c>
      <c r="P18" s="22" t="e">
        <f>( Table13[[#This Row],[Projected Time]]/Table13[[#This Row],[inference(us)]])</f>
        <v>#DIV/0!</v>
      </c>
      <c r="Q18" s="22" t="e">
        <f xml:space="preserve"> Table13[[#This Row],[Rest]]/Table13[[#This Row],[inference(us)]]</f>
        <v>#DIV/0!</v>
      </c>
      <c r="R18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18" s="13" t="e">
        <f xml:space="preserve"> Table13[[#This Row],[Parameters]]/Table13[[#This Row],[tf_modelSize]]</f>
        <v>#DIV/0!</v>
      </c>
      <c r="T18" s="13" t="e">
        <f xml:space="preserve"> Table13[[#This Row],[inference(us)]]/Table13[[#This Row],[tf_modelSize]]</f>
        <v>#DIV/0!</v>
      </c>
      <c r="U18" s="13" t="e">
        <f>Table13[[#This Row],[Parameters]]/Table13[[#This Row],[inference(us)]]</f>
        <v>#DIV/0!</v>
      </c>
      <c r="BC18" s="9"/>
    </row>
    <row r="19" spans="1:55" x14ac:dyDescent="0.25">
      <c r="A19" s="19"/>
      <c r="B19" s="19" t="s">
        <v>94</v>
      </c>
      <c r="C19" s="23">
        <v>16</v>
      </c>
      <c r="D19" s="19" t="s">
        <v>410</v>
      </c>
      <c r="E19" s="23">
        <v>64</v>
      </c>
      <c r="G19" s="1"/>
      <c r="H19" s="2"/>
      <c r="I19" s="10"/>
      <c r="J19" s="10"/>
      <c r="K19" s="10"/>
      <c r="L19" s="10"/>
      <c r="M19" s="24">
        <f xml:space="preserve"> IF(AND(Table13[[#This Row],[Layers 3]]&lt;&gt;"Empty",Table13[[#This Row],[inference(us)]]&gt;0),Table13[[#This Row],[inference(us)]]-_xlfn.XLOOKUP("Empty",Table13[Layers 3],Table13[inference(us)]),0)</f>
        <v>0</v>
      </c>
      <c r="N19" s="24" t="e">
        <f xml:space="preserve"> Table13[[#This Row],[L_Flops]]/Table13[[#This Row],[Flops]]*Table13[[#This Row],[inference(us)]]</f>
        <v>#DIV/0!</v>
      </c>
      <c r="O19" s="24" t="e">
        <f xml:space="preserve"> Table13[[#This Row],[inference(us)]]-Table13[[#This Row],[Projected Time]]</f>
        <v>#DIV/0!</v>
      </c>
      <c r="P19" s="24" t="e">
        <f>( Table13[[#This Row],[Projected Time]]/Table13[[#This Row],[inference(us)]])</f>
        <v>#DIV/0!</v>
      </c>
      <c r="Q19" s="24" t="e">
        <f xml:space="preserve"> Table13[[#This Row],[Rest]]/Table13[[#This Row],[inference(us)]]</f>
        <v>#DIV/0!</v>
      </c>
      <c r="R19" s="13">
        <f xml:space="preserve"> IF(AND(Table13[[#This Row],[Layers 3]]&lt;&gt;"Empty",Table13[[#This Row],[inference(us)]]&gt;0),Table13[[#This Row],[inference(us)]]/_xlfn.XLOOKUP("Empty",Table13[Layers 3],Table13[inference(us)]),0)</f>
        <v>0</v>
      </c>
      <c r="S19" s="13" t="e">
        <f xml:space="preserve"> Table13[[#This Row],[Parameters]]/Table13[[#This Row],[tf_modelSize]]</f>
        <v>#DIV/0!</v>
      </c>
      <c r="T19" s="13" t="e">
        <f xml:space="preserve"> Table13[[#This Row],[inference(us)]]/Table13[[#This Row],[tf_modelSize]]</f>
        <v>#DIV/0!</v>
      </c>
      <c r="U19" s="13" t="e">
        <f>Table13[[#This Row],[Parameters]]/Table13[[#This Row],[inference(us)]]</f>
        <v>#DIV/0!</v>
      </c>
      <c r="BC19" s="9"/>
    </row>
    <row r="20" spans="1:55" x14ac:dyDescent="0.25">
      <c r="A20" t="s">
        <v>443</v>
      </c>
      <c r="B20" s="20" t="s">
        <v>94</v>
      </c>
      <c r="C20" s="16">
        <v>16</v>
      </c>
      <c r="D20" s="25" t="s">
        <v>442</v>
      </c>
      <c r="E20" s="16">
        <v>64</v>
      </c>
      <c r="F20">
        <f ca="1" xml:space="preserve"> f_d16r_d64r_d64r_d10s!E3</f>
        <v>76704</v>
      </c>
      <c r="G20">
        <f ca="1" xml:space="preserve"> f_d16r_d64r_d64r_d10s!F3</f>
        <v>0.40239999999999998</v>
      </c>
      <c r="H20">
        <f xml:space="preserve"> f_d16r_d64r_d64r_d10s!G3</f>
        <v>0.36</v>
      </c>
      <c r="I20">
        <f xml:space="preserve"> f_d16r_d64r_d64r_d10s!H3</f>
        <v>1719.3535353535353</v>
      </c>
      <c r="J20">
        <f ca="1" xml:space="preserve"> f_d16r_d64r_d64r_d10s!I3</f>
        <v>18458</v>
      </c>
      <c r="K20">
        <f ca="1" xml:space="preserve"> f_d16r_d64r_d64r_d10s!J3</f>
        <v>36812</v>
      </c>
      <c r="L20">
        <f xml:space="preserve"> f_d16r_d64r_d64r_d10s!K3</f>
        <v>2112</v>
      </c>
      <c r="M20" s="24">
        <f xml:space="preserve"> IF(AND(Table13[[#This Row],[Layers 3]]&lt;&gt;"Empty",Table13[[#This Row],[inference(us)]]&gt;0),Table13[[#This Row],[inference(us)]]-_xlfn.XLOOKUP("Empty",Table13[Layers 3],Table13[inference(us)]),0)</f>
        <v>278.74747474747483</v>
      </c>
      <c r="N20" s="24">
        <f ca="1" xml:space="preserve"> Table13[[#This Row],[L_Flops]]/Table13[[#This Row],[Flops]]*Table13[[#This Row],[inference(us)]]</f>
        <v>98.643775580426663</v>
      </c>
      <c r="O20" s="24">
        <f ca="1" xml:space="preserve"> Table13[[#This Row],[inference(us)]]-Table13[[#This Row],[Projected Time]]</f>
        <v>1620.7097597731088</v>
      </c>
      <c r="P20" s="24">
        <f ca="1">( Table13[[#This Row],[Projected Time]]/Table13[[#This Row],[inference(us)]])</f>
        <v>5.73725958926437E-2</v>
      </c>
      <c r="Q20" s="24">
        <f ca="1" xml:space="preserve"> Table13[[#This Row],[Rest]]/Table13[[#This Row],[inference(us)]]</f>
        <v>0.94262740410735635</v>
      </c>
      <c r="R20" s="13">
        <f xml:space="preserve"> IF(AND(Table13[[#This Row],[Layers 3]]&lt;&gt;"Empty",Table13[[#This Row],[inference(us)]]&gt;0),Table13[[#This Row],[inference(us)]]/_xlfn.XLOOKUP("Empty",Table13[Layers 3],Table13[inference(us)]),0)</f>
        <v>1.1934931987098585</v>
      </c>
      <c r="S20" s="13">
        <f ca="1" xml:space="preserve"> Table13[[#This Row],[Parameters]]/Table13[[#This Row],[tf_modelSize]]</f>
        <v>0.24063934084272007</v>
      </c>
      <c r="T20" s="13">
        <f ca="1" xml:space="preserve"> Table13[[#This Row],[inference(us)]]/Table13[[#This Row],[tf_modelSize]]</f>
        <v>2.2415435118814341E-2</v>
      </c>
      <c r="U20" s="13">
        <f ca="1">Table13[[#This Row],[Parameters]]/Table13[[#This Row],[inference(us)]]</f>
        <v>10.73543027682474</v>
      </c>
      <c r="BC20" s="9"/>
    </row>
    <row r="21" spans="1:55" x14ac:dyDescent="0.25">
      <c r="A21" t="s">
        <v>467</v>
      </c>
      <c r="B21" s="20" t="s">
        <v>94</v>
      </c>
      <c r="C21" s="16">
        <v>16</v>
      </c>
      <c r="D21" s="25" t="s">
        <v>411</v>
      </c>
      <c r="E21" s="16">
        <v>64</v>
      </c>
      <c r="F21">
        <f ca="1" xml:space="preserve"> f_d16r_d256r_d64r_d10s!E3</f>
        <v>138912</v>
      </c>
      <c r="G21">
        <f ca="1" xml:space="preserve"> f_d16r_d256r_d64r_d10s!F3</f>
        <v>0.38979999999999998</v>
      </c>
      <c r="H21">
        <f xml:space="preserve"> f_d16r_d256r_d64r_d10s!G3</f>
        <v>0.41</v>
      </c>
      <c r="I21">
        <f xml:space="preserve"> f_d16r_d256r_d64r_d10s!H3</f>
        <v>2749.2525252525252</v>
      </c>
      <c r="J21">
        <f ca="1" xml:space="preserve"> f_d16r_d256r_d64r_d10s!I3</f>
        <v>34010</v>
      </c>
      <c r="K21">
        <f ca="1" xml:space="preserve"> f_d16r_d256r_d64r_d10s!J3</f>
        <v>67724</v>
      </c>
      <c r="L21">
        <f xml:space="preserve"> f_d16r_d256r_d64r_d10s!K3</f>
        <v>8448</v>
      </c>
      <c r="M21" s="22">
        <f xml:space="preserve"> IF(AND(Table13[[#This Row],[Layers 3]]&lt;&gt;"Empty",Table13[[#This Row],[inference(us)]]&gt;0),Table13[[#This Row],[inference(us)]]-_xlfn.XLOOKUP("Empty",Table13[Layers 3],Table13[inference(us)]),0)</f>
        <v>1308.6464646464647</v>
      </c>
      <c r="N21" s="22">
        <f ca="1" xml:space="preserve"> Table13[[#This Row],[L_Flops]]/Table13[[#This Row],[Flops]]*Table13[[#This Row],[inference(us)]]</f>
        <v>342.94615399759812</v>
      </c>
      <c r="O21" s="22">
        <f ca="1" xml:space="preserve"> Table13[[#This Row],[inference(us)]]-Table13[[#This Row],[Projected Time]]</f>
        <v>2406.3063712549269</v>
      </c>
      <c r="P21" s="22">
        <f ca="1">( Table13[[#This Row],[Projected Time]]/Table13[[#This Row],[inference(us)]])</f>
        <v>0.12474159825172761</v>
      </c>
      <c r="Q21" s="22">
        <f ca="1" xml:space="preserve"> Table13[[#This Row],[Rest]]/Table13[[#This Row],[inference(us)]]</f>
        <v>0.8752584017482723</v>
      </c>
      <c r="R21" s="13">
        <f xml:space="preserve"> IF(AND(Table13[[#This Row],[Layers 3]]&lt;&gt;"Empty",Table13[[#This Row],[inference(us)]]&gt;0),Table13[[#This Row],[inference(us)]]/_xlfn.XLOOKUP("Empty",Table13[Layers 3],Table13[inference(us)]),0)</f>
        <v>1.9083999439068855</v>
      </c>
      <c r="S21" s="13">
        <f ca="1" xml:space="preserve"> Table13[[#This Row],[Parameters]]/Table13[[#This Row],[tf_modelSize]]</f>
        <v>0.24483126007832295</v>
      </c>
      <c r="T21" s="13">
        <f ca="1" xml:space="preserve"> Table13[[#This Row],[inference(us)]]/Table13[[#This Row],[tf_modelSize]]</f>
        <v>1.979132490535393E-2</v>
      </c>
      <c r="U21" s="13">
        <f ca="1">Table13[[#This Row],[Parameters]]/Table13[[#This Row],[inference(us)]]</f>
        <v>12.370635177238258</v>
      </c>
    </row>
    <row r="22" spans="1:55" x14ac:dyDescent="0.25">
      <c r="A22" t="s">
        <v>444</v>
      </c>
      <c r="B22" s="20" t="s">
        <v>94</v>
      </c>
      <c r="C22" s="16">
        <v>16</v>
      </c>
      <c r="D22" s="25" t="s">
        <v>335</v>
      </c>
      <c r="E22" s="16">
        <v>64</v>
      </c>
      <c r="F22">
        <f ca="1" xml:space="preserve"> f_d16r_drop05_d64r_d10s!E3</f>
        <v>59636</v>
      </c>
      <c r="G22">
        <f ca="1" xml:space="preserve"> f_d16r_drop05_d64r_d10s!F3</f>
        <v>0.45910000000000001</v>
      </c>
      <c r="H22">
        <f xml:space="preserve"> f_d16r_drop05_d64r_d10s!G3</f>
        <v>0.33</v>
      </c>
      <c r="I22">
        <f xml:space="preserve"> f_d16r_drop05_d64r_d10s!H3</f>
        <v>1438.3333333333333</v>
      </c>
      <c r="J22">
        <f ca="1" xml:space="preserve"> f_d16r_drop05_d64r_d10s!I3</f>
        <v>14298</v>
      </c>
      <c r="K22">
        <f ca="1" xml:space="preserve"> f_d16r_drop05_d64r_d10s!J3</f>
        <v>28556</v>
      </c>
      <c r="L22">
        <f xml:space="preserve"> f_d16r_drop05_d64r_d10s!K3</f>
        <v>0</v>
      </c>
      <c r="M22" s="22">
        <f xml:space="preserve"> IF(AND(Table13[[#This Row],[Layers 3]]&lt;&gt;"Empty",Table13[[#This Row],[inference(us)]]&gt;0),Table13[[#This Row],[inference(us)]]-_xlfn.XLOOKUP("Empty",Table13[Layers 3],Table13[inference(us)]),0)</f>
        <v>-2.2727272727272521</v>
      </c>
      <c r="N22" s="22">
        <f ca="1" xml:space="preserve"> Table13[[#This Row],[L_Flops]]/Table13[[#This Row],[Flops]]*Table13[[#This Row],[inference(us)]]</f>
        <v>0</v>
      </c>
      <c r="O22" s="22">
        <f ca="1" xml:space="preserve"> Table13[[#This Row],[inference(us)]]-Table13[[#This Row],[Projected Time]]</f>
        <v>1438.3333333333333</v>
      </c>
      <c r="P22" s="22">
        <f ca="1">( Table13[[#This Row],[Projected Time]]/Table13[[#This Row],[inference(us)]])</f>
        <v>0</v>
      </c>
      <c r="Q22" s="22">
        <f ca="1" xml:space="preserve"> Table13[[#This Row],[Rest]]/Table13[[#This Row],[inference(us)]]</f>
        <v>1</v>
      </c>
      <c r="R22" s="13">
        <f xml:space="preserve"> IF(AND(Table13[[#This Row],[Layers 3]]&lt;&gt;"Empty",Table13[[#This Row],[inference(us)]]&gt;0),Table13[[#This Row],[inference(us)]]/_xlfn.XLOOKUP("Empty",Table13[Layers 3],Table13[inference(us)]),0)</f>
        <v>0.99842238115271353</v>
      </c>
      <c r="S22" s="13">
        <f ca="1" xml:space="preserve"> Table13[[#This Row],[Parameters]]/Table13[[#This Row],[tf_modelSize]]</f>
        <v>0.23975451069823597</v>
      </c>
      <c r="T22" s="13">
        <f ca="1" xml:space="preserve"> Table13[[#This Row],[inference(us)]]/Table13[[#This Row],[tf_modelSize]]</f>
        <v>2.4118541373219754E-2</v>
      </c>
      <c r="U22" s="13">
        <f ca="1">Table13[[#This Row],[Parameters]]/Table13[[#This Row],[inference(us)]]</f>
        <v>9.9406720741599077</v>
      </c>
    </row>
    <row r="23" spans="1:55" x14ac:dyDescent="0.25">
      <c r="A23" t="s">
        <v>363</v>
      </c>
      <c r="B23" t="s">
        <v>94</v>
      </c>
      <c r="C23" s="16">
        <v>16</v>
      </c>
      <c r="D23" s="25" t="s">
        <v>364</v>
      </c>
      <c r="E23" s="16">
        <v>64</v>
      </c>
      <c r="F23">
        <f ca="1" xml:space="preserve"> f_d16r_r_2cdepthr_f_d64r_d10s!E3</f>
        <v>57920</v>
      </c>
      <c r="G23">
        <f ca="1" xml:space="preserve"> f_d16r_r_2cdepthr_f_d64r_d10s!F3</f>
        <v>0.1135</v>
      </c>
      <c r="H23">
        <f xml:space="preserve"> f_d16r_r_2cdepthr_f_d64r_d10s!G3</f>
        <v>0.09</v>
      </c>
      <c r="I23">
        <f xml:space="preserve"> f_d16r_r_2cdepthr_f_d64r_d10s!H3</f>
        <v>1440.2929292929293</v>
      </c>
      <c r="J23">
        <f ca="1" xml:space="preserve"> f_d16r_r_2cdepthr_f_d64r_d10s!I3</f>
        <v>13535</v>
      </c>
      <c r="K23">
        <f ca="1" xml:space="preserve"> f_d16r_r_2cdepthr_f_d64r_d10s!J3</f>
        <v>27056</v>
      </c>
      <c r="L23">
        <f xml:space="preserve"> f_d16r_r_2cdepthr_f_d64r_d10s!K3</f>
        <v>36</v>
      </c>
      <c r="M23" s="22">
        <f xml:space="preserve"> IF(AND(Table13[[#This Row],[Layers 3]]&lt;&gt;"Empty",Table13[[#This Row],[inference(us)]]&gt;0),Table13[[#This Row],[inference(us)]]-_xlfn.XLOOKUP("Empty",Table13[Layers 3],Table13[inference(us)]),0)</f>
        <v>-0.31313131313117992</v>
      </c>
      <c r="N23" s="22">
        <f ca="1" xml:space="preserve"> Table13[[#This Row],[L_Flops]]/Table13[[#This Row],[Flops]]*Table13[[#This Row],[inference(us)]]</f>
        <v>1.9164157840976292</v>
      </c>
      <c r="O23" s="22">
        <f ca="1" xml:space="preserve"> Table13[[#This Row],[inference(us)]]-Table13[[#This Row],[Projected Time]]</f>
        <v>1438.3765135088317</v>
      </c>
      <c r="P23" s="22">
        <f ca="1">( Table13[[#This Row],[Projected Time]]/Table13[[#This Row],[inference(us)]])</f>
        <v>1.3305736250739208E-3</v>
      </c>
      <c r="Q23" s="22">
        <f ca="1" xml:space="preserve"> Table13[[#This Row],[Rest]]/Table13[[#This Row],[inference(us)]]</f>
        <v>0.99866942637492606</v>
      </c>
      <c r="R23" s="13">
        <f xml:space="preserve"> IF(AND(Table13[[#This Row],[Layers 3]]&lt;&gt;"Empty",Table13[[#This Row],[inference(us)]]&gt;0),Table13[[#This Row],[inference(us)]]/_xlfn.XLOOKUP("Empty",Table13[Layers 3],Table13[inference(us)]),0)</f>
        <v>0.9997826391810406</v>
      </c>
      <c r="S23" s="13">
        <f ca="1" xml:space="preserve"> Table13[[#This Row],[Parameters]]/Table13[[#This Row],[tf_modelSize]]</f>
        <v>0.23368439226519336</v>
      </c>
      <c r="T23" s="13">
        <f ca="1" xml:space="preserve"> Table13[[#This Row],[inference(us)]]/Table13[[#This Row],[tf_modelSize]]</f>
        <v>2.4866935933924885E-2</v>
      </c>
      <c r="U23" s="13">
        <f ca="1">Table13[[#This Row],[Parameters]]/Table13[[#This Row],[inference(us)]]</f>
        <v>9.3973939083660021</v>
      </c>
    </row>
    <row r="25" spans="1:55" x14ac:dyDescent="0.25">
      <c r="A25" t="s">
        <v>174</v>
      </c>
    </row>
    <row r="26" spans="1:55" x14ac:dyDescent="0.25">
      <c r="A26" t="s">
        <v>129</v>
      </c>
    </row>
    <row r="27" spans="1:55" x14ac:dyDescent="0.25">
      <c r="A27" t="s">
        <v>130</v>
      </c>
    </row>
  </sheetData>
  <phoneticPr fontId="7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FA7B-1BA7-40A3-85C1-BA9DC490A472}">
  <dimension ref="A1:P274"/>
  <sheetViews>
    <sheetView workbookViewId="0">
      <selection activeCell="G15" sqref="G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2750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445</v>
      </c>
    </row>
    <row r="3" spans="1:16" x14ac:dyDescent="0.25">
      <c r="A3">
        <v>2750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138912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0.38979999999999998</v>
      </c>
      <c r="G3" s="2">
        <f xml:space="preserve"> F6/100</f>
        <v>0.41</v>
      </c>
      <c r="H3">
        <f xml:space="preserve"> AVERAGE(A2:A100)</f>
        <v>2749.2525252525252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34010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67724</v>
      </c>
      <c r="K3">
        <f xml:space="preserve"> 256+8192</f>
        <v>8448</v>
      </c>
      <c r="M3" t="s">
        <v>34</v>
      </c>
    </row>
    <row r="4" spans="1:16" x14ac:dyDescent="0.25">
      <c r="A4">
        <v>2750</v>
      </c>
      <c r="B4">
        <v>1</v>
      </c>
      <c r="C4">
        <v>0</v>
      </c>
      <c r="M4" t="s">
        <v>2</v>
      </c>
    </row>
    <row r="5" spans="1:16" ht="20.25" thickBot="1" x14ac:dyDescent="0.35">
      <c r="A5">
        <v>2750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2750</v>
      </c>
      <c r="B6">
        <v>1</v>
      </c>
      <c r="C6">
        <v>0</v>
      </c>
      <c r="E6" t="s">
        <v>7</v>
      </c>
      <c r="F6">
        <f xml:space="preserve"> COUNTIF(B:B,1)</f>
        <v>41</v>
      </c>
      <c r="M6" t="s">
        <v>4</v>
      </c>
    </row>
    <row r="7" spans="1:16" x14ac:dyDescent="0.25">
      <c r="A7">
        <v>2749</v>
      </c>
      <c r="B7">
        <v>2</v>
      </c>
      <c r="C7">
        <v>0</v>
      </c>
      <c r="E7" t="s">
        <v>6</v>
      </c>
      <c r="F7">
        <f xml:space="preserve"> COUNTIF(B:B,2)</f>
        <v>59</v>
      </c>
      <c r="M7" t="s">
        <v>214</v>
      </c>
    </row>
    <row r="8" spans="1:16" x14ac:dyDescent="0.25">
      <c r="A8">
        <v>2749</v>
      </c>
      <c r="B8">
        <v>2</v>
      </c>
      <c r="C8">
        <v>0</v>
      </c>
      <c r="E8" t="s">
        <v>82</v>
      </c>
      <c r="F8">
        <f xml:space="preserve"> B103</f>
        <v>2749</v>
      </c>
      <c r="M8" t="s">
        <v>5</v>
      </c>
    </row>
    <row r="9" spans="1:16" x14ac:dyDescent="0.25">
      <c r="A9">
        <v>2748</v>
      </c>
      <c r="B9">
        <v>2</v>
      </c>
      <c r="C9">
        <v>9</v>
      </c>
      <c r="E9" t="s">
        <v>83</v>
      </c>
      <c r="F9">
        <f t="shared" ref="F9:F10" si="0" xml:space="preserve"> B104</f>
        <v>2750</v>
      </c>
      <c r="M9" t="s">
        <v>134</v>
      </c>
    </row>
    <row r="10" spans="1:16" x14ac:dyDescent="0.25">
      <c r="A10">
        <v>2749</v>
      </c>
      <c r="B10">
        <v>2</v>
      </c>
      <c r="C10">
        <v>0</v>
      </c>
      <c r="E10" t="s">
        <v>84</v>
      </c>
      <c r="F10">
        <f t="shared" si="0"/>
        <v>2749</v>
      </c>
      <c r="M10" t="s">
        <v>5</v>
      </c>
    </row>
    <row r="11" spans="1:16" x14ac:dyDescent="0.25">
      <c r="A11">
        <v>2750</v>
      </c>
      <c r="B11">
        <v>2</v>
      </c>
      <c r="C11">
        <v>7</v>
      </c>
      <c r="M11" t="s">
        <v>446</v>
      </c>
    </row>
    <row r="12" spans="1:16" x14ac:dyDescent="0.25">
      <c r="A12">
        <v>2750</v>
      </c>
      <c r="B12">
        <v>2</v>
      </c>
      <c r="C12">
        <v>0</v>
      </c>
      <c r="M12" t="s">
        <v>5</v>
      </c>
    </row>
    <row r="13" spans="1:16" x14ac:dyDescent="0.25">
      <c r="A13">
        <v>2750</v>
      </c>
      <c r="B13">
        <v>2</v>
      </c>
      <c r="C13">
        <v>0</v>
      </c>
      <c r="M13" t="s">
        <v>447</v>
      </c>
    </row>
    <row r="14" spans="1:16" x14ac:dyDescent="0.25">
      <c r="A14">
        <v>2750</v>
      </c>
      <c r="B14">
        <v>2</v>
      </c>
      <c r="C14">
        <v>0</v>
      </c>
      <c r="M14" t="s">
        <v>5</v>
      </c>
    </row>
    <row r="15" spans="1:16" x14ac:dyDescent="0.25">
      <c r="A15">
        <v>2749</v>
      </c>
      <c r="B15">
        <v>1</v>
      </c>
      <c r="C15">
        <v>3</v>
      </c>
      <c r="M15" t="s">
        <v>217</v>
      </c>
    </row>
    <row r="16" spans="1:16" x14ac:dyDescent="0.25">
      <c r="A16">
        <v>2750</v>
      </c>
      <c r="B16">
        <v>1</v>
      </c>
      <c r="C16">
        <v>3</v>
      </c>
      <c r="M16" t="s">
        <v>5</v>
      </c>
    </row>
    <row r="17" spans="1:13" x14ac:dyDescent="0.25">
      <c r="A17">
        <v>2749</v>
      </c>
      <c r="B17">
        <v>2</v>
      </c>
      <c r="C17">
        <v>7</v>
      </c>
      <c r="M17" t="s">
        <v>4</v>
      </c>
    </row>
    <row r="18" spans="1:13" x14ac:dyDescent="0.25">
      <c r="A18">
        <v>2749</v>
      </c>
      <c r="B18">
        <v>1</v>
      </c>
      <c r="C18">
        <v>0</v>
      </c>
      <c r="M18" t="s">
        <v>448</v>
      </c>
    </row>
    <row r="19" spans="1:13" x14ac:dyDescent="0.25">
      <c r="A19">
        <v>2749</v>
      </c>
      <c r="B19">
        <v>2</v>
      </c>
      <c r="C19">
        <v>3</v>
      </c>
      <c r="M19" t="s">
        <v>449</v>
      </c>
    </row>
    <row r="20" spans="1:13" x14ac:dyDescent="0.25">
      <c r="A20">
        <v>2748</v>
      </c>
      <c r="B20">
        <v>1</v>
      </c>
      <c r="C20">
        <v>0</v>
      </c>
      <c r="M20" t="s">
        <v>3</v>
      </c>
    </row>
    <row r="21" spans="1:13" x14ac:dyDescent="0.25">
      <c r="A21">
        <v>2749</v>
      </c>
      <c r="B21">
        <v>1</v>
      </c>
      <c r="C21">
        <v>0</v>
      </c>
      <c r="M21" t="s">
        <v>2</v>
      </c>
    </row>
    <row r="22" spans="1:13" x14ac:dyDescent="0.25">
      <c r="A22">
        <v>2748</v>
      </c>
      <c r="B22">
        <v>1</v>
      </c>
      <c r="C22">
        <v>0</v>
      </c>
      <c r="M22" t="s">
        <v>35</v>
      </c>
    </row>
    <row r="23" spans="1:13" x14ac:dyDescent="0.25">
      <c r="A23">
        <v>2750</v>
      </c>
      <c r="B23">
        <v>2</v>
      </c>
      <c r="C23">
        <v>3</v>
      </c>
      <c r="M23" t="s">
        <v>143</v>
      </c>
    </row>
    <row r="24" spans="1:13" x14ac:dyDescent="0.25">
      <c r="A24">
        <v>2750</v>
      </c>
      <c r="B24">
        <v>1</v>
      </c>
      <c r="C24">
        <v>3</v>
      </c>
      <c r="M24" t="s">
        <v>36</v>
      </c>
    </row>
    <row r="25" spans="1:13" x14ac:dyDescent="0.25">
      <c r="A25">
        <v>2750</v>
      </c>
      <c r="B25">
        <v>1</v>
      </c>
      <c r="C25">
        <v>3</v>
      </c>
      <c r="M25" t="s">
        <v>37</v>
      </c>
    </row>
    <row r="26" spans="1:13" x14ac:dyDescent="0.25">
      <c r="A26">
        <v>2749</v>
      </c>
      <c r="B26">
        <v>1</v>
      </c>
      <c r="C26">
        <v>3</v>
      </c>
      <c r="M26" t="s">
        <v>38</v>
      </c>
    </row>
    <row r="27" spans="1:13" x14ac:dyDescent="0.25">
      <c r="A27">
        <v>2750</v>
      </c>
      <c r="B27">
        <v>1</v>
      </c>
      <c r="C27">
        <v>3</v>
      </c>
      <c r="M27" t="s">
        <v>39</v>
      </c>
    </row>
    <row r="28" spans="1:13" x14ac:dyDescent="0.25">
      <c r="A28">
        <v>2750</v>
      </c>
      <c r="B28">
        <v>2</v>
      </c>
      <c r="C28">
        <v>0</v>
      </c>
      <c r="M28" t="s">
        <v>40</v>
      </c>
    </row>
    <row r="29" spans="1:13" x14ac:dyDescent="0.25">
      <c r="A29">
        <v>2748</v>
      </c>
      <c r="B29">
        <v>1</v>
      </c>
      <c r="C29">
        <v>2</v>
      </c>
      <c r="M29" t="s">
        <v>41</v>
      </c>
    </row>
    <row r="30" spans="1:13" x14ac:dyDescent="0.25">
      <c r="A30">
        <v>2750</v>
      </c>
      <c r="B30">
        <v>1</v>
      </c>
      <c r="C30">
        <v>3</v>
      </c>
      <c r="M30" t="s">
        <v>42</v>
      </c>
    </row>
    <row r="31" spans="1:13" x14ac:dyDescent="0.25">
      <c r="A31">
        <v>2750</v>
      </c>
      <c r="B31">
        <v>2</v>
      </c>
      <c r="C31">
        <v>0</v>
      </c>
      <c r="M31" t="s">
        <v>43</v>
      </c>
    </row>
    <row r="32" spans="1:13" x14ac:dyDescent="0.25">
      <c r="A32">
        <v>2748</v>
      </c>
      <c r="B32">
        <v>2</v>
      </c>
      <c r="C32">
        <v>3</v>
      </c>
      <c r="M32" t="s">
        <v>44</v>
      </c>
    </row>
    <row r="33" spans="1:13" x14ac:dyDescent="0.25">
      <c r="A33">
        <v>2748</v>
      </c>
      <c r="B33">
        <v>2</v>
      </c>
      <c r="C33">
        <v>3</v>
      </c>
      <c r="M33" t="s">
        <v>45</v>
      </c>
    </row>
    <row r="34" spans="1:13" x14ac:dyDescent="0.25">
      <c r="A34">
        <v>2749</v>
      </c>
      <c r="B34">
        <v>2</v>
      </c>
      <c r="C34">
        <v>0</v>
      </c>
      <c r="M34" t="s">
        <v>46</v>
      </c>
    </row>
    <row r="35" spans="1:13" x14ac:dyDescent="0.25">
      <c r="A35">
        <v>2750</v>
      </c>
      <c r="B35">
        <v>1</v>
      </c>
      <c r="C35">
        <v>2</v>
      </c>
      <c r="M35" t="s">
        <v>47</v>
      </c>
    </row>
    <row r="36" spans="1:13" x14ac:dyDescent="0.25">
      <c r="A36">
        <v>2750</v>
      </c>
      <c r="B36">
        <v>1</v>
      </c>
      <c r="C36">
        <v>6</v>
      </c>
      <c r="M36" t="s">
        <v>48</v>
      </c>
    </row>
    <row r="37" spans="1:13" x14ac:dyDescent="0.25">
      <c r="A37">
        <v>2750</v>
      </c>
      <c r="B37">
        <v>2</v>
      </c>
      <c r="C37">
        <v>0</v>
      </c>
      <c r="M37" t="s">
        <v>118</v>
      </c>
    </row>
    <row r="38" spans="1:13" x14ac:dyDescent="0.25">
      <c r="A38">
        <v>2750</v>
      </c>
      <c r="B38">
        <v>2</v>
      </c>
      <c r="C38">
        <v>3</v>
      </c>
      <c r="M38" t="s">
        <v>49</v>
      </c>
    </row>
    <row r="39" spans="1:13" x14ac:dyDescent="0.25">
      <c r="A39">
        <v>2749</v>
      </c>
      <c r="B39">
        <v>2</v>
      </c>
      <c r="C39">
        <v>0</v>
      </c>
      <c r="M39" t="s">
        <v>50</v>
      </c>
    </row>
    <row r="40" spans="1:13" x14ac:dyDescent="0.25">
      <c r="A40">
        <v>2750</v>
      </c>
      <c r="B40">
        <v>1</v>
      </c>
      <c r="C40">
        <v>4</v>
      </c>
      <c r="M40" t="s">
        <v>51</v>
      </c>
    </row>
    <row r="41" spans="1:13" x14ac:dyDescent="0.25">
      <c r="A41">
        <v>2750</v>
      </c>
      <c r="B41">
        <v>1</v>
      </c>
      <c r="C41">
        <v>4</v>
      </c>
      <c r="M41" t="s">
        <v>52</v>
      </c>
    </row>
    <row r="42" spans="1:13" x14ac:dyDescent="0.25">
      <c r="A42">
        <v>2749</v>
      </c>
      <c r="B42">
        <v>2</v>
      </c>
      <c r="C42">
        <v>0</v>
      </c>
      <c r="M42" t="s">
        <v>53</v>
      </c>
    </row>
    <row r="43" spans="1:13" x14ac:dyDescent="0.25">
      <c r="A43">
        <v>2750</v>
      </c>
      <c r="B43">
        <v>2</v>
      </c>
      <c r="C43">
        <v>0</v>
      </c>
      <c r="M43" t="s">
        <v>54</v>
      </c>
    </row>
    <row r="44" spans="1:13" x14ac:dyDescent="0.25">
      <c r="A44">
        <v>2748</v>
      </c>
      <c r="B44">
        <v>2</v>
      </c>
      <c r="C44">
        <v>3</v>
      </c>
      <c r="M44" t="s">
        <v>55</v>
      </c>
    </row>
    <row r="45" spans="1:13" x14ac:dyDescent="0.25">
      <c r="A45">
        <v>2748</v>
      </c>
      <c r="B45">
        <v>2</v>
      </c>
      <c r="C45">
        <v>6</v>
      </c>
      <c r="M45" t="s">
        <v>56</v>
      </c>
    </row>
    <row r="46" spans="1:13" x14ac:dyDescent="0.25">
      <c r="A46">
        <v>2749</v>
      </c>
      <c r="B46">
        <v>1</v>
      </c>
      <c r="C46">
        <v>6</v>
      </c>
      <c r="M46" t="s">
        <v>57</v>
      </c>
    </row>
    <row r="47" spans="1:13" x14ac:dyDescent="0.25">
      <c r="A47">
        <v>2750</v>
      </c>
      <c r="B47">
        <v>1</v>
      </c>
      <c r="C47">
        <v>0</v>
      </c>
      <c r="M47" t="s">
        <v>450</v>
      </c>
    </row>
    <row r="48" spans="1:13" x14ac:dyDescent="0.25">
      <c r="A48">
        <v>2750</v>
      </c>
      <c r="B48">
        <v>2</v>
      </c>
      <c r="C48">
        <v>3</v>
      </c>
      <c r="M48" t="s">
        <v>58</v>
      </c>
    </row>
    <row r="49" spans="1:13" x14ac:dyDescent="0.25">
      <c r="A49">
        <v>2749</v>
      </c>
      <c r="B49">
        <v>2</v>
      </c>
      <c r="C49">
        <v>3</v>
      </c>
      <c r="M49" t="s">
        <v>59</v>
      </c>
    </row>
    <row r="50" spans="1:13" x14ac:dyDescent="0.25">
      <c r="A50">
        <v>2749</v>
      </c>
      <c r="B50">
        <v>2</v>
      </c>
      <c r="C50">
        <v>6</v>
      </c>
      <c r="M50" t="s">
        <v>451</v>
      </c>
    </row>
    <row r="51" spans="1:13" x14ac:dyDescent="0.25">
      <c r="A51">
        <v>2749</v>
      </c>
      <c r="B51">
        <v>2</v>
      </c>
      <c r="C51">
        <v>0</v>
      </c>
      <c r="M51" t="s">
        <v>452</v>
      </c>
    </row>
    <row r="52" spans="1:13" x14ac:dyDescent="0.25">
      <c r="A52">
        <v>2749</v>
      </c>
      <c r="B52">
        <v>2</v>
      </c>
      <c r="C52">
        <v>4</v>
      </c>
      <c r="M52" t="s">
        <v>60</v>
      </c>
    </row>
    <row r="53" spans="1:13" x14ac:dyDescent="0.25">
      <c r="A53">
        <v>2750</v>
      </c>
      <c r="B53">
        <v>1</v>
      </c>
      <c r="C53">
        <v>4</v>
      </c>
      <c r="M53" t="s">
        <v>453</v>
      </c>
    </row>
    <row r="54" spans="1:13" x14ac:dyDescent="0.25">
      <c r="A54">
        <v>2750</v>
      </c>
      <c r="B54">
        <v>2</v>
      </c>
      <c r="C54">
        <v>4</v>
      </c>
      <c r="M54" t="s">
        <v>61</v>
      </c>
    </row>
    <row r="55" spans="1:13" x14ac:dyDescent="0.25">
      <c r="A55">
        <v>2749</v>
      </c>
      <c r="B55">
        <v>1</v>
      </c>
      <c r="C55">
        <v>4</v>
      </c>
      <c r="M55" t="s">
        <v>62</v>
      </c>
    </row>
    <row r="56" spans="1:13" x14ac:dyDescent="0.25">
      <c r="A56">
        <v>2748</v>
      </c>
      <c r="B56">
        <v>2</v>
      </c>
      <c r="C56">
        <v>3</v>
      </c>
      <c r="M56" t="s">
        <v>63</v>
      </c>
    </row>
    <row r="57" spans="1:13" x14ac:dyDescent="0.25">
      <c r="A57">
        <v>2748</v>
      </c>
      <c r="B57">
        <v>2</v>
      </c>
      <c r="C57">
        <v>3</v>
      </c>
      <c r="M57" t="s">
        <v>64</v>
      </c>
    </row>
    <row r="58" spans="1:13" x14ac:dyDescent="0.25">
      <c r="A58">
        <v>2749</v>
      </c>
      <c r="B58">
        <v>2</v>
      </c>
      <c r="C58">
        <v>0</v>
      </c>
      <c r="M58" t="s">
        <v>65</v>
      </c>
    </row>
    <row r="59" spans="1:13" x14ac:dyDescent="0.25">
      <c r="A59">
        <v>2750</v>
      </c>
      <c r="B59">
        <v>2</v>
      </c>
      <c r="C59">
        <v>0</v>
      </c>
      <c r="M59" t="s">
        <v>66</v>
      </c>
    </row>
    <row r="60" spans="1:13" x14ac:dyDescent="0.25">
      <c r="A60">
        <v>2749</v>
      </c>
      <c r="B60">
        <v>2</v>
      </c>
      <c r="C60">
        <v>0</v>
      </c>
      <c r="M60" t="s">
        <v>64</v>
      </c>
    </row>
    <row r="61" spans="1:13" x14ac:dyDescent="0.25">
      <c r="A61">
        <v>2749</v>
      </c>
      <c r="B61">
        <v>2</v>
      </c>
      <c r="C61">
        <v>9</v>
      </c>
      <c r="M61" t="s">
        <v>454</v>
      </c>
    </row>
    <row r="62" spans="1:13" x14ac:dyDescent="0.25">
      <c r="A62">
        <v>2750</v>
      </c>
      <c r="B62">
        <v>2</v>
      </c>
      <c r="C62">
        <v>3</v>
      </c>
      <c r="M62" t="s">
        <v>66</v>
      </c>
    </row>
    <row r="63" spans="1:13" x14ac:dyDescent="0.25">
      <c r="A63">
        <v>2750</v>
      </c>
      <c r="B63">
        <v>1</v>
      </c>
      <c r="C63">
        <v>3</v>
      </c>
      <c r="M63" t="s">
        <v>68</v>
      </c>
    </row>
    <row r="64" spans="1:13" x14ac:dyDescent="0.25">
      <c r="A64">
        <v>2748</v>
      </c>
      <c r="B64">
        <v>2</v>
      </c>
      <c r="C64">
        <v>6</v>
      </c>
      <c r="M64" t="s">
        <v>69</v>
      </c>
    </row>
    <row r="65" spans="1:13" x14ac:dyDescent="0.25">
      <c r="A65">
        <v>2749</v>
      </c>
      <c r="B65">
        <v>2</v>
      </c>
      <c r="C65">
        <v>6</v>
      </c>
      <c r="M65" t="s">
        <v>61</v>
      </c>
    </row>
    <row r="66" spans="1:13" x14ac:dyDescent="0.25">
      <c r="A66">
        <v>2750</v>
      </c>
      <c r="B66">
        <v>1</v>
      </c>
      <c r="C66">
        <v>4</v>
      </c>
      <c r="M66" t="s">
        <v>70</v>
      </c>
    </row>
    <row r="67" spans="1:13" x14ac:dyDescent="0.25">
      <c r="A67">
        <v>2749</v>
      </c>
      <c r="B67">
        <v>2</v>
      </c>
      <c r="C67">
        <v>9</v>
      </c>
      <c r="M67" t="s">
        <v>63</v>
      </c>
    </row>
    <row r="68" spans="1:13" x14ac:dyDescent="0.25">
      <c r="A68">
        <v>2748</v>
      </c>
      <c r="B68">
        <v>1</v>
      </c>
      <c r="C68">
        <v>9</v>
      </c>
      <c r="M68" t="s">
        <v>64</v>
      </c>
    </row>
    <row r="69" spans="1:13" x14ac:dyDescent="0.25">
      <c r="A69">
        <v>2749</v>
      </c>
      <c r="B69">
        <v>2</v>
      </c>
      <c r="C69">
        <v>4</v>
      </c>
      <c r="M69" t="s">
        <v>454</v>
      </c>
    </row>
    <row r="70" spans="1:13" x14ac:dyDescent="0.25">
      <c r="A70">
        <v>2748</v>
      </c>
      <c r="B70">
        <v>2</v>
      </c>
      <c r="C70">
        <v>4</v>
      </c>
      <c r="M70" t="s">
        <v>66</v>
      </c>
    </row>
    <row r="71" spans="1:13" x14ac:dyDescent="0.25">
      <c r="A71">
        <v>2749</v>
      </c>
      <c r="B71">
        <v>1</v>
      </c>
      <c r="C71">
        <v>8</v>
      </c>
      <c r="M71" t="s">
        <v>64</v>
      </c>
    </row>
    <row r="72" spans="1:13" x14ac:dyDescent="0.25">
      <c r="A72">
        <v>2750</v>
      </c>
      <c r="B72">
        <v>2</v>
      </c>
      <c r="C72">
        <v>3</v>
      </c>
      <c r="M72" t="s">
        <v>71</v>
      </c>
    </row>
    <row r="73" spans="1:13" x14ac:dyDescent="0.25">
      <c r="A73">
        <v>2749</v>
      </c>
      <c r="B73">
        <v>2</v>
      </c>
      <c r="C73">
        <v>0</v>
      </c>
      <c r="M73" t="s">
        <v>66</v>
      </c>
    </row>
    <row r="74" spans="1:13" x14ac:dyDescent="0.25">
      <c r="A74">
        <v>2750</v>
      </c>
      <c r="B74">
        <v>1</v>
      </c>
      <c r="C74">
        <v>6</v>
      </c>
      <c r="M74" t="s">
        <v>68</v>
      </c>
    </row>
    <row r="75" spans="1:13" x14ac:dyDescent="0.25">
      <c r="A75">
        <v>2750</v>
      </c>
      <c r="B75">
        <v>2</v>
      </c>
      <c r="C75">
        <v>8</v>
      </c>
      <c r="M75" t="s">
        <v>69</v>
      </c>
    </row>
    <row r="76" spans="1:13" x14ac:dyDescent="0.25">
      <c r="A76">
        <v>2750</v>
      </c>
      <c r="B76">
        <v>1</v>
      </c>
      <c r="C76">
        <v>6</v>
      </c>
      <c r="M76" t="s">
        <v>286</v>
      </c>
    </row>
    <row r="77" spans="1:13" x14ac:dyDescent="0.25">
      <c r="A77">
        <v>2750</v>
      </c>
      <c r="B77">
        <v>2</v>
      </c>
      <c r="C77">
        <v>0</v>
      </c>
      <c r="M77" t="s">
        <v>98</v>
      </c>
    </row>
    <row r="78" spans="1:13" x14ac:dyDescent="0.25">
      <c r="A78">
        <v>2748</v>
      </c>
      <c r="B78">
        <v>1</v>
      </c>
      <c r="C78">
        <v>6</v>
      </c>
      <c r="M78" t="s">
        <v>60</v>
      </c>
    </row>
    <row r="79" spans="1:13" x14ac:dyDescent="0.25">
      <c r="A79">
        <v>2750</v>
      </c>
      <c r="B79">
        <v>2</v>
      </c>
      <c r="C79">
        <v>0</v>
      </c>
      <c r="M79" t="s">
        <v>99</v>
      </c>
    </row>
    <row r="80" spans="1:13" x14ac:dyDescent="0.25">
      <c r="A80">
        <v>2748</v>
      </c>
      <c r="B80">
        <v>2</v>
      </c>
      <c r="C80">
        <v>0</v>
      </c>
      <c r="M80" t="s">
        <v>61</v>
      </c>
    </row>
    <row r="81" spans="1:13" x14ac:dyDescent="0.25">
      <c r="A81">
        <v>2749</v>
      </c>
      <c r="B81">
        <v>1</v>
      </c>
      <c r="C81">
        <v>7</v>
      </c>
      <c r="M81" t="s">
        <v>62</v>
      </c>
    </row>
    <row r="82" spans="1:13" x14ac:dyDescent="0.25">
      <c r="A82">
        <v>2748</v>
      </c>
      <c r="B82">
        <v>1</v>
      </c>
      <c r="C82">
        <v>7</v>
      </c>
      <c r="M82" t="s">
        <v>63</v>
      </c>
    </row>
    <row r="83" spans="1:13" x14ac:dyDescent="0.25">
      <c r="A83">
        <v>2750</v>
      </c>
      <c r="B83">
        <v>2</v>
      </c>
      <c r="C83">
        <v>0</v>
      </c>
      <c r="M83" t="s">
        <v>64</v>
      </c>
    </row>
    <row r="84" spans="1:13" x14ac:dyDescent="0.25">
      <c r="A84">
        <v>2750</v>
      </c>
      <c r="B84">
        <v>2</v>
      </c>
      <c r="C84">
        <v>0</v>
      </c>
      <c r="M84" t="s">
        <v>65</v>
      </c>
    </row>
    <row r="85" spans="1:13" x14ac:dyDescent="0.25">
      <c r="A85">
        <v>2750</v>
      </c>
      <c r="B85">
        <v>1</v>
      </c>
      <c r="C85">
        <v>7</v>
      </c>
      <c r="M85" t="s">
        <v>66</v>
      </c>
    </row>
    <row r="86" spans="1:13" x14ac:dyDescent="0.25">
      <c r="A86">
        <v>2749</v>
      </c>
      <c r="B86">
        <v>2</v>
      </c>
      <c r="C86">
        <v>0</v>
      </c>
      <c r="M86" t="s">
        <v>64</v>
      </c>
    </row>
    <row r="87" spans="1:13" x14ac:dyDescent="0.25">
      <c r="A87">
        <v>2750</v>
      </c>
      <c r="B87">
        <v>2</v>
      </c>
      <c r="C87">
        <v>0</v>
      </c>
      <c r="M87" t="s">
        <v>67</v>
      </c>
    </row>
    <row r="88" spans="1:13" x14ac:dyDescent="0.25">
      <c r="A88">
        <v>2749</v>
      </c>
      <c r="B88">
        <v>2</v>
      </c>
      <c r="C88">
        <v>8</v>
      </c>
      <c r="M88" t="s">
        <v>66</v>
      </c>
    </row>
    <row r="89" spans="1:13" x14ac:dyDescent="0.25">
      <c r="A89">
        <v>2748</v>
      </c>
      <c r="B89">
        <v>2</v>
      </c>
      <c r="C89">
        <v>4</v>
      </c>
      <c r="M89" t="s">
        <v>68</v>
      </c>
    </row>
    <row r="90" spans="1:13" x14ac:dyDescent="0.25">
      <c r="A90">
        <v>2750</v>
      </c>
      <c r="B90">
        <v>2</v>
      </c>
      <c r="C90">
        <v>0</v>
      </c>
      <c r="M90" t="s">
        <v>69</v>
      </c>
    </row>
    <row r="91" spans="1:13" x14ac:dyDescent="0.25">
      <c r="A91">
        <v>2749</v>
      </c>
      <c r="B91">
        <v>1</v>
      </c>
      <c r="C91">
        <v>3</v>
      </c>
      <c r="M91" t="s">
        <v>61</v>
      </c>
    </row>
    <row r="92" spans="1:13" x14ac:dyDescent="0.25">
      <c r="A92">
        <v>2749</v>
      </c>
      <c r="B92">
        <v>2</v>
      </c>
      <c r="C92">
        <v>3</v>
      </c>
      <c r="M92" t="s">
        <v>70</v>
      </c>
    </row>
    <row r="93" spans="1:13" x14ac:dyDescent="0.25">
      <c r="A93">
        <v>2748</v>
      </c>
      <c r="B93">
        <v>2</v>
      </c>
      <c r="C93">
        <v>0</v>
      </c>
      <c r="M93" t="s">
        <v>63</v>
      </c>
    </row>
    <row r="94" spans="1:13" x14ac:dyDescent="0.25">
      <c r="A94">
        <v>2748</v>
      </c>
      <c r="B94">
        <v>2</v>
      </c>
      <c r="C94">
        <v>0</v>
      </c>
      <c r="M94" t="s">
        <v>64</v>
      </c>
    </row>
    <row r="95" spans="1:13" x14ac:dyDescent="0.25">
      <c r="A95">
        <v>2749</v>
      </c>
      <c r="B95">
        <v>2</v>
      </c>
      <c r="C95">
        <v>3</v>
      </c>
      <c r="M95" t="s">
        <v>67</v>
      </c>
    </row>
    <row r="96" spans="1:13" x14ac:dyDescent="0.25">
      <c r="A96">
        <v>2749</v>
      </c>
      <c r="B96">
        <v>1</v>
      </c>
      <c r="C96">
        <v>8</v>
      </c>
      <c r="M96" t="s">
        <v>66</v>
      </c>
    </row>
    <row r="97" spans="1:13" x14ac:dyDescent="0.25">
      <c r="A97">
        <v>2749</v>
      </c>
      <c r="B97">
        <v>1</v>
      </c>
      <c r="C97">
        <v>7</v>
      </c>
      <c r="M97" t="s">
        <v>64</v>
      </c>
    </row>
    <row r="98" spans="1:13" x14ac:dyDescent="0.25">
      <c r="A98">
        <v>2749</v>
      </c>
      <c r="B98">
        <v>1</v>
      </c>
      <c r="C98">
        <v>9</v>
      </c>
      <c r="M98" t="s">
        <v>91</v>
      </c>
    </row>
    <row r="99" spans="1:13" x14ac:dyDescent="0.25">
      <c r="A99">
        <v>2749</v>
      </c>
      <c r="B99">
        <v>1</v>
      </c>
      <c r="C99">
        <v>9</v>
      </c>
      <c r="M99" t="s">
        <v>66</v>
      </c>
    </row>
    <row r="100" spans="1:13" x14ac:dyDescent="0.25">
      <c r="A100">
        <v>2750</v>
      </c>
      <c r="B100">
        <v>2</v>
      </c>
      <c r="C100">
        <v>4</v>
      </c>
      <c r="M100" t="s">
        <v>68</v>
      </c>
    </row>
    <row r="101" spans="1:13" x14ac:dyDescent="0.25">
      <c r="A101">
        <v>2749</v>
      </c>
      <c r="B101">
        <v>1</v>
      </c>
      <c r="C101">
        <v>4</v>
      </c>
      <c r="M101" t="s">
        <v>69</v>
      </c>
    </row>
    <row r="102" spans="1:13" x14ac:dyDescent="0.25">
      <c r="A102" t="s">
        <v>104</v>
      </c>
      <c r="B102">
        <v>41</v>
      </c>
      <c r="C102" t="s">
        <v>131</v>
      </c>
      <c r="D102">
        <v>100</v>
      </c>
      <c r="M102" t="s">
        <v>430</v>
      </c>
    </row>
    <row r="103" spans="1:13" x14ac:dyDescent="0.25">
      <c r="A103" t="s">
        <v>106</v>
      </c>
      <c r="B103">
        <v>2749</v>
      </c>
      <c r="C103" t="s">
        <v>86</v>
      </c>
      <c r="M103" t="s">
        <v>428</v>
      </c>
    </row>
    <row r="104" spans="1:13" x14ac:dyDescent="0.25">
      <c r="A104" t="s">
        <v>107</v>
      </c>
      <c r="B104">
        <v>2750</v>
      </c>
      <c r="C104" t="s">
        <v>86</v>
      </c>
      <c r="M104" t="s">
        <v>60</v>
      </c>
    </row>
    <row r="105" spans="1:13" x14ac:dyDescent="0.25">
      <c r="A105" t="s">
        <v>108</v>
      </c>
      <c r="B105">
        <v>2749</v>
      </c>
      <c r="C105" t="s">
        <v>86</v>
      </c>
      <c r="M105" t="s">
        <v>429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91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91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454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220</v>
      </c>
    </row>
    <row r="129" spans="13:13" x14ac:dyDescent="0.25">
      <c r="M129" t="s">
        <v>72</v>
      </c>
    </row>
    <row r="130" spans="13:13" x14ac:dyDescent="0.25">
      <c r="M130" t="s">
        <v>60</v>
      </c>
    </row>
    <row r="131" spans="13:13" x14ac:dyDescent="0.25">
      <c r="M131" t="s">
        <v>73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71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71</v>
      </c>
    </row>
    <row r="148" spans="13:13" x14ac:dyDescent="0.25">
      <c r="M148" t="s">
        <v>66</v>
      </c>
    </row>
    <row r="149" spans="13:13" x14ac:dyDescent="0.25">
      <c r="M149" t="s">
        <v>64</v>
      </c>
    </row>
    <row r="150" spans="13:13" x14ac:dyDescent="0.25">
      <c r="M150" t="s">
        <v>74</v>
      </c>
    </row>
    <row r="151" spans="13:13" x14ac:dyDescent="0.25">
      <c r="M151" t="s">
        <v>66</v>
      </c>
    </row>
    <row r="152" spans="13:13" x14ac:dyDescent="0.25">
      <c r="M152" t="s">
        <v>68</v>
      </c>
    </row>
    <row r="153" spans="13:13" x14ac:dyDescent="0.25">
      <c r="M153" t="s">
        <v>69</v>
      </c>
    </row>
    <row r="154" spans="13:13" x14ac:dyDescent="0.25">
      <c r="M154" t="s">
        <v>431</v>
      </c>
    </row>
    <row r="155" spans="13:13" x14ac:dyDescent="0.25">
      <c r="M155" t="s">
        <v>455</v>
      </c>
    </row>
    <row r="156" spans="13:13" x14ac:dyDescent="0.25">
      <c r="M156" t="s">
        <v>60</v>
      </c>
    </row>
    <row r="157" spans="13:13" x14ac:dyDescent="0.25">
      <c r="M157" t="s">
        <v>456</v>
      </c>
    </row>
    <row r="158" spans="13:13" x14ac:dyDescent="0.25">
      <c r="M158" t="s">
        <v>61</v>
      </c>
    </row>
    <row r="159" spans="13:13" x14ac:dyDescent="0.25">
      <c r="M159" t="s">
        <v>62</v>
      </c>
    </row>
    <row r="160" spans="13:13" x14ac:dyDescent="0.25">
      <c r="M160" t="s">
        <v>63</v>
      </c>
    </row>
    <row r="161" spans="13:13" x14ac:dyDescent="0.25">
      <c r="M161" t="s">
        <v>64</v>
      </c>
    </row>
    <row r="162" spans="13:13" x14ac:dyDescent="0.25">
      <c r="M162" t="s">
        <v>65</v>
      </c>
    </row>
    <row r="163" spans="13:13" x14ac:dyDescent="0.25">
      <c r="M163" t="s">
        <v>66</v>
      </c>
    </row>
    <row r="164" spans="13:13" x14ac:dyDescent="0.25">
      <c r="M164" t="s">
        <v>64</v>
      </c>
    </row>
    <row r="165" spans="13:13" x14ac:dyDescent="0.25">
      <c r="M165" t="s">
        <v>454</v>
      </c>
    </row>
    <row r="166" spans="13:13" x14ac:dyDescent="0.25">
      <c r="M166" t="s">
        <v>66</v>
      </c>
    </row>
    <row r="167" spans="13:13" x14ac:dyDescent="0.25">
      <c r="M167" t="s">
        <v>68</v>
      </c>
    </row>
    <row r="168" spans="13:13" x14ac:dyDescent="0.25">
      <c r="M168" t="s">
        <v>69</v>
      </c>
    </row>
    <row r="169" spans="13:13" x14ac:dyDescent="0.25">
      <c r="M169" t="s">
        <v>61</v>
      </c>
    </row>
    <row r="170" spans="13:13" x14ac:dyDescent="0.25">
      <c r="M170" t="s">
        <v>70</v>
      </c>
    </row>
    <row r="171" spans="13:13" x14ac:dyDescent="0.25">
      <c r="M171" t="s">
        <v>63</v>
      </c>
    </row>
    <row r="172" spans="13:13" x14ac:dyDescent="0.25">
      <c r="M172" t="s">
        <v>64</v>
      </c>
    </row>
    <row r="173" spans="13:13" x14ac:dyDescent="0.25">
      <c r="M173" t="s">
        <v>454</v>
      </c>
    </row>
    <row r="174" spans="13:13" x14ac:dyDescent="0.25">
      <c r="M174" t="s">
        <v>66</v>
      </c>
    </row>
    <row r="175" spans="13:13" x14ac:dyDescent="0.25">
      <c r="M175" t="s">
        <v>68</v>
      </c>
    </row>
    <row r="176" spans="13:13" x14ac:dyDescent="0.25">
      <c r="M176" t="s">
        <v>69</v>
      </c>
    </row>
    <row r="177" spans="13:13" x14ac:dyDescent="0.25">
      <c r="M177" t="s">
        <v>222</v>
      </c>
    </row>
    <row r="178" spans="13:13" x14ac:dyDescent="0.25">
      <c r="M178" t="s">
        <v>75</v>
      </c>
    </row>
    <row r="179" spans="13:13" x14ac:dyDescent="0.25">
      <c r="M179" t="s">
        <v>60</v>
      </c>
    </row>
    <row r="180" spans="13:13" x14ac:dyDescent="0.25">
      <c r="M180" t="s">
        <v>76</v>
      </c>
    </row>
    <row r="181" spans="13:13" x14ac:dyDescent="0.25">
      <c r="M181" t="s">
        <v>61</v>
      </c>
    </row>
    <row r="182" spans="13:13" x14ac:dyDescent="0.25">
      <c r="M182" t="s">
        <v>62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65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71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61</v>
      </c>
    </row>
    <row r="193" spans="13:13" x14ac:dyDescent="0.25">
      <c r="M193" t="s">
        <v>70</v>
      </c>
    </row>
    <row r="194" spans="13:13" x14ac:dyDescent="0.25">
      <c r="M194" t="s">
        <v>63</v>
      </c>
    </row>
    <row r="195" spans="13:13" x14ac:dyDescent="0.25">
      <c r="M195" t="s">
        <v>64</v>
      </c>
    </row>
    <row r="196" spans="13:13" x14ac:dyDescent="0.25">
      <c r="M196" t="s">
        <v>71</v>
      </c>
    </row>
    <row r="197" spans="13:13" x14ac:dyDescent="0.25">
      <c r="M197" t="s">
        <v>66</v>
      </c>
    </row>
    <row r="198" spans="13:13" x14ac:dyDescent="0.25">
      <c r="M198" t="s">
        <v>68</v>
      </c>
    </row>
    <row r="199" spans="13:13" x14ac:dyDescent="0.25">
      <c r="M199" t="s">
        <v>69</v>
      </c>
    </row>
    <row r="200" spans="13:13" x14ac:dyDescent="0.25">
      <c r="M200" t="s">
        <v>223</v>
      </c>
    </row>
    <row r="201" spans="13:13" x14ac:dyDescent="0.25">
      <c r="M201" t="s">
        <v>77</v>
      </c>
    </row>
    <row r="202" spans="13:13" x14ac:dyDescent="0.25">
      <c r="M202" t="s">
        <v>60</v>
      </c>
    </row>
    <row r="203" spans="13:13" x14ac:dyDescent="0.25">
      <c r="M203" t="s">
        <v>78</v>
      </c>
    </row>
    <row r="204" spans="13:13" x14ac:dyDescent="0.25">
      <c r="M204" t="s">
        <v>61</v>
      </c>
    </row>
    <row r="205" spans="13:13" x14ac:dyDescent="0.25">
      <c r="M205" t="s">
        <v>62</v>
      </c>
    </row>
    <row r="206" spans="13:13" x14ac:dyDescent="0.25">
      <c r="M206" t="s">
        <v>63</v>
      </c>
    </row>
    <row r="207" spans="13:13" x14ac:dyDescent="0.25">
      <c r="M207" t="s">
        <v>64</v>
      </c>
    </row>
    <row r="208" spans="13:13" x14ac:dyDescent="0.25">
      <c r="M208" t="s">
        <v>65</v>
      </c>
    </row>
    <row r="209" spans="13:13" x14ac:dyDescent="0.25">
      <c r="M209" t="s">
        <v>66</v>
      </c>
    </row>
    <row r="210" spans="13:13" x14ac:dyDescent="0.25">
      <c r="M210" t="s">
        <v>64</v>
      </c>
    </row>
    <row r="211" spans="13:13" x14ac:dyDescent="0.25">
      <c r="M211" t="s">
        <v>74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153</v>
      </c>
    </row>
    <row r="216" spans="13:13" x14ac:dyDescent="0.25">
      <c r="M216" t="s">
        <v>92</v>
      </c>
    </row>
    <row r="217" spans="13:13" x14ac:dyDescent="0.25">
      <c r="M217" t="s">
        <v>60</v>
      </c>
    </row>
    <row r="218" spans="13:13" x14ac:dyDescent="0.25">
      <c r="M218" t="s">
        <v>93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91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91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225</v>
      </c>
    </row>
    <row r="239" spans="13:13" x14ac:dyDescent="0.25">
      <c r="M239" t="s">
        <v>79</v>
      </c>
    </row>
    <row r="240" spans="13:13" x14ac:dyDescent="0.25">
      <c r="M240" t="s">
        <v>60</v>
      </c>
    </row>
    <row r="241" spans="13:13" x14ac:dyDescent="0.25">
      <c r="M241" t="s">
        <v>80</v>
      </c>
    </row>
    <row r="242" spans="13:13" x14ac:dyDescent="0.25">
      <c r="M242" t="s">
        <v>61</v>
      </c>
    </row>
    <row r="243" spans="13:13" x14ac:dyDescent="0.25">
      <c r="M243" t="s">
        <v>62</v>
      </c>
    </row>
    <row r="244" spans="13:13" x14ac:dyDescent="0.25">
      <c r="M244" t="s">
        <v>63</v>
      </c>
    </row>
    <row r="245" spans="13:13" x14ac:dyDescent="0.25">
      <c r="M245" t="s">
        <v>64</v>
      </c>
    </row>
    <row r="246" spans="13:13" x14ac:dyDescent="0.25">
      <c r="M246" t="s">
        <v>65</v>
      </c>
    </row>
    <row r="247" spans="13:13" x14ac:dyDescent="0.25">
      <c r="M247" t="s">
        <v>66</v>
      </c>
    </row>
    <row r="248" spans="13:13" x14ac:dyDescent="0.25">
      <c r="M248" t="s">
        <v>64</v>
      </c>
    </row>
    <row r="249" spans="13:13" x14ac:dyDescent="0.25">
      <c r="M249" t="s">
        <v>74</v>
      </c>
    </row>
    <row r="250" spans="13:13" x14ac:dyDescent="0.25">
      <c r="M250" t="s">
        <v>66</v>
      </c>
    </row>
    <row r="251" spans="13:13" x14ac:dyDescent="0.25">
      <c r="M251" t="s">
        <v>68</v>
      </c>
    </row>
    <row r="252" spans="13:13" x14ac:dyDescent="0.25">
      <c r="M252" t="s">
        <v>69</v>
      </c>
    </row>
    <row r="253" spans="13:13" x14ac:dyDescent="0.25">
      <c r="M253" t="s">
        <v>61</v>
      </c>
    </row>
    <row r="254" spans="13:13" x14ac:dyDescent="0.25">
      <c r="M254" t="s">
        <v>70</v>
      </c>
    </row>
    <row r="255" spans="13:13" x14ac:dyDescent="0.25">
      <c r="M255" t="s">
        <v>63</v>
      </c>
    </row>
    <row r="256" spans="13:13" x14ac:dyDescent="0.25">
      <c r="M256" t="s">
        <v>64</v>
      </c>
    </row>
    <row r="257" spans="13:13" x14ac:dyDescent="0.25">
      <c r="M257" t="s">
        <v>74</v>
      </c>
    </row>
    <row r="258" spans="13:13" x14ac:dyDescent="0.25">
      <c r="M258" t="s">
        <v>66</v>
      </c>
    </row>
    <row r="259" spans="13:13" x14ac:dyDescent="0.25">
      <c r="M259" t="s">
        <v>68</v>
      </c>
    </row>
    <row r="260" spans="13:13" x14ac:dyDescent="0.25">
      <c r="M260" t="s">
        <v>69</v>
      </c>
    </row>
    <row r="261" spans="13:13" x14ac:dyDescent="0.25">
      <c r="M261" t="s">
        <v>81</v>
      </c>
    </row>
    <row r="262" spans="13:13" x14ac:dyDescent="0.25">
      <c r="M262" t="s">
        <v>457</v>
      </c>
    </row>
    <row r="263" spans="13:13" x14ac:dyDescent="0.25">
      <c r="M263" t="s">
        <v>458</v>
      </c>
    </row>
    <row r="264" spans="13:13" x14ac:dyDescent="0.25">
      <c r="M264" t="s">
        <v>459</v>
      </c>
    </row>
    <row r="265" spans="13:13" x14ac:dyDescent="0.25">
      <c r="M265" t="s">
        <v>460</v>
      </c>
    </row>
    <row r="266" spans="13:13" x14ac:dyDescent="0.25">
      <c r="M266" t="s">
        <v>461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462</v>
      </c>
    </row>
    <row r="270" spans="13:13" x14ac:dyDescent="0.25">
      <c r="M270" t="s">
        <v>463</v>
      </c>
    </row>
    <row r="271" spans="13:13" x14ac:dyDescent="0.25">
      <c r="M271" t="s">
        <v>464</v>
      </c>
    </row>
    <row r="272" spans="13:13" x14ac:dyDescent="0.25">
      <c r="M272" t="s">
        <v>85</v>
      </c>
    </row>
    <row r="273" spans="13:13" x14ac:dyDescent="0.25">
      <c r="M273" t="s">
        <v>465</v>
      </c>
    </row>
    <row r="274" spans="13:13" x14ac:dyDescent="0.25">
      <c r="M274" t="s">
        <v>466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2E8C-4D13-49FA-B427-307A85558D99}">
  <dimension ref="A1:P274"/>
  <sheetViews>
    <sheetView workbookViewId="0">
      <selection activeCell="I16" sqref="I1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1720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422</v>
      </c>
    </row>
    <row r="3" spans="1:16" x14ac:dyDescent="0.25">
      <c r="A3">
        <v>1720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76704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0.40239999999999998</v>
      </c>
      <c r="G3" s="2">
        <f xml:space="preserve"> F6/100</f>
        <v>0.36</v>
      </c>
      <c r="H3">
        <f xml:space="preserve"> AVERAGE(A2:A100)</f>
        <v>1719.3535353535353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18458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36812</v>
      </c>
      <c r="K3">
        <f xml:space="preserve"> 64 +2048</f>
        <v>2112</v>
      </c>
      <c r="M3" t="s">
        <v>34</v>
      </c>
    </row>
    <row r="4" spans="1:16" x14ac:dyDescent="0.25">
      <c r="A4">
        <v>1720</v>
      </c>
      <c r="B4">
        <v>1</v>
      </c>
      <c r="C4">
        <v>0</v>
      </c>
      <c r="M4" t="s">
        <v>2</v>
      </c>
    </row>
    <row r="5" spans="1:16" ht="20.25" thickBot="1" x14ac:dyDescent="0.35">
      <c r="A5">
        <v>1720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1719</v>
      </c>
      <c r="B6">
        <v>2</v>
      </c>
      <c r="C6">
        <v>2</v>
      </c>
      <c r="E6" t="s">
        <v>7</v>
      </c>
      <c r="F6">
        <f xml:space="preserve"> COUNTIF(B:B,1)</f>
        <v>36</v>
      </c>
      <c r="M6" t="s">
        <v>4</v>
      </c>
    </row>
    <row r="7" spans="1:16" x14ac:dyDescent="0.25">
      <c r="A7">
        <v>1719</v>
      </c>
      <c r="B7">
        <v>1</v>
      </c>
      <c r="C7">
        <v>1</v>
      </c>
      <c r="E7" t="s">
        <v>6</v>
      </c>
      <c r="F7">
        <f xml:space="preserve"> COUNTIF(B:B,2)</f>
        <v>64</v>
      </c>
      <c r="M7" t="s">
        <v>214</v>
      </c>
    </row>
    <row r="8" spans="1:16" x14ac:dyDescent="0.25">
      <c r="A8">
        <v>1720</v>
      </c>
      <c r="B8">
        <v>1</v>
      </c>
      <c r="C8">
        <v>1</v>
      </c>
      <c r="E8" t="s">
        <v>82</v>
      </c>
      <c r="F8">
        <f xml:space="preserve"> B103</f>
        <v>1719</v>
      </c>
      <c r="M8" t="s">
        <v>5</v>
      </c>
    </row>
    <row r="9" spans="1:16" x14ac:dyDescent="0.25">
      <c r="A9">
        <v>1719</v>
      </c>
      <c r="B9">
        <v>2</v>
      </c>
      <c r="C9">
        <v>8</v>
      </c>
      <c r="E9" t="s">
        <v>83</v>
      </c>
      <c r="F9">
        <f t="shared" ref="F9:F10" si="0" xml:space="preserve"> B104</f>
        <v>1720</v>
      </c>
      <c r="M9" t="s">
        <v>134</v>
      </c>
    </row>
    <row r="10" spans="1:16" x14ac:dyDescent="0.25">
      <c r="A10">
        <v>1720</v>
      </c>
      <c r="B10">
        <v>1</v>
      </c>
      <c r="C10">
        <v>1</v>
      </c>
      <c r="E10" t="s">
        <v>84</v>
      </c>
      <c r="F10">
        <f t="shared" si="0"/>
        <v>1720</v>
      </c>
      <c r="M10" t="s">
        <v>5</v>
      </c>
    </row>
    <row r="11" spans="1:16" x14ac:dyDescent="0.25">
      <c r="A11">
        <v>1719</v>
      </c>
      <c r="B11">
        <v>1</v>
      </c>
      <c r="C11">
        <v>1</v>
      </c>
      <c r="M11" t="s">
        <v>423</v>
      </c>
    </row>
    <row r="12" spans="1:16" x14ac:dyDescent="0.25">
      <c r="A12">
        <v>1718</v>
      </c>
      <c r="B12">
        <v>1</v>
      </c>
      <c r="C12">
        <v>1</v>
      </c>
      <c r="M12" t="s">
        <v>5</v>
      </c>
    </row>
    <row r="13" spans="1:16" x14ac:dyDescent="0.25">
      <c r="A13">
        <v>1718</v>
      </c>
      <c r="B13">
        <v>1</v>
      </c>
      <c r="C13">
        <v>1</v>
      </c>
      <c r="M13" t="s">
        <v>424</v>
      </c>
    </row>
    <row r="14" spans="1:16" x14ac:dyDescent="0.25">
      <c r="A14">
        <v>1718</v>
      </c>
      <c r="B14">
        <v>1</v>
      </c>
      <c r="C14">
        <v>1</v>
      </c>
      <c r="M14" t="s">
        <v>5</v>
      </c>
    </row>
    <row r="15" spans="1:16" x14ac:dyDescent="0.25">
      <c r="A15">
        <v>1718</v>
      </c>
      <c r="B15">
        <v>1</v>
      </c>
      <c r="C15">
        <v>3</v>
      </c>
      <c r="M15" t="s">
        <v>217</v>
      </c>
    </row>
    <row r="16" spans="1:16" x14ac:dyDescent="0.25">
      <c r="A16">
        <v>1719</v>
      </c>
      <c r="B16">
        <v>1</v>
      </c>
      <c r="C16">
        <v>3</v>
      </c>
      <c r="M16" t="s">
        <v>5</v>
      </c>
    </row>
    <row r="17" spans="1:13" x14ac:dyDescent="0.25">
      <c r="A17">
        <v>1719</v>
      </c>
      <c r="B17">
        <v>2</v>
      </c>
      <c r="C17">
        <v>9</v>
      </c>
      <c r="M17" t="s">
        <v>4</v>
      </c>
    </row>
    <row r="18" spans="1:13" x14ac:dyDescent="0.25">
      <c r="A18">
        <v>1720</v>
      </c>
      <c r="B18">
        <v>1</v>
      </c>
      <c r="C18">
        <v>0</v>
      </c>
      <c r="M18" t="s">
        <v>425</v>
      </c>
    </row>
    <row r="19" spans="1:13" x14ac:dyDescent="0.25">
      <c r="A19">
        <v>1721</v>
      </c>
      <c r="B19">
        <v>1</v>
      </c>
      <c r="C19">
        <v>2</v>
      </c>
      <c r="M19" t="s">
        <v>426</v>
      </c>
    </row>
    <row r="20" spans="1:13" x14ac:dyDescent="0.25">
      <c r="A20">
        <v>1720</v>
      </c>
      <c r="B20">
        <v>1</v>
      </c>
      <c r="C20">
        <v>0</v>
      </c>
      <c r="M20" t="s">
        <v>3</v>
      </c>
    </row>
    <row r="21" spans="1:13" x14ac:dyDescent="0.25">
      <c r="A21">
        <v>1720</v>
      </c>
      <c r="B21">
        <v>1</v>
      </c>
      <c r="C21">
        <v>0</v>
      </c>
      <c r="M21" t="s">
        <v>2</v>
      </c>
    </row>
    <row r="22" spans="1:13" x14ac:dyDescent="0.25">
      <c r="A22">
        <v>1720</v>
      </c>
      <c r="B22">
        <v>1</v>
      </c>
      <c r="C22">
        <v>0</v>
      </c>
      <c r="M22" t="s">
        <v>35</v>
      </c>
    </row>
    <row r="23" spans="1:13" x14ac:dyDescent="0.25">
      <c r="A23">
        <v>1720</v>
      </c>
      <c r="B23">
        <v>2</v>
      </c>
      <c r="C23">
        <v>9</v>
      </c>
      <c r="M23" t="s">
        <v>143</v>
      </c>
    </row>
    <row r="24" spans="1:13" x14ac:dyDescent="0.25">
      <c r="A24">
        <v>1720</v>
      </c>
      <c r="B24">
        <v>1</v>
      </c>
      <c r="C24">
        <v>3</v>
      </c>
      <c r="M24" t="s">
        <v>36</v>
      </c>
    </row>
    <row r="25" spans="1:13" x14ac:dyDescent="0.25">
      <c r="A25">
        <v>1719</v>
      </c>
      <c r="B25">
        <v>1</v>
      </c>
      <c r="C25">
        <v>3</v>
      </c>
      <c r="M25" t="s">
        <v>37</v>
      </c>
    </row>
    <row r="26" spans="1:13" x14ac:dyDescent="0.25">
      <c r="A26">
        <v>1720</v>
      </c>
      <c r="B26">
        <v>2</v>
      </c>
      <c r="C26">
        <v>1</v>
      </c>
      <c r="M26" t="s">
        <v>38</v>
      </c>
    </row>
    <row r="27" spans="1:13" x14ac:dyDescent="0.25">
      <c r="A27">
        <v>1720</v>
      </c>
      <c r="B27">
        <v>1</v>
      </c>
      <c r="C27">
        <v>3</v>
      </c>
      <c r="M27" t="s">
        <v>39</v>
      </c>
    </row>
    <row r="28" spans="1:13" x14ac:dyDescent="0.25">
      <c r="A28">
        <v>1720</v>
      </c>
      <c r="B28">
        <v>1</v>
      </c>
      <c r="C28">
        <v>2</v>
      </c>
      <c r="M28" t="s">
        <v>40</v>
      </c>
    </row>
    <row r="29" spans="1:13" x14ac:dyDescent="0.25">
      <c r="A29">
        <v>1720</v>
      </c>
      <c r="B29">
        <v>1</v>
      </c>
      <c r="C29">
        <v>2</v>
      </c>
      <c r="M29" t="s">
        <v>41</v>
      </c>
    </row>
    <row r="30" spans="1:13" x14ac:dyDescent="0.25">
      <c r="A30">
        <v>1718</v>
      </c>
      <c r="B30">
        <v>2</v>
      </c>
      <c r="C30">
        <v>9</v>
      </c>
      <c r="M30" t="s">
        <v>42</v>
      </c>
    </row>
    <row r="31" spans="1:13" x14ac:dyDescent="0.25">
      <c r="A31">
        <v>1719</v>
      </c>
      <c r="B31">
        <v>1</v>
      </c>
      <c r="C31">
        <v>1</v>
      </c>
      <c r="M31" t="s">
        <v>43</v>
      </c>
    </row>
    <row r="32" spans="1:13" x14ac:dyDescent="0.25">
      <c r="A32">
        <v>1719</v>
      </c>
      <c r="B32">
        <v>2</v>
      </c>
      <c r="C32">
        <v>3</v>
      </c>
      <c r="M32" t="s">
        <v>44</v>
      </c>
    </row>
    <row r="33" spans="1:13" x14ac:dyDescent="0.25">
      <c r="A33">
        <v>1718</v>
      </c>
      <c r="B33">
        <v>1</v>
      </c>
      <c r="C33">
        <v>2</v>
      </c>
      <c r="M33" t="s">
        <v>45</v>
      </c>
    </row>
    <row r="34" spans="1:13" x14ac:dyDescent="0.25">
      <c r="A34">
        <v>1718</v>
      </c>
      <c r="B34">
        <v>2</v>
      </c>
      <c r="C34">
        <v>1</v>
      </c>
      <c r="M34" t="s">
        <v>46</v>
      </c>
    </row>
    <row r="35" spans="1:13" x14ac:dyDescent="0.25">
      <c r="A35">
        <v>1720</v>
      </c>
      <c r="B35">
        <v>2</v>
      </c>
      <c r="C35">
        <v>3</v>
      </c>
      <c r="M35" t="s">
        <v>47</v>
      </c>
    </row>
    <row r="36" spans="1:13" x14ac:dyDescent="0.25">
      <c r="A36">
        <v>1720</v>
      </c>
      <c r="B36">
        <v>2</v>
      </c>
      <c r="C36">
        <v>5</v>
      </c>
      <c r="M36" t="s">
        <v>48</v>
      </c>
    </row>
    <row r="37" spans="1:13" x14ac:dyDescent="0.25">
      <c r="A37">
        <v>1719</v>
      </c>
      <c r="B37">
        <v>2</v>
      </c>
      <c r="C37">
        <v>1</v>
      </c>
      <c r="M37" t="s">
        <v>118</v>
      </c>
    </row>
    <row r="38" spans="1:13" x14ac:dyDescent="0.25">
      <c r="A38">
        <v>1720</v>
      </c>
      <c r="B38">
        <v>2</v>
      </c>
      <c r="C38">
        <v>3</v>
      </c>
      <c r="M38" t="s">
        <v>49</v>
      </c>
    </row>
    <row r="39" spans="1:13" x14ac:dyDescent="0.25">
      <c r="A39">
        <v>1720</v>
      </c>
      <c r="B39">
        <v>2</v>
      </c>
      <c r="C39">
        <v>3</v>
      </c>
      <c r="M39" t="s">
        <v>50</v>
      </c>
    </row>
    <row r="40" spans="1:13" x14ac:dyDescent="0.25">
      <c r="A40">
        <v>1719</v>
      </c>
      <c r="B40">
        <v>2</v>
      </c>
      <c r="C40">
        <v>9</v>
      </c>
      <c r="M40" t="s">
        <v>51</v>
      </c>
    </row>
    <row r="41" spans="1:13" x14ac:dyDescent="0.25">
      <c r="A41">
        <v>1719</v>
      </c>
      <c r="B41">
        <v>2</v>
      </c>
      <c r="C41">
        <v>3</v>
      </c>
      <c r="M41" t="s">
        <v>52</v>
      </c>
    </row>
    <row r="42" spans="1:13" x14ac:dyDescent="0.25">
      <c r="A42">
        <v>1720</v>
      </c>
      <c r="B42">
        <v>2</v>
      </c>
      <c r="C42">
        <v>0</v>
      </c>
      <c r="M42" t="s">
        <v>53</v>
      </c>
    </row>
    <row r="43" spans="1:13" x14ac:dyDescent="0.25">
      <c r="A43">
        <v>1720</v>
      </c>
      <c r="B43">
        <v>2</v>
      </c>
      <c r="C43">
        <v>3</v>
      </c>
      <c r="M43" t="s">
        <v>54</v>
      </c>
    </row>
    <row r="44" spans="1:13" x14ac:dyDescent="0.25">
      <c r="A44">
        <v>1719</v>
      </c>
      <c r="B44">
        <v>2</v>
      </c>
      <c r="C44">
        <v>8</v>
      </c>
      <c r="M44" t="s">
        <v>55</v>
      </c>
    </row>
    <row r="45" spans="1:13" x14ac:dyDescent="0.25">
      <c r="A45">
        <v>1719</v>
      </c>
      <c r="B45">
        <v>1</v>
      </c>
      <c r="C45">
        <v>2</v>
      </c>
      <c r="M45" t="s">
        <v>56</v>
      </c>
    </row>
    <row r="46" spans="1:13" x14ac:dyDescent="0.25">
      <c r="A46">
        <v>1719</v>
      </c>
      <c r="B46">
        <v>2</v>
      </c>
      <c r="C46">
        <v>1</v>
      </c>
      <c r="M46" t="s">
        <v>57</v>
      </c>
    </row>
    <row r="47" spans="1:13" x14ac:dyDescent="0.25">
      <c r="A47">
        <v>1720</v>
      </c>
      <c r="B47">
        <v>1</v>
      </c>
      <c r="C47">
        <v>0</v>
      </c>
      <c r="M47" t="s">
        <v>427</v>
      </c>
    </row>
    <row r="48" spans="1:13" x14ac:dyDescent="0.25">
      <c r="A48">
        <v>1719</v>
      </c>
      <c r="B48">
        <v>2</v>
      </c>
      <c r="C48">
        <v>1</v>
      </c>
      <c r="M48" t="s">
        <v>58</v>
      </c>
    </row>
    <row r="49" spans="1:13" x14ac:dyDescent="0.25">
      <c r="A49">
        <v>1719</v>
      </c>
      <c r="B49">
        <v>2</v>
      </c>
      <c r="C49">
        <v>3</v>
      </c>
      <c r="M49" t="s">
        <v>59</v>
      </c>
    </row>
    <row r="50" spans="1:13" x14ac:dyDescent="0.25">
      <c r="A50">
        <v>1718</v>
      </c>
      <c r="B50">
        <v>2</v>
      </c>
      <c r="C50">
        <v>1</v>
      </c>
      <c r="M50" t="s">
        <v>146</v>
      </c>
    </row>
    <row r="51" spans="1:13" x14ac:dyDescent="0.25">
      <c r="A51">
        <v>1718</v>
      </c>
      <c r="B51">
        <v>2</v>
      </c>
      <c r="C51">
        <v>2</v>
      </c>
      <c r="M51" t="s">
        <v>98</v>
      </c>
    </row>
    <row r="52" spans="1:13" x14ac:dyDescent="0.25">
      <c r="A52">
        <v>1719</v>
      </c>
      <c r="B52">
        <v>1</v>
      </c>
      <c r="C52">
        <v>9</v>
      </c>
      <c r="M52" t="s">
        <v>60</v>
      </c>
    </row>
    <row r="53" spans="1:13" x14ac:dyDescent="0.25">
      <c r="A53">
        <v>1718</v>
      </c>
      <c r="B53">
        <v>2</v>
      </c>
      <c r="C53">
        <v>3</v>
      </c>
      <c r="M53" t="s">
        <v>99</v>
      </c>
    </row>
    <row r="54" spans="1:13" x14ac:dyDescent="0.25">
      <c r="A54">
        <v>1720</v>
      </c>
      <c r="B54">
        <v>2</v>
      </c>
      <c r="C54">
        <v>2</v>
      </c>
      <c r="M54" t="s">
        <v>61</v>
      </c>
    </row>
    <row r="55" spans="1:13" x14ac:dyDescent="0.25">
      <c r="A55">
        <v>1719</v>
      </c>
      <c r="B55">
        <v>2</v>
      </c>
      <c r="C55">
        <v>9</v>
      </c>
      <c r="M55" t="s">
        <v>62</v>
      </c>
    </row>
    <row r="56" spans="1:13" x14ac:dyDescent="0.25">
      <c r="A56">
        <v>1720</v>
      </c>
      <c r="B56">
        <v>2</v>
      </c>
      <c r="C56">
        <v>3</v>
      </c>
      <c r="M56" t="s">
        <v>63</v>
      </c>
    </row>
    <row r="57" spans="1:13" x14ac:dyDescent="0.25">
      <c r="A57">
        <v>1720</v>
      </c>
      <c r="B57">
        <v>2</v>
      </c>
      <c r="C57">
        <v>3</v>
      </c>
      <c r="M57" t="s">
        <v>64</v>
      </c>
    </row>
    <row r="58" spans="1:13" x14ac:dyDescent="0.25">
      <c r="A58">
        <v>1719</v>
      </c>
      <c r="B58">
        <v>1</v>
      </c>
      <c r="C58">
        <v>5</v>
      </c>
      <c r="M58" t="s">
        <v>65</v>
      </c>
    </row>
    <row r="59" spans="1:13" x14ac:dyDescent="0.25">
      <c r="A59">
        <v>1720</v>
      </c>
      <c r="B59">
        <v>2</v>
      </c>
      <c r="C59">
        <v>3</v>
      </c>
      <c r="M59" t="s">
        <v>66</v>
      </c>
    </row>
    <row r="60" spans="1:13" x14ac:dyDescent="0.25">
      <c r="A60">
        <v>1720</v>
      </c>
      <c r="B60">
        <v>2</v>
      </c>
      <c r="C60">
        <v>2</v>
      </c>
      <c r="M60" t="s">
        <v>64</v>
      </c>
    </row>
    <row r="61" spans="1:13" x14ac:dyDescent="0.25">
      <c r="A61">
        <v>1719</v>
      </c>
      <c r="B61">
        <v>2</v>
      </c>
      <c r="C61">
        <v>3</v>
      </c>
      <c r="M61" t="s">
        <v>67</v>
      </c>
    </row>
    <row r="62" spans="1:13" x14ac:dyDescent="0.25">
      <c r="A62">
        <v>1720</v>
      </c>
      <c r="B62">
        <v>2</v>
      </c>
      <c r="C62">
        <v>3</v>
      </c>
      <c r="M62" t="s">
        <v>66</v>
      </c>
    </row>
    <row r="63" spans="1:13" x14ac:dyDescent="0.25">
      <c r="A63">
        <v>1719</v>
      </c>
      <c r="B63">
        <v>2</v>
      </c>
      <c r="C63">
        <v>2</v>
      </c>
      <c r="M63" t="s">
        <v>68</v>
      </c>
    </row>
    <row r="64" spans="1:13" x14ac:dyDescent="0.25">
      <c r="A64">
        <v>1719</v>
      </c>
      <c r="B64">
        <v>2</v>
      </c>
      <c r="C64">
        <v>1</v>
      </c>
      <c r="M64" t="s">
        <v>69</v>
      </c>
    </row>
    <row r="65" spans="1:13" x14ac:dyDescent="0.25">
      <c r="A65">
        <v>1720</v>
      </c>
      <c r="B65">
        <v>2</v>
      </c>
      <c r="C65">
        <v>1</v>
      </c>
      <c r="M65" t="s">
        <v>61</v>
      </c>
    </row>
    <row r="66" spans="1:13" x14ac:dyDescent="0.25">
      <c r="A66">
        <v>1719</v>
      </c>
      <c r="B66">
        <v>2</v>
      </c>
      <c r="C66">
        <v>2</v>
      </c>
      <c r="M66" t="s">
        <v>70</v>
      </c>
    </row>
    <row r="67" spans="1:13" x14ac:dyDescent="0.25">
      <c r="A67">
        <v>1719</v>
      </c>
      <c r="B67">
        <v>2</v>
      </c>
      <c r="C67">
        <v>1</v>
      </c>
      <c r="M67" t="s">
        <v>63</v>
      </c>
    </row>
    <row r="68" spans="1:13" x14ac:dyDescent="0.25">
      <c r="A68">
        <v>1718</v>
      </c>
      <c r="B68">
        <v>1</v>
      </c>
      <c r="C68">
        <v>9</v>
      </c>
      <c r="M68" t="s">
        <v>64</v>
      </c>
    </row>
    <row r="69" spans="1:13" x14ac:dyDescent="0.25">
      <c r="A69">
        <v>1718</v>
      </c>
      <c r="B69">
        <v>2</v>
      </c>
      <c r="C69">
        <v>2</v>
      </c>
      <c r="M69" t="s">
        <v>67</v>
      </c>
    </row>
    <row r="70" spans="1:13" x14ac:dyDescent="0.25">
      <c r="A70">
        <v>1719</v>
      </c>
      <c r="B70">
        <v>2</v>
      </c>
      <c r="C70">
        <v>3</v>
      </c>
      <c r="M70" t="s">
        <v>66</v>
      </c>
    </row>
    <row r="71" spans="1:13" x14ac:dyDescent="0.25">
      <c r="A71">
        <v>1719</v>
      </c>
      <c r="B71">
        <v>1</v>
      </c>
      <c r="C71">
        <v>8</v>
      </c>
      <c r="M71" t="s">
        <v>64</v>
      </c>
    </row>
    <row r="72" spans="1:13" x14ac:dyDescent="0.25">
      <c r="A72">
        <v>1720</v>
      </c>
      <c r="B72">
        <v>2</v>
      </c>
      <c r="C72">
        <v>3</v>
      </c>
      <c r="M72" t="s">
        <v>91</v>
      </c>
    </row>
    <row r="73" spans="1:13" x14ac:dyDescent="0.25">
      <c r="A73">
        <v>1720</v>
      </c>
      <c r="B73">
        <v>2</v>
      </c>
      <c r="C73">
        <v>2</v>
      </c>
      <c r="M73" t="s">
        <v>66</v>
      </c>
    </row>
    <row r="74" spans="1:13" x14ac:dyDescent="0.25">
      <c r="A74">
        <v>1720</v>
      </c>
      <c r="B74">
        <v>1</v>
      </c>
      <c r="C74">
        <v>6</v>
      </c>
      <c r="M74" t="s">
        <v>68</v>
      </c>
    </row>
    <row r="75" spans="1:13" x14ac:dyDescent="0.25">
      <c r="A75">
        <v>1719</v>
      </c>
      <c r="B75">
        <v>2</v>
      </c>
      <c r="C75">
        <v>1</v>
      </c>
      <c r="M75" t="s">
        <v>69</v>
      </c>
    </row>
    <row r="76" spans="1:13" x14ac:dyDescent="0.25">
      <c r="A76">
        <v>1720</v>
      </c>
      <c r="B76">
        <v>2</v>
      </c>
      <c r="C76">
        <v>1</v>
      </c>
      <c r="M76" t="s">
        <v>219</v>
      </c>
    </row>
    <row r="77" spans="1:13" x14ac:dyDescent="0.25">
      <c r="A77">
        <v>1720</v>
      </c>
      <c r="B77">
        <v>2</v>
      </c>
      <c r="C77">
        <v>0</v>
      </c>
      <c r="M77" t="s">
        <v>428</v>
      </c>
    </row>
    <row r="78" spans="1:13" x14ac:dyDescent="0.25">
      <c r="A78">
        <v>1720</v>
      </c>
      <c r="B78">
        <v>2</v>
      </c>
      <c r="C78">
        <v>0</v>
      </c>
      <c r="M78" t="s">
        <v>60</v>
      </c>
    </row>
    <row r="79" spans="1:13" x14ac:dyDescent="0.25">
      <c r="A79">
        <v>1720</v>
      </c>
      <c r="B79">
        <v>2</v>
      </c>
      <c r="C79">
        <v>2</v>
      </c>
      <c r="M79" t="s">
        <v>429</v>
      </c>
    </row>
    <row r="80" spans="1:13" x14ac:dyDescent="0.25">
      <c r="A80">
        <v>1720</v>
      </c>
      <c r="B80">
        <v>2</v>
      </c>
      <c r="C80">
        <v>2</v>
      </c>
      <c r="M80" t="s">
        <v>61</v>
      </c>
    </row>
    <row r="81" spans="1:13" x14ac:dyDescent="0.25">
      <c r="A81">
        <v>1720</v>
      </c>
      <c r="B81">
        <v>2</v>
      </c>
      <c r="C81">
        <v>3</v>
      </c>
      <c r="M81" t="s">
        <v>62</v>
      </c>
    </row>
    <row r="82" spans="1:13" x14ac:dyDescent="0.25">
      <c r="A82">
        <v>1720</v>
      </c>
      <c r="B82">
        <v>2</v>
      </c>
      <c r="C82">
        <v>3</v>
      </c>
      <c r="M82" t="s">
        <v>63</v>
      </c>
    </row>
    <row r="83" spans="1:13" x14ac:dyDescent="0.25">
      <c r="A83">
        <v>1720</v>
      </c>
      <c r="B83">
        <v>2</v>
      </c>
      <c r="C83">
        <v>2</v>
      </c>
      <c r="M83" t="s">
        <v>64</v>
      </c>
    </row>
    <row r="84" spans="1:13" x14ac:dyDescent="0.25">
      <c r="A84">
        <v>1719</v>
      </c>
      <c r="B84">
        <v>2</v>
      </c>
      <c r="C84">
        <v>9</v>
      </c>
      <c r="M84" t="s">
        <v>65</v>
      </c>
    </row>
    <row r="85" spans="1:13" x14ac:dyDescent="0.25">
      <c r="A85">
        <v>1718</v>
      </c>
      <c r="B85">
        <v>2</v>
      </c>
      <c r="C85">
        <v>2</v>
      </c>
      <c r="M85" t="s">
        <v>66</v>
      </c>
    </row>
    <row r="86" spans="1:13" x14ac:dyDescent="0.25">
      <c r="A86">
        <v>1719</v>
      </c>
      <c r="B86">
        <v>1</v>
      </c>
      <c r="C86">
        <v>7</v>
      </c>
      <c r="M86" t="s">
        <v>64</v>
      </c>
    </row>
    <row r="87" spans="1:13" x14ac:dyDescent="0.25">
      <c r="A87">
        <v>1719</v>
      </c>
      <c r="B87">
        <v>2</v>
      </c>
      <c r="C87">
        <v>0</v>
      </c>
      <c r="M87" t="s">
        <v>71</v>
      </c>
    </row>
    <row r="88" spans="1:13" x14ac:dyDescent="0.25">
      <c r="A88">
        <v>1717</v>
      </c>
      <c r="B88">
        <v>2</v>
      </c>
      <c r="C88">
        <v>1</v>
      </c>
      <c r="M88" t="s">
        <v>66</v>
      </c>
    </row>
    <row r="89" spans="1:13" x14ac:dyDescent="0.25">
      <c r="A89">
        <v>1718</v>
      </c>
      <c r="B89">
        <v>1</v>
      </c>
      <c r="C89">
        <v>9</v>
      </c>
      <c r="M89" t="s">
        <v>68</v>
      </c>
    </row>
    <row r="90" spans="1:13" x14ac:dyDescent="0.25">
      <c r="A90">
        <v>1719</v>
      </c>
      <c r="B90">
        <v>2</v>
      </c>
      <c r="C90">
        <v>7</v>
      </c>
      <c r="M90" t="s">
        <v>69</v>
      </c>
    </row>
    <row r="91" spans="1:13" x14ac:dyDescent="0.25">
      <c r="A91">
        <v>1720</v>
      </c>
      <c r="B91">
        <v>1</v>
      </c>
      <c r="C91">
        <v>3</v>
      </c>
      <c r="M91" t="s">
        <v>61</v>
      </c>
    </row>
    <row r="92" spans="1:13" x14ac:dyDescent="0.25">
      <c r="A92">
        <v>1720</v>
      </c>
      <c r="B92">
        <v>2</v>
      </c>
      <c r="C92">
        <v>3</v>
      </c>
      <c r="M92" t="s">
        <v>70</v>
      </c>
    </row>
    <row r="93" spans="1:13" x14ac:dyDescent="0.25">
      <c r="A93">
        <v>1720</v>
      </c>
      <c r="B93">
        <v>2</v>
      </c>
      <c r="C93">
        <v>3</v>
      </c>
      <c r="M93" t="s">
        <v>63</v>
      </c>
    </row>
    <row r="94" spans="1:13" x14ac:dyDescent="0.25">
      <c r="A94">
        <v>1720</v>
      </c>
      <c r="B94">
        <v>2</v>
      </c>
      <c r="C94">
        <v>9</v>
      </c>
      <c r="M94" t="s">
        <v>64</v>
      </c>
    </row>
    <row r="95" spans="1:13" x14ac:dyDescent="0.25">
      <c r="A95">
        <v>1720</v>
      </c>
      <c r="B95">
        <v>2</v>
      </c>
      <c r="C95">
        <v>9</v>
      </c>
      <c r="M95" t="s">
        <v>71</v>
      </c>
    </row>
    <row r="96" spans="1:13" x14ac:dyDescent="0.25">
      <c r="A96">
        <v>1720</v>
      </c>
      <c r="B96">
        <v>1</v>
      </c>
      <c r="C96">
        <v>8</v>
      </c>
      <c r="M96" t="s">
        <v>66</v>
      </c>
    </row>
    <row r="97" spans="1:13" x14ac:dyDescent="0.25">
      <c r="A97">
        <v>1720</v>
      </c>
      <c r="B97">
        <v>2</v>
      </c>
      <c r="C97">
        <v>9</v>
      </c>
      <c r="M97" t="s">
        <v>64</v>
      </c>
    </row>
    <row r="98" spans="1:13" x14ac:dyDescent="0.25">
      <c r="A98">
        <v>1720</v>
      </c>
      <c r="B98">
        <v>2</v>
      </c>
      <c r="C98">
        <v>2</v>
      </c>
      <c r="M98" t="s">
        <v>71</v>
      </c>
    </row>
    <row r="99" spans="1:13" x14ac:dyDescent="0.25">
      <c r="A99">
        <v>1719</v>
      </c>
      <c r="B99">
        <v>2</v>
      </c>
      <c r="C99">
        <v>7</v>
      </c>
      <c r="M99" t="s">
        <v>66</v>
      </c>
    </row>
    <row r="100" spans="1:13" x14ac:dyDescent="0.25">
      <c r="A100">
        <v>1719</v>
      </c>
      <c r="B100">
        <v>2</v>
      </c>
      <c r="C100">
        <v>2</v>
      </c>
      <c r="M100" t="s">
        <v>68</v>
      </c>
    </row>
    <row r="101" spans="1:13" x14ac:dyDescent="0.25">
      <c r="A101">
        <v>1720</v>
      </c>
      <c r="B101">
        <v>2</v>
      </c>
      <c r="C101">
        <v>9</v>
      </c>
      <c r="M101" t="s">
        <v>69</v>
      </c>
    </row>
    <row r="102" spans="1:13" x14ac:dyDescent="0.25">
      <c r="A102" t="s">
        <v>104</v>
      </c>
      <c r="B102">
        <v>36</v>
      </c>
      <c r="C102" t="s">
        <v>131</v>
      </c>
      <c r="D102">
        <v>100</v>
      </c>
      <c r="M102" t="s">
        <v>430</v>
      </c>
    </row>
    <row r="103" spans="1:13" x14ac:dyDescent="0.25">
      <c r="A103" t="s">
        <v>106</v>
      </c>
      <c r="B103">
        <v>1719</v>
      </c>
      <c r="C103" t="s">
        <v>86</v>
      </c>
      <c r="M103" t="s">
        <v>89</v>
      </c>
    </row>
    <row r="104" spans="1:13" x14ac:dyDescent="0.25">
      <c r="A104" t="s">
        <v>107</v>
      </c>
      <c r="B104">
        <v>1720</v>
      </c>
      <c r="C104" t="s">
        <v>86</v>
      </c>
      <c r="M104" t="s">
        <v>60</v>
      </c>
    </row>
    <row r="105" spans="1:13" x14ac:dyDescent="0.25">
      <c r="A105" t="s">
        <v>108</v>
      </c>
      <c r="B105">
        <v>1720</v>
      </c>
      <c r="C105" t="s">
        <v>86</v>
      </c>
      <c r="M105" t="s">
        <v>90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91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91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71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220</v>
      </c>
    </row>
    <row r="129" spans="13:13" x14ac:dyDescent="0.25">
      <c r="M129" t="s">
        <v>72</v>
      </c>
    </row>
    <row r="130" spans="13:13" x14ac:dyDescent="0.25">
      <c r="M130" t="s">
        <v>60</v>
      </c>
    </row>
    <row r="131" spans="13:13" x14ac:dyDescent="0.25">
      <c r="M131" t="s">
        <v>73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71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71</v>
      </c>
    </row>
    <row r="148" spans="13:13" x14ac:dyDescent="0.25">
      <c r="M148" t="s">
        <v>66</v>
      </c>
    </row>
    <row r="149" spans="13:13" x14ac:dyDescent="0.25">
      <c r="M149" t="s">
        <v>64</v>
      </c>
    </row>
    <row r="150" spans="13:13" x14ac:dyDescent="0.25">
      <c r="M150" t="s">
        <v>74</v>
      </c>
    </row>
    <row r="151" spans="13:13" x14ac:dyDescent="0.25">
      <c r="M151" t="s">
        <v>66</v>
      </c>
    </row>
    <row r="152" spans="13:13" x14ac:dyDescent="0.25">
      <c r="M152" t="s">
        <v>68</v>
      </c>
    </row>
    <row r="153" spans="13:13" x14ac:dyDescent="0.25">
      <c r="M153" t="s">
        <v>69</v>
      </c>
    </row>
    <row r="154" spans="13:13" x14ac:dyDescent="0.25">
      <c r="M154" t="s">
        <v>431</v>
      </c>
    </row>
    <row r="155" spans="13:13" x14ac:dyDescent="0.25">
      <c r="M155" t="s">
        <v>75</v>
      </c>
    </row>
    <row r="156" spans="13:13" x14ac:dyDescent="0.25">
      <c r="M156" t="s">
        <v>60</v>
      </c>
    </row>
    <row r="157" spans="13:13" x14ac:dyDescent="0.25">
      <c r="M157" t="s">
        <v>76</v>
      </c>
    </row>
    <row r="158" spans="13:13" x14ac:dyDescent="0.25">
      <c r="M158" t="s">
        <v>61</v>
      </c>
    </row>
    <row r="159" spans="13:13" x14ac:dyDescent="0.25">
      <c r="M159" t="s">
        <v>62</v>
      </c>
    </row>
    <row r="160" spans="13:13" x14ac:dyDescent="0.25">
      <c r="M160" t="s">
        <v>63</v>
      </c>
    </row>
    <row r="161" spans="13:13" x14ac:dyDescent="0.25">
      <c r="M161" t="s">
        <v>64</v>
      </c>
    </row>
    <row r="162" spans="13:13" x14ac:dyDescent="0.25">
      <c r="M162" t="s">
        <v>65</v>
      </c>
    </row>
    <row r="163" spans="13:13" x14ac:dyDescent="0.25">
      <c r="M163" t="s">
        <v>66</v>
      </c>
    </row>
    <row r="164" spans="13:13" x14ac:dyDescent="0.25">
      <c r="M164" t="s">
        <v>64</v>
      </c>
    </row>
    <row r="165" spans="13:13" x14ac:dyDescent="0.25">
      <c r="M165" t="s">
        <v>71</v>
      </c>
    </row>
    <row r="166" spans="13:13" x14ac:dyDescent="0.25">
      <c r="M166" t="s">
        <v>66</v>
      </c>
    </row>
    <row r="167" spans="13:13" x14ac:dyDescent="0.25">
      <c r="M167" t="s">
        <v>68</v>
      </c>
    </row>
    <row r="168" spans="13:13" x14ac:dyDescent="0.25">
      <c r="M168" t="s">
        <v>69</v>
      </c>
    </row>
    <row r="169" spans="13:13" x14ac:dyDescent="0.25">
      <c r="M169" t="s">
        <v>61</v>
      </c>
    </row>
    <row r="170" spans="13:13" x14ac:dyDescent="0.25">
      <c r="M170" t="s">
        <v>70</v>
      </c>
    </row>
    <row r="171" spans="13:13" x14ac:dyDescent="0.25">
      <c r="M171" t="s">
        <v>63</v>
      </c>
    </row>
    <row r="172" spans="13:13" x14ac:dyDescent="0.25">
      <c r="M172" t="s">
        <v>64</v>
      </c>
    </row>
    <row r="173" spans="13:13" x14ac:dyDescent="0.25">
      <c r="M173" t="s">
        <v>71</v>
      </c>
    </row>
    <row r="174" spans="13:13" x14ac:dyDescent="0.25">
      <c r="M174" t="s">
        <v>66</v>
      </c>
    </row>
    <row r="175" spans="13:13" x14ac:dyDescent="0.25">
      <c r="M175" t="s">
        <v>68</v>
      </c>
    </row>
    <row r="176" spans="13:13" x14ac:dyDescent="0.25">
      <c r="M176" t="s">
        <v>69</v>
      </c>
    </row>
    <row r="177" spans="13:13" x14ac:dyDescent="0.25">
      <c r="M177" t="s">
        <v>222</v>
      </c>
    </row>
    <row r="178" spans="13:13" x14ac:dyDescent="0.25">
      <c r="M178" t="s">
        <v>75</v>
      </c>
    </row>
    <row r="179" spans="13:13" x14ac:dyDescent="0.25">
      <c r="M179" t="s">
        <v>60</v>
      </c>
    </row>
    <row r="180" spans="13:13" x14ac:dyDescent="0.25">
      <c r="M180" t="s">
        <v>76</v>
      </c>
    </row>
    <row r="181" spans="13:13" x14ac:dyDescent="0.25">
      <c r="M181" t="s">
        <v>61</v>
      </c>
    </row>
    <row r="182" spans="13:13" x14ac:dyDescent="0.25">
      <c r="M182" t="s">
        <v>62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65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71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61</v>
      </c>
    </row>
    <row r="193" spans="13:13" x14ac:dyDescent="0.25">
      <c r="M193" t="s">
        <v>70</v>
      </c>
    </row>
    <row r="194" spans="13:13" x14ac:dyDescent="0.25">
      <c r="M194" t="s">
        <v>63</v>
      </c>
    </row>
    <row r="195" spans="13:13" x14ac:dyDescent="0.25">
      <c r="M195" t="s">
        <v>64</v>
      </c>
    </row>
    <row r="196" spans="13:13" x14ac:dyDescent="0.25">
      <c r="M196" t="s">
        <v>71</v>
      </c>
    </row>
    <row r="197" spans="13:13" x14ac:dyDescent="0.25">
      <c r="M197" t="s">
        <v>66</v>
      </c>
    </row>
    <row r="198" spans="13:13" x14ac:dyDescent="0.25">
      <c r="M198" t="s">
        <v>68</v>
      </c>
    </row>
    <row r="199" spans="13:13" x14ac:dyDescent="0.25">
      <c r="M199" t="s">
        <v>69</v>
      </c>
    </row>
    <row r="200" spans="13:13" x14ac:dyDescent="0.25">
      <c r="M200" t="s">
        <v>223</v>
      </c>
    </row>
    <row r="201" spans="13:13" x14ac:dyDescent="0.25">
      <c r="M201" t="s">
        <v>77</v>
      </c>
    </row>
    <row r="202" spans="13:13" x14ac:dyDescent="0.25">
      <c r="M202" t="s">
        <v>60</v>
      </c>
    </row>
    <row r="203" spans="13:13" x14ac:dyDescent="0.25">
      <c r="M203" t="s">
        <v>78</v>
      </c>
    </row>
    <row r="204" spans="13:13" x14ac:dyDescent="0.25">
      <c r="M204" t="s">
        <v>61</v>
      </c>
    </row>
    <row r="205" spans="13:13" x14ac:dyDescent="0.25">
      <c r="M205" t="s">
        <v>62</v>
      </c>
    </row>
    <row r="206" spans="13:13" x14ac:dyDescent="0.25">
      <c r="M206" t="s">
        <v>63</v>
      </c>
    </row>
    <row r="207" spans="13:13" x14ac:dyDescent="0.25">
      <c r="M207" t="s">
        <v>64</v>
      </c>
    </row>
    <row r="208" spans="13:13" x14ac:dyDescent="0.25">
      <c r="M208" t="s">
        <v>65</v>
      </c>
    </row>
    <row r="209" spans="13:13" x14ac:dyDescent="0.25">
      <c r="M209" t="s">
        <v>66</v>
      </c>
    </row>
    <row r="210" spans="13:13" x14ac:dyDescent="0.25">
      <c r="M210" t="s">
        <v>64</v>
      </c>
    </row>
    <row r="211" spans="13:13" x14ac:dyDescent="0.25">
      <c r="M211" t="s">
        <v>74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153</v>
      </c>
    </row>
    <row r="216" spans="13:13" x14ac:dyDescent="0.25">
      <c r="M216" t="s">
        <v>92</v>
      </c>
    </row>
    <row r="217" spans="13:13" x14ac:dyDescent="0.25">
      <c r="M217" t="s">
        <v>60</v>
      </c>
    </row>
    <row r="218" spans="13:13" x14ac:dyDescent="0.25">
      <c r="M218" t="s">
        <v>93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91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91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225</v>
      </c>
    </row>
    <row r="239" spans="13:13" x14ac:dyDescent="0.25">
      <c r="M239" t="s">
        <v>79</v>
      </c>
    </row>
    <row r="240" spans="13:13" x14ac:dyDescent="0.25">
      <c r="M240" t="s">
        <v>60</v>
      </c>
    </row>
    <row r="241" spans="13:13" x14ac:dyDescent="0.25">
      <c r="M241" t="s">
        <v>80</v>
      </c>
    </row>
    <row r="242" spans="13:13" x14ac:dyDescent="0.25">
      <c r="M242" t="s">
        <v>61</v>
      </c>
    </row>
    <row r="243" spans="13:13" x14ac:dyDescent="0.25">
      <c r="M243" t="s">
        <v>62</v>
      </c>
    </row>
    <row r="244" spans="13:13" x14ac:dyDescent="0.25">
      <c r="M244" t="s">
        <v>63</v>
      </c>
    </row>
    <row r="245" spans="13:13" x14ac:dyDescent="0.25">
      <c r="M245" t="s">
        <v>64</v>
      </c>
    </row>
    <row r="246" spans="13:13" x14ac:dyDescent="0.25">
      <c r="M246" t="s">
        <v>65</v>
      </c>
    </row>
    <row r="247" spans="13:13" x14ac:dyDescent="0.25">
      <c r="M247" t="s">
        <v>66</v>
      </c>
    </row>
    <row r="248" spans="13:13" x14ac:dyDescent="0.25">
      <c r="M248" t="s">
        <v>64</v>
      </c>
    </row>
    <row r="249" spans="13:13" x14ac:dyDescent="0.25">
      <c r="M249" t="s">
        <v>74</v>
      </c>
    </row>
    <row r="250" spans="13:13" x14ac:dyDescent="0.25">
      <c r="M250" t="s">
        <v>66</v>
      </c>
    </row>
    <row r="251" spans="13:13" x14ac:dyDescent="0.25">
      <c r="M251" t="s">
        <v>68</v>
      </c>
    </row>
    <row r="252" spans="13:13" x14ac:dyDescent="0.25">
      <c r="M252" t="s">
        <v>69</v>
      </c>
    </row>
    <row r="253" spans="13:13" x14ac:dyDescent="0.25">
      <c r="M253" t="s">
        <v>61</v>
      </c>
    </row>
    <row r="254" spans="13:13" x14ac:dyDescent="0.25">
      <c r="M254" t="s">
        <v>70</v>
      </c>
    </row>
    <row r="255" spans="13:13" x14ac:dyDescent="0.25">
      <c r="M255" t="s">
        <v>63</v>
      </c>
    </row>
    <row r="256" spans="13:13" x14ac:dyDescent="0.25">
      <c r="M256" t="s">
        <v>64</v>
      </c>
    </row>
    <row r="257" spans="13:13" x14ac:dyDescent="0.25">
      <c r="M257" t="s">
        <v>74</v>
      </c>
    </row>
    <row r="258" spans="13:13" x14ac:dyDescent="0.25">
      <c r="M258" t="s">
        <v>66</v>
      </c>
    </row>
    <row r="259" spans="13:13" x14ac:dyDescent="0.25">
      <c r="M259" t="s">
        <v>68</v>
      </c>
    </row>
    <row r="260" spans="13:13" x14ac:dyDescent="0.25">
      <c r="M260" t="s">
        <v>69</v>
      </c>
    </row>
    <row r="261" spans="13:13" x14ac:dyDescent="0.25">
      <c r="M261" t="s">
        <v>81</v>
      </c>
    </row>
    <row r="262" spans="13:13" x14ac:dyDescent="0.25">
      <c r="M262" t="s">
        <v>432</v>
      </c>
    </row>
    <row r="263" spans="13:13" x14ac:dyDescent="0.25">
      <c r="M263" t="s">
        <v>433</v>
      </c>
    </row>
    <row r="264" spans="13:13" x14ac:dyDescent="0.25">
      <c r="M264" t="s">
        <v>434</v>
      </c>
    </row>
    <row r="265" spans="13:13" x14ac:dyDescent="0.25">
      <c r="M265" t="s">
        <v>435</v>
      </c>
    </row>
    <row r="266" spans="13:13" x14ac:dyDescent="0.25">
      <c r="M266" t="s">
        <v>436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437</v>
      </c>
    </row>
    <row r="270" spans="13:13" x14ac:dyDescent="0.25">
      <c r="M270" t="s">
        <v>438</v>
      </c>
    </row>
    <row r="271" spans="13:13" x14ac:dyDescent="0.25">
      <c r="M271" t="s">
        <v>439</v>
      </c>
    </row>
    <row r="272" spans="13:13" x14ac:dyDescent="0.25">
      <c r="M272" t="s">
        <v>85</v>
      </c>
    </row>
    <row r="273" spans="13:13" x14ac:dyDescent="0.25">
      <c r="M273" t="s">
        <v>440</v>
      </c>
    </row>
    <row r="274" spans="13:13" x14ac:dyDescent="0.25">
      <c r="M274" t="s">
        <v>441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B846-C30A-491B-80B8-25886EA18F91}">
  <dimension ref="A1:P225"/>
  <sheetViews>
    <sheetView workbookViewId="0">
      <selection activeCell="P6" sqref="P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1438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412</v>
      </c>
    </row>
    <row r="3" spans="1:16" x14ac:dyDescent="0.25">
      <c r="A3">
        <v>1438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59636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0.45910000000000001</v>
      </c>
      <c r="G3" s="2">
        <f xml:space="preserve"> F6/100</f>
        <v>0.33</v>
      </c>
      <c r="H3">
        <f xml:space="preserve"> AVERAGE(A2:A100)</f>
        <v>1438.3333333333333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34</v>
      </c>
    </row>
    <row r="4" spans="1:16" x14ac:dyDescent="0.25">
      <c r="A4">
        <v>1439</v>
      </c>
      <c r="B4">
        <v>2</v>
      </c>
      <c r="C4">
        <v>8</v>
      </c>
      <c r="M4" t="s">
        <v>2</v>
      </c>
    </row>
    <row r="5" spans="1:16" ht="20.25" thickBot="1" x14ac:dyDescent="0.35">
      <c r="A5">
        <v>1439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1436</v>
      </c>
      <c r="B6">
        <v>2</v>
      </c>
      <c r="C6">
        <v>8</v>
      </c>
      <c r="E6" t="s">
        <v>7</v>
      </c>
      <c r="F6">
        <f xml:space="preserve"> COUNTIF(B:B,1)</f>
        <v>33</v>
      </c>
      <c r="M6" t="s">
        <v>4</v>
      </c>
    </row>
    <row r="7" spans="1:16" x14ac:dyDescent="0.25">
      <c r="A7">
        <v>1438</v>
      </c>
      <c r="B7">
        <v>1</v>
      </c>
      <c r="C7">
        <v>1</v>
      </c>
      <c r="E7" t="s">
        <v>6</v>
      </c>
      <c r="F7">
        <f xml:space="preserve"> COUNTIF(B:B,2)</f>
        <v>67</v>
      </c>
      <c r="M7" t="s">
        <v>214</v>
      </c>
    </row>
    <row r="8" spans="1:16" x14ac:dyDescent="0.25">
      <c r="A8">
        <v>1438</v>
      </c>
      <c r="B8">
        <v>1</v>
      </c>
      <c r="C8">
        <v>1</v>
      </c>
      <c r="E8" t="s">
        <v>82</v>
      </c>
      <c r="F8">
        <f xml:space="preserve"> B103</f>
        <v>1439</v>
      </c>
      <c r="M8" t="s">
        <v>5</v>
      </c>
    </row>
    <row r="9" spans="1:16" x14ac:dyDescent="0.25">
      <c r="A9">
        <v>1439</v>
      </c>
      <c r="B9">
        <v>1</v>
      </c>
      <c r="C9">
        <v>1</v>
      </c>
      <c r="E9" t="s">
        <v>83</v>
      </c>
      <c r="F9">
        <f t="shared" ref="F9:F10" si="0" xml:space="preserve"> B104</f>
        <v>1437</v>
      </c>
      <c r="M9" t="s">
        <v>134</v>
      </c>
    </row>
    <row r="10" spans="1:16" x14ac:dyDescent="0.25">
      <c r="A10">
        <v>1439</v>
      </c>
      <c r="B10">
        <v>1</v>
      </c>
      <c r="C10">
        <v>1</v>
      </c>
      <c r="E10" t="s">
        <v>84</v>
      </c>
      <c r="F10">
        <f t="shared" si="0"/>
        <v>1439</v>
      </c>
      <c r="M10" t="s">
        <v>5</v>
      </c>
    </row>
    <row r="11" spans="1:16" x14ac:dyDescent="0.25">
      <c r="A11">
        <v>1438</v>
      </c>
      <c r="B11">
        <v>1</v>
      </c>
      <c r="C11">
        <v>1</v>
      </c>
      <c r="M11" t="s">
        <v>414</v>
      </c>
    </row>
    <row r="12" spans="1:16" x14ac:dyDescent="0.25">
      <c r="A12">
        <v>1438</v>
      </c>
      <c r="B12">
        <v>1</v>
      </c>
      <c r="C12">
        <v>1</v>
      </c>
      <c r="M12" t="s">
        <v>5</v>
      </c>
    </row>
    <row r="13" spans="1:16" x14ac:dyDescent="0.25">
      <c r="A13">
        <v>1439</v>
      </c>
      <c r="B13">
        <v>2</v>
      </c>
      <c r="C13">
        <v>9</v>
      </c>
      <c r="M13" t="s">
        <v>216</v>
      </c>
    </row>
    <row r="14" spans="1:16" x14ac:dyDescent="0.25">
      <c r="A14">
        <v>1438</v>
      </c>
      <c r="B14">
        <v>1</v>
      </c>
      <c r="C14">
        <v>1</v>
      </c>
      <c r="M14" t="s">
        <v>5</v>
      </c>
    </row>
    <row r="15" spans="1:16" x14ac:dyDescent="0.25">
      <c r="A15">
        <v>1439</v>
      </c>
      <c r="B15">
        <v>2</v>
      </c>
      <c r="C15">
        <v>6</v>
      </c>
      <c r="M15" t="s">
        <v>217</v>
      </c>
    </row>
    <row r="16" spans="1:16" x14ac:dyDescent="0.25">
      <c r="A16">
        <v>1438</v>
      </c>
      <c r="B16">
        <v>2</v>
      </c>
      <c r="C16">
        <v>0</v>
      </c>
      <c r="M16" t="s">
        <v>5</v>
      </c>
    </row>
    <row r="17" spans="1:13" x14ac:dyDescent="0.25">
      <c r="A17">
        <v>1438</v>
      </c>
      <c r="B17">
        <v>2</v>
      </c>
      <c r="C17">
        <v>1</v>
      </c>
      <c r="M17" t="s">
        <v>4</v>
      </c>
    </row>
    <row r="18" spans="1:13" x14ac:dyDescent="0.25">
      <c r="A18">
        <v>1440</v>
      </c>
      <c r="B18">
        <v>1</v>
      </c>
      <c r="C18">
        <v>0</v>
      </c>
      <c r="M18" t="s">
        <v>95</v>
      </c>
    </row>
    <row r="19" spans="1:13" x14ac:dyDescent="0.25">
      <c r="A19">
        <v>1439</v>
      </c>
      <c r="B19">
        <v>2</v>
      </c>
      <c r="C19">
        <v>7</v>
      </c>
      <c r="M19" t="s">
        <v>96</v>
      </c>
    </row>
    <row r="20" spans="1:13" x14ac:dyDescent="0.25">
      <c r="A20">
        <v>1438</v>
      </c>
      <c r="B20">
        <v>1</v>
      </c>
      <c r="C20">
        <v>0</v>
      </c>
      <c r="M20" t="s">
        <v>3</v>
      </c>
    </row>
    <row r="21" spans="1:13" x14ac:dyDescent="0.25">
      <c r="A21">
        <v>1438</v>
      </c>
      <c r="B21">
        <v>2</v>
      </c>
      <c r="C21">
        <v>8</v>
      </c>
      <c r="M21" t="s">
        <v>2</v>
      </c>
    </row>
    <row r="22" spans="1:13" x14ac:dyDescent="0.25">
      <c r="A22">
        <v>1439</v>
      </c>
      <c r="B22">
        <v>1</v>
      </c>
      <c r="C22">
        <v>0</v>
      </c>
      <c r="M22" t="s">
        <v>35</v>
      </c>
    </row>
    <row r="23" spans="1:13" x14ac:dyDescent="0.25">
      <c r="A23">
        <v>1439</v>
      </c>
      <c r="B23">
        <v>2</v>
      </c>
      <c r="C23">
        <v>6</v>
      </c>
      <c r="M23" t="s">
        <v>218</v>
      </c>
    </row>
    <row r="24" spans="1:13" x14ac:dyDescent="0.25">
      <c r="A24">
        <v>1436</v>
      </c>
      <c r="B24">
        <v>2</v>
      </c>
      <c r="C24">
        <v>0</v>
      </c>
      <c r="M24" t="s">
        <v>36</v>
      </c>
    </row>
    <row r="25" spans="1:13" x14ac:dyDescent="0.25">
      <c r="A25">
        <v>1437</v>
      </c>
      <c r="B25">
        <v>2</v>
      </c>
      <c r="C25">
        <v>1</v>
      </c>
      <c r="M25" t="s">
        <v>37</v>
      </c>
    </row>
    <row r="26" spans="1:13" x14ac:dyDescent="0.25">
      <c r="A26">
        <v>1439</v>
      </c>
      <c r="B26">
        <v>2</v>
      </c>
      <c r="C26">
        <v>0</v>
      </c>
      <c r="M26" t="s">
        <v>38</v>
      </c>
    </row>
    <row r="27" spans="1:13" x14ac:dyDescent="0.25">
      <c r="A27">
        <v>1439</v>
      </c>
      <c r="B27">
        <v>1</v>
      </c>
      <c r="C27">
        <v>3</v>
      </c>
      <c r="M27" t="s">
        <v>39</v>
      </c>
    </row>
    <row r="28" spans="1:13" x14ac:dyDescent="0.25">
      <c r="A28">
        <v>1439</v>
      </c>
      <c r="B28">
        <v>2</v>
      </c>
      <c r="C28">
        <v>0</v>
      </c>
      <c r="M28" t="s">
        <v>40</v>
      </c>
    </row>
    <row r="29" spans="1:13" x14ac:dyDescent="0.25">
      <c r="A29">
        <v>1437</v>
      </c>
      <c r="B29">
        <v>2</v>
      </c>
      <c r="C29">
        <v>9</v>
      </c>
      <c r="M29" t="s">
        <v>41</v>
      </c>
    </row>
    <row r="30" spans="1:13" x14ac:dyDescent="0.25">
      <c r="A30">
        <v>1438</v>
      </c>
      <c r="B30">
        <v>2</v>
      </c>
      <c r="C30">
        <v>0</v>
      </c>
      <c r="M30" t="s">
        <v>42</v>
      </c>
    </row>
    <row r="31" spans="1:13" x14ac:dyDescent="0.25">
      <c r="A31">
        <v>1439</v>
      </c>
      <c r="B31">
        <v>2</v>
      </c>
      <c r="C31">
        <v>0</v>
      </c>
      <c r="M31" t="s">
        <v>43</v>
      </c>
    </row>
    <row r="32" spans="1:13" x14ac:dyDescent="0.25">
      <c r="A32">
        <v>1439</v>
      </c>
      <c r="B32">
        <v>2</v>
      </c>
      <c r="C32">
        <v>0</v>
      </c>
      <c r="M32" t="s">
        <v>44</v>
      </c>
    </row>
    <row r="33" spans="1:13" x14ac:dyDescent="0.25">
      <c r="A33">
        <v>1438</v>
      </c>
      <c r="B33">
        <v>2</v>
      </c>
      <c r="C33">
        <v>0</v>
      </c>
      <c r="M33" t="s">
        <v>45</v>
      </c>
    </row>
    <row r="34" spans="1:13" x14ac:dyDescent="0.25">
      <c r="A34">
        <v>1437</v>
      </c>
      <c r="B34">
        <v>1</v>
      </c>
      <c r="C34">
        <v>6</v>
      </c>
      <c r="M34" t="s">
        <v>46</v>
      </c>
    </row>
    <row r="35" spans="1:13" x14ac:dyDescent="0.25">
      <c r="A35">
        <v>1439</v>
      </c>
      <c r="B35">
        <v>2</v>
      </c>
      <c r="C35">
        <v>0</v>
      </c>
      <c r="M35" t="s">
        <v>47</v>
      </c>
    </row>
    <row r="36" spans="1:13" x14ac:dyDescent="0.25">
      <c r="A36">
        <v>1440</v>
      </c>
      <c r="B36">
        <v>1</v>
      </c>
      <c r="C36">
        <v>6</v>
      </c>
      <c r="M36" t="s">
        <v>48</v>
      </c>
    </row>
    <row r="37" spans="1:13" x14ac:dyDescent="0.25">
      <c r="A37">
        <v>1438</v>
      </c>
      <c r="B37">
        <v>2</v>
      </c>
      <c r="C37">
        <v>0</v>
      </c>
      <c r="M37" t="s">
        <v>88</v>
      </c>
    </row>
    <row r="38" spans="1:13" x14ac:dyDescent="0.25">
      <c r="A38">
        <v>1438</v>
      </c>
      <c r="B38">
        <v>2</v>
      </c>
      <c r="C38">
        <v>8</v>
      </c>
      <c r="M38" t="s">
        <v>49</v>
      </c>
    </row>
    <row r="39" spans="1:13" x14ac:dyDescent="0.25">
      <c r="A39">
        <v>1437</v>
      </c>
      <c r="B39">
        <v>2</v>
      </c>
      <c r="C39">
        <v>5</v>
      </c>
      <c r="M39" t="s">
        <v>50</v>
      </c>
    </row>
    <row r="40" spans="1:13" x14ac:dyDescent="0.25">
      <c r="A40">
        <v>1439</v>
      </c>
      <c r="B40">
        <v>2</v>
      </c>
      <c r="C40">
        <v>9</v>
      </c>
      <c r="M40" t="s">
        <v>51</v>
      </c>
    </row>
    <row r="41" spans="1:13" x14ac:dyDescent="0.25">
      <c r="A41">
        <v>1439</v>
      </c>
      <c r="B41">
        <v>2</v>
      </c>
      <c r="C41">
        <v>9</v>
      </c>
      <c r="M41" t="s">
        <v>52</v>
      </c>
    </row>
    <row r="42" spans="1:13" x14ac:dyDescent="0.25">
      <c r="A42">
        <v>1438</v>
      </c>
      <c r="B42">
        <v>2</v>
      </c>
      <c r="C42">
        <v>5</v>
      </c>
      <c r="M42" t="s">
        <v>53</v>
      </c>
    </row>
    <row r="43" spans="1:13" x14ac:dyDescent="0.25">
      <c r="A43">
        <v>1438</v>
      </c>
      <c r="B43">
        <v>2</v>
      </c>
      <c r="C43">
        <v>0</v>
      </c>
      <c r="M43" t="s">
        <v>54</v>
      </c>
    </row>
    <row r="44" spans="1:13" x14ac:dyDescent="0.25">
      <c r="A44">
        <v>1438</v>
      </c>
      <c r="B44">
        <v>1</v>
      </c>
      <c r="C44">
        <v>7</v>
      </c>
      <c r="M44" t="s">
        <v>55</v>
      </c>
    </row>
    <row r="45" spans="1:13" x14ac:dyDescent="0.25">
      <c r="A45">
        <v>1440</v>
      </c>
      <c r="B45">
        <v>2</v>
      </c>
      <c r="C45">
        <v>0</v>
      </c>
      <c r="M45" t="s">
        <v>56</v>
      </c>
    </row>
    <row r="46" spans="1:13" x14ac:dyDescent="0.25">
      <c r="A46">
        <v>1437</v>
      </c>
      <c r="B46">
        <v>2</v>
      </c>
      <c r="C46">
        <v>9</v>
      </c>
      <c r="M46" t="s">
        <v>57</v>
      </c>
    </row>
    <row r="47" spans="1:13" x14ac:dyDescent="0.25">
      <c r="A47">
        <v>1438</v>
      </c>
      <c r="B47">
        <v>1</v>
      </c>
      <c r="C47">
        <v>0</v>
      </c>
      <c r="M47" t="s">
        <v>97</v>
      </c>
    </row>
    <row r="48" spans="1:13" x14ac:dyDescent="0.25">
      <c r="A48">
        <v>1439</v>
      </c>
      <c r="B48">
        <v>2</v>
      </c>
      <c r="C48">
        <v>1</v>
      </c>
      <c r="M48" t="s">
        <v>58</v>
      </c>
    </row>
    <row r="49" spans="1:13" x14ac:dyDescent="0.25">
      <c r="A49">
        <v>1439</v>
      </c>
      <c r="B49">
        <v>2</v>
      </c>
      <c r="C49">
        <v>0</v>
      </c>
      <c r="M49" t="s">
        <v>59</v>
      </c>
    </row>
    <row r="50" spans="1:13" x14ac:dyDescent="0.25">
      <c r="A50">
        <v>1437</v>
      </c>
      <c r="B50">
        <v>2</v>
      </c>
      <c r="C50">
        <v>9</v>
      </c>
      <c r="M50" t="s">
        <v>146</v>
      </c>
    </row>
    <row r="51" spans="1:13" x14ac:dyDescent="0.25">
      <c r="A51">
        <v>1438</v>
      </c>
      <c r="B51">
        <v>2</v>
      </c>
      <c r="C51">
        <v>0</v>
      </c>
      <c r="M51" t="s">
        <v>98</v>
      </c>
    </row>
    <row r="52" spans="1:13" x14ac:dyDescent="0.25">
      <c r="A52">
        <v>1438</v>
      </c>
      <c r="B52">
        <v>1</v>
      </c>
      <c r="C52">
        <v>9</v>
      </c>
      <c r="M52" t="s">
        <v>60</v>
      </c>
    </row>
    <row r="53" spans="1:13" x14ac:dyDescent="0.25">
      <c r="A53">
        <v>1439</v>
      </c>
      <c r="B53">
        <v>2</v>
      </c>
      <c r="C53">
        <v>9</v>
      </c>
      <c r="M53" t="s">
        <v>99</v>
      </c>
    </row>
    <row r="54" spans="1:13" x14ac:dyDescent="0.25">
      <c r="A54">
        <v>1439</v>
      </c>
      <c r="B54">
        <v>1</v>
      </c>
      <c r="C54">
        <v>7</v>
      </c>
      <c r="M54" t="s">
        <v>61</v>
      </c>
    </row>
    <row r="55" spans="1:13" x14ac:dyDescent="0.25">
      <c r="A55">
        <v>1438</v>
      </c>
      <c r="B55">
        <v>2</v>
      </c>
      <c r="C55">
        <v>9</v>
      </c>
      <c r="M55" t="s">
        <v>62</v>
      </c>
    </row>
    <row r="56" spans="1:13" x14ac:dyDescent="0.25">
      <c r="A56">
        <v>1438</v>
      </c>
      <c r="B56">
        <v>2</v>
      </c>
      <c r="C56">
        <v>0</v>
      </c>
      <c r="M56" t="s">
        <v>63</v>
      </c>
    </row>
    <row r="57" spans="1:13" x14ac:dyDescent="0.25">
      <c r="A57">
        <v>1439</v>
      </c>
      <c r="B57">
        <v>2</v>
      </c>
      <c r="C57">
        <v>0</v>
      </c>
      <c r="M57" t="s">
        <v>64</v>
      </c>
    </row>
    <row r="58" spans="1:13" x14ac:dyDescent="0.25">
      <c r="A58">
        <v>1439</v>
      </c>
      <c r="B58">
        <v>2</v>
      </c>
      <c r="C58">
        <v>1</v>
      </c>
      <c r="M58" t="s">
        <v>65</v>
      </c>
    </row>
    <row r="59" spans="1:13" x14ac:dyDescent="0.25">
      <c r="A59">
        <v>1439</v>
      </c>
      <c r="B59">
        <v>2</v>
      </c>
      <c r="C59">
        <v>0</v>
      </c>
      <c r="M59" t="s">
        <v>66</v>
      </c>
    </row>
    <row r="60" spans="1:13" x14ac:dyDescent="0.25">
      <c r="A60">
        <v>1438</v>
      </c>
      <c r="B60">
        <v>2</v>
      </c>
      <c r="C60">
        <v>7</v>
      </c>
      <c r="M60" t="s">
        <v>64</v>
      </c>
    </row>
    <row r="61" spans="1:13" x14ac:dyDescent="0.25">
      <c r="A61">
        <v>1438</v>
      </c>
      <c r="B61">
        <v>2</v>
      </c>
      <c r="C61">
        <v>7</v>
      </c>
      <c r="M61" t="s">
        <v>67</v>
      </c>
    </row>
    <row r="62" spans="1:13" x14ac:dyDescent="0.25">
      <c r="A62">
        <v>1439</v>
      </c>
      <c r="B62">
        <v>2</v>
      </c>
      <c r="C62">
        <v>0</v>
      </c>
      <c r="M62" t="s">
        <v>66</v>
      </c>
    </row>
    <row r="63" spans="1:13" x14ac:dyDescent="0.25">
      <c r="A63">
        <v>1439</v>
      </c>
      <c r="B63">
        <v>2</v>
      </c>
      <c r="C63">
        <v>7</v>
      </c>
      <c r="M63" t="s">
        <v>68</v>
      </c>
    </row>
    <row r="64" spans="1:13" x14ac:dyDescent="0.25">
      <c r="A64">
        <v>1437</v>
      </c>
      <c r="B64">
        <v>2</v>
      </c>
      <c r="C64">
        <v>9</v>
      </c>
      <c r="M64" t="s">
        <v>69</v>
      </c>
    </row>
    <row r="65" spans="1:13" x14ac:dyDescent="0.25">
      <c r="A65">
        <v>1438</v>
      </c>
      <c r="B65">
        <v>2</v>
      </c>
      <c r="C65">
        <v>5</v>
      </c>
      <c r="M65" t="s">
        <v>61</v>
      </c>
    </row>
    <row r="66" spans="1:13" x14ac:dyDescent="0.25">
      <c r="A66">
        <v>1438</v>
      </c>
      <c r="B66">
        <v>2</v>
      </c>
      <c r="C66">
        <v>9</v>
      </c>
      <c r="M66" t="s">
        <v>70</v>
      </c>
    </row>
    <row r="67" spans="1:13" x14ac:dyDescent="0.25">
      <c r="A67">
        <v>1439</v>
      </c>
      <c r="B67">
        <v>2</v>
      </c>
      <c r="C67">
        <v>1</v>
      </c>
      <c r="M67" t="s">
        <v>63</v>
      </c>
    </row>
    <row r="68" spans="1:13" x14ac:dyDescent="0.25">
      <c r="A68">
        <v>1438</v>
      </c>
      <c r="B68">
        <v>1</v>
      </c>
      <c r="C68">
        <v>9</v>
      </c>
      <c r="M68" t="s">
        <v>64</v>
      </c>
    </row>
    <row r="69" spans="1:13" x14ac:dyDescent="0.25">
      <c r="A69">
        <v>1437</v>
      </c>
      <c r="B69">
        <v>2</v>
      </c>
      <c r="C69">
        <v>1</v>
      </c>
      <c r="M69" t="s">
        <v>67</v>
      </c>
    </row>
    <row r="70" spans="1:13" x14ac:dyDescent="0.25">
      <c r="A70">
        <v>1439</v>
      </c>
      <c r="B70">
        <v>2</v>
      </c>
      <c r="C70">
        <v>0</v>
      </c>
      <c r="M70" t="s">
        <v>66</v>
      </c>
    </row>
    <row r="71" spans="1:13" x14ac:dyDescent="0.25">
      <c r="A71">
        <v>1439</v>
      </c>
      <c r="B71">
        <v>1</v>
      </c>
      <c r="C71">
        <v>8</v>
      </c>
      <c r="M71" t="s">
        <v>64</v>
      </c>
    </row>
    <row r="72" spans="1:13" x14ac:dyDescent="0.25">
      <c r="A72">
        <v>1438</v>
      </c>
      <c r="B72">
        <v>2</v>
      </c>
      <c r="C72">
        <v>7</v>
      </c>
      <c r="M72" t="s">
        <v>91</v>
      </c>
    </row>
    <row r="73" spans="1:13" x14ac:dyDescent="0.25">
      <c r="A73">
        <v>1438</v>
      </c>
      <c r="B73">
        <v>2</v>
      </c>
      <c r="C73">
        <v>0</v>
      </c>
      <c r="M73" t="s">
        <v>66</v>
      </c>
    </row>
    <row r="74" spans="1:13" x14ac:dyDescent="0.25">
      <c r="A74">
        <v>1438</v>
      </c>
      <c r="B74">
        <v>2</v>
      </c>
      <c r="C74">
        <v>0</v>
      </c>
      <c r="M74" t="s">
        <v>68</v>
      </c>
    </row>
    <row r="75" spans="1:13" x14ac:dyDescent="0.25">
      <c r="A75">
        <v>1440</v>
      </c>
      <c r="B75">
        <v>1</v>
      </c>
      <c r="C75">
        <v>6</v>
      </c>
      <c r="M75" t="s">
        <v>69</v>
      </c>
    </row>
    <row r="76" spans="1:13" x14ac:dyDescent="0.25">
      <c r="A76">
        <v>1439</v>
      </c>
      <c r="B76">
        <v>1</v>
      </c>
      <c r="C76">
        <v>6</v>
      </c>
      <c r="M76" t="s">
        <v>219</v>
      </c>
    </row>
    <row r="77" spans="1:13" x14ac:dyDescent="0.25">
      <c r="A77">
        <v>1438</v>
      </c>
      <c r="B77">
        <v>1</v>
      </c>
      <c r="C77">
        <v>6</v>
      </c>
      <c r="M77" t="s">
        <v>89</v>
      </c>
    </row>
    <row r="78" spans="1:13" x14ac:dyDescent="0.25">
      <c r="A78">
        <v>1438</v>
      </c>
      <c r="B78">
        <v>2</v>
      </c>
      <c r="C78">
        <v>7</v>
      </c>
      <c r="M78" t="s">
        <v>60</v>
      </c>
    </row>
    <row r="79" spans="1:13" x14ac:dyDescent="0.25">
      <c r="A79">
        <v>1439</v>
      </c>
      <c r="B79">
        <v>1</v>
      </c>
      <c r="C79">
        <v>7</v>
      </c>
      <c r="M79" t="s">
        <v>90</v>
      </c>
    </row>
    <row r="80" spans="1:13" x14ac:dyDescent="0.25">
      <c r="A80">
        <v>1439</v>
      </c>
      <c r="B80">
        <v>2</v>
      </c>
      <c r="C80">
        <v>1</v>
      </c>
      <c r="M80" t="s">
        <v>61</v>
      </c>
    </row>
    <row r="81" spans="1:13" x14ac:dyDescent="0.25">
      <c r="A81">
        <v>1438</v>
      </c>
      <c r="B81">
        <v>2</v>
      </c>
      <c r="C81">
        <v>0</v>
      </c>
      <c r="M81" t="s">
        <v>62</v>
      </c>
    </row>
    <row r="82" spans="1:13" x14ac:dyDescent="0.25">
      <c r="A82">
        <v>1438</v>
      </c>
      <c r="B82">
        <v>1</v>
      </c>
      <c r="C82">
        <v>7</v>
      </c>
      <c r="M82" t="s">
        <v>63</v>
      </c>
    </row>
    <row r="83" spans="1:13" x14ac:dyDescent="0.25">
      <c r="A83">
        <v>1438</v>
      </c>
      <c r="B83">
        <v>2</v>
      </c>
      <c r="C83">
        <v>0</v>
      </c>
      <c r="M83" t="s">
        <v>64</v>
      </c>
    </row>
    <row r="84" spans="1:13" x14ac:dyDescent="0.25">
      <c r="A84">
        <v>1439</v>
      </c>
      <c r="B84">
        <v>2</v>
      </c>
      <c r="C84">
        <v>8</v>
      </c>
      <c r="M84" t="s">
        <v>65</v>
      </c>
    </row>
    <row r="85" spans="1:13" x14ac:dyDescent="0.25">
      <c r="A85">
        <v>1440</v>
      </c>
      <c r="B85">
        <v>1</v>
      </c>
      <c r="C85">
        <v>7</v>
      </c>
      <c r="M85" t="s">
        <v>66</v>
      </c>
    </row>
    <row r="86" spans="1:13" x14ac:dyDescent="0.25">
      <c r="A86">
        <v>1437</v>
      </c>
      <c r="B86">
        <v>2</v>
      </c>
      <c r="C86">
        <v>9</v>
      </c>
      <c r="M86" t="s">
        <v>64</v>
      </c>
    </row>
    <row r="87" spans="1:13" x14ac:dyDescent="0.25">
      <c r="A87">
        <v>1438</v>
      </c>
      <c r="B87">
        <v>2</v>
      </c>
      <c r="C87">
        <v>2</v>
      </c>
      <c r="M87" t="s">
        <v>91</v>
      </c>
    </row>
    <row r="88" spans="1:13" x14ac:dyDescent="0.25">
      <c r="A88">
        <v>1438</v>
      </c>
      <c r="B88">
        <v>2</v>
      </c>
      <c r="C88">
        <v>3</v>
      </c>
      <c r="M88" t="s">
        <v>66</v>
      </c>
    </row>
    <row r="89" spans="1:13" x14ac:dyDescent="0.25">
      <c r="A89">
        <v>1439</v>
      </c>
      <c r="B89">
        <v>1</v>
      </c>
      <c r="C89">
        <v>9</v>
      </c>
      <c r="M89" t="s">
        <v>68</v>
      </c>
    </row>
    <row r="90" spans="1:13" x14ac:dyDescent="0.25">
      <c r="A90">
        <v>1438</v>
      </c>
      <c r="B90">
        <v>2</v>
      </c>
      <c r="C90">
        <v>1</v>
      </c>
      <c r="M90" t="s">
        <v>69</v>
      </c>
    </row>
    <row r="91" spans="1:13" x14ac:dyDescent="0.25">
      <c r="A91">
        <v>1438</v>
      </c>
      <c r="B91">
        <v>2</v>
      </c>
      <c r="C91">
        <v>0</v>
      </c>
      <c r="M91" t="s">
        <v>61</v>
      </c>
    </row>
    <row r="92" spans="1:13" x14ac:dyDescent="0.25">
      <c r="A92">
        <v>1438</v>
      </c>
      <c r="B92">
        <v>2</v>
      </c>
      <c r="C92">
        <v>0</v>
      </c>
      <c r="M92" t="s">
        <v>70</v>
      </c>
    </row>
    <row r="93" spans="1:13" x14ac:dyDescent="0.25">
      <c r="A93">
        <v>1439</v>
      </c>
      <c r="B93">
        <v>1</v>
      </c>
      <c r="C93">
        <v>8</v>
      </c>
      <c r="M93" t="s">
        <v>63</v>
      </c>
    </row>
    <row r="94" spans="1:13" x14ac:dyDescent="0.25">
      <c r="A94">
        <v>1438</v>
      </c>
      <c r="B94">
        <v>2</v>
      </c>
      <c r="C94">
        <v>0</v>
      </c>
      <c r="M94" t="s">
        <v>64</v>
      </c>
    </row>
    <row r="95" spans="1:13" x14ac:dyDescent="0.25">
      <c r="A95">
        <v>1437</v>
      </c>
      <c r="B95">
        <v>1</v>
      </c>
      <c r="C95">
        <v>8</v>
      </c>
      <c r="M95" t="s">
        <v>91</v>
      </c>
    </row>
    <row r="96" spans="1:13" x14ac:dyDescent="0.25">
      <c r="A96">
        <v>1438</v>
      </c>
      <c r="B96">
        <v>2</v>
      </c>
      <c r="C96">
        <v>9</v>
      </c>
      <c r="M96" t="s">
        <v>66</v>
      </c>
    </row>
    <row r="97" spans="1:13" x14ac:dyDescent="0.25">
      <c r="A97">
        <v>1439</v>
      </c>
      <c r="B97">
        <v>2</v>
      </c>
      <c r="C97">
        <v>9</v>
      </c>
      <c r="M97" t="s">
        <v>64</v>
      </c>
    </row>
    <row r="98" spans="1:13" x14ac:dyDescent="0.25">
      <c r="A98">
        <v>1439</v>
      </c>
      <c r="B98">
        <v>1</v>
      </c>
      <c r="C98">
        <v>9</v>
      </c>
      <c r="M98" t="s">
        <v>71</v>
      </c>
    </row>
    <row r="99" spans="1:13" x14ac:dyDescent="0.25">
      <c r="A99">
        <v>1438</v>
      </c>
      <c r="B99">
        <v>1</v>
      </c>
      <c r="C99">
        <v>9</v>
      </c>
      <c r="M99" t="s">
        <v>66</v>
      </c>
    </row>
    <row r="100" spans="1:13" x14ac:dyDescent="0.25">
      <c r="A100">
        <v>1438</v>
      </c>
      <c r="B100">
        <v>2</v>
      </c>
      <c r="C100">
        <v>7</v>
      </c>
      <c r="M100" t="s">
        <v>68</v>
      </c>
    </row>
    <row r="101" spans="1:13" x14ac:dyDescent="0.25">
      <c r="A101">
        <v>1439</v>
      </c>
      <c r="B101">
        <v>2</v>
      </c>
      <c r="C101">
        <v>1</v>
      </c>
      <c r="M101" t="s">
        <v>69</v>
      </c>
    </row>
    <row r="102" spans="1:13" x14ac:dyDescent="0.25">
      <c r="A102" t="s">
        <v>104</v>
      </c>
      <c r="B102">
        <v>33</v>
      </c>
      <c r="C102" t="s">
        <v>131</v>
      </c>
      <c r="D102">
        <v>100</v>
      </c>
      <c r="M102" t="s">
        <v>220</v>
      </c>
    </row>
    <row r="103" spans="1:13" x14ac:dyDescent="0.25">
      <c r="A103" t="s">
        <v>106</v>
      </c>
      <c r="B103">
        <v>1439</v>
      </c>
      <c r="C103" t="s">
        <v>86</v>
      </c>
      <c r="M103" t="s">
        <v>72</v>
      </c>
    </row>
    <row r="104" spans="1:13" x14ac:dyDescent="0.25">
      <c r="A104" t="s">
        <v>107</v>
      </c>
      <c r="B104">
        <v>1437</v>
      </c>
      <c r="C104" t="s">
        <v>86</v>
      </c>
      <c r="M104" t="s">
        <v>60</v>
      </c>
    </row>
    <row r="105" spans="1:13" x14ac:dyDescent="0.25">
      <c r="A105" t="s">
        <v>108</v>
      </c>
      <c r="B105">
        <v>1439</v>
      </c>
      <c r="C105" t="s">
        <v>86</v>
      </c>
      <c r="M105" t="s">
        <v>73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71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71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222</v>
      </c>
    </row>
    <row r="129" spans="13:13" x14ac:dyDescent="0.25">
      <c r="M129" t="s">
        <v>75</v>
      </c>
    </row>
    <row r="130" spans="13:13" x14ac:dyDescent="0.25">
      <c r="M130" t="s">
        <v>60</v>
      </c>
    </row>
    <row r="131" spans="13:13" x14ac:dyDescent="0.25">
      <c r="M131" t="s">
        <v>76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71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71</v>
      </c>
    </row>
    <row r="148" spans="13:13" x14ac:dyDescent="0.25">
      <c r="M148" t="s">
        <v>66</v>
      </c>
    </row>
    <row r="149" spans="13:13" x14ac:dyDescent="0.25">
      <c r="M149" t="s">
        <v>68</v>
      </c>
    </row>
    <row r="150" spans="13:13" x14ac:dyDescent="0.25">
      <c r="M150" t="s">
        <v>69</v>
      </c>
    </row>
    <row r="151" spans="13:13" x14ac:dyDescent="0.25">
      <c r="M151" t="s">
        <v>223</v>
      </c>
    </row>
    <row r="152" spans="13:13" x14ac:dyDescent="0.25">
      <c r="M152" t="s">
        <v>77</v>
      </c>
    </row>
    <row r="153" spans="13:13" x14ac:dyDescent="0.25">
      <c r="M153" t="s">
        <v>60</v>
      </c>
    </row>
    <row r="154" spans="13:13" x14ac:dyDescent="0.25">
      <c r="M154" t="s">
        <v>78</v>
      </c>
    </row>
    <row r="155" spans="13:13" x14ac:dyDescent="0.25">
      <c r="M155" t="s">
        <v>61</v>
      </c>
    </row>
    <row r="156" spans="13:13" x14ac:dyDescent="0.25">
      <c r="M156" t="s">
        <v>62</v>
      </c>
    </row>
    <row r="157" spans="13:13" x14ac:dyDescent="0.25">
      <c r="M157" t="s">
        <v>63</v>
      </c>
    </row>
    <row r="158" spans="13:13" x14ac:dyDescent="0.25">
      <c r="M158" t="s">
        <v>64</v>
      </c>
    </row>
    <row r="159" spans="13:13" x14ac:dyDescent="0.25">
      <c r="M159" t="s">
        <v>65</v>
      </c>
    </row>
    <row r="160" spans="13:13" x14ac:dyDescent="0.25">
      <c r="M160" t="s">
        <v>66</v>
      </c>
    </row>
    <row r="161" spans="13:13" x14ac:dyDescent="0.25">
      <c r="M161" t="s">
        <v>64</v>
      </c>
    </row>
    <row r="162" spans="13:13" x14ac:dyDescent="0.25">
      <c r="M162" t="s">
        <v>74</v>
      </c>
    </row>
    <row r="163" spans="13:13" x14ac:dyDescent="0.25">
      <c r="M163" t="s">
        <v>66</v>
      </c>
    </row>
    <row r="164" spans="13:13" x14ac:dyDescent="0.25">
      <c r="M164" t="s">
        <v>68</v>
      </c>
    </row>
    <row r="165" spans="13:13" x14ac:dyDescent="0.25">
      <c r="M165" t="s">
        <v>69</v>
      </c>
    </row>
    <row r="166" spans="13:13" x14ac:dyDescent="0.25">
      <c r="M166" t="s">
        <v>153</v>
      </c>
    </row>
    <row r="167" spans="13:13" x14ac:dyDescent="0.25">
      <c r="M167" t="s">
        <v>92</v>
      </c>
    </row>
    <row r="168" spans="13:13" x14ac:dyDescent="0.25">
      <c r="M168" t="s">
        <v>60</v>
      </c>
    </row>
    <row r="169" spans="13:13" x14ac:dyDescent="0.25">
      <c r="M169" t="s">
        <v>93</v>
      </c>
    </row>
    <row r="170" spans="13:13" x14ac:dyDescent="0.25">
      <c r="M170" t="s">
        <v>61</v>
      </c>
    </row>
    <row r="171" spans="13:13" x14ac:dyDescent="0.25">
      <c r="M171" t="s">
        <v>62</v>
      </c>
    </row>
    <row r="172" spans="13:13" x14ac:dyDescent="0.25">
      <c r="M172" t="s">
        <v>63</v>
      </c>
    </row>
    <row r="173" spans="13:13" x14ac:dyDescent="0.25">
      <c r="M173" t="s">
        <v>64</v>
      </c>
    </row>
    <row r="174" spans="13:13" x14ac:dyDescent="0.25">
      <c r="M174" t="s">
        <v>65</v>
      </c>
    </row>
    <row r="175" spans="13:13" x14ac:dyDescent="0.25">
      <c r="M175" t="s">
        <v>66</v>
      </c>
    </row>
    <row r="176" spans="13:13" x14ac:dyDescent="0.25">
      <c r="M176" t="s">
        <v>64</v>
      </c>
    </row>
    <row r="177" spans="13:13" x14ac:dyDescent="0.25">
      <c r="M177" t="s">
        <v>91</v>
      </c>
    </row>
    <row r="178" spans="13:13" x14ac:dyDescent="0.25">
      <c r="M178" t="s">
        <v>66</v>
      </c>
    </row>
    <row r="179" spans="13:13" x14ac:dyDescent="0.25">
      <c r="M179" t="s">
        <v>68</v>
      </c>
    </row>
    <row r="180" spans="13:13" x14ac:dyDescent="0.25">
      <c r="M180" t="s">
        <v>69</v>
      </c>
    </row>
    <row r="181" spans="13:13" x14ac:dyDescent="0.25">
      <c r="M181" t="s">
        <v>61</v>
      </c>
    </row>
    <row r="182" spans="13:13" x14ac:dyDescent="0.25">
      <c r="M182" t="s">
        <v>70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91</v>
      </c>
    </row>
    <row r="186" spans="13:13" x14ac:dyDescent="0.25">
      <c r="M186" t="s">
        <v>66</v>
      </c>
    </row>
    <row r="187" spans="13:13" x14ac:dyDescent="0.25">
      <c r="M187" t="s">
        <v>68</v>
      </c>
    </row>
    <row r="188" spans="13:13" x14ac:dyDescent="0.25">
      <c r="M188" t="s">
        <v>69</v>
      </c>
    </row>
    <row r="189" spans="13:13" x14ac:dyDescent="0.25">
      <c r="M189" t="s">
        <v>225</v>
      </c>
    </row>
    <row r="190" spans="13:13" x14ac:dyDescent="0.25">
      <c r="M190" t="s">
        <v>79</v>
      </c>
    </row>
    <row r="191" spans="13:13" x14ac:dyDescent="0.25">
      <c r="M191" t="s">
        <v>60</v>
      </c>
    </row>
    <row r="192" spans="13:13" x14ac:dyDescent="0.25">
      <c r="M192" t="s">
        <v>80</v>
      </c>
    </row>
    <row r="193" spans="13:13" x14ac:dyDescent="0.25">
      <c r="M193" t="s">
        <v>61</v>
      </c>
    </row>
    <row r="194" spans="13:13" x14ac:dyDescent="0.25">
      <c r="M194" t="s">
        <v>62</v>
      </c>
    </row>
    <row r="195" spans="13:13" x14ac:dyDescent="0.25">
      <c r="M195" t="s">
        <v>63</v>
      </c>
    </row>
    <row r="196" spans="13:13" x14ac:dyDescent="0.25">
      <c r="M196" t="s">
        <v>64</v>
      </c>
    </row>
    <row r="197" spans="13:13" x14ac:dyDescent="0.25">
      <c r="M197" t="s">
        <v>65</v>
      </c>
    </row>
    <row r="198" spans="13:13" x14ac:dyDescent="0.25">
      <c r="M198" t="s">
        <v>66</v>
      </c>
    </row>
    <row r="199" spans="13:13" x14ac:dyDescent="0.25">
      <c r="M199" t="s">
        <v>64</v>
      </c>
    </row>
    <row r="200" spans="13:13" x14ac:dyDescent="0.25">
      <c r="M200" t="s">
        <v>74</v>
      </c>
    </row>
    <row r="201" spans="13:13" x14ac:dyDescent="0.25">
      <c r="M201" t="s">
        <v>66</v>
      </c>
    </row>
    <row r="202" spans="13:13" x14ac:dyDescent="0.25">
      <c r="M202" t="s">
        <v>68</v>
      </c>
    </row>
    <row r="203" spans="13:13" x14ac:dyDescent="0.25">
      <c r="M203" t="s">
        <v>69</v>
      </c>
    </row>
    <row r="204" spans="13:13" x14ac:dyDescent="0.25">
      <c r="M204" t="s">
        <v>61</v>
      </c>
    </row>
    <row r="205" spans="13:13" x14ac:dyDescent="0.25">
      <c r="M205" t="s">
        <v>70</v>
      </c>
    </row>
    <row r="206" spans="13:13" x14ac:dyDescent="0.25">
      <c r="M206" t="s">
        <v>63</v>
      </c>
    </row>
    <row r="207" spans="13:13" x14ac:dyDescent="0.25">
      <c r="M207" t="s">
        <v>64</v>
      </c>
    </row>
    <row r="208" spans="13:13" x14ac:dyDescent="0.25">
      <c r="M208" t="s">
        <v>74</v>
      </c>
    </row>
    <row r="209" spans="13:13" x14ac:dyDescent="0.25">
      <c r="M209" t="s">
        <v>66</v>
      </c>
    </row>
    <row r="210" spans="13:13" x14ac:dyDescent="0.25">
      <c r="M210" t="s">
        <v>68</v>
      </c>
    </row>
    <row r="211" spans="13:13" x14ac:dyDescent="0.25">
      <c r="M211" t="s">
        <v>69</v>
      </c>
    </row>
    <row r="212" spans="13:13" x14ac:dyDescent="0.25">
      <c r="M212" t="s">
        <v>81</v>
      </c>
    </row>
    <row r="213" spans="13:13" x14ac:dyDescent="0.25">
      <c r="M213" t="s">
        <v>100</v>
      </c>
    </row>
    <row r="214" spans="13:13" x14ac:dyDescent="0.25">
      <c r="M214" t="s">
        <v>415</v>
      </c>
    </row>
    <row r="215" spans="13:13" x14ac:dyDescent="0.25">
      <c r="M215" t="s">
        <v>416</v>
      </c>
    </row>
    <row r="216" spans="13:13" x14ac:dyDescent="0.25">
      <c r="M216" t="s">
        <v>417</v>
      </c>
    </row>
    <row r="217" spans="13:13" x14ac:dyDescent="0.25">
      <c r="M217" t="s">
        <v>418</v>
      </c>
    </row>
    <row r="218" spans="13:13" x14ac:dyDescent="0.25">
      <c r="M218" t="s">
        <v>1</v>
      </c>
    </row>
    <row r="219" spans="13:13" x14ac:dyDescent="0.25">
      <c r="M219" t="s">
        <v>0</v>
      </c>
    </row>
    <row r="220" spans="13:13" x14ac:dyDescent="0.25">
      <c r="M220" t="s">
        <v>419</v>
      </c>
    </row>
    <row r="221" spans="13:13" x14ac:dyDescent="0.25">
      <c r="M221" t="s">
        <v>420</v>
      </c>
    </row>
    <row r="222" spans="13:13" x14ac:dyDescent="0.25">
      <c r="M222" t="s">
        <v>413</v>
      </c>
    </row>
    <row r="223" spans="13:13" x14ac:dyDescent="0.25">
      <c r="M223" t="s">
        <v>85</v>
      </c>
    </row>
    <row r="224" spans="13:13" x14ac:dyDescent="0.25">
      <c r="M224" t="s">
        <v>269</v>
      </c>
    </row>
    <row r="225" spans="13:13" x14ac:dyDescent="0.25">
      <c r="M225" t="s">
        <v>421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6C33-DDFB-4F3C-AFF3-A883D3F505BE}">
  <dimension ref="A1:P300"/>
  <sheetViews>
    <sheetView workbookViewId="0">
      <selection activeCell="I24" sqref="I2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1446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390</v>
      </c>
    </row>
    <row r="3" spans="1:16" x14ac:dyDescent="0.25">
      <c r="A3">
        <v>1445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59940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0.36030000000000001</v>
      </c>
      <c r="G3" s="2">
        <f xml:space="preserve"> F6/100</f>
        <v>0.27</v>
      </c>
      <c r="H3">
        <f xml:space="preserve"> AVERAGE(A2:A100)</f>
        <v>1445.9191919191919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14331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28604</v>
      </c>
      <c r="K3">
        <v>16</v>
      </c>
      <c r="M3" t="s">
        <v>34</v>
      </c>
    </row>
    <row r="4" spans="1:16" x14ac:dyDescent="0.25">
      <c r="A4">
        <v>1445</v>
      </c>
      <c r="B4">
        <v>2</v>
      </c>
      <c r="C4">
        <v>3</v>
      </c>
      <c r="M4" t="s">
        <v>2</v>
      </c>
    </row>
    <row r="5" spans="1:16" ht="20.25" thickBot="1" x14ac:dyDescent="0.35">
      <c r="A5">
        <v>1447</v>
      </c>
      <c r="B5">
        <v>2</v>
      </c>
      <c r="C5">
        <v>3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1446</v>
      </c>
      <c r="B6">
        <v>2</v>
      </c>
      <c r="C6">
        <v>3</v>
      </c>
      <c r="E6" t="s">
        <v>7</v>
      </c>
      <c r="F6">
        <f xml:space="preserve"> COUNTIF(B:B,1)</f>
        <v>27</v>
      </c>
      <c r="M6" t="s">
        <v>4</v>
      </c>
    </row>
    <row r="7" spans="1:16" x14ac:dyDescent="0.25">
      <c r="A7">
        <v>1445</v>
      </c>
      <c r="B7">
        <v>1</v>
      </c>
      <c r="C7">
        <v>1</v>
      </c>
      <c r="E7" t="s">
        <v>6</v>
      </c>
      <c r="F7">
        <f xml:space="preserve"> COUNTIF(B:B,2)</f>
        <v>73</v>
      </c>
      <c r="M7" t="s">
        <v>214</v>
      </c>
    </row>
    <row r="8" spans="1:16" x14ac:dyDescent="0.25">
      <c r="A8">
        <v>1446</v>
      </c>
      <c r="B8">
        <v>1</v>
      </c>
      <c r="C8">
        <v>1</v>
      </c>
      <c r="E8" t="s">
        <v>82</v>
      </c>
      <c r="F8">
        <f xml:space="preserve"> B103</f>
        <v>1445</v>
      </c>
      <c r="M8" t="s">
        <v>5</v>
      </c>
    </row>
    <row r="9" spans="1:16" x14ac:dyDescent="0.25">
      <c r="A9">
        <v>1447</v>
      </c>
      <c r="B9">
        <v>2</v>
      </c>
      <c r="C9">
        <v>3</v>
      </c>
      <c r="E9" t="s">
        <v>83</v>
      </c>
      <c r="F9">
        <f t="shared" ref="F9:F10" si="0" xml:space="preserve"> B104</f>
        <v>1447</v>
      </c>
      <c r="M9" t="s">
        <v>134</v>
      </c>
    </row>
    <row r="10" spans="1:16" x14ac:dyDescent="0.25">
      <c r="A10">
        <v>1447</v>
      </c>
      <c r="B10">
        <v>2</v>
      </c>
      <c r="C10">
        <v>3</v>
      </c>
      <c r="E10" t="s">
        <v>84</v>
      </c>
      <c r="F10">
        <f t="shared" si="0"/>
        <v>1444</v>
      </c>
      <c r="M10" t="s">
        <v>5</v>
      </c>
    </row>
    <row r="11" spans="1:16" x14ac:dyDescent="0.25">
      <c r="A11">
        <v>1445</v>
      </c>
      <c r="B11">
        <v>2</v>
      </c>
      <c r="C11">
        <v>3</v>
      </c>
      <c r="M11" t="s">
        <v>391</v>
      </c>
    </row>
    <row r="12" spans="1:16" x14ac:dyDescent="0.25">
      <c r="A12">
        <v>1445</v>
      </c>
      <c r="B12">
        <v>2</v>
      </c>
      <c r="C12">
        <v>7</v>
      </c>
      <c r="M12" t="s">
        <v>5</v>
      </c>
    </row>
    <row r="13" spans="1:16" x14ac:dyDescent="0.25">
      <c r="A13">
        <v>1444</v>
      </c>
      <c r="B13">
        <v>2</v>
      </c>
      <c r="C13">
        <v>3</v>
      </c>
      <c r="M13" t="s">
        <v>216</v>
      </c>
    </row>
    <row r="14" spans="1:16" x14ac:dyDescent="0.25">
      <c r="A14">
        <v>1446</v>
      </c>
      <c r="B14">
        <v>1</v>
      </c>
      <c r="C14">
        <v>1</v>
      </c>
      <c r="M14" t="s">
        <v>5</v>
      </c>
    </row>
    <row r="15" spans="1:16" x14ac:dyDescent="0.25">
      <c r="A15">
        <v>1447</v>
      </c>
      <c r="B15">
        <v>1</v>
      </c>
      <c r="C15">
        <v>3</v>
      </c>
      <c r="M15" t="s">
        <v>217</v>
      </c>
    </row>
    <row r="16" spans="1:16" x14ac:dyDescent="0.25">
      <c r="A16">
        <v>1446</v>
      </c>
      <c r="B16">
        <v>1</v>
      </c>
      <c r="C16">
        <v>3</v>
      </c>
      <c r="M16" t="s">
        <v>5</v>
      </c>
    </row>
    <row r="17" spans="1:13" x14ac:dyDescent="0.25">
      <c r="A17">
        <v>1445</v>
      </c>
      <c r="B17">
        <v>2</v>
      </c>
      <c r="C17">
        <v>1</v>
      </c>
      <c r="M17" t="s">
        <v>4</v>
      </c>
    </row>
    <row r="18" spans="1:13" x14ac:dyDescent="0.25">
      <c r="A18">
        <v>1446</v>
      </c>
      <c r="B18">
        <v>1</v>
      </c>
      <c r="C18">
        <v>0</v>
      </c>
      <c r="M18" t="s">
        <v>392</v>
      </c>
    </row>
    <row r="19" spans="1:13" x14ac:dyDescent="0.25">
      <c r="A19">
        <v>1446</v>
      </c>
      <c r="B19">
        <v>2</v>
      </c>
      <c r="C19">
        <v>6</v>
      </c>
      <c r="M19" t="s">
        <v>96</v>
      </c>
    </row>
    <row r="20" spans="1:13" x14ac:dyDescent="0.25">
      <c r="A20">
        <v>1446</v>
      </c>
      <c r="B20">
        <v>2</v>
      </c>
      <c r="C20">
        <v>1</v>
      </c>
      <c r="M20" t="s">
        <v>393</v>
      </c>
    </row>
    <row r="21" spans="1:13" x14ac:dyDescent="0.25">
      <c r="A21">
        <v>1445</v>
      </c>
      <c r="B21">
        <v>1</v>
      </c>
      <c r="C21">
        <v>0</v>
      </c>
      <c r="M21" t="s">
        <v>2</v>
      </c>
    </row>
    <row r="22" spans="1:13" x14ac:dyDescent="0.25">
      <c r="A22">
        <v>1446</v>
      </c>
      <c r="B22">
        <v>2</v>
      </c>
      <c r="C22">
        <v>1</v>
      </c>
      <c r="M22" t="s">
        <v>35</v>
      </c>
    </row>
    <row r="23" spans="1:13" x14ac:dyDescent="0.25">
      <c r="A23">
        <v>1447</v>
      </c>
      <c r="B23">
        <v>2</v>
      </c>
      <c r="C23">
        <v>9</v>
      </c>
      <c r="M23" t="s">
        <v>218</v>
      </c>
    </row>
    <row r="24" spans="1:13" x14ac:dyDescent="0.25">
      <c r="A24">
        <v>1447</v>
      </c>
      <c r="B24">
        <v>1</v>
      </c>
      <c r="C24">
        <v>3</v>
      </c>
      <c r="M24" t="s">
        <v>36</v>
      </c>
    </row>
    <row r="25" spans="1:13" x14ac:dyDescent="0.25">
      <c r="A25">
        <v>1446</v>
      </c>
      <c r="B25">
        <v>1</v>
      </c>
      <c r="C25">
        <v>3</v>
      </c>
      <c r="M25" t="s">
        <v>37</v>
      </c>
    </row>
    <row r="26" spans="1:13" x14ac:dyDescent="0.25">
      <c r="A26">
        <v>1445</v>
      </c>
      <c r="B26">
        <v>1</v>
      </c>
      <c r="C26">
        <v>3</v>
      </c>
      <c r="M26" t="s">
        <v>38</v>
      </c>
    </row>
    <row r="27" spans="1:13" x14ac:dyDescent="0.25">
      <c r="A27">
        <v>1445</v>
      </c>
      <c r="B27">
        <v>1</v>
      </c>
      <c r="C27">
        <v>3</v>
      </c>
      <c r="M27" t="s">
        <v>39</v>
      </c>
    </row>
    <row r="28" spans="1:13" x14ac:dyDescent="0.25">
      <c r="A28">
        <v>1447</v>
      </c>
      <c r="B28">
        <v>2</v>
      </c>
      <c r="C28">
        <v>3</v>
      </c>
      <c r="M28" t="s">
        <v>40</v>
      </c>
    </row>
    <row r="29" spans="1:13" x14ac:dyDescent="0.25">
      <c r="A29">
        <v>1447</v>
      </c>
      <c r="B29">
        <v>2</v>
      </c>
      <c r="C29">
        <v>0</v>
      </c>
      <c r="M29" t="s">
        <v>41</v>
      </c>
    </row>
    <row r="30" spans="1:13" x14ac:dyDescent="0.25">
      <c r="A30">
        <v>1445</v>
      </c>
      <c r="B30">
        <v>1</v>
      </c>
      <c r="C30">
        <v>3</v>
      </c>
      <c r="M30" t="s">
        <v>42</v>
      </c>
    </row>
    <row r="31" spans="1:13" x14ac:dyDescent="0.25">
      <c r="A31">
        <v>1446</v>
      </c>
      <c r="B31">
        <v>2</v>
      </c>
      <c r="C31">
        <v>3</v>
      </c>
      <c r="M31" t="s">
        <v>43</v>
      </c>
    </row>
    <row r="32" spans="1:13" x14ac:dyDescent="0.25">
      <c r="A32">
        <v>1446</v>
      </c>
      <c r="B32">
        <v>2</v>
      </c>
      <c r="C32">
        <v>3</v>
      </c>
      <c r="M32" t="s">
        <v>44</v>
      </c>
    </row>
    <row r="33" spans="1:13" x14ac:dyDescent="0.25">
      <c r="A33">
        <v>1447</v>
      </c>
      <c r="B33">
        <v>2</v>
      </c>
      <c r="C33">
        <v>7</v>
      </c>
      <c r="M33" t="s">
        <v>45</v>
      </c>
    </row>
    <row r="34" spans="1:13" x14ac:dyDescent="0.25">
      <c r="A34">
        <v>1446</v>
      </c>
      <c r="B34">
        <v>2</v>
      </c>
      <c r="C34">
        <v>3</v>
      </c>
      <c r="M34" t="s">
        <v>46</v>
      </c>
    </row>
    <row r="35" spans="1:13" x14ac:dyDescent="0.25">
      <c r="A35">
        <v>1445</v>
      </c>
      <c r="B35">
        <v>2</v>
      </c>
      <c r="C35">
        <v>3</v>
      </c>
      <c r="M35" t="s">
        <v>47</v>
      </c>
    </row>
    <row r="36" spans="1:13" x14ac:dyDescent="0.25">
      <c r="A36">
        <v>1444</v>
      </c>
      <c r="B36">
        <v>2</v>
      </c>
      <c r="C36">
        <v>9</v>
      </c>
      <c r="M36" t="s">
        <v>48</v>
      </c>
    </row>
    <row r="37" spans="1:13" x14ac:dyDescent="0.25">
      <c r="A37">
        <v>1446</v>
      </c>
      <c r="B37">
        <v>2</v>
      </c>
      <c r="C37">
        <v>6</v>
      </c>
      <c r="M37" t="s">
        <v>124</v>
      </c>
    </row>
    <row r="38" spans="1:13" x14ac:dyDescent="0.25">
      <c r="A38">
        <v>1447</v>
      </c>
      <c r="B38">
        <v>1</v>
      </c>
      <c r="C38">
        <v>5</v>
      </c>
      <c r="M38" t="s">
        <v>49</v>
      </c>
    </row>
    <row r="39" spans="1:13" x14ac:dyDescent="0.25">
      <c r="A39">
        <v>1445</v>
      </c>
      <c r="B39">
        <v>2</v>
      </c>
      <c r="C39">
        <v>3</v>
      </c>
      <c r="M39" t="s">
        <v>50</v>
      </c>
    </row>
    <row r="40" spans="1:13" x14ac:dyDescent="0.25">
      <c r="A40">
        <v>1445</v>
      </c>
      <c r="B40">
        <v>2</v>
      </c>
      <c r="C40">
        <v>7</v>
      </c>
      <c r="M40" t="s">
        <v>51</v>
      </c>
    </row>
    <row r="41" spans="1:13" x14ac:dyDescent="0.25">
      <c r="A41">
        <v>1447</v>
      </c>
      <c r="B41">
        <v>2</v>
      </c>
      <c r="C41">
        <v>7</v>
      </c>
      <c r="M41" t="s">
        <v>52</v>
      </c>
    </row>
    <row r="42" spans="1:13" x14ac:dyDescent="0.25">
      <c r="A42">
        <v>1447</v>
      </c>
      <c r="B42">
        <v>2</v>
      </c>
      <c r="C42">
        <v>0</v>
      </c>
      <c r="M42" t="s">
        <v>53</v>
      </c>
    </row>
    <row r="43" spans="1:13" x14ac:dyDescent="0.25">
      <c r="A43">
        <v>1445</v>
      </c>
      <c r="B43">
        <v>2</v>
      </c>
      <c r="C43">
        <v>3</v>
      </c>
      <c r="M43" t="s">
        <v>54</v>
      </c>
    </row>
    <row r="44" spans="1:13" x14ac:dyDescent="0.25">
      <c r="A44">
        <v>1446</v>
      </c>
      <c r="B44">
        <v>2</v>
      </c>
      <c r="C44">
        <v>3</v>
      </c>
      <c r="M44" t="s">
        <v>55</v>
      </c>
    </row>
    <row r="45" spans="1:13" x14ac:dyDescent="0.25">
      <c r="A45">
        <v>1446</v>
      </c>
      <c r="B45">
        <v>2</v>
      </c>
      <c r="C45">
        <v>3</v>
      </c>
      <c r="M45" t="s">
        <v>56</v>
      </c>
    </row>
    <row r="46" spans="1:13" x14ac:dyDescent="0.25">
      <c r="A46">
        <v>1447</v>
      </c>
      <c r="B46">
        <v>2</v>
      </c>
      <c r="C46">
        <v>3</v>
      </c>
      <c r="M46" t="s">
        <v>57</v>
      </c>
    </row>
    <row r="47" spans="1:13" x14ac:dyDescent="0.25">
      <c r="A47">
        <v>1447</v>
      </c>
      <c r="B47">
        <v>1</v>
      </c>
      <c r="C47">
        <v>0</v>
      </c>
      <c r="M47" t="s">
        <v>394</v>
      </c>
    </row>
    <row r="48" spans="1:13" x14ac:dyDescent="0.25">
      <c r="A48">
        <v>1445</v>
      </c>
      <c r="B48">
        <v>2</v>
      </c>
      <c r="C48">
        <v>6</v>
      </c>
      <c r="M48" t="s">
        <v>58</v>
      </c>
    </row>
    <row r="49" spans="1:13" x14ac:dyDescent="0.25">
      <c r="A49">
        <v>1446</v>
      </c>
      <c r="B49">
        <v>2</v>
      </c>
      <c r="C49">
        <v>3</v>
      </c>
      <c r="M49" t="s">
        <v>59</v>
      </c>
    </row>
    <row r="50" spans="1:13" x14ac:dyDescent="0.25">
      <c r="A50">
        <v>1447</v>
      </c>
      <c r="B50">
        <v>2</v>
      </c>
      <c r="C50">
        <v>0</v>
      </c>
      <c r="M50" t="s">
        <v>146</v>
      </c>
    </row>
    <row r="51" spans="1:13" x14ac:dyDescent="0.25">
      <c r="A51">
        <v>1446</v>
      </c>
      <c r="B51">
        <v>2</v>
      </c>
      <c r="C51">
        <v>0</v>
      </c>
      <c r="M51" t="s">
        <v>98</v>
      </c>
    </row>
    <row r="52" spans="1:13" x14ac:dyDescent="0.25">
      <c r="A52">
        <v>1445</v>
      </c>
      <c r="B52">
        <v>2</v>
      </c>
      <c r="C52">
        <v>3</v>
      </c>
      <c r="M52" t="s">
        <v>60</v>
      </c>
    </row>
    <row r="53" spans="1:13" x14ac:dyDescent="0.25">
      <c r="A53">
        <v>1445</v>
      </c>
      <c r="B53">
        <v>2</v>
      </c>
      <c r="C53">
        <v>9</v>
      </c>
      <c r="M53" t="s">
        <v>99</v>
      </c>
    </row>
    <row r="54" spans="1:13" x14ac:dyDescent="0.25">
      <c r="A54">
        <v>1446</v>
      </c>
      <c r="B54">
        <v>2</v>
      </c>
      <c r="C54">
        <v>3</v>
      </c>
      <c r="M54" t="s">
        <v>61</v>
      </c>
    </row>
    <row r="55" spans="1:13" x14ac:dyDescent="0.25">
      <c r="A55">
        <v>1446</v>
      </c>
      <c r="B55">
        <v>2</v>
      </c>
      <c r="C55">
        <v>7</v>
      </c>
      <c r="M55" t="s">
        <v>62</v>
      </c>
    </row>
    <row r="56" spans="1:13" x14ac:dyDescent="0.25">
      <c r="A56">
        <v>1447</v>
      </c>
      <c r="B56">
        <v>2</v>
      </c>
      <c r="C56">
        <v>3</v>
      </c>
      <c r="M56" t="s">
        <v>63</v>
      </c>
    </row>
    <row r="57" spans="1:13" x14ac:dyDescent="0.25">
      <c r="A57">
        <v>1445</v>
      </c>
      <c r="B57">
        <v>2</v>
      </c>
      <c r="C57">
        <v>3</v>
      </c>
      <c r="M57" t="s">
        <v>64</v>
      </c>
    </row>
    <row r="58" spans="1:13" x14ac:dyDescent="0.25">
      <c r="A58">
        <v>1446</v>
      </c>
      <c r="B58">
        <v>2</v>
      </c>
      <c r="C58">
        <v>3</v>
      </c>
      <c r="M58" t="s">
        <v>65</v>
      </c>
    </row>
    <row r="59" spans="1:13" x14ac:dyDescent="0.25">
      <c r="A59">
        <v>1447</v>
      </c>
      <c r="B59">
        <v>2</v>
      </c>
      <c r="C59">
        <v>3</v>
      </c>
      <c r="M59" t="s">
        <v>66</v>
      </c>
    </row>
    <row r="60" spans="1:13" x14ac:dyDescent="0.25">
      <c r="A60">
        <v>1447</v>
      </c>
      <c r="B60">
        <v>2</v>
      </c>
      <c r="C60">
        <v>7</v>
      </c>
      <c r="M60" t="s">
        <v>64</v>
      </c>
    </row>
    <row r="61" spans="1:13" x14ac:dyDescent="0.25">
      <c r="A61">
        <v>1446</v>
      </c>
      <c r="B61">
        <v>1</v>
      </c>
      <c r="C61">
        <v>5</v>
      </c>
      <c r="M61" t="s">
        <v>67</v>
      </c>
    </row>
    <row r="62" spans="1:13" x14ac:dyDescent="0.25">
      <c r="A62">
        <v>1445</v>
      </c>
      <c r="B62">
        <v>2</v>
      </c>
      <c r="C62">
        <v>3</v>
      </c>
      <c r="M62" t="s">
        <v>66</v>
      </c>
    </row>
    <row r="63" spans="1:13" x14ac:dyDescent="0.25">
      <c r="A63">
        <v>1445</v>
      </c>
      <c r="B63">
        <v>1</v>
      </c>
      <c r="C63">
        <v>3</v>
      </c>
      <c r="M63" t="s">
        <v>68</v>
      </c>
    </row>
    <row r="64" spans="1:13" x14ac:dyDescent="0.25">
      <c r="A64">
        <v>1447</v>
      </c>
      <c r="B64">
        <v>2</v>
      </c>
      <c r="C64">
        <v>9</v>
      </c>
      <c r="M64" t="s">
        <v>69</v>
      </c>
    </row>
    <row r="65" spans="1:13" x14ac:dyDescent="0.25">
      <c r="A65">
        <v>1446</v>
      </c>
      <c r="B65">
        <v>2</v>
      </c>
      <c r="C65">
        <v>1</v>
      </c>
      <c r="M65" t="s">
        <v>61</v>
      </c>
    </row>
    <row r="66" spans="1:13" x14ac:dyDescent="0.25">
      <c r="A66">
        <v>1445</v>
      </c>
      <c r="B66">
        <v>2</v>
      </c>
      <c r="C66">
        <v>3</v>
      </c>
      <c r="M66" t="s">
        <v>70</v>
      </c>
    </row>
    <row r="67" spans="1:13" x14ac:dyDescent="0.25">
      <c r="A67">
        <v>1446</v>
      </c>
      <c r="B67">
        <v>2</v>
      </c>
      <c r="C67">
        <v>0</v>
      </c>
      <c r="M67" t="s">
        <v>63</v>
      </c>
    </row>
    <row r="68" spans="1:13" x14ac:dyDescent="0.25">
      <c r="A68">
        <v>1445</v>
      </c>
      <c r="B68">
        <v>2</v>
      </c>
      <c r="C68">
        <v>7</v>
      </c>
      <c r="M68" t="s">
        <v>64</v>
      </c>
    </row>
    <row r="69" spans="1:13" x14ac:dyDescent="0.25">
      <c r="A69">
        <v>1447</v>
      </c>
      <c r="B69">
        <v>2</v>
      </c>
      <c r="C69">
        <v>3</v>
      </c>
      <c r="M69" t="s">
        <v>67</v>
      </c>
    </row>
    <row r="70" spans="1:13" x14ac:dyDescent="0.25">
      <c r="A70">
        <v>1447</v>
      </c>
      <c r="B70">
        <v>2</v>
      </c>
      <c r="C70">
        <v>3</v>
      </c>
      <c r="M70" t="s">
        <v>66</v>
      </c>
    </row>
    <row r="71" spans="1:13" x14ac:dyDescent="0.25">
      <c r="A71">
        <v>1445</v>
      </c>
      <c r="B71">
        <v>2</v>
      </c>
      <c r="C71">
        <v>3</v>
      </c>
      <c r="M71" t="s">
        <v>64</v>
      </c>
    </row>
    <row r="72" spans="1:13" x14ac:dyDescent="0.25">
      <c r="A72">
        <v>1445</v>
      </c>
      <c r="B72">
        <v>2</v>
      </c>
      <c r="C72">
        <v>3</v>
      </c>
      <c r="M72" t="s">
        <v>91</v>
      </c>
    </row>
    <row r="73" spans="1:13" x14ac:dyDescent="0.25">
      <c r="A73">
        <v>1447</v>
      </c>
      <c r="B73">
        <v>2</v>
      </c>
      <c r="C73">
        <v>0</v>
      </c>
      <c r="M73" t="s">
        <v>66</v>
      </c>
    </row>
    <row r="74" spans="1:13" x14ac:dyDescent="0.25">
      <c r="A74">
        <v>1447</v>
      </c>
      <c r="B74">
        <v>2</v>
      </c>
      <c r="C74">
        <v>0</v>
      </c>
      <c r="M74" t="s">
        <v>68</v>
      </c>
    </row>
    <row r="75" spans="1:13" x14ac:dyDescent="0.25">
      <c r="A75">
        <v>1446</v>
      </c>
      <c r="B75">
        <v>2</v>
      </c>
      <c r="C75">
        <v>3</v>
      </c>
      <c r="M75" t="s">
        <v>69</v>
      </c>
    </row>
    <row r="76" spans="1:13" x14ac:dyDescent="0.25">
      <c r="A76">
        <v>1446</v>
      </c>
      <c r="B76">
        <v>2</v>
      </c>
      <c r="C76">
        <v>0</v>
      </c>
      <c r="M76" t="s">
        <v>219</v>
      </c>
    </row>
    <row r="77" spans="1:13" x14ac:dyDescent="0.25">
      <c r="A77">
        <v>1446</v>
      </c>
      <c r="B77">
        <v>2</v>
      </c>
      <c r="C77">
        <v>3</v>
      </c>
      <c r="M77" t="s">
        <v>89</v>
      </c>
    </row>
    <row r="78" spans="1:13" x14ac:dyDescent="0.25">
      <c r="A78">
        <v>1447</v>
      </c>
      <c r="B78">
        <v>2</v>
      </c>
      <c r="C78">
        <v>0</v>
      </c>
      <c r="M78" t="s">
        <v>60</v>
      </c>
    </row>
    <row r="79" spans="1:13" x14ac:dyDescent="0.25">
      <c r="A79">
        <v>1447</v>
      </c>
      <c r="B79">
        <v>1</v>
      </c>
      <c r="C79">
        <v>7</v>
      </c>
      <c r="M79" t="s">
        <v>90</v>
      </c>
    </row>
    <row r="80" spans="1:13" x14ac:dyDescent="0.25">
      <c r="A80">
        <v>1445</v>
      </c>
      <c r="B80">
        <v>1</v>
      </c>
      <c r="C80">
        <v>7</v>
      </c>
      <c r="M80" t="s">
        <v>61</v>
      </c>
    </row>
    <row r="81" spans="1:13" x14ac:dyDescent="0.25">
      <c r="A81">
        <v>1446</v>
      </c>
      <c r="B81">
        <v>1</v>
      </c>
      <c r="C81">
        <v>7</v>
      </c>
      <c r="M81" t="s">
        <v>62</v>
      </c>
    </row>
    <row r="82" spans="1:13" x14ac:dyDescent="0.25">
      <c r="A82">
        <v>1447</v>
      </c>
      <c r="B82">
        <v>1</v>
      </c>
      <c r="C82">
        <v>7</v>
      </c>
      <c r="M82" t="s">
        <v>63</v>
      </c>
    </row>
    <row r="83" spans="1:13" x14ac:dyDescent="0.25">
      <c r="A83">
        <v>1447</v>
      </c>
      <c r="B83">
        <v>1</v>
      </c>
      <c r="C83">
        <v>7</v>
      </c>
      <c r="M83" t="s">
        <v>64</v>
      </c>
    </row>
    <row r="84" spans="1:13" x14ac:dyDescent="0.25">
      <c r="A84">
        <v>1445</v>
      </c>
      <c r="B84">
        <v>2</v>
      </c>
      <c r="C84">
        <v>5</v>
      </c>
      <c r="M84" t="s">
        <v>65</v>
      </c>
    </row>
    <row r="85" spans="1:13" x14ac:dyDescent="0.25">
      <c r="A85">
        <v>1445</v>
      </c>
      <c r="B85">
        <v>1</v>
      </c>
      <c r="C85">
        <v>7</v>
      </c>
      <c r="M85" t="s">
        <v>66</v>
      </c>
    </row>
    <row r="86" spans="1:13" x14ac:dyDescent="0.25">
      <c r="A86">
        <v>1445</v>
      </c>
      <c r="B86">
        <v>1</v>
      </c>
      <c r="C86">
        <v>7</v>
      </c>
      <c r="M86" t="s">
        <v>64</v>
      </c>
    </row>
    <row r="87" spans="1:13" x14ac:dyDescent="0.25">
      <c r="A87">
        <v>1447</v>
      </c>
      <c r="B87">
        <v>2</v>
      </c>
      <c r="C87">
        <v>0</v>
      </c>
      <c r="M87" t="s">
        <v>91</v>
      </c>
    </row>
    <row r="88" spans="1:13" x14ac:dyDescent="0.25">
      <c r="A88">
        <v>1447</v>
      </c>
      <c r="B88">
        <v>2</v>
      </c>
      <c r="C88">
        <v>3</v>
      </c>
      <c r="M88" t="s">
        <v>66</v>
      </c>
    </row>
    <row r="89" spans="1:13" x14ac:dyDescent="0.25">
      <c r="A89">
        <v>1445</v>
      </c>
      <c r="B89">
        <v>2</v>
      </c>
      <c r="C89">
        <v>0</v>
      </c>
      <c r="M89" t="s">
        <v>68</v>
      </c>
    </row>
    <row r="90" spans="1:13" x14ac:dyDescent="0.25">
      <c r="A90">
        <v>1446</v>
      </c>
      <c r="B90">
        <v>2</v>
      </c>
      <c r="C90">
        <v>7</v>
      </c>
      <c r="M90" t="s">
        <v>69</v>
      </c>
    </row>
    <row r="91" spans="1:13" x14ac:dyDescent="0.25">
      <c r="A91">
        <v>1446</v>
      </c>
      <c r="B91">
        <v>1</v>
      </c>
      <c r="C91">
        <v>3</v>
      </c>
      <c r="M91" t="s">
        <v>61</v>
      </c>
    </row>
    <row r="92" spans="1:13" x14ac:dyDescent="0.25">
      <c r="A92">
        <v>1446</v>
      </c>
      <c r="B92">
        <v>2</v>
      </c>
      <c r="C92">
        <v>3</v>
      </c>
      <c r="M92" t="s">
        <v>70</v>
      </c>
    </row>
    <row r="93" spans="1:13" x14ac:dyDescent="0.25">
      <c r="A93">
        <v>1445</v>
      </c>
      <c r="B93">
        <v>2</v>
      </c>
      <c r="C93">
        <v>3</v>
      </c>
      <c r="M93" t="s">
        <v>63</v>
      </c>
    </row>
    <row r="94" spans="1:13" x14ac:dyDescent="0.25">
      <c r="A94">
        <v>1446</v>
      </c>
      <c r="B94">
        <v>2</v>
      </c>
      <c r="C94">
        <v>3</v>
      </c>
      <c r="M94" t="s">
        <v>64</v>
      </c>
    </row>
    <row r="95" spans="1:13" x14ac:dyDescent="0.25">
      <c r="A95">
        <v>1445</v>
      </c>
      <c r="B95">
        <v>2</v>
      </c>
      <c r="C95">
        <v>3</v>
      </c>
      <c r="M95" t="s">
        <v>91</v>
      </c>
    </row>
    <row r="96" spans="1:13" x14ac:dyDescent="0.25">
      <c r="A96">
        <v>1447</v>
      </c>
      <c r="B96">
        <v>2</v>
      </c>
      <c r="C96">
        <v>1</v>
      </c>
      <c r="M96" t="s">
        <v>66</v>
      </c>
    </row>
    <row r="97" spans="1:13" x14ac:dyDescent="0.25">
      <c r="A97">
        <v>1447</v>
      </c>
      <c r="B97">
        <v>1</v>
      </c>
      <c r="C97">
        <v>7</v>
      </c>
      <c r="M97" t="s">
        <v>64</v>
      </c>
    </row>
    <row r="98" spans="1:13" x14ac:dyDescent="0.25">
      <c r="A98">
        <v>1445</v>
      </c>
      <c r="B98">
        <v>1</v>
      </c>
      <c r="C98">
        <v>9</v>
      </c>
      <c r="M98" t="s">
        <v>71</v>
      </c>
    </row>
    <row r="99" spans="1:13" x14ac:dyDescent="0.25">
      <c r="A99">
        <v>1444</v>
      </c>
      <c r="B99">
        <v>2</v>
      </c>
      <c r="C99">
        <v>5</v>
      </c>
      <c r="M99" t="s">
        <v>66</v>
      </c>
    </row>
    <row r="100" spans="1:13" x14ac:dyDescent="0.25">
      <c r="A100">
        <v>1445</v>
      </c>
      <c r="B100">
        <v>1</v>
      </c>
      <c r="C100">
        <v>9</v>
      </c>
      <c r="M100" t="s">
        <v>68</v>
      </c>
    </row>
    <row r="101" spans="1:13" x14ac:dyDescent="0.25">
      <c r="A101">
        <v>1447</v>
      </c>
      <c r="B101">
        <v>2</v>
      </c>
      <c r="C101">
        <v>3</v>
      </c>
      <c r="M101" t="s">
        <v>69</v>
      </c>
    </row>
    <row r="102" spans="1:13" x14ac:dyDescent="0.25">
      <c r="A102" t="s">
        <v>104</v>
      </c>
      <c r="B102">
        <v>27</v>
      </c>
      <c r="C102" t="s">
        <v>131</v>
      </c>
      <c r="D102">
        <v>100</v>
      </c>
      <c r="M102" t="s">
        <v>220</v>
      </c>
    </row>
    <row r="103" spans="1:13" x14ac:dyDescent="0.25">
      <c r="A103" t="s">
        <v>106</v>
      </c>
      <c r="B103">
        <v>1445</v>
      </c>
      <c r="C103" t="s">
        <v>86</v>
      </c>
      <c r="M103" t="s">
        <v>72</v>
      </c>
    </row>
    <row r="104" spans="1:13" x14ac:dyDescent="0.25">
      <c r="A104" t="s">
        <v>107</v>
      </c>
      <c r="B104">
        <v>1447</v>
      </c>
      <c r="C104" t="s">
        <v>86</v>
      </c>
      <c r="M104" t="s">
        <v>60</v>
      </c>
    </row>
    <row r="105" spans="1:13" x14ac:dyDescent="0.25">
      <c r="A105" t="s">
        <v>108</v>
      </c>
      <c r="B105">
        <v>1444</v>
      </c>
      <c r="C105" t="s">
        <v>86</v>
      </c>
      <c r="M105" t="s">
        <v>73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71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71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222</v>
      </c>
    </row>
    <row r="129" spans="13:13" x14ac:dyDescent="0.25">
      <c r="M129" t="s">
        <v>75</v>
      </c>
    </row>
    <row r="130" spans="13:13" x14ac:dyDescent="0.25">
      <c r="M130" t="s">
        <v>60</v>
      </c>
    </row>
    <row r="131" spans="13:13" x14ac:dyDescent="0.25">
      <c r="M131" t="s">
        <v>76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71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71</v>
      </c>
    </row>
    <row r="148" spans="13:13" x14ac:dyDescent="0.25">
      <c r="M148" t="s">
        <v>66</v>
      </c>
    </row>
    <row r="149" spans="13:13" x14ac:dyDescent="0.25">
      <c r="M149" t="s">
        <v>68</v>
      </c>
    </row>
    <row r="150" spans="13:13" x14ac:dyDescent="0.25">
      <c r="M150" t="s">
        <v>69</v>
      </c>
    </row>
    <row r="151" spans="13:13" x14ac:dyDescent="0.25">
      <c r="M151" t="s">
        <v>223</v>
      </c>
    </row>
    <row r="152" spans="13:13" x14ac:dyDescent="0.25">
      <c r="M152" t="s">
        <v>77</v>
      </c>
    </row>
    <row r="153" spans="13:13" x14ac:dyDescent="0.25">
      <c r="M153" t="s">
        <v>60</v>
      </c>
    </row>
    <row r="154" spans="13:13" x14ac:dyDescent="0.25">
      <c r="M154" t="s">
        <v>78</v>
      </c>
    </row>
    <row r="155" spans="13:13" x14ac:dyDescent="0.25">
      <c r="M155" t="s">
        <v>61</v>
      </c>
    </row>
    <row r="156" spans="13:13" x14ac:dyDescent="0.25">
      <c r="M156" t="s">
        <v>62</v>
      </c>
    </row>
    <row r="157" spans="13:13" x14ac:dyDescent="0.25">
      <c r="M157" t="s">
        <v>63</v>
      </c>
    </row>
    <row r="158" spans="13:13" x14ac:dyDescent="0.25">
      <c r="M158" t="s">
        <v>64</v>
      </c>
    </row>
    <row r="159" spans="13:13" x14ac:dyDescent="0.25">
      <c r="M159" t="s">
        <v>65</v>
      </c>
    </row>
    <row r="160" spans="13:13" x14ac:dyDescent="0.25">
      <c r="M160" t="s">
        <v>66</v>
      </c>
    </row>
    <row r="161" spans="13:13" x14ac:dyDescent="0.25">
      <c r="M161" t="s">
        <v>64</v>
      </c>
    </row>
    <row r="162" spans="13:13" x14ac:dyDescent="0.25">
      <c r="M162" t="s">
        <v>74</v>
      </c>
    </row>
    <row r="163" spans="13:13" x14ac:dyDescent="0.25">
      <c r="M163" t="s">
        <v>66</v>
      </c>
    </row>
    <row r="164" spans="13:13" x14ac:dyDescent="0.25">
      <c r="M164" t="s">
        <v>68</v>
      </c>
    </row>
    <row r="165" spans="13:13" x14ac:dyDescent="0.25">
      <c r="M165" t="s">
        <v>69</v>
      </c>
    </row>
    <row r="166" spans="13:13" x14ac:dyDescent="0.25">
      <c r="M166" t="s">
        <v>153</v>
      </c>
    </row>
    <row r="167" spans="13:13" x14ac:dyDescent="0.25">
      <c r="M167" t="s">
        <v>92</v>
      </c>
    </row>
    <row r="168" spans="13:13" x14ac:dyDescent="0.25">
      <c r="M168" t="s">
        <v>60</v>
      </c>
    </row>
    <row r="169" spans="13:13" x14ac:dyDescent="0.25">
      <c r="M169" t="s">
        <v>93</v>
      </c>
    </row>
    <row r="170" spans="13:13" x14ac:dyDescent="0.25">
      <c r="M170" t="s">
        <v>61</v>
      </c>
    </row>
    <row r="171" spans="13:13" x14ac:dyDescent="0.25">
      <c r="M171" t="s">
        <v>62</v>
      </c>
    </row>
    <row r="172" spans="13:13" x14ac:dyDescent="0.25">
      <c r="M172" t="s">
        <v>63</v>
      </c>
    </row>
    <row r="173" spans="13:13" x14ac:dyDescent="0.25">
      <c r="M173" t="s">
        <v>64</v>
      </c>
    </row>
    <row r="174" spans="13:13" x14ac:dyDescent="0.25">
      <c r="M174" t="s">
        <v>65</v>
      </c>
    </row>
    <row r="175" spans="13:13" x14ac:dyDescent="0.25">
      <c r="M175" t="s">
        <v>66</v>
      </c>
    </row>
    <row r="176" spans="13:13" x14ac:dyDescent="0.25">
      <c r="M176" t="s">
        <v>64</v>
      </c>
    </row>
    <row r="177" spans="13:13" x14ac:dyDescent="0.25">
      <c r="M177" t="s">
        <v>91</v>
      </c>
    </row>
    <row r="178" spans="13:13" x14ac:dyDescent="0.25">
      <c r="M178" t="s">
        <v>66</v>
      </c>
    </row>
    <row r="179" spans="13:13" x14ac:dyDescent="0.25">
      <c r="M179" t="s">
        <v>68</v>
      </c>
    </row>
    <row r="180" spans="13:13" x14ac:dyDescent="0.25">
      <c r="M180" t="s">
        <v>69</v>
      </c>
    </row>
    <row r="181" spans="13:13" x14ac:dyDescent="0.25">
      <c r="M181" t="s">
        <v>61</v>
      </c>
    </row>
    <row r="182" spans="13:13" x14ac:dyDescent="0.25">
      <c r="M182" t="s">
        <v>70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91</v>
      </c>
    </row>
    <row r="186" spans="13:13" x14ac:dyDescent="0.25">
      <c r="M186" t="s">
        <v>66</v>
      </c>
    </row>
    <row r="187" spans="13:13" x14ac:dyDescent="0.25">
      <c r="M187" t="s">
        <v>68</v>
      </c>
    </row>
    <row r="188" spans="13:13" x14ac:dyDescent="0.25">
      <c r="M188" t="s">
        <v>69</v>
      </c>
    </row>
    <row r="189" spans="13:13" x14ac:dyDescent="0.25">
      <c r="M189" t="s">
        <v>395</v>
      </c>
    </row>
    <row r="190" spans="13:13" x14ac:dyDescent="0.25">
      <c r="M190" t="s">
        <v>92</v>
      </c>
    </row>
    <row r="191" spans="13:13" x14ac:dyDescent="0.25">
      <c r="M191" t="s">
        <v>60</v>
      </c>
    </row>
    <row r="192" spans="13:13" x14ac:dyDescent="0.25">
      <c r="M192" t="s">
        <v>93</v>
      </c>
    </row>
    <row r="193" spans="13:13" x14ac:dyDescent="0.25">
      <c r="M193" t="s">
        <v>61</v>
      </c>
    </row>
    <row r="194" spans="13:13" x14ac:dyDescent="0.25">
      <c r="M194" t="s">
        <v>62</v>
      </c>
    </row>
    <row r="195" spans="13:13" x14ac:dyDescent="0.25">
      <c r="M195" t="s">
        <v>63</v>
      </c>
    </row>
    <row r="196" spans="13:13" x14ac:dyDescent="0.25">
      <c r="M196" t="s">
        <v>64</v>
      </c>
    </row>
    <row r="197" spans="13:13" x14ac:dyDescent="0.25">
      <c r="M197" t="s">
        <v>65</v>
      </c>
    </row>
    <row r="198" spans="13:13" x14ac:dyDescent="0.25">
      <c r="M198" t="s">
        <v>66</v>
      </c>
    </row>
    <row r="199" spans="13:13" x14ac:dyDescent="0.25">
      <c r="M199" t="s">
        <v>64</v>
      </c>
    </row>
    <row r="200" spans="13:13" x14ac:dyDescent="0.25">
      <c r="M200" t="s">
        <v>91</v>
      </c>
    </row>
    <row r="201" spans="13:13" x14ac:dyDescent="0.25">
      <c r="M201" t="s">
        <v>66</v>
      </c>
    </row>
    <row r="202" spans="13:13" x14ac:dyDescent="0.25">
      <c r="M202" t="s">
        <v>68</v>
      </c>
    </row>
    <row r="203" spans="13:13" x14ac:dyDescent="0.25">
      <c r="M203" t="s">
        <v>69</v>
      </c>
    </row>
    <row r="204" spans="13:13" x14ac:dyDescent="0.25">
      <c r="M204" t="s">
        <v>61</v>
      </c>
    </row>
    <row r="205" spans="13:13" x14ac:dyDescent="0.25">
      <c r="M205" t="s">
        <v>70</v>
      </c>
    </row>
    <row r="206" spans="13:13" x14ac:dyDescent="0.25">
      <c r="M206" t="s">
        <v>63</v>
      </c>
    </row>
    <row r="207" spans="13:13" x14ac:dyDescent="0.25">
      <c r="M207" t="s">
        <v>64</v>
      </c>
    </row>
    <row r="208" spans="13:13" x14ac:dyDescent="0.25">
      <c r="M208" t="s">
        <v>65</v>
      </c>
    </row>
    <row r="209" spans="13:13" x14ac:dyDescent="0.25">
      <c r="M209" t="s">
        <v>66</v>
      </c>
    </row>
    <row r="210" spans="13:13" x14ac:dyDescent="0.25">
      <c r="M210" t="s">
        <v>68</v>
      </c>
    </row>
    <row r="211" spans="13:13" x14ac:dyDescent="0.25">
      <c r="M211" t="s">
        <v>69</v>
      </c>
    </row>
    <row r="212" spans="13:13" x14ac:dyDescent="0.25">
      <c r="M212" t="s">
        <v>396</v>
      </c>
    </row>
    <row r="213" spans="13:13" x14ac:dyDescent="0.25">
      <c r="M213" t="s">
        <v>92</v>
      </c>
    </row>
    <row r="214" spans="13:13" x14ac:dyDescent="0.25">
      <c r="M214" t="s">
        <v>60</v>
      </c>
    </row>
    <row r="215" spans="13:13" x14ac:dyDescent="0.25">
      <c r="M215" t="s">
        <v>93</v>
      </c>
    </row>
    <row r="216" spans="13:13" x14ac:dyDescent="0.25">
      <c r="M216" t="s">
        <v>61</v>
      </c>
    </row>
    <row r="217" spans="13:13" x14ac:dyDescent="0.25">
      <c r="M217" t="s">
        <v>62</v>
      </c>
    </row>
    <row r="218" spans="13:13" x14ac:dyDescent="0.25">
      <c r="M218" t="s">
        <v>63</v>
      </c>
    </row>
    <row r="219" spans="13:13" x14ac:dyDescent="0.25">
      <c r="M219" t="s">
        <v>64</v>
      </c>
    </row>
    <row r="220" spans="13:13" x14ac:dyDescent="0.25">
      <c r="M220" t="s">
        <v>65</v>
      </c>
    </row>
    <row r="221" spans="13:13" x14ac:dyDescent="0.25">
      <c r="M221" t="s">
        <v>66</v>
      </c>
    </row>
    <row r="222" spans="13:13" x14ac:dyDescent="0.25">
      <c r="M222" t="s">
        <v>64</v>
      </c>
    </row>
    <row r="223" spans="13:13" x14ac:dyDescent="0.25">
      <c r="M223" t="s">
        <v>91</v>
      </c>
    </row>
    <row r="224" spans="13:13" x14ac:dyDescent="0.25">
      <c r="M224" t="s">
        <v>66</v>
      </c>
    </row>
    <row r="225" spans="13:13" x14ac:dyDescent="0.25">
      <c r="M225" t="s">
        <v>68</v>
      </c>
    </row>
    <row r="226" spans="13:13" x14ac:dyDescent="0.25">
      <c r="M226" t="s">
        <v>69</v>
      </c>
    </row>
    <row r="227" spans="13:13" x14ac:dyDescent="0.25">
      <c r="M227" t="s">
        <v>61</v>
      </c>
    </row>
    <row r="228" spans="13:13" x14ac:dyDescent="0.25">
      <c r="M228" t="s">
        <v>70</v>
      </c>
    </row>
    <row r="229" spans="13:13" x14ac:dyDescent="0.25">
      <c r="M229" t="s">
        <v>63</v>
      </c>
    </row>
    <row r="230" spans="13:13" x14ac:dyDescent="0.25">
      <c r="M230" t="s">
        <v>64</v>
      </c>
    </row>
    <row r="231" spans="13:13" x14ac:dyDescent="0.25">
      <c r="M231" t="s">
        <v>65</v>
      </c>
    </row>
    <row r="232" spans="13:13" x14ac:dyDescent="0.25">
      <c r="M232" t="s">
        <v>66</v>
      </c>
    </row>
    <row r="233" spans="13:13" x14ac:dyDescent="0.25">
      <c r="M233" t="s">
        <v>64</v>
      </c>
    </row>
    <row r="234" spans="13:13" x14ac:dyDescent="0.25">
      <c r="M234" t="s">
        <v>91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397</v>
      </c>
    </row>
    <row r="239" spans="13:13" x14ac:dyDescent="0.25">
      <c r="M239" t="s">
        <v>92</v>
      </c>
    </row>
    <row r="240" spans="13:13" x14ac:dyDescent="0.25">
      <c r="M240" t="s">
        <v>60</v>
      </c>
    </row>
    <row r="241" spans="13:13" x14ac:dyDescent="0.25">
      <c r="M241" t="s">
        <v>93</v>
      </c>
    </row>
    <row r="242" spans="13:13" x14ac:dyDescent="0.25">
      <c r="M242" t="s">
        <v>61</v>
      </c>
    </row>
    <row r="243" spans="13:13" x14ac:dyDescent="0.25">
      <c r="M243" t="s">
        <v>62</v>
      </c>
    </row>
    <row r="244" spans="13:13" x14ac:dyDescent="0.25">
      <c r="M244" t="s">
        <v>63</v>
      </c>
    </row>
    <row r="245" spans="13:13" x14ac:dyDescent="0.25">
      <c r="M245" t="s">
        <v>64</v>
      </c>
    </row>
    <row r="246" spans="13:13" x14ac:dyDescent="0.25">
      <c r="M246" t="s">
        <v>65</v>
      </c>
    </row>
    <row r="247" spans="13:13" x14ac:dyDescent="0.25">
      <c r="M247" t="s">
        <v>66</v>
      </c>
    </row>
    <row r="248" spans="13:13" x14ac:dyDescent="0.25">
      <c r="M248" t="s">
        <v>64</v>
      </c>
    </row>
    <row r="249" spans="13:13" x14ac:dyDescent="0.25">
      <c r="M249" t="s">
        <v>91</v>
      </c>
    </row>
    <row r="250" spans="13:13" x14ac:dyDescent="0.25">
      <c r="M250" t="s">
        <v>66</v>
      </c>
    </row>
    <row r="251" spans="13:13" x14ac:dyDescent="0.25">
      <c r="M251" t="s">
        <v>68</v>
      </c>
    </row>
    <row r="252" spans="13:13" x14ac:dyDescent="0.25">
      <c r="M252" t="s">
        <v>69</v>
      </c>
    </row>
    <row r="253" spans="13:13" x14ac:dyDescent="0.25">
      <c r="M253" t="s">
        <v>61</v>
      </c>
    </row>
    <row r="254" spans="13:13" x14ac:dyDescent="0.25">
      <c r="M254" t="s">
        <v>70</v>
      </c>
    </row>
    <row r="255" spans="13:13" x14ac:dyDescent="0.25">
      <c r="M255" t="s">
        <v>63</v>
      </c>
    </row>
    <row r="256" spans="13:13" x14ac:dyDescent="0.25">
      <c r="M256" t="s">
        <v>64</v>
      </c>
    </row>
    <row r="257" spans="13:13" x14ac:dyDescent="0.25">
      <c r="M257" t="s">
        <v>65</v>
      </c>
    </row>
    <row r="258" spans="13:13" x14ac:dyDescent="0.25">
      <c r="M258" t="s">
        <v>66</v>
      </c>
    </row>
    <row r="259" spans="13:13" x14ac:dyDescent="0.25">
      <c r="M259" t="s">
        <v>64</v>
      </c>
    </row>
    <row r="260" spans="13:13" x14ac:dyDescent="0.25">
      <c r="M260" t="s">
        <v>91</v>
      </c>
    </row>
    <row r="261" spans="13:13" x14ac:dyDescent="0.25">
      <c r="M261" t="s">
        <v>66</v>
      </c>
    </row>
    <row r="262" spans="13:13" x14ac:dyDescent="0.25">
      <c r="M262" t="s">
        <v>68</v>
      </c>
    </row>
    <row r="263" spans="13:13" x14ac:dyDescent="0.25">
      <c r="M263" t="s">
        <v>69</v>
      </c>
    </row>
    <row r="264" spans="13:13" x14ac:dyDescent="0.25">
      <c r="M264" t="s">
        <v>225</v>
      </c>
    </row>
    <row r="265" spans="13:13" x14ac:dyDescent="0.25">
      <c r="M265" t="s">
        <v>79</v>
      </c>
    </row>
    <row r="266" spans="13:13" x14ac:dyDescent="0.25">
      <c r="M266" t="s">
        <v>60</v>
      </c>
    </row>
    <row r="267" spans="13:13" x14ac:dyDescent="0.25">
      <c r="M267" t="s">
        <v>80</v>
      </c>
    </row>
    <row r="268" spans="13:13" x14ac:dyDescent="0.25">
      <c r="M268" t="s">
        <v>61</v>
      </c>
    </row>
    <row r="269" spans="13:13" x14ac:dyDescent="0.25">
      <c r="M269" t="s">
        <v>62</v>
      </c>
    </row>
    <row r="270" spans="13:13" x14ac:dyDescent="0.25">
      <c r="M270" t="s">
        <v>63</v>
      </c>
    </row>
    <row r="271" spans="13:13" x14ac:dyDescent="0.25">
      <c r="M271" t="s">
        <v>64</v>
      </c>
    </row>
    <row r="272" spans="13:13" x14ac:dyDescent="0.25">
      <c r="M272" t="s">
        <v>65</v>
      </c>
    </row>
    <row r="273" spans="13:13" x14ac:dyDescent="0.25">
      <c r="M273" t="s">
        <v>66</v>
      </c>
    </row>
    <row r="274" spans="13:13" x14ac:dyDescent="0.25">
      <c r="M274" t="s">
        <v>64</v>
      </c>
    </row>
    <row r="275" spans="13:13" x14ac:dyDescent="0.25">
      <c r="M275" t="s">
        <v>74</v>
      </c>
    </row>
    <row r="276" spans="13:13" x14ac:dyDescent="0.25">
      <c r="M276" t="s">
        <v>66</v>
      </c>
    </row>
    <row r="277" spans="13:13" x14ac:dyDescent="0.25">
      <c r="M277" t="s">
        <v>68</v>
      </c>
    </row>
    <row r="278" spans="13:13" x14ac:dyDescent="0.25">
      <c r="M278" t="s">
        <v>69</v>
      </c>
    </row>
    <row r="279" spans="13:13" x14ac:dyDescent="0.25">
      <c r="M279" t="s">
        <v>61</v>
      </c>
    </row>
    <row r="280" spans="13:13" x14ac:dyDescent="0.25">
      <c r="M280" t="s">
        <v>70</v>
      </c>
    </row>
    <row r="281" spans="13:13" x14ac:dyDescent="0.25">
      <c r="M281" t="s">
        <v>63</v>
      </c>
    </row>
    <row r="282" spans="13:13" x14ac:dyDescent="0.25">
      <c r="M282" t="s">
        <v>64</v>
      </c>
    </row>
    <row r="283" spans="13:13" x14ac:dyDescent="0.25">
      <c r="M283" t="s">
        <v>74</v>
      </c>
    </row>
    <row r="284" spans="13:13" x14ac:dyDescent="0.25">
      <c r="M284" t="s">
        <v>66</v>
      </c>
    </row>
    <row r="285" spans="13:13" x14ac:dyDescent="0.25">
      <c r="M285" t="s">
        <v>68</v>
      </c>
    </row>
    <row r="286" spans="13:13" x14ac:dyDescent="0.25">
      <c r="M286" t="s">
        <v>69</v>
      </c>
    </row>
    <row r="287" spans="13:13" x14ac:dyDescent="0.25">
      <c r="M287" t="s">
        <v>81</v>
      </c>
    </row>
    <row r="288" spans="13:13" x14ac:dyDescent="0.25">
      <c r="M288" t="s">
        <v>398</v>
      </c>
    </row>
    <row r="289" spans="13:13" x14ac:dyDescent="0.25">
      <c r="M289" t="s">
        <v>399</v>
      </c>
    </row>
    <row r="290" spans="13:13" x14ac:dyDescent="0.25">
      <c r="M290" t="s">
        <v>400</v>
      </c>
    </row>
    <row r="291" spans="13:13" x14ac:dyDescent="0.25">
      <c r="M291" t="s">
        <v>401</v>
      </c>
    </row>
    <row r="292" spans="13:13" x14ac:dyDescent="0.25">
      <c r="M292" t="s">
        <v>402</v>
      </c>
    </row>
    <row r="293" spans="13:13" x14ac:dyDescent="0.25">
      <c r="M293" t="s">
        <v>1</v>
      </c>
    </row>
    <row r="294" spans="13:13" x14ac:dyDescent="0.25">
      <c r="M294" t="s">
        <v>0</v>
      </c>
    </row>
    <row r="295" spans="13:13" x14ac:dyDescent="0.25">
      <c r="M295" t="s">
        <v>403</v>
      </c>
    </row>
    <row r="296" spans="13:13" x14ac:dyDescent="0.25">
      <c r="M296" t="s">
        <v>404</v>
      </c>
    </row>
    <row r="297" spans="13:13" x14ac:dyDescent="0.25">
      <c r="M297" t="s">
        <v>405</v>
      </c>
    </row>
    <row r="298" spans="13:13" x14ac:dyDescent="0.25">
      <c r="M298" t="s">
        <v>85</v>
      </c>
    </row>
    <row r="299" spans="13:13" x14ac:dyDescent="0.25">
      <c r="M299" t="s">
        <v>406</v>
      </c>
    </row>
    <row r="300" spans="13:13" x14ac:dyDescent="0.25">
      <c r="M300" t="s">
        <v>407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0F16-172C-4245-9982-AAAF4A9A408C}">
  <dimension ref="A1:P251"/>
  <sheetViews>
    <sheetView workbookViewId="0">
      <selection activeCell="L16" sqref="L1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1412</v>
      </c>
      <c r="B2">
        <v>2</v>
      </c>
      <c r="C2">
        <v>1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378</v>
      </c>
    </row>
    <row r="3" spans="1:16" x14ac:dyDescent="0.25">
      <c r="A3">
        <v>1410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57352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0.1245</v>
      </c>
      <c r="G3" s="2">
        <f xml:space="preserve"> F6/100</f>
        <v>0.1</v>
      </c>
      <c r="H3">
        <f xml:space="preserve"> AVERAGE(A2:A100)</f>
        <v>1410.939393939394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13338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26640</v>
      </c>
      <c r="K3">
        <v>4</v>
      </c>
      <c r="M3" t="s">
        <v>34</v>
      </c>
    </row>
    <row r="4" spans="1:16" x14ac:dyDescent="0.25">
      <c r="A4">
        <v>1411</v>
      </c>
      <c r="B4">
        <v>2</v>
      </c>
      <c r="C4">
        <v>1</v>
      </c>
      <c r="M4" t="s">
        <v>2</v>
      </c>
    </row>
    <row r="5" spans="1:16" ht="20.25" thickBot="1" x14ac:dyDescent="0.35">
      <c r="A5">
        <v>1412</v>
      </c>
      <c r="B5">
        <v>2</v>
      </c>
      <c r="C5">
        <v>1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1412</v>
      </c>
      <c r="B6">
        <v>2</v>
      </c>
      <c r="C6">
        <v>1</v>
      </c>
      <c r="E6" t="s">
        <v>7</v>
      </c>
      <c r="F6">
        <f xml:space="preserve"> COUNTIF(B:B,1)</f>
        <v>10</v>
      </c>
      <c r="M6" t="s">
        <v>4</v>
      </c>
    </row>
    <row r="7" spans="1:16" x14ac:dyDescent="0.25">
      <c r="A7">
        <v>1411</v>
      </c>
      <c r="B7">
        <v>1</v>
      </c>
      <c r="C7">
        <v>1</v>
      </c>
      <c r="E7" t="s">
        <v>6</v>
      </c>
      <c r="F7">
        <f xml:space="preserve"> COUNTIF(B:B,2)</f>
        <v>90</v>
      </c>
      <c r="M7" t="s">
        <v>133</v>
      </c>
    </row>
    <row r="8" spans="1:16" x14ac:dyDescent="0.25">
      <c r="A8">
        <v>1411</v>
      </c>
      <c r="B8">
        <v>1</v>
      </c>
      <c r="C8">
        <v>1</v>
      </c>
      <c r="E8" t="s">
        <v>82</v>
      </c>
      <c r="F8">
        <f xml:space="preserve"> B103</f>
        <v>1410</v>
      </c>
      <c r="M8" t="s">
        <v>5</v>
      </c>
    </row>
    <row r="9" spans="1:16" x14ac:dyDescent="0.25">
      <c r="A9">
        <v>1412</v>
      </c>
      <c r="B9">
        <v>1</v>
      </c>
      <c r="C9">
        <v>1</v>
      </c>
      <c r="E9" t="s">
        <v>83</v>
      </c>
      <c r="F9">
        <f t="shared" ref="F9:F10" si="0" xml:space="preserve"> B104</f>
        <v>1411</v>
      </c>
      <c r="M9" t="s">
        <v>134</v>
      </c>
    </row>
    <row r="10" spans="1:16" x14ac:dyDescent="0.25">
      <c r="A10">
        <v>1412</v>
      </c>
      <c r="B10">
        <v>1</v>
      </c>
      <c r="C10">
        <v>1</v>
      </c>
      <c r="E10" t="s">
        <v>84</v>
      </c>
      <c r="F10">
        <f t="shared" si="0"/>
        <v>1411</v>
      </c>
      <c r="M10" t="s">
        <v>5</v>
      </c>
    </row>
    <row r="11" spans="1:16" x14ac:dyDescent="0.25">
      <c r="A11">
        <v>1411</v>
      </c>
      <c r="B11">
        <v>1</v>
      </c>
      <c r="C11">
        <v>1</v>
      </c>
      <c r="M11" t="s">
        <v>135</v>
      </c>
    </row>
    <row r="12" spans="1:16" x14ac:dyDescent="0.25">
      <c r="A12">
        <v>1411</v>
      </c>
      <c r="B12">
        <v>1</v>
      </c>
      <c r="C12">
        <v>1</v>
      </c>
      <c r="M12" t="s">
        <v>5</v>
      </c>
    </row>
    <row r="13" spans="1:16" x14ac:dyDescent="0.25">
      <c r="A13">
        <v>1412</v>
      </c>
      <c r="B13">
        <v>1</v>
      </c>
      <c r="C13">
        <v>1</v>
      </c>
      <c r="M13" t="s">
        <v>379</v>
      </c>
    </row>
    <row r="14" spans="1:16" x14ac:dyDescent="0.25">
      <c r="A14">
        <v>1412</v>
      </c>
      <c r="B14">
        <v>1</v>
      </c>
      <c r="C14">
        <v>1</v>
      </c>
      <c r="M14" t="s">
        <v>380</v>
      </c>
    </row>
    <row r="15" spans="1:16" x14ac:dyDescent="0.25">
      <c r="A15">
        <v>1411</v>
      </c>
      <c r="B15">
        <v>2</v>
      </c>
      <c r="C15">
        <v>1</v>
      </c>
      <c r="M15" t="s">
        <v>5</v>
      </c>
    </row>
    <row r="16" spans="1:16" x14ac:dyDescent="0.25">
      <c r="A16">
        <v>1411</v>
      </c>
      <c r="B16">
        <v>2</v>
      </c>
      <c r="C16">
        <v>1</v>
      </c>
      <c r="M16" t="s">
        <v>138</v>
      </c>
    </row>
    <row r="17" spans="1:13" x14ac:dyDescent="0.25">
      <c r="A17">
        <v>1412</v>
      </c>
      <c r="B17">
        <v>2</v>
      </c>
      <c r="C17">
        <v>1</v>
      </c>
      <c r="M17" t="s">
        <v>5</v>
      </c>
    </row>
    <row r="18" spans="1:13" x14ac:dyDescent="0.25">
      <c r="A18">
        <v>1412</v>
      </c>
      <c r="B18">
        <v>2</v>
      </c>
      <c r="C18">
        <v>1</v>
      </c>
      <c r="M18" t="s">
        <v>139</v>
      </c>
    </row>
    <row r="19" spans="1:13" x14ac:dyDescent="0.25">
      <c r="A19">
        <v>1410</v>
      </c>
      <c r="B19">
        <v>2</v>
      </c>
      <c r="C19">
        <v>1</v>
      </c>
      <c r="M19" t="s">
        <v>5</v>
      </c>
    </row>
    <row r="20" spans="1:13" x14ac:dyDescent="0.25">
      <c r="A20">
        <v>1411</v>
      </c>
      <c r="B20">
        <v>2</v>
      </c>
      <c r="C20">
        <v>1</v>
      </c>
      <c r="M20" t="s">
        <v>140</v>
      </c>
    </row>
    <row r="21" spans="1:13" x14ac:dyDescent="0.25">
      <c r="A21">
        <v>1412</v>
      </c>
      <c r="B21">
        <v>2</v>
      </c>
      <c r="C21">
        <v>1</v>
      </c>
      <c r="M21" t="s">
        <v>5</v>
      </c>
    </row>
    <row r="22" spans="1:13" x14ac:dyDescent="0.25">
      <c r="A22">
        <v>1412</v>
      </c>
      <c r="B22">
        <v>2</v>
      </c>
      <c r="C22">
        <v>1</v>
      </c>
      <c r="M22" t="s">
        <v>4</v>
      </c>
    </row>
    <row r="23" spans="1:13" x14ac:dyDescent="0.25">
      <c r="A23">
        <v>1411</v>
      </c>
      <c r="B23">
        <v>2</v>
      </c>
      <c r="C23">
        <v>1</v>
      </c>
      <c r="M23" t="s">
        <v>141</v>
      </c>
    </row>
    <row r="24" spans="1:13" x14ac:dyDescent="0.25">
      <c r="A24">
        <v>1411</v>
      </c>
      <c r="B24">
        <v>2</v>
      </c>
      <c r="C24">
        <v>1</v>
      </c>
      <c r="M24" t="s">
        <v>142</v>
      </c>
    </row>
    <row r="25" spans="1:13" x14ac:dyDescent="0.25">
      <c r="A25">
        <v>1412</v>
      </c>
      <c r="B25">
        <v>2</v>
      </c>
      <c r="C25">
        <v>1</v>
      </c>
      <c r="M25" t="s">
        <v>3</v>
      </c>
    </row>
    <row r="26" spans="1:13" x14ac:dyDescent="0.25">
      <c r="A26">
        <v>1412</v>
      </c>
      <c r="B26">
        <v>2</v>
      </c>
      <c r="C26">
        <v>1</v>
      </c>
      <c r="M26" t="s">
        <v>2</v>
      </c>
    </row>
    <row r="27" spans="1:13" x14ac:dyDescent="0.25">
      <c r="A27">
        <v>1411</v>
      </c>
      <c r="B27">
        <v>2</v>
      </c>
      <c r="C27">
        <v>1</v>
      </c>
      <c r="M27" t="s">
        <v>35</v>
      </c>
    </row>
    <row r="28" spans="1:13" x14ac:dyDescent="0.25">
      <c r="A28">
        <v>1410</v>
      </c>
      <c r="B28">
        <v>2</v>
      </c>
      <c r="C28">
        <v>1</v>
      </c>
      <c r="M28" t="s">
        <v>347</v>
      </c>
    </row>
    <row r="29" spans="1:13" x14ac:dyDescent="0.25">
      <c r="A29">
        <v>1412</v>
      </c>
      <c r="B29">
        <v>2</v>
      </c>
      <c r="C29">
        <v>1</v>
      </c>
      <c r="M29" t="s">
        <v>36</v>
      </c>
    </row>
    <row r="30" spans="1:13" x14ac:dyDescent="0.25">
      <c r="A30">
        <v>1412</v>
      </c>
      <c r="B30">
        <v>2</v>
      </c>
      <c r="C30">
        <v>1</v>
      </c>
      <c r="M30" t="s">
        <v>37</v>
      </c>
    </row>
    <row r="31" spans="1:13" x14ac:dyDescent="0.25">
      <c r="A31">
        <v>1411</v>
      </c>
      <c r="B31">
        <v>1</v>
      </c>
      <c r="C31">
        <v>1</v>
      </c>
      <c r="M31" t="s">
        <v>38</v>
      </c>
    </row>
    <row r="32" spans="1:13" x14ac:dyDescent="0.25">
      <c r="A32">
        <v>1411</v>
      </c>
      <c r="B32">
        <v>2</v>
      </c>
      <c r="C32">
        <v>1</v>
      </c>
      <c r="M32" t="s">
        <v>39</v>
      </c>
    </row>
    <row r="33" spans="1:13" x14ac:dyDescent="0.25">
      <c r="A33">
        <v>1412</v>
      </c>
      <c r="B33">
        <v>2</v>
      </c>
      <c r="C33">
        <v>1</v>
      </c>
      <c r="M33" t="s">
        <v>40</v>
      </c>
    </row>
    <row r="34" spans="1:13" x14ac:dyDescent="0.25">
      <c r="A34">
        <v>1412</v>
      </c>
      <c r="B34">
        <v>2</v>
      </c>
      <c r="C34">
        <v>1</v>
      </c>
      <c r="M34" t="s">
        <v>41</v>
      </c>
    </row>
    <row r="35" spans="1:13" x14ac:dyDescent="0.25">
      <c r="A35">
        <v>1411</v>
      </c>
      <c r="B35">
        <v>2</v>
      </c>
      <c r="C35">
        <v>1</v>
      </c>
      <c r="M35" t="s">
        <v>42</v>
      </c>
    </row>
    <row r="36" spans="1:13" x14ac:dyDescent="0.25">
      <c r="A36">
        <v>1410</v>
      </c>
      <c r="B36">
        <v>2</v>
      </c>
      <c r="C36">
        <v>1</v>
      </c>
      <c r="M36" t="s">
        <v>43</v>
      </c>
    </row>
    <row r="37" spans="1:13" x14ac:dyDescent="0.25">
      <c r="A37">
        <v>1412</v>
      </c>
      <c r="B37">
        <v>2</v>
      </c>
      <c r="C37">
        <v>1</v>
      </c>
      <c r="M37" t="s">
        <v>44</v>
      </c>
    </row>
    <row r="38" spans="1:13" x14ac:dyDescent="0.25">
      <c r="A38">
        <v>1413</v>
      </c>
      <c r="B38">
        <v>2</v>
      </c>
      <c r="C38">
        <v>1</v>
      </c>
      <c r="M38" t="s">
        <v>45</v>
      </c>
    </row>
    <row r="39" spans="1:13" x14ac:dyDescent="0.25">
      <c r="A39">
        <v>1410</v>
      </c>
      <c r="B39">
        <v>2</v>
      </c>
      <c r="C39">
        <v>1</v>
      </c>
      <c r="M39" t="s">
        <v>46</v>
      </c>
    </row>
    <row r="40" spans="1:13" x14ac:dyDescent="0.25">
      <c r="A40">
        <v>1411</v>
      </c>
      <c r="B40">
        <v>2</v>
      </c>
      <c r="C40">
        <v>1</v>
      </c>
      <c r="M40" t="s">
        <v>47</v>
      </c>
    </row>
    <row r="41" spans="1:13" x14ac:dyDescent="0.25">
      <c r="A41">
        <v>1412</v>
      </c>
      <c r="B41">
        <v>2</v>
      </c>
      <c r="C41">
        <v>1</v>
      </c>
      <c r="M41" t="s">
        <v>48</v>
      </c>
    </row>
    <row r="42" spans="1:13" x14ac:dyDescent="0.25">
      <c r="A42">
        <v>1412</v>
      </c>
      <c r="B42">
        <v>2</v>
      </c>
      <c r="C42">
        <v>1</v>
      </c>
      <c r="M42" t="s">
        <v>144</v>
      </c>
    </row>
    <row r="43" spans="1:13" x14ac:dyDescent="0.25">
      <c r="A43">
        <v>1410</v>
      </c>
      <c r="B43">
        <v>2</v>
      </c>
      <c r="C43">
        <v>1</v>
      </c>
      <c r="M43" t="s">
        <v>49</v>
      </c>
    </row>
    <row r="44" spans="1:13" x14ac:dyDescent="0.25">
      <c r="A44">
        <v>1411</v>
      </c>
      <c r="B44">
        <v>2</v>
      </c>
      <c r="C44">
        <v>1</v>
      </c>
      <c r="M44" t="s">
        <v>50</v>
      </c>
    </row>
    <row r="45" spans="1:13" x14ac:dyDescent="0.25">
      <c r="A45">
        <v>1412</v>
      </c>
      <c r="B45">
        <v>2</v>
      </c>
      <c r="C45">
        <v>1</v>
      </c>
      <c r="M45" t="s">
        <v>51</v>
      </c>
    </row>
    <row r="46" spans="1:13" x14ac:dyDescent="0.25">
      <c r="A46">
        <v>1411</v>
      </c>
      <c r="B46">
        <v>2</v>
      </c>
      <c r="C46">
        <v>1</v>
      </c>
      <c r="M46" t="s">
        <v>52</v>
      </c>
    </row>
    <row r="47" spans="1:13" x14ac:dyDescent="0.25">
      <c r="A47">
        <v>1411</v>
      </c>
      <c r="B47">
        <v>2</v>
      </c>
      <c r="C47">
        <v>1</v>
      </c>
      <c r="M47" t="s">
        <v>53</v>
      </c>
    </row>
    <row r="48" spans="1:13" x14ac:dyDescent="0.25">
      <c r="A48">
        <v>1410</v>
      </c>
      <c r="B48">
        <v>2</v>
      </c>
      <c r="C48">
        <v>1</v>
      </c>
      <c r="M48" t="s">
        <v>54</v>
      </c>
    </row>
    <row r="49" spans="1:13" x14ac:dyDescent="0.25">
      <c r="A49">
        <v>1412</v>
      </c>
      <c r="B49">
        <v>2</v>
      </c>
      <c r="C49">
        <v>1</v>
      </c>
      <c r="M49" t="s">
        <v>55</v>
      </c>
    </row>
    <row r="50" spans="1:13" x14ac:dyDescent="0.25">
      <c r="A50">
        <v>1409</v>
      </c>
      <c r="B50">
        <v>2</v>
      </c>
      <c r="C50">
        <v>1</v>
      </c>
      <c r="M50" t="s">
        <v>56</v>
      </c>
    </row>
    <row r="51" spans="1:13" x14ac:dyDescent="0.25">
      <c r="A51">
        <v>1410</v>
      </c>
      <c r="B51">
        <v>2</v>
      </c>
      <c r="C51">
        <v>1</v>
      </c>
      <c r="M51" t="s">
        <v>57</v>
      </c>
    </row>
    <row r="52" spans="1:13" x14ac:dyDescent="0.25">
      <c r="A52">
        <v>1408</v>
      </c>
      <c r="B52">
        <v>2</v>
      </c>
      <c r="C52">
        <v>6</v>
      </c>
      <c r="M52" t="s">
        <v>145</v>
      </c>
    </row>
    <row r="53" spans="1:13" x14ac:dyDescent="0.25">
      <c r="A53">
        <v>1409</v>
      </c>
      <c r="B53">
        <v>2</v>
      </c>
      <c r="C53">
        <v>6</v>
      </c>
      <c r="M53" t="s">
        <v>58</v>
      </c>
    </row>
    <row r="54" spans="1:13" x14ac:dyDescent="0.25">
      <c r="A54">
        <v>1411</v>
      </c>
      <c r="B54">
        <v>2</v>
      </c>
      <c r="C54">
        <v>1</v>
      </c>
      <c r="M54" t="s">
        <v>59</v>
      </c>
    </row>
    <row r="55" spans="1:13" x14ac:dyDescent="0.25">
      <c r="A55">
        <v>1411</v>
      </c>
      <c r="B55">
        <v>2</v>
      </c>
      <c r="C55">
        <v>1</v>
      </c>
      <c r="M55" t="s">
        <v>146</v>
      </c>
    </row>
    <row r="56" spans="1:13" x14ac:dyDescent="0.25">
      <c r="A56">
        <v>1411</v>
      </c>
      <c r="B56">
        <v>2</v>
      </c>
      <c r="C56">
        <v>1</v>
      </c>
      <c r="M56" t="s">
        <v>98</v>
      </c>
    </row>
    <row r="57" spans="1:13" x14ac:dyDescent="0.25">
      <c r="A57">
        <v>1412</v>
      </c>
      <c r="B57">
        <v>2</v>
      </c>
      <c r="C57">
        <v>1</v>
      </c>
      <c r="M57" t="s">
        <v>60</v>
      </c>
    </row>
    <row r="58" spans="1:13" x14ac:dyDescent="0.25">
      <c r="A58">
        <v>1410</v>
      </c>
      <c r="B58">
        <v>2</v>
      </c>
      <c r="C58">
        <v>1</v>
      </c>
      <c r="M58" t="s">
        <v>99</v>
      </c>
    </row>
    <row r="59" spans="1:13" x14ac:dyDescent="0.25">
      <c r="A59">
        <v>1411</v>
      </c>
      <c r="B59">
        <v>2</v>
      </c>
      <c r="C59">
        <v>1</v>
      </c>
      <c r="M59" t="s">
        <v>61</v>
      </c>
    </row>
    <row r="60" spans="1:13" x14ac:dyDescent="0.25">
      <c r="A60">
        <v>1407</v>
      </c>
      <c r="B60">
        <v>2</v>
      </c>
      <c r="C60">
        <v>6</v>
      </c>
      <c r="M60" t="s">
        <v>62</v>
      </c>
    </row>
    <row r="61" spans="1:13" x14ac:dyDescent="0.25">
      <c r="A61">
        <v>1410</v>
      </c>
      <c r="B61">
        <v>2</v>
      </c>
      <c r="C61">
        <v>6</v>
      </c>
      <c r="M61" t="s">
        <v>63</v>
      </c>
    </row>
    <row r="62" spans="1:13" x14ac:dyDescent="0.25">
      <c r="A62">
        <v>1411</v>
      </c>
      <c r="B62">
        <v>2</v>
      </c>
      <c r="C62">
        <v>1</v>
      </c>
      <c r="M62" t="s">
        <v>64</v>
      </c>
    </row>
    <row r="63" spans="1:13" x14ac:dyDescent="0.25">
      <c r="A63">
        <v>1411</v>
      </c>
      <c r="B63">
        <v>2</v>
      </c>
      <c r="C63">
        <v>1</v>
      </c>
      <c r="M63" t="s">
        <v>65</v>
      </c>
    </row>
    <row r="64" spans="1:13" x14ac:dyDescent="0.25">
      <c r="A64">
        <v>1412</v>
      </c>
      <c r="B64">
        <v>2</v>
      </c>
      <c r="C64">
        <v>1</v>
      </c>
      <c r="M64" t="s">
        <v>66</v>
      </c>
    </row>
    <row r="65" spans="1:13" x14ac:dyDescent="0.25">
      <c r="A65">
        <v>1412</v>
      </c>
      <c r="B65">
        <v>2</v>
      </c>
      <c r="C65">
        <v>1</v>
      </c>
      <c r="M65" t="s">
        <v>64</v>
      </c>
    </row>
    <row r="66" spans="1:13" x14ac:dyDescent="0.25">
      <c r="A66">
        <v>1408</v>
      </c>
      <c r="B66">
        <v>2</v>
      </c>
      <c r="C66">
        <v>6</v>
      </c>
      <c r="M66" t="s">
        <v>67</v>
      </c>
    </row>
    <row r="67" spans="1:13" x14ac:dyDescent="0.25">
      <c r="A67">
        <v>1410</v>
      </c>
      <c r="B67">
        <v>2</v>
      </c>
      <c r="C67">
        <v>1</v>
      </c>
      <c r="M67" t="s">
        <v>66</v>
      </c>
    </row>
    <row r="68" spans="1:13" x14ac:dyDescent="0.25">
      <c r="A68">
        <v>1412</v>
      </c>
      <c r="B68">
        <v>2</v>
      </c>
      <c r="C68">
        <v>1</v>
      </c>
      <c r="M68" t="s">
        <v>68</v>
      </c>
    </row>
    <row r="69" spans="1:13" x14ac:dyDescent="0.25">
      <c r="A69">
        <v>1412</v>
      </c>
      <c r="B69">
        <v>2</v>
      </c>
      <c r="C69">
        <v>1</v>
      </c>
      <c r="M69" t="s">
        <v>69</v>
      </c>
    </row>
    <row r="70" spans="1:13" x14ac:dyDescent="0.25">
      <c r="A70">
        <v>1411</v>
      </c>
      <c r="B70">
        <v>2</v>
      </c>
      <c r="C70">
        <v>1</v>
      </c>
      <c r="M70" t="s">
        <v>61</v>
      </c>
    </row>
    <row r="71" spans="1:13" x14ac:dyDescent="0.25">
      <c r="A71">
        <v>1411</v>
      </c>
      <c r="B71">
        <v>2</v>
      </c>
      <c r="C71">
        <v>1</v>
      </c>
      <c r="M71" t="s">
        <v>70</v>
      </c>
    </row>
    <row r="72" spans="1:13" x14ac:dyDescent="0.25">
      <c r="A72">
        <v>1413</v>
      </c>
      <c r="B72">
        <v>2</v>
      </c>
      <c r="C72">
        <v>1</v>
      </c>
      <c r="M72" t="s">
        <v>63</v>
      </c>
    </row>
    <row r="73" spans="1:13" x14ac:dyDescent="0.25">
      <c r="A73">
        <v>1412</v>
      </c>
      <c r="B73">
        <v>2</v>
      </c>
      <c r="C73">
        <v>1</v>
      </c>
      <c r="M73" t="s">
        <v>64</v>
      </c>
    </row>
    <row r="74" spans="1:13" x14ac:dyDescent="0.25">
      <c r="A74">
        <v>1408</v>
      </c>
      <c r="B74">
        <v>1</v>
      </c>
      <c r="C74">
        <v>6</v>
      </c>
      <c r="M74" t="s">
        <v>67</v>
      </c>
    </row>
    <row r="75" spans="1:13" x14ac:dyDescent="0.25">
      <c r="A75">
        <v>1411</v>
      </c>
      <c r="B75">
        <v>2</v>
      </c>
      <c r="C75">
        <v>1</v>
      </c>
      <c r="M75" t="s">
        <v>66</v>
      </c>
    </row>
    <row r="76" spans="1:13" x14ac:dyDescent="0.25">
      <c r="A76">
        <v>1411</v>
      </c>
      <c r="B76">
        <v>2</v>
      </c>
      <c r="C76">
        <v>1</v>
      </c>
      <c r="M76" t="s">
        <v>64</v>
      </c>
    </row>
    <row r="77" spans="1:13" x14ac:dyDescent="0.25">
      <c r="A77">
        <v>1412</v>
      </c>
      <c r="B77">
        <v>2</v>
      </c>
      <c r="C77">
        <v>1</v>
      </c>
      <c r="M77" t="s">
        <v>91</v>
      </c>
    </row>
    <row r="78" spans="1:13" x14ac:dyDescent="0.25">
      <c r="A78">
        <v>1410</v>
      </c>
      <c r="B78">
        <v>2</v>
      </c>
      <c r="C78">
        <v>1</v>
      </c>
      <c r="M78" t="s">
        <v>66</v>
      </c>
    </row>
    <row r="79" spans="1:13" x14ac:dyDescent="0.25">
      <c r="A79">
        <v>1409</v>
      </c>
      <c r="B79">
        <v>2</v>
      </c>
      <c r="C79">
        <v>6</v>
      </c>
      <c r="M79" t="s">
        <v>68</v>
      </c>
    </row>
    <row r="80" spans="1:13" x14ac:dyDescent="0.25">
      <c r="A80">
        <v>1412</v>
      </c>
      <c r="B80">
        <v>2</v>
      </c>
      <c r="C80">
        <v>1</v>
      </c>
      <c r="M80" t="s">
        <v>69</v>
      </c>
    </row>
    <row r="81" spans="1:13" x14ac:dyDescent="0.25">
      <c r="A81">
        <v>1409</v>
      </c>
      <c r="B81">
        <v>2</v>
      </c>
      <c r="C81">
        <v>6</v>
      </c>
      <c r="M81" t="s">
        <v>147</v>
      </c>
    </row>
    <row r="82" spans="1:13" x14ac:dyDescent="0.25">
      <c r="A82">
        <v>1408</v>
      </c>
      <c r="B82">
        <v>2</v>
      </c>
      <c r="C82">
        <v>6</v>
      </c>
      <c r="M82" t="s">
        <v>72</v>
      </c>
    </row>
    <row r="83" spans="1:13" x14ac:dyDescent="0.25">
      <c r="A83">
        <v>1409</v>
      </c>
      <c r="B83">
        <v>2</v>
      </c>
      <c r="C83">
        <v>6</v>
      </c>
      <c r="M83" t="s">
        <v>60</v>
      </c>
    </row>
    <row r="84" spans="1:13" x14ac:dyDescent="0.25">
      <c r="A84">
        <v>1412</v>
      </c>
      <c r="B84">
        <v>2</v>
      </c>
      <c r="C84">
        <v>1</v>
      </c>
      <c r="M84" t="s">
        <v>73</v>
      </c>
    </row>
    <row r="85" spans="1:13" x14ac:dyDescent="0.25">
      <c r="A85">
        <v>1409</v>
      </c>
      <c r="B85">
        <v>2</v>
      </c>
      <c r="C85">
        <v>6</v>
      </c>
      <c r="M85" t="s">
        <v>61</v>
      </c>
    </row>
    <row r="86" spans="1:13" x14ac:dyDescent="0.25">
      <c r="A86">
        <v>1411</v>
      </c>
      <c r="B86">
        <v>2</v>
      </c>
      <c r="C86">
        <v>1</v>
      </c>
      <c r="M86" t="s">
        <v>62</v>
      </c>
    </row>
    <row r="87" spans="1:13" x14ac:dyDescent="0.25">
      <c r="A87">
        <v>1411</v>
      </c>
      <c r="B87">
        <v>2</v>
      </c>
      <c r="C87">
        <v>1</v>
      </c>
      <c r="M87" t="s">
        <v>63</v>
      </c>
    </row>
    <row r="88" spans="1:13" x14ac:dyDescent="0.25">
      <c r="A88">
        <v>1412</v>
      </c>
      <c r="B88">
        <v>2</v>
      </c>
      <c r="C88">
        <v>1</v>
      </c>
      <c r="M88" t="s">
        <v>64</v>
      </c>
    </row>
    <row r="89" spans="1:13" x14ac:dyDescent="0.25">
      <c r="A89">
        <v>1410</v>
      </c>
      <c r="B89">
        <v>2</v>
      </c>
      <c r="C89">
        <v>6</v>
      </c>
      <c r="M89" t="s">
        <v>65</v>
      </c>
    </row>
    <row r="90" spans="1:13" x14ac:dyDescent="0.25">
      <c r="A90">
        <v>1408</v>
      </c>
      <c r="B90">
        <v>2</v>
      </c>
      <c r="C90">
        <v>6</v>
      </c>
      <c r="M90" t="s">
        <v>66</v>
      </c>
    </row>
    <row r="91" spans="1:13" x14ac:dyDescent="0.25">
      <c r="A91">
        <v>1411</v>
      </c>
      <c r="B91">
        <v>2</v>
      </c>
      <c r="C91">
        <v>1</v>
      </c>
      <c r="M91" t="s">
        <v>64</v>
      </c>
    </row>
    <row r="92" spans="1:13" x14ac:dyDescent="0.25">
      <c r="A92">
        <v>1413</v>
      </c>
      <c r="B92">
        <v>2</v>
      </c>
      <c r="C92">
        <v>1</v>
      </c>
      <c r="M92" t="s">
        <v>71</v>
      </c>
    </row>
    <row r="93" spans="1:13" x14ac:dyDescent="0.25">
      <c r="A93">
        <v>1412</v>
      </c>
      <c r="B93">
        <v>2</v>
      </c>
      <c r="C93">
        <v>1</v>
      </c>
      <c r="M93" t="s">
        <v>66</v>
      </c>
    </row>
    <row r="94" spans="1:13" x14ac:dyDescent="0.25">
      <c r="A94">
        <v>1411</v>
      </c>
      <c r="B94">
        <v>2</v>
      </c>
      <c r="C94">
        <v>1</v>
      </c>
      <c r="M94" t="s">
        <v>68</v>
      </c>
    </row>
    <row r="95" spans="1:13" x14ac:dyDescent="0.25">
      <c r="A95">
        <v>1411</v>
      </c>
      <c r="B95">
        <v>2</v>
      </c>
      <c r="C95">
        <v>1</v>
      </c>
      <c r="M95" t="s">
        <v>69</v>
      </c>
    </row>
    <row r="96" spans="1:13" x14ac:dyDescent="0.25">
      <c r="A96">
        <v>1412</v>
      </c>
      <c r="B96">
        <v>2</v>
      </c>
      <c r="C96">
        <v>1</v>
      </c>
      <c r="M96" t="s">
        <v>61</v>
      </c>
    </row>
    <row r="97" spans="1:13" x14ac:dyDescent="0.25">
      <c r="A97">
        <v>1412</v>
      </c>
      <c r="B97">
        <v>2</v>
      </c>
      <c r="C97">
        <v>1</v>
      </c>
      <c r="M97" t="s">
        <v>70</v>
      </c>
    </row>
    <row r="98" spans="1:13" x14ac:dyDescent="0.25">
      <c r="A98">
        <v>1408</v>
      </c>
      <c r="B98">
        <v>2</v>
      </c>
      <c r="C98">
        <v>6</v>
      </c>
      <c r="M98" t="s">
        <v>63</v>
      </c>
    </row>
    <row r="99" spans="1:13" x14ac:dyDescent="0.25">
      <c r="A99">
        <v>1411</v>
      </c>
      <c r="B99">
        <v>2</v>
      </c>
      <c r="C99">
        <v>1</v>
      </c>
      <c r="M99" t="s">
        <v>64</v>
      </c>
    </row>
    <row r="100" spans="1:13" x14ac:dyDescent="0.25">
      <c r="A100">
        <v>1411</v>
      </c>
      <c r="B100">
        <v>2</v>
      </c>
      <c r="C100">
        <v>1</v>
      </c>
      <c r="M100" t="s">
        <v>71</v>
      </c>
    </row>
    <row r="101" spans="1:13" x14ac:dyDescent="0.25">
      <c r="A101">
        <v>1411</v>
      </c>
      <c r="B101">
        <v>2</v>
      </c>
      <c r="C101">
        <v>1</v>
      </c>
      <c r="M101" t="s">
        <v>66</v>
      </c>
    </row>
    <row r="102" spans="1:13" x14ac:dyDescent="0.25">
      <c r="A102" t="s">
        <v>104</v>
      </c>
      <c r="B102">
        <v>10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1410</v>
      </c>
      <c r="C103" t="s">
        <v>86</v>
      </c>
      <c r="M103" t="s">
        <v>74</v>
      </c>
    </row>
    <row r="104" spans="1:13" x14ac:dyDescent="0.25">
      <c r="A104" t="s">
        <v>107</v>
      </c>
      <c r="B104">
        <v>1411</v>
      </c>
      <c r="C104" t="s">
        <v>86</v>
      </c>
      <c r="M104" t="s">
        <v>66</v>
      </c>
    </row>
    <row r="105" spans="1:13" x14ac:dyDescent="0.25">
      <c r="A105" t="s">
        <v>108</v>
      </c>
      <c r="B105">
        <v>1411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149</v>
      </c>
    </row>
    <row r="109" spans="1:13" x14ac:dyDescent="0.25">
      <c r="M109" t="s">
        <v>60</v>
      </c>
    </row>
    <row r="110" spans="1:13" x14ac:dyDescent="0.25">
      <c r="M110" t="s">
        <v>150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65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65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153</v>
      </c>
    </row>
    <row r="172" spans="13:13" x14ac:dyDescent="0.25">
      <c r="M172" t="s">
        <v>92</v>
      </c>
    </row>
    <row r="173" spans="13:13" x14ac:dyDescent="0.25">
      <c r="M173" t="s">
        <v>60</v>
      </c>
    </row>
    <row r="174" spans="13:13" x14ac:dyDescent="0.25">
      <c r="M174" t="s">
        <v>93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91</v>
      </c>
    </row>
    <row r="183" spans="13:13" x14ac:dyDescent="0.25">
      <c r="M183" t="s">
        <v>66</v>
      </c>
    </row>
    <row r="184" spans="13:13" x14ac:dyDescent="0.25">
      <c r="M184" t="s">
        <v>68</v>
      </c>
    </row>
    <row r="185" spans="13:13" x14ac:dyDescent="0.25">
      <c r="M185" t="s">
        <v>69</v>
      </c>
    </row>
    <row r="186" spans="13:13" x14ac:dyDescent="0.25">
      <c r="M186" t="s">
        <v>61</v>
      </c>
    </row>
    <row r="187" spans="13:13" x14ac:dyDescent="0.25">
      <c r="M187" t="s">
        <v>70</v>
      </c>
    </row>
    <row r="188" spans="13:13" x14ac:dyDescent="0.25">
      <c r="M188" t="s">
        <v>63</v>
      </c>
    </row>
    <row r="189" spans="13:13" x14ac:dyDescent="0.25">
      <c r="M189" t="s">
        <v>64</v>
      </c>
    </row>
    <row r="190" spans="13:13" x14ac:dyDescent="0.25">
      <c r="M190" t="s">
        <v>91</v>
      </c>
    </row>
    <row r="191" spans="13:13" x14ac:dyDescent="0.25">
      <c r="M191" t="s">
        <v>66</v>
      </c>
    </row>
    <row r="192" spans="13:13" x14ac:dyDescent="0.25">
      <c r="M192" t="s">
        <v>68</v>
      </c>
    </row>
    <row r="193" spans="13:13" x14ac:dyDescent="0.25">
      <c r="M193" t="s">
        <v>69</v>
      </c>
    </row>
    <row r="194" spans="13:13" x14ac:dyDescent="0.25">
      <c r="M194" t="s">
        <v>154</v>
      </c>
    </row>
    <row r="195" spans="13:13" x14ac:dyDescent="0.25">
      <c r="M195" t="s">
        <v>79</v>
      </c>
    </row>
    <row r="196" spans="13:13" x14ac:dyDescent="0.25">
      <c r="M196" t="s">
        <v>60</v>
      </c>
    </row>
    <row r="197" spans="13:13" x14ac:dyDescent="0.25">
      <c r="M197" t="s">
        <v>80</v>
      </c>
    </row>
    <row r="198" spans="13:13" x14ac:dyDescent="0.25">
      <c r="M198" t="s">
        <v>61</v>
      </c>
    </row>
    <row r="199" spans="13:13" x14ac:dyDescent="0.25">
      <c r="M199" t="s">
        <v>62</v>
      </c>
    </row>
    <row r="200" spans="13:13" x14ac:dyDescent="0.25">
      <c r="M200" t="s">
        <v>63</v>
      </c>
    </row>
    <row r="201" spans="13:13" x14ac:dyDescent="0.25">
      <c r="M201" t="s">
        <v>64</v>
      </c>
    </row>
    <row r="202" spans="13:13" x14ac:dyDescent="0.25">
      <c r="M202" t="s">
        <v>65</v>
      </c>
    </row>
    <row r="203" spans="13:13" x14ac:dyDescent="0.25">
      <c r="M203" t="s">
        <v>66</v>
      </c>
    </row>
    <row r="204" spans="13:13" x14ac:dyDescent="0.25">
      <c r="M204" t="s">
        <v>64</v>
      </c>
    </row>
    <row r="205" spans="13:13" x14ac:dyDescent="0.25">
      <c r="M205" t="s">
        <v>74</v>
      </c>
    </row>
    <row r="206" spans="13:13" x14ac:dyDescent="0.25">
      <c r="M206" t="s">
        <v>66</v>
      </c>
    </row>
    <row r="207" spans="13:13" x14ac:dyDescent="0.25">
      <c r="M207" t="s">
        <v>68</v>
      </c>
    </row>
    <row r="208" spans="13:13" x14ac:dyDescent="0.25">
      <c r="M208" t="s">
        <v>69</v>
      </c>
    </row>
    <row r="209" spans="13:13" x14ac:dyDescent="0.25">
      <c r="M209" t="s">
        <v>61</v>
      </c>
    </row>
    <row r="210" spans="13:13" x14ac:dyDescent="0.25">
      <c r="M210" t="s">
        <v>70</v>
      </c>
    </row>
    <row r="211" spans="13:13" x14ac:dyDescent="0.25">
      <c r="M211" t="s">
        <v>63</v>
      </c>
    </row>
    <row r="212" spans="13:13" x14ac:dyDescent="0.25">
      <c r="M212" t="s">
        <v>64</v>
      </c>
    </row>
    <row r="213" spans="13:13" x14ac:dyDescent="0.25">
      <c r="M213" t="s">
        <v>74</v>
      </c>
    </row>
    <row r="214" spans="13:13" x14ac:dyDescent="0.25">
      <c r="M214" t="s">
        <v>66</v>
      </c>
    </row>
    <row r="215" spans="13:13" x14ac:dyDescent="0.25">
      <c r="M215" t="s">
        <v>68</v>
      </c>
    </row>
    <row r="216" spans="13:13" x14ac:dyDescent="0.25">
      <c r="M216" t="s">
        <v>69</v>
      </c>
    </row>
    <row r="217" spans="13:13" x14ac:dyDescent="0.25">
      <c r="M217" t="s">
        <v>381</v>
      </c>
    </row>
    <row r="218" spans="13:13" x14ac:dyDescent="0.25">
      <c r="M218" t="s">
        <v>156</v>
      </c>
    </row>
    <row r="219" spans="13:13" x14ac:dyDescent="0.25">
      <c r="M219" t="s">
        <v>60</v>
      </c>
    </row>
    <row r="220" spans="13:13" x14ac:dyDescent="0.25">
      <c r="M220" t="s">
        <v>157</v>
      </c>
    </row>
    <row r="221" spans="13:13" x14ac:dyDescent="0.25">
      <c r="M221" t="s">
        <v>61</v>
      </c>
    </row>
    <row r="222" spans="13:13" x14ac:dyDescent="0.25">
      <c r="M222" t="s">
        <v>62</v>
      </c>
    </row>
    <row r="223" spans="13:13" x14ac:dyDescent="0.25">
      <c r="M223" t="s">
        <v>63</v>
      </c>
    </row>
    <row r="224" spans="13:13" x14ac:dyDescent="0.25">
      <c r="M224" t="s">
        <v>64</v>
      </c>
    </row>
    <row r="225" spans="13:13" x14ac:dyDescent="0.25">
      <c r="M225" t="s">
        <v>65</v>
      </c>
    </row>
    <row r="226" spans="13:13" x14ac:dyDescent="0.25">
      <c r="M226" t="s">
        <v>66</v>
      </c>
    </row>
    <row r="227" spans="13:13" x14ac:dyDescent="0.25">
      <c r="M227" t="s">
        <v>64</v>
      </c>
    </row>
    <row r="228" spans="13:13" x14ac:dyDescent="0.25">
      <c r="M228" t="s">
        <v>158</v>
      </c>
    </row>
    <row r="229" spans="13:13" x14ac:dyDescent="0.25">
      <c r="M229" t="s">
        <v>66</v>
      </c>
    </row>
    <row r="230" spans="13:13" x14ac:dyDescent="0.25">
      <c r="M230" t="s">
        <v>64</v>
      </c>
    </row>
    <row r="231" spans="13:13" x14ac:dyDescent="0.25">
      <c r="M231" t="s">
        <v>158</v>
      </c>
    </row>
    <row r="232" spans="13:13" x14ac:dyDescent="0.25">
      <c r="M232" t="s">
        <v>66</v>
      </c>
    </row>
    <row r="233" spans="13:13" x14ac:dyDescent="0.25">
      <c r="M233" t="s">
        <v>64</v>
      </c>
    </row>
    <row r="234" spans="13:13" x14ac:dyDescent="0.25">
      <c r="M234" t="s">
        <v>65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81</v>
      </c>
    </row>
    <row r="239" spans="13:13" x14ac:dyDescent="0.25">
      <c r="M239" t="s">
        <v>159</v>
      </c>
    </row>
    <row r="240" spans="13:13" x14ac:dyDescent="0.25">
      <c r="M240" t="s">
        <v>382</v>
      </c>
    </row>
    <row r="241" spans="13:13" x14ac:dyDescent="0.25">
      <c r="M241" t="s">
        <v>383</v>
      </c>
    </row>
    <row r="242" spans="13:13" x14ac:dyDescent="0.25">
      <c r="M242" t="s">
        <v>384</v>
      </c>
    </row>
    <row r="243" spans="13:13" x14ac:dyDescent="0.25">
      <c r="M243" t="s">
        <v>385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386</v>
      </c>
    </row>
    <row r="247" spans="13:13" x14ac:dyDescent="0.25">
      <c r="M247" t="s">
        <v>387</v>
      </c>
    </row>
    <row r="248" spans="13:13" x14ac:dyDescent="0.25">
      <c r="M248" t="s">
        <v>160</v>
      </c>
    </row>
    <row r="249" spans="13:13" x14ac:dyDescent="0.25">
      <c r="M249" t="s">
        <v>85</v>
      </c>
    </row>
    <row r="250" spans="13:13" x14ac:dyDescent="0.25">
      <c r="M250" t="s">
        <v>388</v>
      </c>
    </row>
    <row r="251" spans="13:13" x14ac:dyDescent="0.25">
      <c r="M251" t="s">
        <v>389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1D67-CD7B-4EEA-AD06-80F7C576A353}">
  <dimension ref="A1:P251"/>
  <sheetViews>
    <sheetView workbookViewId="0">
      <selection activeCell="K11" sqref="K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1470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365</v>
      </c>
    </row>
    <row r="3" spans="1:16" x14ac:dyDescent="0.25">
      <c r="A3">
        <v>1470</v>
      </c>
      <c r="B3">
        <v>2</v>
      </c>
      <c r="C3">
        <v>7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59396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0.31669999999999998</v>
      </c>
      <c r="G3" s="2">
        <f xml:space="preserve"> F6/100</f>
        <v>0.31</v>
      </c>
      <c r="H3">
        <f xml:space="preserve"> AVERAGE(A2:A100)</f>
        <v>1468.4646464646464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27696</v>
      </c>
      <c r="K3">
        <f xml:space="preserve"> 4+32</f>
        <v>36</v>
      </c>
      <c r="M3" t="s">
        <v>34</v>
      </c>
    </row>
    <row r="4" spans="1:16" x14ac:dyDescent="0.25">
      <c r="A4">
        <v>1468</v>
      </c>
      <c r="B4">
        <v>2</v>
      </c>
      <c r="C4">
        <v>7</v>
      </c>
      <c r="M4" t="s">
        <v>2</v>
      </c>
    </row>
    <row r="5" spans="1:16" ht="20.25" thickBot="1" x14ac:dyDescent="0.35">
      <c r="A5">
        <v>1468</v>
      </c>
      <c r="B5">
        <v>2</v>
      </c>
      <c r="C5">
        <v>7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1470</v>
      </c>
      <c r="B6">
        <v>2</v>
      </c>
      <c r="C6">
        <v>8</v>
      </c>
      <c r="E6" t="s">
        <v>7</v>
      </c>
      <c r="F6">
        <f xml:space="preserve"> COUNTIF(B:B,1)</f>
        <v>31</v>
      </c>
      <c r="M6" t="s">
        <v>4</v>
      </c>
    </row>
    <row r="7" spans="1:16" x14ac:dyDescent="0.25">
      <c r="A7">
        <v>1469</v>
      </c>
      <c r="B7">
        <v>1</v>
      </c>
      <c r="C7">
        <v>1</v>
      </c>
      <c r="E7" t="s">
        <v>6</v>
      </c>
      <c r="F7">
        <f xml:space="preserve"> COUNTIF(B:B,2)</f>
        <v>69</v>
      </c>
      <c r="M7" t="s">
        <v>133</v>
      </c>
    </row>
    <row r="8" spans="1:16" x14ac:dyDescent="0.25">
      <c r="A8">
        <v>1469</v>
      </c>
      <c r="B8">
        <v>2</v>
      </c>
      <c r="C8">
        <v>6</v>
      </c>
      <c r="E8" t="s">
        <v>82</v>
      </c>
      <c r="F8">
        <f xml:space="preserve"> B103</f>
        <v>1469</v>
      </c>
      <c r="M8" t="s">
        <v>5</v>
      </c>
    </row>
    <row r="9" spans="1:16" x14ac:dyDescent="0.25">
      <c r="A9">
        <v>1467</v>
      </c>
      <c r="B9">
        <v>2</v>
      </c>
      <c r="C9">
        <v>3</v>
      </c>
      <c r="E9" t="s">
        <v>83</v>
      </c>
      <c r="F9">
        <f t="shared" ref="F9:F10" si="0" xml:space="preserve"> B104</f>
        <v>1467</v>
      </c>
      <c r="M9" t="s">
        <v>134</v>
      </c>
    </row>
    <row r="10" spans="1:16" x14ac:dyDescent="0.25">
      <c r="A10">
        <v>1467</v>
      </c>
      <c r="B10">
        <v>2</v>
      </c>
      <c r="C10">
        <v>8</v>
      </c>
      <c r="E10" t="s">
        <v>84</v>
      </c>
      <c r="F10">
        <f t="shared" si="0"/>
        <v>1467</v>
      </c>
      <c r="M10" t="s">
        <v>5</v>
      </c>
    </row>
    <row r="11" spans="1:16" x14ac:dyDescent="0.25">
      <c r="A11">
        <v>1469</v>
      </c>
      <c r="B11">
        <v>1</v>
      </c>
      <c r="C11">
        <v>1</v>
      </c>
      <c r="M11" t="s">
        <v>135</v>
      </c>
    </row>
    <row r="12" spans="1:16" x14ac:dyDescent="0.25">
      <c r="A12">
        <v>1469</v>
      </c>
      <c r="B12">
        <v>2</v>
      </c>
      <c r="C12">
        <v>6</v>
      </c>
      <c r="M12" t="s">
        <v>5</v>
      </c>
    </row>
    <row r="13" spans="1:16" x14ac:dyDescent="0.25">
      <c r="A13">
        <v>1470</v>
      </c>
      <c r="B13">
        <v>2</v>
      </c>
      <c r="C13">
        <v>8</v>
      </c>
      <c r="M13" t="s">
        <v>366</v>
      </c>
    </row>
    <row r="14" spans="1:16" x14ac:dyDescent="0.25">
      <c r="A14">
        <v>1468</v>
      </c>
      <c r="B14">
        <v>2</v>
      </c>
      <c r="C14">
        <v>8</v>
      </c>
      <c r="M14" t="s">
        <v>367</v>
      </c>
    </row>
    <row r="15" spans="1:16" x14ac:dyDescent="0.25">
      <c r="A15">
        <v>1468</v>
      </c>
      <c r="B15">
        <v>1</v>
      </c>
      <c r="C15">
        <v>3</v>
      </c>
      <c r="M15" t="s">
        <v>5</v>
      </c>
    </row>
    <row r="16" spans="1:16" x14ac:dyDescent="0.25">
      <c r="A16">
        <v>1469</v>
      </c>
      <c r="B16">
        <v>1</v>
      </c>
      <c r="C16">
        <v>3</v>
      </c>
      <c r="M16" t="s">
        <v>193</v>
      </c>
    </row>
    <row r="17" spans="1:13" x14ac:dyDescent="0.25">
      <c r="A17">
        <v>1469</v>
      </c>
      <c r="B17">
        <v>2</v>
      </c>
      <c r="C17">
        <v>8</v>
      </c>
      <c r="M17" t="s">
        <v>5</v>
      </c>
    </row>
    <row r="18" spans="1:13" x14ac:dyDescent="0.25">
      <c r="A18">
        <v>1469</v>
      </c>
      <c r="B18">
        <v>2</v>
      </c>
      <c r="C18">
        <v>3</v>
      </c>
      <c r="M18" t="s">
        <v>194</v>
      </c>
    </row>
    <row r="19" spans="1:13" x14ac:dyDescent="0.25">
      <c r="A19">
        <v>1468</v>
      </c>
      <c r="B19">
        <v>2</v>
      </c>
      <c r="C19">
        <v>6</v>
      </c>
      <c r="M19" t="s">
        <v>5</v>
      </c>
    </row>
    <row r="20" spans="1:13" x14ac:dyDescent="0.25">
      <c r="A20">
        <v>1468</v>
      </c>
      <c r="B20">
        <v>2</v>
      </c>
      <c r="C20">
        <v>3</v>
      </c>
      <c r="M20" t="s">
        <v>140</v>
      </c>
    </row>
    <row r="21" spans="1:13" x14ac:dyDescent="0.25">
      <c r="A21">
        <v>1467</v>
      </c>
      <c r="B21">
        <v>2</v>
      </c>
      <c r="C21">
        <v>3</v>
      </c>
      <c r="M21" t="s">
        <v>5</v>
      </c>
    </row>
    <row r="22" spans="1:13" x14ac:dyDescent="0.25">
      <c r="A22">
        <v>1467</v>
      </c>
      <c r="B22">
        <v>2</v>
      </c>
      <c r="C22">
        <v>3</v>
      </c>
      <c r="M22" t="s">
        <v>4</v>
      </c>
    </row>
    <row r="23" spans="1:13" x14ac:dyDescent="0.25">
      <c r="A23">
        <v>1469</v>
      </c>
      <c r="B23">
        <v>2</v>
      </c>
      <c r="C23">
        <v>5</v>
      </c>
      <c r="M23" t="s">
        <v>195</v>
      </c>
    </row>
    <row r="24" spans="1:13" x14ac:dyDescent="0.25">
      <c r="A24">
        <v>1468</v>
      </c>
      <c r="B24">
        <v>1</v>
      </c>
      <c r="C24">
        <v>3</v>
      </c>
      <c r="M24" t="s">
        <v>196</v>
      </c>
    </row>
    <row r="25" spans="1:13" x14ac:dyDescent="0.25">
      <c r="A25">
        <v>1468</v>
      </c>
      <c r="B25">
        <v>1</v>
      </c>
      <c r="C25">
        <v>3</v>
      </c>
      <c r="M25" t="s">
        <v>3</v>
      </c>
    </row>
    <row r="26" spans="1:13" x14ac:dyDescent="0.25">
      <c r="A26">
        <v>1468</v>
      </c>
      <c r="B26">
        <v>1</v>
      </c>
      <c r="C26">
        <v>3</v>
      </c>
      <c r="M26" t="s">
        <v>2</v>
      </c>
    </row>
    <row r="27" spans="1:13" x14ac:dyDescent="0.25">
      <c r="A27">
        <v>1469</v>
      </c>
      <c r="B27">
        <v>1</v>
      </c>
      <c r="C27">
        <v>3</v>
      </c>
      <c r="M27" t="s">
        <v>35</v>
      </c>
    </row>
    <row r="28" spans="1:13" x14ac:dyDescent="0.25">
      <c r="A28">
        <v>1469</v>
      </c>
      <c r="B28">
        <v>2</v>
      </c>
      <c r="C28">
        <v>3</v>
      </c>
      <c r="M28" t="s">
        <v>143</v>
      </c>
    </row>
    <row r="29" spans="1:13" x14ac:dyDescent="0.25">
      <c r="A29">
        <v>1468</v>
      </c>
      <c r="B29">
        <v>2</v>
      </c>
      <c r="C29">
        <v>7</v>
      </c>
      <c r="M29" t="s">
        <v>36</v>
      </c>
    </row>
    <row r="30" spans="1:13" x14ac:dyDescent="0.25">
      <c r="A30">
        <v>1468</v>
      </c>
      <c r="B30">
        <v>1</v>
      </c>
      <c r="C30">
        <v>3</v>
      </c>
      <c r="M30" t="s">
        <v>37</v>
      </c>
    </row>
    <row r="31" spans="1:13" x14ac:dyDescent="0.25">
      <c r="A31">
        <v>1467</v>
      </c>
      <c r="B31">
        <v>2</v>
      </c>
      <c r="C31">
        <v>3</v>
      </c>
      <c r="M31" t="s">
        <v>38</v>
      </c>
    </row>
    <row r="32" spans="1:13" x14ac:dyDescent="0.25">
      <c r="A32">
        <v>1469</v>
      </c>
      <c r="B32">
        <v>2</v>
      </c>
      <c r="C32">
        <v>3</v>
      </c>
      <c r="M32" t="s">
        <v>39</v>
      </c>
    </row>
    <row r="33" spans="1:13" x14ac:dyDescent="0.25">
      <c r="A33">
        <v>1470</v>
      </c>
      <c r="B33">
        <v>2</v>
      </c>
      <c r="C33">
        <v>7</v>
      </c>
      <c r="M33" t="s">
        <v>40</v>
      </c>
    </row>
    <row r="34" spans="1:13" x14ac:dyDescent="0.25">
      <c r="A34">
        <v>1468</v>
      </c>
      <c r="B34">
        <v>2</v>
      </c>
      <c r="C34">
        <v>8</v>
      </c>
      <c r="M34" t="s">
        <v>41</v>
      </c>
    </row>
    <row r="35" spans="1:13" x14ac:dyDescent="0.25">
      <c r="A35">
        <v>1468</v>
      </c>
      <c r="B35">
        <v>2</v>
      </c>
      <c r="C35">
        <v>3</v>
      </c>
      <c r="M35" t="s">
        <v>42</v>
      </c>
    </row>
    <row r="36" spans="1:13" x14ac:dyDescent="0.25">
      <c r="A36">
        <v>1468</v>
      </c>
      <c r="B36">
        <v>1</v>
      </c>
      <c r="C36">
        <v>6</v>
      </c>
      <c r="M36" t="s">
        <v>43</v>
      </c>
    </row>
    <row r="37" spans="1:13" x14ac:dyDescent="0.25">
      <c r="A37">
        <v>1468</v>
      </c>
      <c r="B37">
        <v>2</v>
      </c>
      <c r="C37">
        <v>3</v>
      </c>
      <c r="M37" t="s">
        <v>44</v>
      </c>
    </row>
    <row r="38" spans="1:13" x14ac:dyDescent="0.25">
      <c r="A38">
        <v>1470</v>
      </c>
      <c r="B38">
        <v>2</v>
      </c>
      <c r="C38">
        <v>3</v>
      </c>
      <c r="M38" t="s">
        <v>45</v>
      </c>
    </row>
    <row r="39" spans="1:13" x14ac:dyDescent="0.25">
      <c r="A39">
        <v>1468</v>
      </c>
      <c r="B39">
        <v>2</v>
      </c>
      <c r="C39">
        <v>7</v>
      </c>
      <c r="M39" t="s">
        <v>46</v>
      </c>
    </row>
    <row r="40" spans="1:13" x14ac:dyDescent="0.25">
      <c r="A40">
        <v>1468</v>
      </c>
      <c r="B40">
        <v>2</v>
      </c>
      <c r="C40">
        <v>3</v>
      </c>
      <c r="M40" t="s">
        <v>47</v>
      </c>
    </row>
    <row r="41" spans="1:13" x14ac:dyDescent="0.25">
      <c r="A41">
        <v>1468</v>
      </c>
      <c r="B41">
        <v>2</v>
      </c>
      <c r="C41">
        <v>7</v>
      </c>
      <c r="M41" t="s">
        <v>48</v>
      </c>
    </row>
    <row r="42" spans="1:13" x14ac:dyDescent="0.25">
      <c r="A42">
        <v>1469</v>
      </c>
      <c r="B42">
        <v>1</v>
      </c>
      <c r="C42">
        <v>8</v>
      </c>
      <c r="M42" t="s">
        <v>144</v>
      </c>
    </row>
    <row r="43" spans="1:13" x14ac:dyDescent="0.25">
      <c r="A43">
        <v>1469</v>
      </c>
      <c r="B43">
        <v>2</v>
      </c>
      <c r="C43">
        <v>3</v>
      </c>
      <c r="M43" t="s">
        <v>49</v>
      </c>
    </row>
    <row r="44" spans="1:13" x14ac:dyDescent="0.25">
      <c r="A44">
        <v>1467</v>
      </c>
      <c r="B44">
        <v>2</v>
      </c>
      <c r="C44">
        <v>5</v>
      </c>
      <c r="M44" t="s">
        <v>50</v>
      </c>
    </row>
    <row r="45" spans="1:13" x14ac:dyDescent="0.25">
      <c r="A45">
        <v>1467</v>
      </c>
      <c r="B45">
        <v>2</v>
      </c>
      <c r="C45">
        <v>3</v>
      </c>
      <c r="M45" t="s">
        <v>51</v>
      </c>
    </row>
    <row r="46" spans="1:13" x14ac:dyDescent="0.25">
      <c r="A46">
        <v>1468</v>
      </c>
      <c r="B46">
        <v>1</v>
      </c>
      <c r="C46">
        <v>6</v>
      </c>
      <c r="M46" t="s">
        <v>52</v>
      </c>
    </row>
    <row r="47" spans="1:13" x14ac:dyDescent="0.25">
      <c r="A47">
        <v>1469</v>
      </c>
      <c r="B47">
        <v>2</v>
      </c>
      <c r="C47">
        <v>7</v>
      </c>
      <c r="M47" t="s">
        <v>53</v>
      </c>
    </row>
    <row r="48" spans="1:13" x14ac:dyDescent="0.25">
      <c r="A48">
        <v>1469</v>
      </c>
      <c r="B48">
        <v>2</v>
      </c>
      <c r="C48">
        <v>6</v>
      </c>
      <c r="M48" t="s">
        <v>54</v>
      </c>
    </row>
    <row r="49" spans="1:13" x14ac:dyDescent="0.25">
      <c r="A49">
        <v>1468</v>
      </c>
      <c r="B49">
        <v>2</v>
      </c>
      <c r="C49">
        <v>7</v>
      </c>
      <c r="M49" t="s">
        <v>55</v>
      </c>
    </row>
    <row r="50" spans="1:13" x14ac:dyDescent="0.25">
      <c r="A50">
        <v>1468</v>
      </c>
      <c r="B50">
        <v>2</v>
      </c>
      <c r="C50">
        <v>7</v>
      </c>
      <c r="M50" t="s">
        <v>56</v>
      </c>
    </row>
    <row r="51" spans="1:13" x14ac:dyDescent="0.25">
      <c r="A51">
        <v>1468</v>
      </c>
      <c r="B51">
        <v>1</v>
      </c>
      <c r="C51">
        <v>6</v>
      </c>
      <c r="M51" t="s">
        <v>57</v>
      </c>
    </row>
    <row r="52" spans="1:13" x14ac:dyDescent="0.25">
      <c r="A52">
        <v>1469</v>
      </c>
      <c r="B52">
        <v>2</v>
      </c>
      <c r="C52">
        <v>7</v>
      </c>
      <c r="M52" t="s">
        <v>197</v>
      </c>
    </row>
    <row r="53" spans="1:13" x14ac:dyDescent="0.25">
      <c r="A53">
        <v>1469</v>
      </c>
      <c r="B53">
        <v>2</v>
      </c>
      <c r="C53">
        <v>7</v>
      </c>
      <c r="M53" t="s">
        <v>58</v>
      </c>
    </row>
    <row r="54" spans="1:13" x14ac:dyDescent="0.25">
      <c r="A54">
        <v>1468</v>
      </c>
      <c r="B54">
        <v>1</v>
      </c>
      <c r="C54">
        <v>7</v>
      </c>
      <c r="M54" t="s">
        <v>59</v>
      </c>
    </row>
    <row r="55" spans="1:13" x14ac:dyDescent="0.25">
      <c r="A55">
        <v>1468</v>
      </c>
      <c r="B55">
        <v>2</v>
      </c>
      <c r="C55">
        <v>7</v>
      </c>
      <c r="M55" t="s">
        <v>146</v>
      </c>
    </row>
    <row r="56" spans="1:13" x14ac:dyDescent="0.25">
      <c r="A56">
        <v>1468</v>
      </c>
      <c r="B56">
        <v>2</v>
      </c>
      <c r="C56">
        <v>7</v>
      </c>
      <c r="M56" t="s">
        <v>98</v>
      </c>
    </row>
    <row r="57" spans="1:13" x14ac:dyDescent="0.25">
      <c r="A57">
        <v>1469</v>
      </c>
      <c r="B57">
        <v>2</v>
      </c>
      <c r="C57">
        <v>3</v>
      </c>
      <c r="M57" t="s">
        <v>60</v>
      </c>
    </row>
    <row r="58" spans="1:13" x14ac:dyDescent="0.25">
      <c r="A58">
        <v>1469</v>
      </c>
      <c r="B58">
        <v>2</v>
      </c>
      <c r="C58">
        <v>6</v>
      </c>
      <c r="M58" t="s">
        <v>99</v>
      </c>
    </row>
    <row r="59" spans="1:13" x14ac:dyDescent="0.25">
      <c r="A59">
        <v>1468</v>
      </c>
      <c r="B59">
        <v>2</v>
      </c>
      <c r="C59">
        <v>3</v>
      </c>
      <c r="M59" t="s">
        <v>61</v>
      </c>
    </row>
    <row r="60" spans="1:13" x14ac:dyDescent="0.25">
      <c r="A60">
        <v>1467</v>
      </c>
      <c r="B60">
        <v>2</v>
      </c>
      <c r="C60">
        <v>7</v>
      </c>
      <c r="M60" t="s">
        <v>62</v>
      </c>
    </row>
    <row r="61" spans="1:13" x14ac:dyDescent="0.25">
      <c r="A61">
        <v>1468</v>
      </c>
      <c r="B61">
        <v>2</v>
      </c>
      <c r="C61">
        <v>7</v>
      </c>
      <c r="M61" t="s">
        <v>63</v>
      </c>
    </row>
    <row r="62" spans="1:13" x14ac:dyDescent="0.25">
      <c r="A62">
        <v>1469</v>
      </c>
      <c r="B62">
        <v>2</v>
      </c>
      <c r="C62">
        <v>3</v>
      </c>
      <c r="M62" t="s">
        <v>64</v>
      </c>
    </row>
    <row r="63" spans="1:13" x14ac:dyDescent="0.25">
      <c r="A63">
        <v>1469</v>
      </c>
      <c r="B63">
        <v>1</v>
      </c>
      <c r="C63">
        <v>3</v>
      </c>
      <c r="M63" t="s">
        <v>65</v>
      </c>
    </row>
    <row r="64" spans="1:13" x14ac:dyDescent="0.25">
      <c r="A64">
        <v>1470</v>
      </c>
      <c r="B64">
        <v>2</v>
      </c>
      <c r="C64">
        <v>7</v>
      </c>
      <c r="M64" t="s">
        <v>66</v>
      </c>
    </row>
    <row r="65" spans="1:13" x14ac:dyDescent="0.25">
      <c r="A65">
        <v>1468</v>
      </c>
      <c r="B65">
        <v>2</v>
      </c>
      <c r="C65">
        <v>3</v>
      </c>
      <c r="M65" t="s">
        <v>64</v>
      </c>
    </row>
    <row r="66" spans="1:13" x14ac:dyDescent="0.25">
      <c r="A66">
        <v>1468</v>
      </c>
      <c r="B66">
        <v>2</v>
      </c>
      <c r="C66">
        <v>6</v>
      </c>
      <c r="M66" t="s">
        <v>67</v>
      </c>
    </row>
    <row r="67" spans="1:13" x14ac:dyDescent="0.25">
      <c r="A67">
        <v>1469</v>
      </c>
      <c r="B67">
        <v>2</v>
      </c>
      <c r="C67">
        <v>7</v>
      </c>
      <c r="M67" t="s">
        <v>66</v>
      </c>
    </row>
    <row r="68" spans="1:13" x14ac:dyDescent="0.25">
      <c r="A68">
        <v>1469</v>
      </c>
      <c r="B68">
        <v>2</v>
      </c>
      <c r="C68">
        <v>7</v>
      </c>
      <c r="M68" t="s">
        <v>68</v>
      </c>
    </row>
    <row r="69" spans="1:13" x14ac:dyDescent="0.25">
      <c r="A69">
        <v>1469</v>
      </c>
      <c r="B69">
        <v>2</v>
      </c>
      <c r="C69">
        <v>6</v>
      </c>
      <c r="M69" t="s">
        <v>69</v>
      </c>
    </row>
    <row r="70" spans="1:13" x14ac:dyDescent="0.25">
      <c r="A70">
        <v>1467</v>
      </c>
      <c r="B70">
        <v>2</v>
      </c>
      <c r="C70">
        <v>7</v>
      </c>
      <c r="M70" t="s">
        <v>61</v>
      </c>
    </row>
    <row r="71" spans="1:13" x14ac:dyDescent="0.25">
      <c r="A71">
        <v>1468</v>
      </c>
      <c r="B71">
        <v>2</v>
      </c>
      <c r="C71">
        <v>3</v>
      </c>
      <c r="M71" t="s">
        <v>70</v>
      </c>
    </row>
    <row r="72" spans="1:13" x14ac:dyDescent="0.25">
      <c r="A72">
        <v>1469</v>
      </c>
      <c r="B72">
        <v>1</v>
      </c>
      <c r="C72">
        <v>8</v>
      </c>
      <c r="M72" t="s">
        <v>63</v>
      </c>
    </row>
    <row r="73" spans="1:13" x14ac:dyDescent="0.25">
      <c r="A73">
        <v>1469</v>
      </c>
      <c r="B73">
        <v>1</v>
      </c>
      <c r="C73">
        <v>6</v>
      </c>
      <c r="M73" t="s">
        <v>64</v>
      </c>
    </row>
    <row r="74" spans="1:13" x14ac:dyDescent="0.25">
      <c r="A74">
        <v>1469</v>
      </c>
      <c r="B74">
        <v>2</v>
      </c>
      <c r="C74">
        <v>7</v>
      </c>
      <c r="M74" t="s">
        <v>67</v>
      </c>
    </row>
    <row r="75" spans="1:13" x14ac:dyDescent="0.25">
      <c r="A75">
        <v>1467</v>
      </c>
      <c r="B75">
        <v>1</v>
      </c>
      <c r="C75">
        <v>6</v>
      </c>
      <c r="M75" t="s">
        <v>66</v>
      </c>
    </row>
    <row r="76" spans="1:13" x14ac:dyDescent="0.25">
      <c r="A76">
        <v>1468</v>
      </c>
      <c r="B76">
        <v>2</v>
      </c>
      <c r="C76">
        <v>7</v>
      </c>
      <c r="M76" t="s">
        <v>64</v>
      </c>
    </row>
    <row r="77" spans="1:13" x14ac:dyDescent="0.25">
      <c r="A77">
        <v>1469</v>
      </c>
      <c r="B77">
        <v>2</v>
      </c>
      <c r="C77">
        <v>7</v>
      </c>
      <c r="M77" t="s">
        <v>91</v>
      </c>
    </row>
    <row r="78" spans="1:13" x14ac:dyDescent="0.25">
      <c r="A78">
        <v>1468</v>
      </c>
      <c r="B78">
        <v>1</v>
      </c>
      <c r="C78">
        <v>6</v>
      </c>
      <c r="M78" t="s">
        <v>66</v>
      </c>
    </row>
    <row r="79" spans="1:13" x14ac:dyDescent="0.25">
      <c r="A79">
        <v>1469</v>
      </c>
      <c r="B79">
        <v>2</v>
      </c>
      <c r="C79">
        <v>6</v>
      </c>
      <c r="M79" t="s">
        <v>68</v>
      </c>
    </row>
    <row r="80" spans="1:13" x14ac:dyDescent="0.25">
      <c r="A80">
        <v>1468</v>
      </c>
      <c r="B80">
        <v>1</v>
      </c>
      <c r="C80">
        <v>7</v>
      </c>
      <c r="M80" t="s">
        <v>69</v>
      </c>
    </row>
    <row r="81" spans="1:13" x14ac:dyDescent="0.25">
      <c r="A81">
        <v>1468</v>
      </c>
      <c r="B81">
        <v>1</v>
      </c>
      <c r="C81">
        <v>7</v>
      </c>
      <c r="M81" t="s">
        <v>147</v>
      </c>
    </row>
    <row r="82" spans="1:13" x14ac:dyDescent="0.25">
      <c r="A82">
        <v>1469</v>
      </c>
      <c r="B82">
        <v>1</v>
      </c>
      <c r="C82">
        <v>7</v>
      </c>
      <c r="M82" t="s">
        <v>72</v>
      </c>
    </row>
    <row r="83" spans="1:13" x14ac:dyDescent="0.25">
      <c r="A83">
        <v>1470</v>
      </c>
      <c r="B83">
        <v>1</v>
      </c>
      <c r="C83">
        <v>7</v>
      </c>
      <c r="M83" t="s">
        <v>60</v>
      </c>
    </row>
    <row r="84" spans="1:13" x14ac:dyDescent="0.25">
      <c r="A84">
        <v>1470</v>
      </c>
      <c r="B84">
        <v>1</v>
      </c>
      <c r="C84">
        <v>7</v>
      </c>
      <c r="M84" t="s">
        <v>73</v>
      </c>
    </row>
    <row r="85" spans="1:13" x14ac:dyDescent="0.25">
      <c r="A85">
        <v>1468</v>
      </c>
      <c r="B85">
        <v>1</v>
      </c>
      <c r="C85">
        <v>7</v>
      </c>
      <c r="M85" t="s">
        <v>61</v>
      </c>
    </row>
    <row r="86" spans="1:13" x14ac:dyDescent="0.25">
      <c r="A86">
        <v>1468</v>
      </c>
      <c r="B86">
        <v>1</v>
      </c>
      <c r="C86">
        <v>7</v>
      </c>
      <c r="M86" t="s">
        <v>62</v>
      </c>
    </row>
    <row r="87" spans="1:13" x14ac:dyDescent="0.25">
      <c r="A87">
        <v>1468</v>
      </c>
      <c r="B87">
        <v>1</v>
      </c>
      <c r="C87">
        <v>6</v>
      </c>
      <c r="M87" t="s">
        <v>63</v>
      </c>
    </row>
    <row r="88" spans="1:13" x14ac:dyDescent="0.25">
      <c r="A88">
        <v>1470</v>
      </c>
      <c r="B88">
        <v>1</v>
      </c>
      <c r="C88">
        <v>5</v>
      </c>
      <c r="M88" t="s">
        <v>64</v>
      </c>
    </row>
    <row r="89" spans="1:13" x14ac:dyDescent="0.25">
      <c r="A89">
        <v>1469</v>
      </c>
      <c r="B89">
        <v>2</v>
      </c>
      <c r="C89">
        <v>7</v>
      </c>
      <c r="M89" t="s">
        <v>65</v>
      </c>
    </row>
    <row r="90" spans="1:13" x14ac:dyDescent="0.25">
      <c r="A90">
        <v>1468</v>
      </c>
      <c r="B90">
        <v>2</v>
      </c>
      <c r="C90">
        <v>7</v>
      </c>
      <c r="M90" t="s">
        <v>66</v>
      </c>
    </row>
    <row r="91" spans="1:13" x14ac:dyDescent="0.25">
      <c r="A91">
        <v>1468</v>
      </c>
      <c r="B91">
        <v>1</v>
      </c>
      <c r="C91">
        <v>3</v>
      </c>
      <c r="M91" t="s">
        <v>64</v>
      </c>
    </row>
    <row r="92" spans="1:13" x14ac:dyDescent="0.25">
      <c r="A92">
        <v>1468</v>
      </c>
      <c r="B92">
        <v>2</v>
      </c>
      <c r="C92">
        <v>3</v>
      </c>
      <c r="M92" t="s">
        <v>71</v>
      </c>
    </row>
    <row r="93" spans="1:13" x14ac:dyDescent="0.25">
      <c r="A93">
        <v>1469</v>
      </c>
      <c r="B93">
        <v>2</v>
      </c>
      <c r="C93">
        <v>3</v>
      </c>
      <c r="M93" t="s">
        <v>66</v>
      </c>
    </row>
    <row r="94" spans="1:13" x14ac:dyDescent="0.25">
      <c r="A94">
        <v>1469</v>
      </c>
      <c r="B94">
        <v>2</v>
      </c>
      <c r="C94">
        <v>3</v>
      </c>
      <c r="M94" t="s">
        <v>68</v>
      </c>
    </row>
    <row r="95" spans="1:13" x14ac:dyDescent="0.25">
      <c r="A95">
        <v>1468</v>
      </c>
      <c r="B95">
        <v>1</v>
      </c>
      <c r="C95">
        <v>8</v>
      </c>
      <c r="M95" t="s">
        <v>69</v>
      </c>
    </row>
    <row r="96" spans="1:13" x14ac:dyDescent="0.25">
      <c r="A96">
        <v>1469</v>
      </c>
      <c r="B96">
        <v>2</v>
      </c>
      <c r="C96">
        <v>5</v>
      </c>
      <c r="M96" t="s">
        <v>61</v>
      </c>
    </row>
    <row r="97" spans="1:13" x14ac:dyDescent="0.25">
      <c r="A97">
        <v>1467</v>
      </c>
      <c r="B97">
        <v>1</v>
      </c>
      <c r="C97">
        <v>7</v>
      </c>
      <c r="M97" t="s">
        <v>70</v>
      </c>
    </row>
    <row r="98" spans="1:13" x14ac:dyDescent="0.25">
      <c r="A98">
        <v>1470</v>
      </c>
      <c r="B98">
        <v>2</v>
      </c>
      <c r="C98">
        <v>7</v>
      </c>
      <c r="M98" t="s">
        <v>63</v>
      </c>
    </row>
    <row r="99" spans="1:13" x14ac:dyDescent="0.25">
      <c r="A99">
        <v>1469</v>
      </c>
      <c r="B99">
        <v>2</v>
      </c>
      <c r="C99">
        <v>7</v>
      </c>
      <c r="M99" t="s">
        <v>64</v>
      </c>
    </row>
    <row r="100" spans="1:13" x14ac:dyDescent="0.25">
      <c r="A100">
        <v>1468</v>
      </c>
      <c r="B100">
        <v>2</v>
      </c>
      <c r="C100">
        <v>7</v>
      </c>
      <c r="M100" t="s">
        <v>71</v>
      </c>
    </row>
    <row r="101" spans="1:13" x14ac:dyDescent="0.25">
      <c r="A101">
        <v>1468</v>
      </c>
      <c r="B101">
        <v>2</v>
      </c>
      <c r="C101">
        <v>7</v>
      </c>
      <c r="M101" t="s">
        <v>66</v>
      </c>
    </row>
    <row r="102" spans="1:13" x14ac:dyDescent="0.25">
      <c r="A102" t="s">
        <v>104</v>
      </c>
      <c r="B102">
        <v>31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1469</v>
      </c>
      <c r="C103" t="s">
        <v>86</v>
      </c>
      <c r="M103" t="s">
        <v>74</v>
      </c>
    </row>
    <row r="104" spans="1:13" x14ac:dyDescent="0.25">
      <c r="A104" t="s">
        <v>107</v>
      </c>
      <c r="B104">
        <v>1467</v>
      </c>
      <c r="C104" t="s">
        <v>86</v>
      </c>
      <c r="M104" t="s">
        <v>66</v>
      </c>
    </row>
    <row r="105" spans="1:13" x14ac:dyDescent="0.25">
      <c r="A105" t="s">
        <v>108</v>
      </c>
      <c r="B105">
        <v>1467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198</v>
      </c>
    </row>
    <row r="109" spans="1:13" x14ac:dyDescent="0.25">
      <c r="M109" t="s">
        <v>60</v>
      </c>
    </row>
    <row r="110" spans="1:13" x14ac:dyDescent="0.25">
      <c r="M110" t="s">
        <v>199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200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200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368</v>
      </c>
    </row>
    <row r="172" spans="13:13" x14ac:dyDescent="0.25">
      <c r="M172" t="s">
        <v>201</v>
      </c>
    </row>
    <row r="173" spans="13:13" x14ac:dyDescent="0.25">
      <c r="M173" t="s">
        <v>60</v>
      </c>
    </row>
    <row r="174" spans="13:13" x14ac:dyDescent="0.25">
      <c r="M174" t="s">
        <v>202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158</v>
      </c>
    </row>
    <row r="183" spans="13:13" x14ac:dyDescent="0.25">
      <c r="M183" t="s">
        <v>66</v>
      </c>
    </row>
    <row r="184" spans="13:13" x14ac:dyDescent="0.25">
      <c r="M184" t="s">
        <v>64</v>
      </c>
    </row>
    <row r="185" spans="13:13" x14ac:dyDescent="0.25">
      <c r="M185" t="s">
        <v>158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65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153</v>
      </c>
    </row>
    <row r="193" spans="13:13" x14ac:dyDescent="0.25">
      <c r="M193" t="s">
        <v>92</v>
      </c>
    </row>
    <row r="194" spans="13:13" x14ac:dyDescent="0.25">
      <c r="M194" t="s">
        <v>60</v>
      </c>
    </row>
    <row r="195" spans="13:13" x14ac:dyDescent="0.25">
      <c r="M195" t="s">
        <v>93</v>
      </c>
    </row>
    <row r="196" spans="13:13" x14ac:dyDescent="0.25">
      <c r="M196" t="s">
        <v>61</v>
      </c>
    </row>
    <row r="197" spans="13:13" x14ac:dyDescent="0.25">
      <c r="M197" t="s">
        <v>62</v>
      </c>
    </row>
    <row r="198" spans="13:13" x14ac:dyDescent="0.25">
      <c r="M198" t="s">
        <v>63</v>
      </c>
    </row>
    <row r="199" spans="13:13" x14ac:dyDescent="0.25">
      <c r="M199" t="s">
        <v>64</v>
      </c>
    </row>
    <row r="200" spans="13:13" x14ac:dyDescent="0.25">
      <c r="M200" t="s">
        <v>65</v>
      </c>
    </row>
    <row r="201" spans="13:13" x14ac:dyDescent="0.25">
      <c r="M201" t="s">
        <v>66</v>
      </c>
    </row>
    <row r="202" spans="13:13" x14ac:dyDescent="0.25">
      <c r="M202" t="s">
        <v>64</v>
      </c>
    </row>
    <row r="203" spans="13:13" x14ac:dyDescent="0.25">
      <c r="M203" t="s">
        <v>91</v>
      </c>
    </row>
    <row r="204" spans="13:13" x14ac:dyDescent="0.25">
      <c r="M204" t="s">
        <v>66</v>
      </c>
    </row>
    <row r="205" spans="13:13" x14ac:dyDescent="0.25">
      <c r="M205" t="s">
        <v>68</v>
      </c>
    </row>
    <row r="206" spans="13:13" x14ac:dyDescent="0.25">
      <c r="M206" t="s">
        <v>69</v>
      </c>
    </row>
    <row r="207" spans="13:13" x14ac:dyDescent="0.25">
      <c r="M207" t="s">
        <v>61</v>
      </c>
    </row>
    <row r="208" spans="13:13" x14ac:dyDescent="0.25">
      <c r="M208" t="s">
        <v>70</v>
      </c>
    </row>
    <row r="209" spans="13:13" x14ac:dyDescent="0.25">
      <c r="M209" t="s">
        <v>63</v>
      </c>
    </row>
    <row r="210" spans="13:13" x14ac:dyDescent="0.25">
      <c r="M210" t="s">
        <v>64</v>
      </c>
    </row>
    <row r="211" spans="13:13" x14ac:dyDescent="0.25">
      <c r="M211" t="s">
        <v>91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154</v>
      </c>
    </row>
    <row r="216" spans="13:13" x14ac:dyDescent="0.25">
      <c r="M216" t="s">
        <v>79</v>
      </c>
    </row>
    <row r="217" spans="13:13" x14ac:dyDescent="0.25">
      <c r="M217" t="s">
        <v>60</v>
      </c>
    </row>
    <row r="218" spans="13:13" x14ac:dyDescent="0.25">
      <c r="M218" t="s">
        <v>80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74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74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81</v>
      </c>
    </row>
    <row r="239" spans="13:13" x14ac:dyDescent="0.25">
      <c r="M239" t="s">
        <v>203</v>
      </c>
    </row>
    <row r="240" spans="13:13" x14ac:dyDescent="0.25">
      <c r="M240" t="s">
        <v>369</v>
      </c>
    </row>
    <row r="241" spans="13:13" x14ac:dyDescent="0.25">
      <c r="M241" t="s">
        <v>370</v>
      </c>
    </row>
    <row r="242" spans="13:13" x14ac:dyDescent="0.25">
      <c r="M242" t="s">
        <v>371</v>
      </c>
    </row>
    <row r="243" spans="13:13" x14ac:dyDescent="0.25">
      <c r="M243" t="s">
        <v>372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373</v>
      </c>
    </row>
    <row r="247" spans="13:13" x14ac:dyDescent="0.25">
      <c r="M247" t="s">
        <v>374</v>
      </c>
    </row>
    <row r="248" spans="13:13" x14ac:dyDescent="0.25">
      <c r="M248" t="s">
        <v>210</v>
      </c>
    </row>
    <row r="249" spans="13:13" x14ac:dyDescent="0.25">
      <c r="M249" t="s">
        <v>85</v>
      </c>
    </row>
    <row r="250" spans="13:13" x14ac:dyDescent="0.25">
      <c r="M250" t="s">
        <v>211</v>
      </c>
    </row>
    <row r="251" spans="13:13" x14ac:dyDescent="0.25">
      <c r="M251" t="s">
        <v>375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160A-63ED-4FD1-AFCE-909D9B45C1AF}">
  <dimension ref="A1:P297"/>
  <sheetViews>
    <sheetView workbookViewId="0">
      <selection activeCell="B32" sqref="B3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1441</v>
      </c>
      <c r="B2">
        <v>2</v>
      </c>
      <c r="C2">
        <v>1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342</v>
      </c>
    </row>
    <row r="3" spans="1:16" x14ac:dyDescent="0.25">
      <c r="A3">
        <v>1440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57920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0.1135</v>
      </c>
      <c r="G3" s="2">
        <f xml:space="preserve"> F6/100</f>
        <v>0.09</v>
      </c>
      <c r="H3">
        <f xml:space="preserve"> AVERAGE(A2:A100)</f>
        <v>1440.2929292929293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13535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27056</v>
      </c>
      <c r="K3">
        <f xml:space="preserve"> 4+32</f>
        <v>36</v>
      </c>
      <c r="M3" t="s">
        <v>34</v>
      </c>
    </row>
    <row r="4" spans="1:16" x14ac:dyDescent="0.25">
      <c r="A4">
        <v>1440</v>
      </c>
      <c r="B4">
        <v>2</v>
      </c>
      <c r="C4">
        <v>1</v>
      </c>
      <c r="M4" t="s">
        <v>2</v>
      </c>
    </row>
    <row r="5" spans="1:16" ht="20.25" thickBot="1" x14ac:dyDescent="0.35">
      <c r="A5">
        <v>1439</v>
      </c>
      <c r="B5">
        <v>2</v>
      </c>
      <c r="C5">
        <v>1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1441</v>
      </c>
      <c r="B6">
        <v>2</v>
      </c>
      <c r="C6">
        <v>1</v>
      </c>
      <c r="E6" t="s">
        <v>7</v>
      </c>
      <c r="F6">
        <f xml:space="preserve"> COUNTIF(B:B,1)</f>
        <v>9</v>
      </c>
      <c r="M6" t="s">
        <v>4</v>
      </c>
    </row>
    <row r="7" spans="1:16" x14ac:dyDescent="0.25">
      <c r="A7">
        <v>1441</v>
      </c>
      <c r="B7">
        <v>1</v>
      </c>
      <c r="C7">
        <v>1</v>
      </c>
      <c r="E7" t="s">
        <v>6</v>
      </c>
      <c r="F7">
        <f xml:space="preserve"> COUNTIF(B:B,2)</f>
        <v>91</v>
      </c>
      <c r="M7" t="s">
        <v>133</v>
      </c>
    </row>
    <row r="8" spans="1:16" x14ac:dyDescent="0.25">
      <c r="A8">
        <v>1440</v>
      </c>
      <c r="B8">
        <v>1</v>
      </c>
      <c r="C8">
        <v>1</v>
      </c>
      <c r="E8" t="s">
        <v>82</v>
      </c>
      <c r="F8">
        <f xml:space="preserve"> B103</f>
        <v>1439</v>
      </c>
      <c r="M8" t="s">
        <v>5</v>
      </c>
    </row>
    <row r="9" spans="1:16" x14ac:dyDescent="0.25">
      <c r="A9">
        <v>1439</v>
      </c>
      <c r="B9">
        <v>1</v>
      </c>
      <c r="C9">
        <v>1</v>
      </c>
      <c r="E9" t="s">
        <v>83</v>
      </c>
      <c r="F9">
        <f t="shared" ref="F9:F10" si="0" xml:space="preserve"> B104</f>
        <v>1441</v>
      </c>
      <c r="M9" t="s">
        <v>134</v>
      </c>
    </row>
    <row r="10" spans="1:16" x14ac:dyDescent="0.25">
      <c r="A10">
        <v>1441</v>
      </c>
      <c r="B10">
        <v>1</v>
      </c>
      <c r="C10">
        <v>1</v>
      </c>
      <c r="E10" t="s">
        <v>84</v>
      </c>
      <c r="F10">
        <f t="shared" si="0"/>
        <v>1440</v>
      </c>
      <c r="M10" t="s">
        <v>5</v>
      </c>
    </row>
    <row r="11" spans="1:16" x14ac:dyDescent="0.25">
      <c r="A11">
        <v>1441</v>
      </c>
      <c r="B11">
        <v>1</v>
      </c>
      <c r="C11">
        <v>1</v>
      </c>
      <c r="M11" t="s">
        <v>135</v>
      </c>
    </row>
    <row r="12" spans="1:16" x14ac:dyDescent="0.25">
      <c r="A12">
        <v>1440</v>
      </c>
      <c r="B12">
        <v>1</v>
      </c>
      <c r="C12">
        <v>1</v>
      </c>
      <c r="M12" t="s">
        <v>5</v>
      </c>
    </row>
    <row r="13" spans="1:16" x14ac:dyDescent="0.25">
      <c r="A13">
        <v>1440</v>
      </c>
      <c r="B13">
        <v>1</v>
      </c>
      <c r="C13">
        <v>1</v>
      </c>
      <c r="M13" t="s">
        <v>343</v>
      </c>
    </row>
    <row r="14" spans="1:16" x14ac:dyDescent="0.25">
      <c r="A14">
        <v>1440</v>
      </c>
      <c r="B14">
        <v>1</v>
      </c>
      <c r="C14">
        <v>1</v>
      </c>
      <c r="M14" t="s">
        <v>344</v>
      </c>
    </row>
    <row r="15" spans="1:16" x14ac:dyDescent="0.25">
      <c r="A15">
        <v>1441</v>
      </c>
      <c r="B15">
        <v>2</v>
      </c>
      <c r="C15">
        <v>1</v>
      </c>
      <c r="M15" t="s">
        <v>5</v>
      </c>
    </row>
    <row r="16" spans="1:16" x14ac:dyDescent="0.25">
      <c r="A16">
        <v>1441</v>
      </c>
      <c r="B16">
        <v>2</v>
      </c>
      <c r="C16">
        <v>1</v>
      </c>
      <c r="M16" t="s">
        <v>176</v>
      </c>
    </row>
    <row r="17" spans="1:13" x14ac:dyDescent="0.25">
      <c r="A17">
        <v>1440</v>
      </c>
      <c r="B17">
        <v>2</v>
      </c>
      <c r="C17">
        <v>1</v>
      </c>
      <c r="M17" t="s">
        <v>5</v>
      </c>
    </row>
    <row r="18" spans="1:13" x14ac:dyDescent="0.25">
      <c r="A18">
        <v>1440</v>
      </c>
      <c r="B18">
        <v>2</v>
      </c>
      <c r="C18">
        <v>1</v>
      </c>
      <c r="M18" t="s">
        <v>177</v>
      </c>
    </row>
    <row r="19" spans="1:13" x14ac:dyDescent="0.25">
      <c r="A19">
        <v>1441</v>
      </c>
      <c r="B19">
        <v>2</v>
      </c>
      <c r="C19">
        <v>1</v>
      </c>
      <c r="M19" t="s">
        <v>5</v>
      </c>
    </row>
    <row r="20" spans="1:13" x14ac:dyDescent="0.25">
      <c r="A20">
        <v>1441</v>
      </c>
      <c r="B20">
        <v>2</v>
      </c>
      <c r="C20">
        <v>1</v>
      </c>
      <c r="M20" t="s">
        <v>140</v>
      </c>
    </row>
    <row r="21" spans="1:13" x14ac:dyDescent="0.25">
      <c r="A21">
        <v>1439</v>
      </c>
      <c r="B21">
        <v>2</v>
      </c>
      <c r="C21">
        <v>1</v>
      </c>
      <c r="M21" t="s">
        <v>5</v>
      </c>
    </row>
    <row r="22" spans="1:13" x14ac:dyDescent="0.25">
      <c r="A22">
        <v>1439</v>
      </c>
      <c r="B22">
        <v>2</v>
      </c>
      <c r="C22">
        <v>1</v>
      </c>
      <c r="M22" t="s">
        <v>4</v>
      </c>
    </row>
    <row r="23" spans="1:13" x14ac:dyDescent="0.25">
      <c r="A23">
        <v>1440</v>
      </c>
      <c r="B23">
        <v>2</v>
      </c>
      <c r="C23">
        <v>1</v>
      </c>
      <c r="M23" t="s">
        <v>345</v>
      </c>
    </row>
    <row r="24" spans="1:13" x14ac:dyDescent="0.25">
      <c r="A24">
        <v>1441</v>
      </c>
      <c r="B24">
        <v>2</v>
      </c>
      <c r="C24">
        <v>1</v>
      </c>
      <c r="M24" t="s">
        <v>346</v>
      </c>
    </row>
    <row r="25" spans="1:13" x14ac:dyDescent="0.25">
      <c r="A25">
        <v>1441</v>
      </c>
      <c r="B25">
        <v>2</v>
      </c>
      <c r="C25">
        <v>1</v>
      </c>
      <c r="M25" t="s">
        <v>3</v>
      </c>
    </row>
    <row r="26" spans="1:13" x14ac:dyDescent="0.25">
      <c r="A26">
        <v>1439</v>
      </c>
      <c r="B26">
        <v>2</v>
      </c>
      <c r="C26">
        <v>1</v>
      </c>
      <c r="M26" t="s">
        <v>2</v>
      </c>
    </row>
    <row r="27" spans="1:13" x14ac:dyDescent="0.25">
      <c r="A27">
        <v>1439</v>
      </c>
      <c r="B27">
        <v>2</v>
      </c>
      <c r="C27">
        <v>1</v>
      </c>
      <c r="M27" t="s">
        <v>35</v>
      </c>
    </row>
    <row r="28" spans="1:13" x14ac:dyDescent="0.25">
      <c r="A28">
        <v>1441</v>
      </c>
      <c r="B28">
        <v>2</v>
      </c>
      <c r="C28">
        <v>1</v>
      </c>
      <c r="M28" t="s">
        <v>347</v>
      </c>
    </row>
    <row r="29" spans="1:13" x14ac:dyDescent="0.25">
      <c r="A29">
        <v>1441</v>
      </c>
      <c r="B29">
        <v>2</v>
      </c>
      <c r="C29">
        <v>1</v>
      </c>
      <c r="M29" t="s">
        <v>36</v>
      </c>
    </row>
    <row r="30" spans="1:13" x14ac:dyDescent="0.25">
      <c r="A30">
        <v>1440</v>
      </c>
      <c r="B30">
        <v>2</v>
      </c>
      <c r="C30">
        <v>1</v>
      </c>
      <c r="M30" t="s">
        <v>37</v>
      </c>
    </row>
    <row r="31" spans="1:13" x14ac:dyDescent="0.25">
      <c r="A31">
        <v>1440</v>
      </c>
      <c r="B31">
        <v>1</v>
      </c>
      <c r="C31">
        <v>1</v>
      </c>
      <c r="M31" t="s">
        <v>38</v>
      </c>
    </row>
    <row r="32" spans="1:13" x14ac:dyDescent="0.25">
      <c r="A32">
        <v>1440</v>
      </c>
      <c r="B32">
        <v>2</v>
      </c>
      <c r="C32">
        <v>1</v>
      </c>
      <c r="M32" t="s">
        <v>39</v>
      </c>
    </row>
    <row r="33" spans="1:13" x14ac:dyDescent="0.25">
      <c r="A33">
        <v>1441</v>
      </c>
      <c r="B33">
        <v>2</v>
      </c>
      <c r="C33">
        <v>1</v>
      </c>
      <c r="M33" t="s">
        <v>40</v>
      </c>
    </row>
    <row r="34" spans="1:13" x14ac:dyDescent="0.25">
      <c r="A34">
        <v>1440</v>
      </c>
      <c r="B34">
        <v>2</v>
      </c>
      <c r="C34">
        <v>1</v>
      </c>
      <c r="M34" t="s">
        <v>41</v>
      </c>
    </row>
    <row r="35" spans="1:13" x14ac:dyDescent="0.25">
      <c r="A35">
        <v>1440</v>
      </c>
      <c r="B35">
        <v>2</v>
      </c>
      <c r="C35">
        <v>1</v>
      </c>
      <c r="M35" t="s">
        <v>42</v>
      </c>
    </row>
    <row r="36" spans="1:13" x14ac:dyDescent="0.25">
      <c r="A36">
        <v>1440</v>
      </c>
      <c r="B36">
        <v>2</v>
      </c>
      <c r="C36">
        <v>1</v>
      </c>
      <c r="M36" t="s">
        <v>43</v>
      </c>
    </row>
    <row r="37" spans="1:13" x14ac:dyDescent="0.25">
      <c r="A37">
        <v>1441</v>
      </c>
      <c r="B37">
        <v>2</v>
      </c>
      <c r="C37">
        <v>1</v>
      </c>
      <c r="M37" t="s">
        <v>44</v>
      </c>
    </row>
    <row r="38" spans="1:13" x14ac:dyDescent="0.25">
      <c r="A38">
        <v>1441</v>
      </c>
      <c r="B38">
        <v>2</v>
      </c>
      <c r="C38">
        <v>1</v>
      </c>
      <c r="M38" t="s">
        <v>45</v>
      </c>
    </row>
    <row r="39" spans="1:13" x14ac:dyDescent="0.25">
      <c r="A39">
        <v>1439</v>
      </c>
      <c r="B39">
        <v>2</v>
      </c>
      <c r="C39">
        <v>1</v>
      </c>
      <c r="M39" t="s">
        <v>46</v>
      </c>
    </row>
    <row r="40" spans="1:13" x14ac:dyDescent="0.25">
      <c r="A40">
        <v>1440</v>
      </c>
      <c r="B40">
        <v>2</v>
      </c>
      <c r="C40">
        <v>1</v>
      </c>
      <c r="M40" t="s">
        <v>47</v>
      </c>
    </row>
    <row r="41" spans="1:13" x14ac:dyDescent="0.25">
      <c r="A41">
        <v>1442</v>
      </c>
      <c r="B41">
        <v>2</v>
      </c>
      <c r="C41">
        <v>1</v>
      </c>
      <c r="M41" t="s">
        <v>48</v>
      </c>
    </row>
    <row r="42" spans="1:13" x14ac:dyDescent="0.25">
      <c r="A42">
        <v>1441</v>
      </c>
      <c r="B42">
        <v>2</v>
      </c>
      <c r="C42">
        <v>1</v>
      </c>
      <c r="M42" t="s">
        <v>118</v>
      </c>
    </row>
    <row r="43" spans="1:13" x14ac:dyDescent="0.25">
      <c r="A43">
        <v>1440</v>
      </c>
      <c r="B43">
        <v>2</v>
      </c>
      <c r="C43">
        <v>1</v>
      </c>
      <c r="M43" t="s">
        <v>49</v>
      </c>
    </row>
    <row r="44" spans="1:13" x14ac:dyDescent="0.25">
      <c r="A44">
        <v>1439</v>
      </c>
      <c r="B44">
        <v>2</v>
      </c>
      <c r="C44">
        <v>1</v>
      </c>
      <c r="M44" t="s">
        <v>50</v>
      </c>
    </row>
    <row r="45" spans="1:13" x14ac:dyDescent="0.25">
      <c r="A45">
        <v>1439</v>
      </c>
      <c r="B45">
        <v>2</v>
      </c>
      <c r="C45">
        <v>1</v>
      </c>
      <c r="M45" t="s">
        <v>51</v>
      </c>
    </row>
    <row r="46" spans="1:13" x14ac:dyDescent="0.25">
      <c r="A46">
        <v>1441</v>
      </c>
      <c r="B46">
        <v>2</v>
      </c>
      <c r="C46">
        <v>1</v>
      </c>
      <c r="M46" t="s">
        <v>52</v>
      </c>
    </row>
    <row r="47" spans="1:13" x14ac:dyDescent="0.25">
      <c r="A47">
        <v>1441</v>
      </c>
      <c r="B47">
        <v>2</v>
      </c>
      <c r="C47">
        <v>1</v>
      </c>
      <c r="M47" t="s">
        <v>53</v>
      </c>
    </row>
    <row r="48" spans="1:13" x14ac:dyDescent="0.25">
      <c r="A48">
        <v>1439</v>
      </c>
      <c r="B48">
        <v>2</v>
      </c>
      <c r="C48">
        <v>1</v>
      </c>
      <c r="M48" t="s">
        <v>54</v>
      </c>
    </row>
    <row r="49" spans="1:13" x14ac:dyDescent="0.25">
      <c r="A49">
        <v>1440</v>
      </c>
      <c r="B49">
        <v>2</v>
      </c>
      <c r="C49">
        <v>1</v>
      </c>
      <c r="M49" t="s">
        <v>55</v>
      </c>
    </row>
    <row r="50" spans="1:13" x14ac:dyDescent="0.25">
      <c r="A50">
        <v>1441</v>
      </c>
      <c r="B50">
        <v>2</v>
      </c>
      <c r="C50">
        <v>1</v>
      </c>
      <c r="M50" t="s">
        <v>56</v>
      </c>
    </row>
    <row r="51" spans="1:13" x14ac:dyDescent="0.25">
      <c r="A51">
        <v>1441</v>
      </c>
      <c r="B51">
        <v>2</v>
      </c>
      <c r="C51">
        <v>1</v>
      </c>
      <c r="M51" t="s">
        <v>57</v>
      </c>
    </row>
    <row r="52" spans="1:13" x14ac:dyDescent="0.25">
      <c r="A52">
        <v>1440</v>
      </c>
      <c r="B52">
        <v>2</v>
      </c>
      <c r="C52">
        <v>1</v>
      </c>
      <c r="M52" t="s">
        <v>348</v>
      </c>
    </row>
    <row r="53" spans="1:13" x14ac:dyDescent="0.25">
      <c r="A53">
        <v>1440</v>
      </c>
      <c r="B53">
        <v>2</v>
      </c>
      <c r="C53">
        <v>1</v>
      </c>
      <c r="M53" t="s">
        <v>58</v>
      </c>
    </row>
    <row r="54" spans="1:13" x14ac:dyDescent="0.25">
      <c r="A54">
        <v>1439</v>
      </c>
      <c r="B54">
        <v>2</v>
      </c>
      <c r="C54">
        <v>1</v>
      </c>
      <c r="M54" t="s">
        <v>59</v>
      </c>
    </row>
    <row r="55" spans="1:13" x14ac:dyDescent="0.25">
      <c r="A55">
        <v>1441</v>
      </c>
      <c r="B55">
        <v>2</v>
      </c>
      <c r="C55">
        <v>1</v>
      </c>
      <c r="M55" t="s">
        <v>146</v>
      </c>
    </row>
    <row r="56" spans="1:13" x14ac:dyDescent="0.25">
      <c r="A56">
        <v>1441</v>
      </c>
      <c r="B56">
        <v>2</v>
      </c>
      <c r="C56">
        <v>1</v>
      </c>
      <c r="M56" t="s">
        <v>98</v>
      </c>
    </row>
    <row r="57" spans="1:13" x14ac:dyDescent="0.25">
      <c r="A57">
        <v>1440</v>
      </c>
      <c r="B57">
        <v>2</v>
      </c>
      <c r="C57">
        <v>1</v>
      </c>
      <c r="M57" t="s">
        <v>60</v>
      </c>
    </row>
    <row r="58" spans="1:13" x14ac:dyDescent="0.25">
      <c r="A58">
        <v>1440</v>
      </c>
      <c r="B58">
        <v>2</v>
      </c>
      <c r="C58">
        <v>1</v>
      </c>
      <c r="M58" t="s">
        <v>99</v>
      </c>
    </row>
    <row r="59" spans="1:13" x14ac:dyDescent="0.25">
      <c r="A59">
        <v>1441</v>
      </c>
      <c r="B59">
        <v>2</v>
      </c>
      <c r="C59">
        <v>1</v>
      </c>
      <c r="M59" t="s">
        <v>61</v>
      </c>
    </row>
    <row r="60" spans="1:13" x14ac:dyDescent="0.25">
      <c r="A60">
        <v>1441</v>
      </c>
      <c r="B60">
        <v>2</v>
      </c>
      <c r="C60">
        <v>1</v>
      </c>
      <c r="M60" t="s">
        <v>62</v>
      </c>
    </row>
    <row r="61" spans="1:13" x14ac:dyDescent="0.25">
      <c r="A61">
        <v>1439</v>
      </c>
      <c r="B61">
        <v>2</v>
      </c>
      <c r="C61">
        <v>1</v>
      </c>
      <c r="M61" t="s">
        <v>63</v>
      </c>
    </row>
    <row r="62" spans="1:13" x14ac:dyDescent="0.25">
      <c r="A62">
        <v>1440</v>
      </c>
      <c r="B62">
        <v>2</v>
      </c>
      <c r="C62">
        <v>1</v>
      </c>
      <c r="M62" t="s">
        <v>64</v>
      </c>
    </row>
    <row r="63" spans="1:13" x14ac:dyDescent="0.25">
      <c r="A63">
        <v>1440</v>
      </c>
      <c r="B63">
        <v>2</v>
      </c>
      <c r="C63">
        <v>1</v>
      </c>
      <c r="M63" t="s">
        <v>65</v>
      </c>
    </row>
    <row r="64" spans="1:13" x14ac:dyDescent="0.25">
      <c r="A64">
        <v>1441</v>
      </c>
      <c r="B64">
        <v>2</v>
      </c>
      <c r="C64">
        <v>1</v>
      </c>
      <c r="M64" t="s">
        <v>66</v>
      </c>
    </row>
    <row r="65" spans="1:13" x14ac:dyDescent="0.25">
      <c r="A65">
        <v>1441</v>
      </c>
      <c r="B65">
        <v>2</v>
      </c>
      <c r="C65">
        <v>1</v>
      </c>
      <c r="M65" t="s">
        <v>64</v>
      </c>
    </row>
    <row r="66" spans="1:13" x14ac:dyDescent="0.25">
      <c r="A66">
        <v>1440</v>
      </c>
      <c r="B66">
        <v>2</v>
      </c>
      <c r="C66">
        <v>1</v>
      </c>
      <c r="M66" t="s">
        <v>67</v>
      </c>
    </row>
    <row r="67" spans="1:13" x14ac:dyDescent="0.25">
      <c r="A67">
        <v>1440</v>
      </c>
      <c r="B67">
        <v>2</v>
      </c>
      <c r="C67">
        <v>1</v>
      </c>
      <c r="M67" t="s">
        <v>66</v>
      </c>
    </row>
    <row r="68" spans="1:13" x14ac:dyDescent="0.25">
      <c r="A68">
        <v>1441</v>
      </c>
      <c r="B68">
        <v>2</v>
      </c>
      <c r="C68">
        <v>1</v>
      </c>
      <c r="M68" t="s">
        <v>68</v>
      </c>
    </row>
    <row r="69" spans="1:13" x14ac:dyDescent="0.25">
      <c r="A69">
        <v>1441</v>
      </c>
      <c r="B69">
        <v>2</v>
      </c>
      <c r="C69">
        <v>1</v>
      </c>
      <c r="M69" t="s">
        <v>69</v>
      </c>
    </row>
    <row r="70" spans="1:13" x14ac:dyDescent="0.25">
      <c r="A70">
        <v>1439</v>
      </c>
      <c r="B70">
        <v>2</v>
      </c>
      <c r="C70">
        <v>1</v>
      </c>
      <c r="M70" t="s">
        <v>61</v>
      </c>
    </row>
    <row r="71" spans="1:13" x14ac:dyDescent="0.25">
      <c r="A71">
        <v>1440</v>
      </c>
      <c r="B71">
        <v>2</v>
      </c>
      <c r="C71">
        <v>1</v>
      </c>
      <c r="M71" t="s">
        <v>70</v>
      </c>
    </row>
    <row r="72" spans="1:13" x14ac:dyDescent="0.25">
      <c r="A72">
        <v>1441</v>
      </c>
      <c r="B72">
        <v>2</v>
      </c>
      <c r="C72">
        <v>1</v>
      </c>
      <c r="M72" t="s">
        <v>63</v>
      </c>
    </row>
    <row r="73" spans="1:13" x14ac:dyDescent="0.25">
      <c r="A73">
        <v>1441</v>
      </c>
      <c r="B73">
        <v>2</v>
      </c>
      <c r="C73">
        <v>1</v>
      </c>
      <c r="M73" t="s">
        <v>64</v>
      </c>
    </row>
    <row r="74" spans="1:13" x14ac:dyDescent="0.25">
      <c r="A74">
        <v>1440</v>
      </c>
      <c r="B74">
        <v>2</v>
      </c>
      <c r="C74">
        <v>1</v>
      </c>
      <c r="M74" t="s">
        <v>67</v>
      </c>
    </row>
    <row r="75" spans="1:13" x14ac:dyDescent="0.25">
      <c r="A75">
        <v>1439</v>
      </c>
      <c r="B75">
        <v>2</v>
      </c>
      <c r="C75">
        <v>1</v>
      </c>
      <c r="M75" t="s">
        <v>66</v>
      </c>
    </row>
    <row r="76" spans="1:13" x14ac:dyDescent="0.25">
      <c r="A76">
        <v>1440</v>
      </c>
      <c r="B76">
        <v>2</v>
      </c>
      <c r="C76">
        <v>1</v>
      </c>
      <c r="M76" t="s">
        <v>64</v>
      </c>
    </row>
    <row r="77" spans="1:13" x14ac:dyDescent="0.25">
      <c r="A77">
        <v>1441</v>
      </c>
      <c r="B77">
        <v>2</v>
      </c>
      <c r="C77">
        <v>1</v>
      </c>
      <c r="M77" t="s">
        <v>91</v>
      </c>
    </row>
    <row r="78" spans="1:13" x14ac:dyDescent="0.25">
      <c r="A78">
        <v>1441</v>
      </c>
      <c r="B78">
        <v>2</v>
      </c>
      <c r="C78">
        <v>1</v>
      </c>
      <c r="M78" t="s">
        <v>66</v>
      </c>
    </row>
    <row r="79" spans="1:13" x14ac:dyDescent="0.25">
      <c r="A79">
        <v>1440</v>
      </c>
      <c r="B79">
        <v>2</v>
      </c>
      <c r="C79">
        <v>1</v>
      </c>
      <c r="M79" t="s">
        <v>68</v>
      </c>
    </row>
    <row r="80" spans="1:13" x14ac:dyDescent="0.25">
      <c r="A80">
        <v>1439</v>
      </c>
      <c r="B80">
        <v>2</v>
      </c>
      <c r="C80">
        <v>1</v>
      </c>
      <c r="M80" t="s">
        <v>69</v>
      </c>
    </row>
    <row r="81" spans="1:13" x14ac:dyDescent="0.25">
      <c r="A81">
        <v>1441</v>
      </c>
      <c r="B81">
        <v>2</v>
      </c>
      <c r="C81">
        <v>1</v>
      </c>
      <c r="M81" t="s">
        <v>147</v>
      </c>
    </row>
    <row r="82" spans="1:13" x14ac:dyDescent="0.25">
      <c r="A82">
        <v>1442</v>
      </c>
      <c r="B82">
        <v>2</v>
      </c>
      <c r="C82">
        <v>1</v>
      </c>
      <c r="M82" t="s">
        <v>72</v>
      </c>
    </row>
    <row r="83" spans="1:13" x14ac:dyDescent="0.25">
      <c r="A83">
        <v>1439</v>
      </c>
      <c r="B83">
        <v>2</v>
      </c>
      <c r="C83">
        <v>1</v>
      </c>
      <c r="M83" t="s">
        <v>60</v>
      </c>
    </row>
    <row r="84" spans="1:13" x14ac:dyDescent="0.25">
      <c r="A84">
        <v>1440</v>
      </c>
      <c r="B84">
        <v>2</v>
      </c>
      <c r="C84">
        <v>1</v>
      </c>
      <c r="M84" t="s">
        <v>73</v>
      </c>
    </row>
    <row r="85" spans="1:13" x14ac:dyDescent="0.25">
      <c r="A85">
        <v>1439</v>
      </c>
      <c r="B85">
        <v>2</v>
      </c>
      <c r="C85">
        <v>1</v>
      </c>
      <c r="M85" t="s">
        <v>61</v>
      </c>
    </row>
    <row r="86" spans="1:13" x14ac:dyDescent="0.25">
      <c r="A86">
        <v>1441</v>
      </c>
      <c r="B86">
        <v>2</v>
      </c>
      <c r="C86">
        <v>1</v>
      </c>
      <c r="M86" t="s">
        <v>62</v>
      </c>
    </row>
    <row r="87" spans="1:13" x14ac:dyDescent="0.25">
      <c r="A87">
        <v>1442</v>
      </c>
      <c r="B87">
        <v>2</v>
      </c>
      <c r="C87">
        <v>1</v>
      </c>
      <c r="M87" t="s">
        <v>63</v>
      </c>
    </row>
    <row r="88" spans="1:13" x14ac:dyDescent="0.25">
      <c r="A88">
        <v>1439</v>
      </c>
      <c r="B88">
        <v>2</v>
      </c>
      <c r="C88">
        <v>1</v>
      </c>
      <c r="M88" t="s">
        <v>64</v>
      </c>
    </row>
    <row r="89" spans="1:13" x14ac:dyDescent="0.25">
      <c r="A89">
        <v>1440</v>
      </c>
      <c r="B89">
        <v>2</v>
      </c>
      <c r="C89">
        <v>1</v>
      </c>
      <c r="M89" t="s">
        <v>65</v>
      </c>
    </row>
    <row r="90" spans="1:13" x14ac:dyDescent="0.25">
      <c r="A90">
        <v>1441</v>
      </c>
      <c r="B90">
        <v>2</v>
      </c>
      <c r="C90">
        <v>1</v>
      </c>
      <c r="M90" t="s">
        <v>66</v>
      </c>
    </row>
    <row r="91" spans="1:13" x14ac:dyDescent="0.25">
      <c r="A91">
        <v>1441</v>
      </c>
      <c r="B91">
        <v>2</v>
      </c>
      <c r="C91">
        <v>1</v>
      </c>
      <c r="M91" t="s">
        <v>64</v>
      </c>
    </row>
    <row r="92" spans="1:13" x14ac:dyDescent="0.25">
      <c r="A92">
        <v>1440</v>
      </c>
      <c r="B92">
        <v>2</v>
      </c>
      <c r="C92">
        <v>1</v>
      </c>
      <c r="M92" t="s">
        <v>71</v>
      </c>
    </row>
    <row r="93" spans="1:13" x14ac:dyDescent="0.25">
      <c r="A93">
        <v>1440</v>
      </c>
      <c r="B93">
        <v>2</v>
      </c>
      <c r="C93">
        <v>1</v>
      </c>
      <c r="M93" t="s">
        <v>66</v>
      </c>
    </row>
    <row r="94" spans="1:13" x14ac:dyDescent="0.25">
      <c r="A94">
        <v>1440</v>
      </c>
      <c r="B94">
        <v>2</v>
      </c>
      <c r="C94">
        <v>1</v>
      </c>
      <c r="M94" t="s">
        <v>68</v>
      </c>
    </row>
    <row r="95" spans="1:13" x14ac:dyDescent="0.25">
      <c r="A95">
        <v>1441</v>
      </c>
      <c r="B95">
        <v>2</v>
      </c>
      <c r="C95">
        <v>1</v>
      </c>
      <c r="M95" t="s">
        <v>69</v>
      </c>
    </row>
    <row r="96" spans="1:13" x14ac:dyDescent="0.25">
      <c r="A96">
        <v>1442</v>
      </c>
      <c r="B96">
        <v>2</v>
      </c>
      <c r="C96">
        <v>1</v>
      </c>
      <c r="M96" t="s">
        <v>61</v>
      </c>
    </row>
    <row r="97" spans="1:13" x14ac:dyDescent="0.25">
      <c r="A97">
        <v>1439</v>
      </c>
      <c r="B97">
        <v>2</v>
      </c>
      <c r="C97">
        <v>1</v>
      </c>
      <c r="M97" t="s">
        <v>70</v>
      </c>
    </row>
    <row r="98" spans="1:13" x14ac:dyDescent="0.25">
      <c r="A98">
        <v>1440</v>
      </c>
      <c r="B98">
        <v>2</v>
      </c>
      <c r="C98">
        <v>1</v>
      </c>
      <c r="M98" t="s">
        <v>63</v>
      </c>
    </row>
    <row r="99" spans="1:13" x14ac:dyDescent="0.25">
      <c r="A99">
        <v>1441</v>
      </c>
      <c r="B99">
        <v>2</v>
      </c>
      <c r="C99">
        <v>1</v>
      </c>
      <c r="M99" t="s">
        <v>64</v>
      </c>
    </row>
    <row r="100" spans="1:13" x14ac:dyDescent="0.25">
      <c r="A100">
        <v>1441</v>
      </c>
      <c r="B100">
        <v>2</v>
      </c>
      <c r="C100">
        <v>1</v>
      </c>
      <c r="M100" t="s">
        <v>71</v>
      </c>
    </row>
    <row r="101" spans="1:13" x14ac:dyDescent="0.25">
      <c r="A101">
        <v>1439</v>
      </c>
      <c r="B101">
        <v>2</v>
      </c>
      <c r="C101">
        <v>1</v>
      </c>
      <c r="M101" t="s">
        <v>66</v>
      </c>
    </row>
    <row r="102" spans="1:13" x14ac:dyDescent="0.25">
      <c r="A102" t="s">
        <v>104</v>
      </c>
      <c r="B102">
        <v>9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1439</v>
      </c>
      <c r="C103" t="s">
        <v>86</v>
      </c>
      <c r="M103" t="s">
        <v>74</v>
      </c>
    </row>
    <row r="104" spans="1:13" x14ac:dyDescent="0.25">
      <c r="A104" t="s">
        <v>107</v>
      </c>
      <c r="B104">
        <v>1441</v>
      </c>
      <c r="C104" t="s">
        <v>86</v>
      </c>
      <c r="M104" t="s">
        <v>66</v>
      </c>
    </row>
    <row r="105" spans="1:13" x14ac:dyDescent="0.25">
      <c r="A105" t="s">
        <v>108</v>
      </c>
      <c r="B105">
        <v>1440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120</v>
      </c>
    </row>
    <row r="109" spans="1:13" x14ac:dyDescent="0.25">
      <c r="M109" t="s">
        <v>60</v>
      </c>
    </row>
    <row r="110" spans="1:13" x14ac:dyDescent="0.25">
      <c r="M110" t="s">
        <v>121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158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158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349</v>
      </c>
    </row>
    <row r="172" spans="13:13" x14ac:dyDescent="0.25">
      <c r="M172" t="s">
        <v>350</v>
      </c>
    </row>
    <row r="173" spans="13:13" x14ac:dyDescent="0.25">
      <c r="M173" t="s">
        <v>60</v>
      </c>
    </row>
    <row r="174" spans="13:13" x14ac:dyDescent="0.25">
      <c r="M174" t="s">
        <v>351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158</v>
      </c>
    </row>
    <row r="183" spans="13:13" x14ac:dyDescent="0.25">
      <c r="M183" t="s">
        <v>66</v>
      </c>
    </row>
    <row r="184" spans="13:13" x14ac:dyDescent="0.25">
      <c r="M184" t="s">
        <v>64</v>
      </c>
    </row>
    <row r="185" spans="13:13" x14ac:dyDescent="0.25">
      <c r="M185" t="s">
        <v>158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65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61</v>
      </c>
    </row>
    <row r="193" spans="13:13" x14ac:dyDescent="0.25">
      <c r="M193" t="s">
        <v>70</v>
      </c>
    </row>
    <row r="194" spans="13:13" x14ac:dyDescent="0.25">
      <c r="M194" t="s">
        <v>63</v>
      </c>
    </row>
    <row r="195" spans="13:13" x14ac:dyDescent="0.25">
      <c r="M195" t="s">
        <v>64</v>
      </c>
    </row>
    <row r="196" spans="13:13" x14ac:dyDescent="0.25">
      <c r="M196" t="s">
        <v>290</v>
      </c>
    </row>
    <row r="197" spans="13:13" x14ac:dyDescent="0.25">
      <c r="M197" t="s">
        <v>66</v>
      </c>
    </row>
    <row r="198" spans="13:13" x14ac:dyDescent="0.25">
      <c r="M198" t="s">
        <v>64</v>
      </c>
    </row>
    <row r="199" spans="13:13" x14ac:dyDescent="0.25">
      <c r="M199" t="s">
        <v>290</v>
      </c>
    </row>
    <row r="200" spans="13:13" x14ac:dyDescent="0.25">
      <c r="M200" t="s">
        <v>66</v>
      </c>
    </row>
    <row r="201" spans="13:13" x14ac:dyDescent="0.25">
      <c r="M201" t="s">
        <v>64</v>
      </c>
    </row>
    <row r="202" spans="13:13" x14ac:dyDescent="0.25">
      <c r="M202" t="s">
        <v>65</v>
      </c>
    </row>
    <row r="203" spans="13:13" x14ac:dyDescent="0.25">
      <c r="M203" t="s">
        <v>66</v>
      </c>
    </row>
    <row r="204" spans="13:13" x14ac:dyDescent="0.25">
      <c r="M204" t="s">
        <v>64</v>
      </c>
    </row>
    <row r="205" spans="13:13" x14ac:dyDescent="0.25">
      <c r="M205" t="s">
        <v>65</v>
      </c>
    </row>
    <row r="206" spans="13:13" x14ac:dyDescent="0.25">
      <c r="M206" t="s">
        <v>66</v>
      </c>
    </row>
    <row r="207" spans="13:13" x14ac:dyDescent="0.25">
      <c r="M207" t="s">
        <v>68</v>
      </c>
    </row>
    <row r="208" spans="13:13" x14ac:dyDescent="0.25">
      <c r="M208" t="s">
        <v>69</v>
      </c>
    </row>
    <row r="209" spans="13:13" x14ac:dyDescent="0.25">
      <c r="M209" t="s">
        <v>153</v>
      </c>
    </row>
    <row r="210" spans="13:13" x14ac:dyDescent="0.25">
      <c r="M210" t="s">
        <v>92</v>
      </c>
    </row>
    <row r="211" spans="13:13" x14ac:dyDescent="0.25">
      <c r="M211" t="s">
        <v>60</v>
      </c>
    </row>
    <row r="212" spans="13:13" x14ac:dyDescent="0.25">
      <c r="M212" t="s">
        <v>93</v>
      </c>
    </row>
    <row r="213" spans="13:13" x14ac:dyDescent="0.25">
      <c r="M213" t="s">
        <v>61</v>
      </c>
    </row>
    <row r="214" spans="13:13" x14ac:dyDescent="0.25">
      <c r="M214" t="s">
        <v>62</v>
      </c>
    </row>
    <row r="215" spans="13:13" x14ac:dyDescent="0.25">
      <c r="M215" t="s">
        <v>63</v>
      </c>
    </row>
    <row r="216" spans="13:13" x14ac:dyDescent="0.25">
      <c r="M216" t="s">
        <v>64</v>
      </c>
    </row>
    <row r="217" spans="13:13" x14ac:dyDescent="0.25">
      <c r="M217" t="s">
        <v>65</v>
      </c>
    </row>
    <row r="218" spans="13:13" x14ac:dyDescent="0.25">
      <c r="M218" t="s">
        <v>66</v>
      </c>
    </row>
    <row r="219" spans="13:13" x14ac:dyDescent="0.25">
      <c r="M219" t="s">
        <v>64</v>
      </c>
    </row>
    <row r="220" spans="13:13" x14ac:dyDescent="0.25">
      <c r="M220" t="s">
        <v>91</v>
      </c>
    </row>
    <row r="221" spans="13:13" x14ac:dyDescent="0.25">
      <c r="M221" t="s">
        <v>66</v>
      </c>
    </row>
    <row r="222" spans="13:13" x14ac:dyDescent="0.25">
      <c r="M222" t="s">
        <v>68</v>
      </c>
    </row>
    <row r="223" spans="13:13" x14ac:dyDescent="0.25">
      <c r="M223" t="s">
        <v>69</v>
      </c>
    </row>
    <row r="224" spans="13:13" x14ac:dyDescent="0.25">
      <c r="M224" t="s">
        <v>61</v>
      </c>
    </row>
    <row r="225" spans="13:13" x14ac:dyDescent="0.25">
      <c r="M225" t="s">
        <v>70</v>
      </c>
    </row>
    <row r="226" spans="13:13" x14ac:dyDescent="0.25">
      <c r="M226" t="s">
        <v>63</v>
      </c>
    </row>
    <row r="227" spans="13:13" x14ac:dyDescent="0.25">
      <c r="M227" t="s">
        <v>64</v>
      </c>
    </row>
    <row r="228" spans="13:13" x14ac:dyDescent="0.25">
      <c r="M228" t="s">
        <v>91</v>
      </c>
    </row>
    <row r="229" spans="13:13" x14ac:dyDescent="0.25">
      <c r="M229" t="s">
        <v>66</v>
      </c>
    </row>
    <row r="230" spans="13:13" x14ac:dyDescent="0.25">
      <c r="M230" t="s">
        <v>68</v>
      </c>
    </row>
    <row r="231" spans="13:13" x14ac:dyDescent="0.25">
      <c r="M231" t="s">
        <v>69</v>
      </c>
    </row>
    <row r="232" spans="13:13" x14ac:dyDescent="0.25">
      <c r="M232" t="s">
        <v>154</v>
      </c>
    </row>
    <row r="233" spans="13:13" x14ac:dyDescent="0.25">
      <c r="M233" t="s">
        <v>79</v>
      </c>
    </row>
    <row r="234" spans="13:13" x14ac:dyDescent="0.25">
      <c r="M234" t="s">
        <v>60</v>
      </c>
    </row>
    <row r="235" spans="13:13" x14ac:dyDescent="0.25">
      <c r="M235" t="s">
        <v>80</v>
      </c>
    </row>
    <row r="236" spans="13:13" x14ac:dyDescent="0.25">
      <c r="M236" t="s">
        <v>61</v>
      </c>
    </row>
    <row r="237" spans="13:13" x14ac:dyDescent="0.25">
      <c r="M237" t="s">
        <v>62</v>
      </c>
    </row>
    <row r="238" spans="13:13" x14ac:dyDescent="0.25">
      <c r="M238" t="s">
        <v>63</v>
      </c>
    </row>
    <row r="239" spans="13:13" x14ac:dyDescent="0.25">
      <c r="M239" t="s">
        <v>64</v>
      </c>
    </row>
    <row r="240" spans="13:13" x14ac:dyDescent="0.25">
      <c r="M240" t="s">
        <v>65</v>
      </c>
    </row>
    <row r="241" spans="13:13" x14ac:dyDescent="0.25">
      <c r="M241" t="s">
        <v>66</v>
      </c>
    </row>
    <row r="242" spans="13:13" x14ac:dyDescent="0.25">
      <c r="M242" t="s">
        <v>64</v>
      </c>
    </row>
    <row r="243" spans="13:13" x14ac:dyDescent="0.25">
      <c r="M243" t="s">
        <v>74</v>
      </c>
    </row>
    <row r="244" spans="13:13" x14ac:dyDescent="0.25">
      <c r="M244" t="s">
        <v>66</v>
      </c>
    </row>
    <row r="245" spans="13:13" x14ac:dyDescent="0.25">
      <c r="M245" t="s">
        <v>68</v>
      </c>
    </row>
    <row r="246" spans="13:13" x14ac:dyDescent="0.25">
      <c r="M246" t="s">
        <v>69</v>
      </c>
    </row>
    <row r="247" spans="13:13" x14ac:dyDescent="0.25">
      <c r="M247" t="s">
        <v>61</v>
      </c>
    </row>
    <row r="248" spans="13:13" x14ac:dyDescent="0.25">
      <c r="M248" t="s">
        <v>70</v>
      </c>
    </row>
    <row r="249" spans="13:13" x14ac:dyDescent="0.25">
      <c r="M249" t="s">
        <v>63</v>
      </c>
    </row>
    <row r="250" spans="13:13" x14ac:dyDescent="0.25">
      <c r="M250" t="s">
        <v>64</v>
      </c>
    </row>
    <row r="251" spans="13:13" x14ac:dyDescent="0.25">
      <c r="M251" t="s">
        <v>74</v>
      </c>
    </row>
    <row r="252" spans="13:13" x14ac:dyDescent="0.25">
      <c r="M252" t="s">
        <v>66</v>
      </c>
    </row>
    <row r="253" spans="13:13" x14ac:dyDescent="0.25">
      <c r="M253" t="s">
        <v>68</v>
      </c>
    </row>
    <row r="254" spans="13:13" x14ac:dyDescent="0.25">
      <c r="M254" t="s">
        <v>69</v>
      </c>
    </row>
    <row r="255" spans="13:13" x14ac:dyDescent="0.25">
      <c r="M255" t="s">
        <v>352</v>
      </c>
    </row>
    <row r="256" spans="13:13" x14ac:dyDescent="0.25">
      <c r="M256" t="s">
        <v>156</v>
      </c>
    </row>
    <row r="257" spans="13:13" x14ac:dyDescent="0.25">
      <c r="M257" t="s">
        <v>60</v>
      </c>
    </row>
    <row r="258" spans="13:13" x14ac:dyDescent="0.25">
      <c r="M258" t="s">
        <v>157</v>
      </c>
    </row>
    <row r="259" spans="13:13" x14ac:dyDescent="0.25">
      <c r="M259" t="s">
        <v>61</v>
      </c>
    </row>
    <row r="260" spans="13:13" x14ac:dyDescent="0.25">
      <c r="M260" t="s">
        <v>62</v>
      </c>
    </row>
    <row r="261" spans="13:13" x14ac:dyDescent="0.25">
      <c r="M261" t="s">
        <v>63</v>
      </c>
    </row>
    <row r="262" spans="13:13" x14ac:dyDescent="0.25">
      <c r="M262" t="s">
        <v>64</v>
      </c>
    </row>
    <row r="263" spans="13:13" x14ac:dyDescent="0.25">
      <c r="M263" t="s">
        <v>65</v>
      </c>
    </row>
    <row r="264" spans="13:13" x14ac:dyDescent="0.25">
      <c r="M264" t="s">
        <v>66</v>
      </c>
    </row>
    <row r="265" spans="13:13" x14ac:dyDescent="0.25">
      <c r="M265" t="s">
        <v>64</v>
      </c>
    </row>
    <row r="266" spans="13:13" x14ac:dyDescent="0.25">
      <c r="M266" t="s">
        <v>290</v>
      </c>
    </row>
    <row r="267" spans="13:13" x14ac:dyDescent="0.25">
      <c r="M267" t="s">
        <v>66</v>
      </c>
    </row>
    <row r="268" spans="13:13" x14ac:dyDescent="0.25">
      <c r="M268" t="s">
        <v>64</v>
      </c>
    </row>
    <row r="269" spans="13:13" x14ac:dyDescent="0.25">
      <c r="M269" t="s">
        <v>290</v>
      </c>
    </row>
    <row r="270" spans="13:13" x14ac:dyDescent="0.25">
      <c r="M270" t="s">
        <v>66</v>
      </c>
    </row>
    <row r="271" spans="13:13" x14ac:dyDescent="0.25">
      <c r="M271" t="s">
        <v>64</v>
      </c>
    </row>
    <row r="272" spans="13:13" x14ac:dyDescent="0.25">
      <c r="M272" t="s">
        <v>65</v>
      </c>
    </row>
    <row r="273" spans="13:13" x14ac:dyDescent="0.25">
      <c r="M273" t="s">
        <v>66</v>
      </c>
    </row>
    <row r="274" spans="13:13" x14ac:dyDescent="0.25">
      <c r="M274" t="s">
        <v>68</v>
      </c>
    </row>
    <row r="275" spans="13:13" x14ac:dyDescent="0.25">
      <c r="M275" t="s">
        <v>69</v>
      </c>
    </row>
    <row r="276" spans="13:13" x14ac:dyDescent="0.25">
      <c r="M276" t="s">
        <v>61</v>
      </c>
    </row>
    <row r="277" spans="13:13" x14ac:dyDescent="0.25">
      <c r="M277" t="s">
        <v>70</v>
      </c>
    </row>
    <row r="278" spans="13:13" x14ac:dyDescent="0.25">
      <c r="M278" t="s">
        <v>63</v>
      </c>
    </row>
    <row r="279" spans="13:13" x14ac:dyDescent="0.25">
      <c r="M279" t="s">
        <v>64</v>
      </c>
    </row>
    <row r="280" spans="13:13" x14ac:dyDescent="0.25">
      <c r="M280" t="s">
        <v>65</v>
      </c>
    </row>
    <row r="281" spans="13:13" x14ac:dyDescent="0.25">
      <c r="M281" t="s">
        <v>66</v>
      </c>
    </row>
    <row r="282" spans="13:13" x14ac:dyDescent="0.25">
      <c r="M282" t="s">
        <v>68</v>
      </c>
    </row>
    <row r="283" spans="13:13" x14ac:dyDescent="0.25">
      <c r="M283" t="s">
        <v>69</v>
      </c>
    </row>
    <row r="284" spans="13:13" x14ac:dyDescent="0.25">
      <c r="M284" t="s">
        <v>81</v>
      </c>
    </row>
    <row r="285" spans="13:13" x14ac:dyDescent="0.25">
      <c r="M285" t="s">
        <v>353</v>
      </c>
    </row>
    <row r="286" spans="13:13" x14ac:dyDescent="0.25">
      <c r="M286" t="s">
        <v>354</v>
      </c>
    </row>
    <row r="287" spans="13:13" x14ac:dyDescent="0.25">
      <c r="M287" t="s">
        <v>355</v>
      </c>
    </row>
    <row r="288" spans="13:13" x14ac:dyDescent="0.25">
      <c r="M288" t="s">
        <v>356</v>
      </c>
    </row>
    <row r="289" spans="13:13" x14ac:dyDescent="0.25">
      <c r="M289" t="s">
        <v>357</v>
      </c>
    </row>
    <row r="290" spans="13:13" x14ac:dyDescent="0.25">
      <c r="M290" t="s">
        <v>1</v>
      </c>
    </row>
    <row r="291" spans="13:13" x14ac:dyDescent="0.25">
      <c r="M291" t="s">
        <v>0</v>
      </c>
    </row>
    <row r="292" spans="13:13" x14ac:dyDescent="0.25">
      <c r="M292" t="s">
        <v>358</v>
      </c>
    </row>
    <row r="293" spans="13:13" x14ac:dyDescent="0.25">
      <c r="M293" t="s">
        <v>359</v>
      </c>
    </row>
    <row r="294" spans="13:13" x14ac:dyDescent="0.25">
      <c r="M294" t="s">
        <v>360</v>
      </c>
    </row>
    <row r="295" spans="13:13" x14ac:dyDescent="0.25">
      <c r="M295" t="s">
        <v>85</v>
      </c>
    </row>
    <row r="296" spans="13:13" x14ac:dyDescent="0.25">
      <c r="M296" t="s">
        <v>361</v>
      </c>
    </row>
    <row r="297" spans="13:13" x14ac:dyDescent="0.25">
      <c r="M297" t="s">
        <v>362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1674-05FC-498A-95B1-153BE6F809AA}">
  <dimension ref="A1:P296"/>
  <sheetViews>
    <sheetView workbookViewId="0">
      <selection activeCell="K15" sqref="K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2511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307</v>
      </c>
    </row>
    <row r="3" spans="1:16" x14ac:dyDescent="0.25">
      <c r="A3">
        <v>2509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94572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0.35670000000000002</v>
      </c>
      <c r="G3" s="2">
        <f xml:space="preserve"> F6/100</f>
        <v>0.3</v>
      </c>
      <c r="H3">
        <f xml:space="preserve"> AVERAGE(A2:A100)</f>
        <v>2510.2323232323233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22570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46236</v>
      </c>
      <c r="K3">
        <f xml:space="preserve"> 1152 + 144</f>
        <v>1296</v>
      </c>
      <c r="M3" t="s">
        <v>34</v>
      </c>
    </row>
    <row r="4" spans="1:16" x14ac:dyDescent="0.25">
      <c r="A4">
        <v>2510</v>
      </c>
      <c r="B4">
        <v>1</v>
      </c>
      <c r="C4">
        <v>0</v>
      </c>
      <c r="M4" t="s">
        <v>2</v>
      </c>
    </row>
    <row r="5" spans="1:16" ht="20.25" thickBot="1" x14ac:dyDescent="0.35">
      <c r="A5">
        <v>2509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2511</v>
      </c>
      <c r="B6">
        <v>1</v>
      </c>
      <c r="C6">
        <v>0</v>
      </c>
      <c r="E6" t="s">
        <v>7</v>
      </c>
      <c r="F6">
        <f xml:space="preserve"> COUNTIF(B:B,1)</f>
        <v>30</v>
      </c>
      <c r="M6" t="s">
        <v>4</v>
      </c>
    </row>
    <row r="7" spans="1:16" x14ac:dyDescent="0.25">
      <c r="A7">
        <v>2510</v>
      </c>
      <c r="B7">
        <v>1</v>
      </c>
      <c r="C7">
        <v>1</v>
      </c>
      <c r="E7" t="s">
        <v>6</v>
      </c>
      <c r="F7">
        <f xml:space="preserve"> COUNTIF(B:B,2)</f>
        <v>70</v>
      </c>
      <c r="M7" t="s">
        <v>133</v>
      </c>
    </row>
    <row r="8" spans="1:16" x14ac:dyDescent="0.25">
      <c r="A8">
        <v>2510</v>
      </c>
      <c r="B8">
        <v>2</v>
      </c>
      <c r="C8">
        <v>3</v>
      </c>
      <c r="E8" t="s">
        <v>82</v>
      </c>
      <c r="F8">
        <f xml:space="preserve"> B103</f>
        <v>2511</v>
      </c>
      <c r="M8" t="s">
        <v>5</v>
      </c>
    </row>
    <row r="9" spans="1:16" x14ac:dyDescent="0.25">
      <c r="A9">
        <v>2510</v>
      </c>
      <c r="B9">
        <v>2</v>
      </c>
      <c r="C9">
        <v>8</v>
      </c>
      <c r="E9" t="s">
        <v>83</v>
      </c>
      <c r="F9">
        <f t="shared" ref="F9:F10" si="0" xml:space="preserve"> B104</f>
        <v>2509</v>
      </c>
      <c r="M9" t="s">
        <v>134</v>
      </c>
    </row>
    <row r="10" spans="1:16" x14ac:dyDescent="0.25">
      <c r="A10">
        <v>2510</v>
      </c>
      <c r="B10">
        <v>2</v>
      </c>
      <c r="C10">
        <v>8</v>
      </c>
      <c r="E10" t="s">
        <v>84</v>
      </c>
      <c r="F10">
        <f t="shared" si="0"/>
        <v>2509</v>
      </c>
      <c r="M10" t="s">
        <v>5</v>
      </c>
    </row>
    <row r="11" spans="1:16" x14ac:dyDescent="0.25">
      <c r="A11">
        <v>2510</v>
      </c>
      <c r="B11">
        <v>2</v>
      </c>
      <c r="C11">
        <v>8</v>
      </c>
      <c r="M11" t="s">
        <v>135</v>
      </c>
    </row>
    <row r="12" spans="1:16" x14ac:dyDescent="0.25">
      <c r="A12">
        <v>2510</v>
      </c>
      <c r="B12">
        <v>2</v>
      </c>
      <c r="C12">
        <v>9</v>
      </c>
      <c r="M12" t="s">
        <v>5</v>
      </c>
    </row>
    <row r="13" spans="1:16" x14ac:dyDescent="0.25">
      <c r="A13">
        <v>2511</v>
      </c>
      <c r="B13">
        <v>2</v>
      </c>
      <c r="C13">
        <v>8</v>
      </c>
      <c r="M13" t="s">
        <v>308</v>
      </c>
    </row>
    <row r="14" spans="1:16" x14ac:dyDescent="0.25">
      <c r="A14">
        <v>2510</v>
      </c>
      <c r="B14">
        <v>2</v>
      </c>
      <c r="C14">
        <v>8</v>
      </c>
      <c r="M14" t="s">
        <v>5</v>
      </c>
    </row>
    <row r="15" spans="1:16" x14ac:dyDescent="0.25">
      <c r="A15">
        <v>2511</v>
      </c>
      <c r="B15">
        <v>1</v>
      </c>
      <c r="C15">
        <v>3</v>
      </c>
      <c r="M15" t="s">
        <v>309</v>
      </c>
    </row>
    <row r="16" spans="1:16" x14ac:dyDescent="0.25">
      <c r="A16">
        <v>2509</v>
      </c>
      <c r="B16">
        <v>2</v>
      </c>
      <c r="C16">
        <v>1</v>
      </c>
      <c r="M16" t="s">
        <v>5</v>
      </c>
    </row>
    <row r="17" spans="1:13" x14ac:dyDescent="0.25">
      <c r="A17">
        <v>2508</v>
      </c>
      <c r="B17">
        <v>2</v>
      </c>
      <c r="C17">
        <v>6</v>
      </c>
      <c r="M17" t="s">
        <v>310</v>
      </c>
    </row>
    <row r="18" spans="1:13" x14ac:dyDescent="0.25">
      <c r="A18">
        <v>2510</v>
      </c>
      <c r="B18">
        <v>1</v>
      </c>
      <c r="C18">
        <v>0</v>
      </c>
      <c r="M18" t="s">
        <v>5</v>
      </c>
    </row>
    <row r="19" spans="1:13" x14ac:dyDescent="0.25">
      <c r="A19">
        <v>2511</v>
      </c>
      <c r="B19">
        <v>2</v>
      </c>
      <c r="C19">
        <v>0</v>
      </c>
      <c r="M19" t="s">
        <v>140</v>
      </c>
    </row>
    <row r="20" spans="1:13" x14ac:dyDescent="0.25">
      <c r="A20">
        <v>2510</v>
      </c>
      <c r="B20">
        <v>1</v>
      </c>
      <c r="C20">
        <v>0</v>
      </c>
      <c r="M20" t="s">
        <v>5</v>
      </c>
    </row>
    <row r="21" spans="1:13" x14ac:dyDescent="0.25">
      <c r="A21">
        <v>2511</v>
      </c>
      <c r="B21">
        <v>1</v>
      </c>
      <c r="C21">
        <v>0</v>
      </c>
      <c r="M21" t="s">
        <v>4</v>
      </c>
    </row>
    <row r="22" spans="1:13" x14ac:dyDescent="0.25">
      <c r="A22">
        <v>2509</v>
      </c>
      <c r="B22">
        <v>1</v>
      </c>
      <c r="C22">
        <v>0</v>
      </c>
      <c r="M22" t="s">
        <v>311</v>
      </c>
    </row>
    <row r="23" spans="1:13" x14ac:dyDescent="0.25">
      <c r="A23">
        <v>2509</v>
      </c>
      <c r="B23">
        <v>2</v>
      </c>
      <c r="C23">
        <v>6</v>
      </c>
      <c r="M23" t="s">
        <v>312</v>
      </c>
    </row>
    <row r="24" spans="1:13" x14ac:dyDescent="0.25">
      <c r="A24">
        <v>2510</v>
      </c>
      <c r="B24">
        <v>1</v>
      </c>
      <c r="C24">
        <v>3</v>
      </c>
      <c r="M24" t="s">
        <v>3</v>
      </c>
    </row>
    <row r="25" spans="1:13" x14ac:dyDescent="0.25">
      <c r="A25">
        <v>2511</v>
      </c>
      <c r="B25">
        <v>1</v>
      </c>
      <c r="C25">
        <v>3</v>
      </c>
      <c r="M25" t="s">
        <v>2</v>
      </c>
    </row>
    <row r="26" spans="1:13" x14ac:dyDescent="0.25">
      <c r="A26">
        <v>2510</v>
      </c>
      <c r="B26">
        <v>1</v>
      </c>
      <c r="C26">
        <v>3</v>
      </c>
      <c r="M26" t="s">
        <v>35</v>
      </c>
    </row>
    <row r="27" spans="1:13" x14ac:dyDescent="0.25">
      <c r="A27">
        <v>2511</v>
      </c>
      <c r="B27">
        <v>1</v>
      </c>
      <c r="C27">
        <v>3</v>
      </c>
      <c r="M27" t="s">
        <v>218</v>
      </c>
    </row>
    <row r="28" spans="1:13" x14ac:dyDescent="0.25">
      <c r="A28">
        <v>2511</v>
      </c>
      <c r="B28">
        <v>2</v>
      </c>
      <c r="C28">
        <v>0</v>
      </c>
      <c r="M28" t="s">
        <v>36</v>
      </c>
    </row>
    <row r="29" spans="1:13" x14ac:dyDescent="0.25">
      <c r="A29">
        <v>2510</v>
      </c>
      <c r="B29">
        <v>2</v>
      </c>
      <c r="C29">
        <v>8</v>
      </c>
      <c r="M29" t="s">
        <v>37</v>
      </c>
    </row>
    <row r="30" spans="1:13" x14ac:dyDescent="0.25">
      <c r="A30">
        <v>2510</v>
      </c>
      <c r="B30">
        <v>2</v>
      </c>
      <c r="C30">
        <v>0</v>
      </c>
      <c r="M30" t="s">
        <v>38</v>
      </c>
    </row>
    <row r="31" spans="1:13" x14ac:dyDescent="0.25">
      <c r="A31">
        <v>2510</v>
      </c>
      <c r="B31">
        <v>2</v>
      </c>
      <c r="C31">
        <v>8</v>
      </c>
      <c r="M31" t="s">
        <v>39</v>
      </c>
    </row>
    <row r="32" spans="1:13" x14ac:dyDescent="0.25">
      <c r="A32">
        <v>2511</v>
      </c>
      <c r="B32">
        <v>2</v>
      </c>
      <c r="C32">
        <v>3</v>
      </c>
      <c r="M32" t="s">
        <v>40</v>
      </c>
    </row>
    <row r="33" spans="1:13" x14ac:dyDescent="0.25">
      <c r="A33">
        <v>2512</v>
      </c>
      <c r="B33">
        <v>2</v>
      </c>
      <c r="C33">
        <v>8</v>
      </c>
      <c r="M33" t="s">
        <v>41</v>
      </c>
    </row>
    <row r="34" spans="1:13" x14ac:dyDescent="0.25">
      <c r="A34">
        <v>2511</v>
      </c>
      <c r="B34">
        <v>2</v>
      </c>
      <c r="C34">
        <v>8</v>
      </c>
      <c r="M34" t="s">
        <v>42</v>
      </c>
    </row>
    <row r="35" spans="1:13" x14ac:dyDescent="0.25">
      <c r="A35">
        <v>2509</v>
      </c>
      <c r="B35">
        <v>2</v>
      </c>
      <c r="C35">
        <v>3</v>
      </c>
      <c r="M35" t="s">
        <v>43</v>
      </c>
    </row>
    <row r="36" spans="1:13" x14ac:dyDescent="0.25">
      <c r="A36">
        <v>2510</v>
      </c>
      <c r="B36">
        <v>1</v>
      </c>
      <c r="C36">
        <v>6</v>
      </c>
      <c r="M36" t="s">
        <v>44</v>
      </c>
    </row>
    <row r="37" spans="1:13" x14ac:dyDescent="0.25">
      <c r="A37">
        <v>2510</v>
      </c>
      <c r="B37">
        <v>2</v>
      </c>
      <c r="C37">
        <v>0</v>
      </c>
      <c r="M37" t="s">
        <v>45</v>
      </c>
    </row>
    <row r="38" spans="1:13" x14ac:dyDescent="0.25">
      <c r="A38">
        <v>2511</v>
      </c>
      <c r="B38">
        <v>2</v>
      </c>
      <c r="C38">
        <v>3</v>
      </c>
      <c r="M38" t="s">
        <v>46</v>
      </c>
    </row>
    <row r="39" spans="1:13" x14ac:dyDescent="0.25">
      <c r="A39">
        <v>2511</v>
      </c>
      <c r="B39">
        <v>2</v>
      </c>
      <c r="C39">
        <v>7</v>
      </c>
      <c r="M39" t="s">
        <v>47</v>
      </c>
    </row>
    <row r="40" spans="1:13" x14ac:dyDescent="0.25">
      <c r="A40">
        <v>2511</v>
      </c>
      <c r="B40">
        <v>2</v>
      </c>
      <c r="C40">
        <v>0</v>
      </c>
      <c r="M40" t="s">
        <v>48</v>
      </c>
    </row>
    <row r="41" spans="1:13" x14ac:dyDescent="0.25">
      <c r="A41">
        <v>2511</v>
      </c>
      <c r="B41">
        <v>2</v>
      </c>
      <c r="C41">
        <v>0</v>
      </c>
      <c r="M41" t="s">
        <v>118</v>
      </c>
    </row>
    <row r="42" spans="1:13" x14ac:dyDescent="0.25">
      <c r="A42">
        <v>2510</v>
      </c>
      <c r="B42">
        <v>2</v>
      </c>
      <c r="C42">
        <v>0</v>
      </c>
      <c r="M42" t="s">
        <v>49</v>
      </c>
    </row>
    <row r="43" spans="1:13" x14ac:dyDescent="0.25">
      <c r="A43">
        <v>2510</v>
      </c>
      <c r="B43">
        <v>2</v>
      </c>
      <c r="C43">
        <v>3</v>
      </c>
      <c r="M43" t="s">
        <v>50</v>
      </c>
    </row>
    <row r="44" spans="1:13" x14ac:dyDescent="0.25">
      <c r="A44">
        <v>2510</v>
      </c>
      <c r="B44">
        <v>2</v>
      </c>
      <c r="C44">
        <v>8</v>
      </c>
      <c r="M44" t="s">
        <v>51</v>
      </c>
    </row>
    <row r="45" spans="1:13" x14ac:dyDescent="0.25">
      <c r="A45">
        <v>2511</v>
      </c>
      <c r="B45">
        <v>2</v>
      </c>
      <c r="C45">
        <v>0</v>
      </c>
      <c r="M45" t="s">
        <v>52</v>
      </c>
    </row>
    <row r="46" spans="1:13" x14ac:dyDescent="0.25">
      <c r="A46">
        <v>2510</v>
      </c>
      <c r="B46">
        <v>1</v>
      </c>
      <c r="C46">
        <v>6</v>
      </c>
      <c r="M46" t="s">
        <v>53</v>
      </c>
    </row>
    <row r="47" spans="1:13" x14ac:dyDescent="0.25">
      <c r="A47">
        <v>2511</v>
      </c>
      <c r="B47">
        <v>1</v>
      </c>
      <c r="C47">
        <v>0</v>
      </c>
      <c r="M47" t="s">
        <v>54</v>
      </c>
    </row>
    <row r="48" spans="1:13" x14ac:dyDescent="0.25">
      <c r="A48">
        <v>2510</v>
      </c>
      <c r="B48">
        <v>2</v>
      </c>
      <c r="C48">
        <v>0</v>
      </c>
      <c r="M48" t="s">
        <v>55</v>
      </c>
    </row>
    <row r="49" spans="1:13" x14ac:dyDescent="0.25">
      <c r="A49">
        <v>2510</v>
      </c>
      <c r="B49">
        <v>2</v>
      </c>
      <c r="C49">
        <v>0</v>
      </c>
      <c r="M49" t="s">
        <v>56</v>
      </c>
    </row>
    <row r="50" spans="1:13" x14ac:dyDescent="0.25">
      <c r="A50">
        <v>2510</v>
      </c>
      <c r="B50">
        <v>2</v>
      </c>
      <c r="C50">
        <v>6</v>
      </c>
      <c r="M50" t="s">
        <v>57</v>
      </c>
    </row>
    <row r="51" spans="1:13" x14ac:dyDescent="0.25">
      <c r="A51">
        <v>2510</v>
      </c>
      <c r="B51">
        <v>2</v>
      </c>
      <c r="C51">
        <v>0</v>
      </c>
      <c r="M51" t="s">
        <v>313</v>
      </c>
    </row>
    <row r="52" spans="1:13" x14ac:dyDescent="0.25">
      <c r="A52">
        <v>2510</v>
      </c>
      <c r="B52">
        <v>2</v>
      </c>
      <c r="C52">
        <v>8</v>
      </c>
      <c r="M52" t="s">
        <v>58</v>
      </c>
    </row>
    <row r="53" spans="1:13" x14ac:dyDescent="0.25">
      <c r="A53">
        <v>2511</v>
      </c>
      <c r="B53">
        <v>2</v>
      </c>
      <c r="C53">
        <v>8</v>
      </c>
      <c r="M53" t="s">
        <v>59</v>
      </c>
    </row>
    <row r="54" spans="1:13" x14ac:dyDescent="0.25">
      <c r="A54">
        <v>2509</v>
      </c>
      <c r="B54">
        <v>2</v>
      </c>
      <c r="C54">
        <v>3</v>
      </c>
      <c r="M54" t="s">
        <v>146</v>
      </c>
    </row>
    <row r="55" spans="1:13" x14ac:dyDescent="0.25">
      <c r="A55">
        <v>2508</v>
      </c>
      <c r="B55">
        <v>2</v>
      </c>
      <c r="C55">
        <v>8</v>
      </c>
      <c r="M55" t="s">
        <v>98</v>
      </c>
    </row>
    <row r="56" spans="1:13" x14ac:dyDescent="0.25">
      <c r="A56">
        <v>2509</v>
      </c>
      <c r="B56">
        <v>2</v>
      </c>
      <c r="C56">
        <v>3</v>
      </c>
      <c r="M56" t="s">
        <v>60</v>
      </c>
    </row>
    <row r="57" spans="1:13" x14ac:dyDescent="0.25">
      <c r="A57">
        <v>2510</v>
      </c>
      <c r="B57">
        <v>2</v>
      </c>
      <c r="C57">
        <v>3</v>
      </c>
      <c r="M57" t="s">
        <v>99</v>
      </c>
    </row>
    <row r="58" spans="1:13" x14ac:dyDescent="0.25">
      <c r="A58">
        <v>2511</v>
      </c>
      <c r="B58">
        <v>2</v>
      </c>
      <c r="C58">
        <v>0</v>
      </c>
      <c r="M58" t="s">
        <v>61</v>
      </c>
    </row>
    <row r="59" spans="1:13" x14ac:dyDescent="0.25">
      <c r="A59">
        <v>2510</v>
      </c>
      <c r="B59">
        <v>2</v>
      </c>
      <c r="C59">
        <v>0</v>
      </c>
      <c r="M59" t="s">
        <v>62</v>
      </c>
    </row>
    <row r="60" spans="1:13" x14ac:dyDescent="0.25">
      <c r="A60">
        <v>2512</v>
      </c>
      <c r="B60">
        <v>2</v>
      </c>
      <c r="C60">
        <v>8</v>
      </c>
      <c r="M60" t="s">
        <v>63</v>
      </c>
    </row>
    <row r="61" spans="1:13" x14ac:dyDescent="0.25">
      <c r="A61">
        <v>2510</v>
      </c>
      <c r="B61">
        <v>2</v>
      </c>
      <c r="C61">
        <v>8</v>
      </c>
      <c r="M61" t="s">
        <v>64</v>
      </c>
    </row>
    <row r="62" spans="1:13" x14ac:dyDescent="0.25">
      <c r="A62">
        <v>2510</v>
      </c>
      <c r="B62">
        <v>1</v>
      </c>
      <c r="C62">
        <v>8</v>
      </c>
      <c r="M62" t="s">
        <v>65</v>
      </c>
    </row>
    <row r="63" spans="1:13" x14ac:dyDescent="0.25">
      <c r="A63">
        <v>2510</v>
      </c>
      <c r="B63">
        <v>1</v>
      </c>
      <c r="C63">
        <v>3</v>
      </c>
      <c r="M63" t="s">
        <v>66</v>
      </c>
    </row>
    <row r="64" spans="1:13" x14ac:dyDescent="0.25">
      <c r="A64">
        <v>2510</v>
      </c>
      <c r="B64">
        <v>2</v>
      </c>
      <c r="C64">
        <v>7</v>
      </c>
      <c r="M64" t="s">
        <v>64</v>
      </c>
    </row>
    <row r="65" spans="1:13" x14ac:dyDescent="0.25">
      <c r="A65">
        <v>2510</v>
      </c>
      <c r="B65">
        <v>2</v>
      </c>
      <c r="C65">
        <v>7</v>
      </c>
      <c r="M65" t="s">
        <v>67</v>
      </c>
    </row>
    <row r="66" spans="1:13" x14ac:dyDescent="0.25">
      <c r="A66">
        <v>2512</v>
      </c>
      <c r="B66">
        <v>2</v>
      </c>
      <c r="C66">
        <v>3</v>
      </c>
      <c r="M66" t="s">
        <v>66</v>
      </c>
    </row>
    <row r="67" spans="1:13" x14ac:dyDescent="0.25">
      <c r="A67">
        <v>2510</v>
      </c>
      <c r="B67">
        <v>2</v>
      </c>
      <c r="C67">
        <v>0</v>
      </c>
      <c r="M67" t="s">
        <v>68</v>
      </c>
    </row>
    <row r="68" spans="1:13" x14ac:dyDescent="0.25">
      <c r="A68">
        <v>2510</v>
      </c>
      <c r="B68">
        <v>1</v>
      </c>
      <c r="C68">
        <v>9</v>
      </c>
      <c r="M68" t="s">
        <v>69</v>
      </c>
    </row>
    <row r="69" spans="1:13" x14ac:dyDescent="0.25">
      <c r="A69">
        <v>2510</v>
      </c>
      <c r="B69">
        <v>1</v>
      </c>
      <c r="C69">
        <v>8</v>
      </c>
      <c r="M69" t="s">
        <v>61</v>
      </c>
    </row>
    <row r="70" spans="1:13" x14ac:dyDescent="0.25">
      <c r="A70">
        <v>2511</v>
      </c>
      <c r="B70">
        <v>1</v>
      </c>
      <c r="C70">
        <v>8</v>
      </c>
      <c r="M70" t="s">
        <v>70</v>
      </c>
    </row>
    <row r="71" spans="1:13" x14ac:dyDescent="0.25">
      <c r="A71">
        <v>2511</v>
      </c>
      <c r="B71">
        <v>2</v>
      </c>
      <c r="C71">
        <v>0</v>
      </c>
      <c r="M71" t="s">
        <v>63</v>
      </c>
    </row>
    <row r="72" spans="1:13" x14ac:dyDescent="0.25">
      <c r="A72">
        <v>2511</v>
      </c>
      <c r="B72">
        <v>1</v>
      </c>
      <c r="C72">
        <v>8</v>
      </c>
      <c r="M72" t="s">
        <v>64</v>
      </c>
    </row>
    <row r="73" spans="1:13" x14ac:dyDescent="0.25">
      <c r="A73">
        <v>2511</v>
      </c>
      <c r="B73">
        <v>2</v>
      </c>
      <c r="C73">
        <v>0</v>
      </c>
      <c r="M73" t="s">
        <v>67</v>
      </c>
    </row>
    <row r="74" spans="1:13" x14ac:dyDescent="0.25">
      <c r="A74">
        <v>2509</v>
      </c>
      <c r="B74">
        <v>2</v>
      </c>
      <c r="C74">
        <v>0</v>
      </c>
      <c r="M74" t="s">
        <v>66</v>
      </c>
    </row>
    <row r="75" spans="1:13" x14ac:dyDescent="0.25">
      <c r="A75">
        <v>2510</v>
      </c>
      <c r="B75">
        <v>2</v>
      </c>
      <c r="C75">
        <v>0</v>
      </c>
      <c r="M75" t="s">
        <v>64</v>
      </c>
    </row>
    <row r="76" spans="1:13" x14ac:dyDescent="0.25">
      <c r="A76">
        <v>2510</v>
      </c>
      <c r="B76">
        <v>1</v>
      </c>
      <c r="C76">
        <v>6</v>
      </c>
      <c r="M76" t="s">
        <v>91</v>
      </c>
    </row>
    <row r="77" spans="1:13" x14ac:dyDescent="0.25">
      <c r="A77">
        <v>2511</v>
      </c>
      <c r="B77">
        <v>2</v>
      </c>
      <c r="C77">
        <v>0</v>
      </c>
      <c r="M77" t="s">
        <v>66</v>
      </c>
    </row>
    <row r="78" spans="1:13" x14ac:dyDescent="0.25">
      <c r="A78">
        <v>2511</v>
      </c>
      <c r="B78">
        <v>2</v>
      </c>
      <c r="C78">
        <v>0</v>
      </c>
      <c r="M78" t="s">
        <v>68</v>
      </c>
    </row>
    <row r="79" spans="1:13" x14ac:dyDescent="0.25">
      <c r="A79">
        <v>2511</v>
      </c>
      <c r="B79">
        <v>2</v>
      </c>
      <c r="C79">
        <v>8</v>
      </c>
      <c r="M79" t="s">
        <v>69</v>
      </c>
    </row>
    <row r="80" spans="1:13" x14ac:dyDescent="0.25">
      <c r="A80">
        <v>2510</v>
      </c>
      <c r="B80">
        <v>1</v>
      </c>
      <c r="C80">
        <v>7</v>
      </c>
      <c r="M80" t="s">
        <v>148</v>
      </c>
    </row>
    <row r="81" spans="1:13" x14ac:dyDescent="0.25">
      <c r="A81">
        <v>2510</v>
      </c>
      <c r="B81">
        <v>1</v>
      </c>
      <c r="C81">
        <v>7</v>
      </c>
      <c r="M81" t="s">
        <v>314</v>
      </c>
    </row>
    <row r="82" spans="1:13" x14ac:dyDescent="0.25">
      <c r="A82">
        <v>2509</v>
      </c>
      <c r="B82">
        <v>2</v>
      </c>
      <c r="C82">
        <v>8</v>
      </c>
      <c r="M82" t="s">
        <v>60</v>
      </c>
    </row>
    <row r="83" spans="1:13" x14ac:dyDescent="0.25">
      <c r="A83">
        <v>2511</v>
      </c>
      <c r="B83">
        <v>2</v>
      </c>
      <c r="C83">
        <v>8</v>
      </c>
      <c r="M83" t="s">
        <v>315</v>
      </c>
    </row>
    <row r="84" spans="1:13" x14ac:dyDescent="0.25">
      <c r="A84">
        <v>2511</v>
      </c>
      <c r="B84">
        <v>2</v>
      </c>
      <c r="C84">
        <v>8</v>
      </c>
      <c r="M84" t="s">
        <v>61</v>
      </c>
    </row>
    <row r="85" spans="1:13" x14ac:dyDescent="0.25">
      <c r="A85">
        <v>2510</v>
      </c>
      <c r="B85">
        <v>2</v>
      </c>
      <c r="C85">
        <v>8</v>
      </c>
      <c r="M85" t="s">
        <v>62</v>
      </c>
    </row>
    <row r="86" spans="1:13" x14ac:dyDescent="0.25">
      <c r="A86">
        <v>2512</v>
      </c>
      <c r="B86">
        <v>2</v>
      </c>
      <c r="C86">
        <v>0</v>
      </c>
      <c r="M86" t="s">
        <v>63</v>
      </c>
    </row>
    <row r="87" spans="1:13" x14ac:dyDescent="0.25">
      <c r="A87">
        <v>2509</v>
      </c>
      <c r="B87">
        <v>2</v>
      </c>
      <c r="C87">
        <v>0</v>
      </c>
      <c r="M87" t="s">
        <v>64</v>
      </c>
    </row>
    <row r="88" spans="1:13" x14ac:dyDescent="0.25">
      <c r="A88">
        <v>2510</v>
      </c>
      <c r="B88">
        <v>2</v>
      </c>
      <c r="C88">
        <v>8</v>
      </c>
      <c r="M88" t="s">
        <v>65</v>
      </c>
    </row>
    <row r="89" spans="1:13" x14ac:dyDescent="0.25">
      <c r="A89">
        <v>2509</v>
      </c>
      <c r="B89">
        <v>2</v>
      </c>
      <c r="C89">
        <v>8</v>
      </c>
      <c r="M89" t="s">
        <v>66</v>
      </c>
    </row>
    <row r="90" spans="1:13" x14ac:dyDescent="0.25">
      <c r="A90">
        <v>2510</v>
      </c>
      <c r="B90">
        <v>2</v>
      </c>
      <c r="C90">
        <v>8</v>
      </c>
      <c r="M90" t="s">
        <v>64</v>
      </c>
    </row>
    <row r="91" spans="1:13" x14ac:dyDescent="0.25">
      <c r="A91">
        <v>2511</v>
      </c>
      <c r="B91">
        <v>1</v>
      </c>
      <c r="C91">
        <v>3</v>
      </c>
      <c r="M91" t="s">
        <v>316</v>
      </c>
    </row>
    <row r="92" spans="1:13" x14ac:dyDescent="0.25">
      <c r="A92">
        <v>2510</v>
      </c>
      <c r="B92">
        <v>2</v>
      </c>
      <c r="C92">
        <v>8</v>
      </c>
      <c r="M92" t="s">
        <v>66</v>
      </c>
    </row>
    <row r="93" spans="1:13" x14ac:dyDescent="0.25">
      <c r="A93">
        <v>2510</v>
      </c>
      <c r="B93">
        <v>2</v>
      </c>
      <c r="C93">
        <v>3</v>
      </c>
      <c r="M93" t="s">
        <v>68</v>
      </c>
    </row>
    <row r="94" spans="1:13" x14ac:dyDescent="0.25">
      <c r="A94">
        <v>2509</v>
      </c>
      <c r="B94">
        <v>2</v>
      </c>
      <c r="C94">
        <v>0</v>
      </c>
      <c r="M94" t="s">
        <v>69</v>
      </c>
    </row>
    <row r="95" spans="1:13" x14ac:dyDescent="0.25">
      <c r="A95">
        <v>2510</v>
      </c>
      <c r="B95">
        <v>2</v>
      </c>
      <c r="C95">
        <v>3</v>
      </c>
      <c r="M95" t="s">
        <v>61</v>
      </c>
    </row>
    <row r="96" spans="1:13" x14ac:dyDescent="0.25">
      <c r="A96">
        <v>2511</v>
      </c>
      <c r="B96">
        <v>2</v>
      </c>
      <c r="C96">
        <v>3</v>
      </c>
      <c r="M96" t="s">
        <v>70</v>
      </c>
    </row>
    <row r="97" spans="1:13" x14ac:dyDescent="0.25">
      <c r="A97">
        <v>2511</v>
      </c>
      <c r="B97">
        <v>1</v>
      </c>
      <c r="C97">
        <v>7</v>
      </c>
      <c r="M97" t="s">
        <v>63</v>
      </c>
    </row>
    <row r="98" spans="1:13" x14ac:dyDescent="0.25">
      <c r="A98">
        <v>2511</v>
      </c>
      <c r="B98">
        <v>2</v>
      </c>
      <c r="C98">
        <v>8</v>
      </c>
      <c r="M98" t="s">
        <v>64</v>
      </c>
    </row>
    <row r="99" spans="1:13" x14ac:dyDescent="0.25">
      <c r="A99">
        <v>2510</v>
      </c>
      <c r="B99">
        <v>1</v>
      </c>
      <c r="C99">
        <v>9</v>
      </c>
      <c r="M99" t="s">
        <v>316</v>
      </c>
    </row>
    <row r="100" spans="1:13" x14ac:dyDescent="0.25">
      <c r="A100">
        <v>2510</v>
      </c>
      <c r="B100">
        <v>2</v>
      </c>
      <c r="C100">
        <v>8</v>
      </c>
      <c r="M100" t="s">
        <v>66</v>
      </c>
    </row>
    <row r="101" spans="1:13" x14ac:dyDescent="0.25">
      <c r="A101">
        <v>2510</v>
      </c>
      <c r="B101">
        <v>2</v>
      </c>
      <c r="C101">
        <v>6</v>
      </c>
      <c r="M101" t="s">
        <v>64</v>
      </c>
    </row>
    <row r="102" spans="1:13" x14ac:dyDescent="0.25">
      <c r="A102" t="s">
        <v>104</v>
      </c>
      <c r="B102">
        <v>30</v>
      </c>
      <c r="C102" t="s">
        <v>131</v>
      </c>
      <c r="D102">
        <v>100</v>
      </c>
      <c r="M102" t="s">
        <v>71</v>
      </c>
    </row>
    <row r="103" spans="1:13" x14ac:dyDescent="0.25">
      <c r="A103" t="s">
        <v>106</v>
      </c>
      <c r="B103">
        <v>2511</v>
      </c>
      <c r="C103" t="s">
        <v>86</v>
      </c>
      <c r="M103" t="s">
        <v>66</v>
      </c>
    </row>
    <row r="104" spans="1:13" x14ac:dyDescent="0.25">
      <c r="A104" t="s">
        <v>107</v>
      </c>
      <c r="B104">
        <v>2509</v>
      </c>
      <c r="C104" t="s">
        <v>86</v>
      </c>
      <c r="M104" t="s">
        <v>68</v>
      </c>
    </row>
    <row r="105" spans="1:13" x14ac:dyDescent="0.25">
      <c r="A105" t="s">
        <v>108</v>
      </c>
      <c r="B105">
        <v>2509</v>
      </c>
      <c r="C105" t="s">
        <v>86</v>
      </c>
      <c r="M105" t="s">
        <v>69</v>
      </c>
    </row>
    <row r="106" spans="1:13" x14ac:dyDescent="0.25">
      <c r="M106" t="s">
        <v>147</v>
      </c>
    </row>
    <row r="107" spans="1:13" x14ac:dyDescent="0.25">
      <c r="M107" t="s">
        <v>72</v>
      </c>
    </row>
    <row r="108" spans="1:13" x14ac:dyDescent="0.25">
      <c r="M108" t="s">
        <v>60</v>
      </c>
    </row>
    <row r="109" spans="1:13" x14ac:dyDescent="0.25">
      <c r="M109" t="s">
        <v>73</v>
      </c>
    </row>
    <row r="110" spans="1:13" x14ac:dyDescent="0.25">
      <c r="M110" t="s">
        <v>61</v>
      </c>
    </row>
    <row r="111" spans="1:13" x14ac:dyDescent="0.25">
      <c r="M111" t="s">
        <v>62</v>
      </c>
    </row>
    <row r="112" spans="1:13" x14ac:dyDescent="0.25">
      <c r="M112" t="s">
        <v>63</v>
      </c>
    </row>
    <row r="113" spans="13:13" x14ac:dyDescent="0.25">
      <c r="M113" t="s">
        <v>64</v>
      </c>
    </row>
    <row r="114" spans="13:13" x14ac:dyDescent="0.25">
      <c r="M114" t="s">
        <v>65</v>
      </c>
    </row>
    <row r="115" spans="13:13" x14ac:dyDescent="0.25">
      <c r="M115" t="s">
        <v>66</v>
      </c>
    </row>
    <row r="116" spans="13:13" x14ac:dyDescent="0.25">
      <c r="M116" t="s">
        <v>64</v>
      </c>
    </row>
    <row r="117" spans="13:13" x14ac:dyDescent="0.25">
      <c r="M117" t="s">
        <v>71</v>
      </c>
    </row>
    <row r="118" spans="13:13" x14ac:dyDescent="0.25">
      <c r="M118" t="s">
        <v>66</v>
      </c>
    </row>
    <row r="119" spans="13:13" x14ac:dyDescent="0.25">
      <c r="M119" t="s">
        <v>68</v>
      </c>
    </row>
    <row r="120" spans="13:13" x14ac:dyDescent="0.25">
      <c r="M120" t="s">
        <v>69</v>
      </c>
    </row>
    <row r="121" spans="13:13" x14ac:dyDescent="0.25">
      <c r="M121" t="s">
        <v>61</v>
      </c>
    </row>
    <row r="122" spans="13:13" x14ac:dyDescent="0.25">
      <c r="M122" t="s">
        <v>70</v>
      </c>
    </row>
    <row r="123" spans="13:13" x14ac:dyDescent="0.25">
      <c r="M123" t="s">
        <v>63</v>
      </c>
    </row>
    <row r="124" spans="13:13" x14ac:dyDescent="0.25">
      <c r="M124" t="s">
        <v>64</v>
      </c>
    </row>
    <row r="125" spans="13:13" x14ac:dyDescent="0.25">
      <c r="M125" t="s">
        <v>71</v>
      </c>
    </row>
    <row r="126" spans="13:13" x14ac:dyDescent="0.25">
      <c r="M126" t="s">
        <v>66</v>
      </c>
    </row>
    <row r="127" spans="13:13" x14ac:dyDescent="0.25">
      <c r="M127" t="s">
        <v>64</v>
      </c>
    </row>
    <row r="128" spans="13:13" x14ac:dyDescent="0.25">
      <c r="M128" t="s">
        <v>74</v>
      </c>
    </row>
    <row r="129" spans="13:13" x14ac:dyDescent="0.25">
      <c r="M129" t="s">
        <v>66</v>
      </c>
    </row>
    <row r="130" spans="13:13" x14ac:dyDescent="0.25">
      <c r="M130" t="s">
        <v>68</v>
      </c>
    </row>
    <row r="131" spans="13:13" x14ac:dyDescent="0.25">
      <c r="M131" t="s">
        <v>69</v>
      </c>
    </row>
    <row r="132" spans="13:13" x14ac:dyDescent="0.25">
      <c r="M132" t="s">
        <v>287</v>
      </c>
    </row>
    <row r="133" spans="13:13" x14ac:dyDescent="0.25">
      <c r="M133" t="s">
        <v>198</v>
      </c>
    </row>
    <row r="134" spans="13:13" x14ac:dyDescent="0.25">
      <c r="M134" t="s">
        <v>60</v>
      </c>
    </row>
    <row r="135" spans="13:13" x14ac:dyDescent="0.25">
      <c r="M135" t="s">
        <v>199</v>
      </c>
    </row>
    <row r="136" spans="13:13" x14ac:dyDescent="0.25">
      <c r="M136" t="s">
        <v>61</v>
      </c>
    </row>
    <row r="137" spans="13:13" x14ac:dyDescent="0.25">
      <c r="M137" t="s">
        <v>62</v>
      </c>
    </row>
    <row r="138" spans="13:13" x14ac:dyDescent="0.25">
      <c r="M138" t="s">
        <v>63</v>
      </c>
    </row>
    <row r="139" spans="13:13" x14ac:dyDescent="0.25">
      <c r="M139" t="s">
        <v>64</v>
      </c>
    </row>
    <row r="140" spans="13:13" x14ac:dyDescent="0.25">
      <c r="M140" t="s">
        <v>65</v>
      </c>
    </row>
    <row r="141" spans="13:13" x14ac:dyDescent="0.25">
      <c r="M141" t="s">
        <v>66</v>
      </c>
    </row>
    <row r="142" spans="13:13" x14ac:dyDescent="0.25">
      <c r="M142" t="s">
        <v>64</v>
      </c>
    </row>
    <row r="143" spans="13:13" x14ac:dyDescent="0.25">
      <c r="M143" t="s">
        <v>158</v>
      </c>
    </row>
    <row r="144" spans="13:13" x14ac:dyDescent="0.25">
      <c r="M144" t="s">
        <v>66</v>
      </c>
    </row>
    <row r="145" spans="13:13" x14ac:dyDescent="0.25">
      <c r="M145" t="s">
        <v>64</v>
      </c>
    </row>
    <row r="146" spans="13:13" x14ac:dyDescent="0.25">
      <c r="M146" t="s">
        <v>158</v>
      </c>
    </row>
    <row r="147" spans="13:13" x14ac:dyDescent="0.25">
      <c r="M147" t="s">
        <v>66</v>
      </c>
    </row>
    <row r="148" spans="13:13" x14ac:dyDescent="0.25">
      <c r="M148" t="s">
        <v>64</v>
      </c>
    </row>
    <row r="149" spans="13:13" x14ac:dyDescent="0.25">
      <c r="M149" t="s">
        <v>65</v>
      </c>
    </row>
    <row r="150" spans="13:13" x14ac:dyDescent="0.25">
      <c r="M150" t="s">
        <v>66</v>
      </c>
    </row>
    <row r="151" spans="13:13" x14ac:dyDescent="0.25">
      <c r="M151" t="s">
        <v>68</v>
      </c>
    </row>
    <row r="152" spans="13:13" x14ac:dyDescent="0.25">
      <c r="M152" t="s">
        <v>69</v>
      </c>
    </row>
    <row r="153" spans="13:13" x14ac:dyDescent="0.25">
      <c r="M153" t="s">
        <v>61</v>
      </c>
    </row>
    <row r="154" spans="13:13" x14ac:dyDescent="0.25">
      <c r="M154" t="s">
        <v>70</v>
      </c>
    </row>
    <row r="155" spans="13:13" x14ac:dyDescent="0.25">
      <c r="M155" t="s">
        <v>63</v>
      </c>
    </row>
    <row r="156" spans="13:13" x14ac:dyDescent="0.25">
      <c r="M156" t="s">
        <v>64</v>
      </c>
    </row>
    <row r="157" spans="13:13" x14ac:dyDescent="0.25">
      <c r="M157" t="s">
        <v>290</v>
      </c>
    </row>
    <row r="158" spans="13:13" x14ac:dyDescent="0.25">
      <c r="M158" t="s">
        <v>66</v>
      </c>
    </row>
    <row r="159" spans="13:13" x14ac:dyDescent="0.25">
      <c r="M159" t="s">
        <v>64</v>
      </c>
    </row>
    <row r="160" spans="13:13" x14ac:dyDescent="0.25">
      <c r="M160" t="s">
        <v>290</v>
      </c>
    </row>
    <row r="161" spans="13:13" x14ac:dyDescent="0.25">
      <c r="M161" t="s">
        <v>66</v>
      </c>
    </row>
    <row r="162" spans="13:13" x14ac:dyDescent="0.25">
      <c r="M162" t="s">
        <v>64</v>
      </c>
    </row>
    <row r="163" spans="13:13" x14ac:dyDescent="0.25">
      <c r="M163" t="s">
        <v>65</v>
      </c>
    </row>
    <row r="164" spans="13:13" x14ac:dyDescent="0.25">
      <c r="M164" t="s">
        <v>66</v>
      </c>
    </row>
    <row r="165" spans="13:13" x14ac:dyDescent="0.25">
      <c r="M165" t="s">
        <v>64</v>
      </c>
    </row>
    <row r="166" spans="13:13" x14ac:dyDescent="0.25">
      <c r="M166" t="s">
        <v>91</v>
      </c>
    </row>
    <row r="167" spans="13:13" x14ac:dyDescent="0.25">
      <c r="M167" t="s">
        <v>66</v>
      </c>
    </row>
    <row r="168" spans="13:13" x14ac:dyDescent="0.25">
      <c r="M168" t="s">
        <v>68</v>
      </c>
    </row>
    <row r="169" spans="13:13" x14ac:dyDescent="0.25">
      <c r="M169" t="s">
        <v>69</v>
      </c>
    </row>
    <row r="170" spans="13:13" x14ac:dyDescent="0.25">
      <c r="M170" t="s">
        <v>291</v>
      </c>
    </row>
    <row r="171" spans="13:13" x14ac:dyDescent="0.25">
      <c r="M171" t="s">
        <v>317</v>
      </c>
    </row>
    <row r="172" spans="13:13" x14ac:dyDescent="0.25">
      <c r="M172" t="s">
        <v>60</v>
      </c>
    </row>
    <row r="173" spans="13:13" x14ac:dyDescent="0.25">
      <c r="M173" t="s">
        <v>318</v>
      </c>
    </row>
    <row r="174" spans="13:13" x14ac:dyDescent="0.25">
      <c r="M174" t="s">
        <v>61</v>
      </c>
    </row>
    <row r="175" spans="13:13" x14ac:dyDescent="0.25">
      <c r="M175" t="s">
        <v>62</v>
      </c>
    </row>
    <row r="176" spans="13:13" x14ac:dyDescent="0.25">
      <c r="M176" t="s">
        <v>63</v>
      </c>
    </row>
    <row r="177" spans="13:13" x14ac:dyDescent="0.25">
      <c r="M177" t="s">
        <v>64</v>
      </c>
    </row>
    <row r="178" spans="13:13" x14ac:dyDescent="0.25">
      <c r="M178" t="s">
        <v>65</v>
      </c>
    </row>
    <row r="179" spans="13:13" x14ac:dyDescent="0.25">
      <c r="M179" t="s">
        <v>66</v>
      </c>
    </row>
    <row r="180" spans="13:13" x14ac:dyDescent="0.25">
      <c r="M180" t="s">
        <v>64</v>
      </c>
    </row>
    <row r="181" spans="13:13" x14ac:dyDescent="0.25">
      <c r="M181" t="s">
        <v>294</v>
      </c>
    </row>
    <row r="182" spans="13:13" x14ac:dyDescent="0.25">
      <c r="M182" t="s">
        <v>66</v>
      </c>
    </row>
    <row r="183" spans="13:13" x14ac:dyDescent="0.25">
      <c r="M183" t="s">
        <v>64</v>
      </c>
    </row>
    <row r="184" spans="13:13" x14ac:dyDescent="0.25">
      <c r="M184" t="s">
        <v>294</v>
      </c>
    </row>
    <row r="185" spans="13:13" x14ac:dyDescent="0.25">
      <c r="M185" t="s">
        <v>66</v>
      </c>
    </row>
    <row r="186" spans="13:13" x14ac:dyDescent="0.25">
      <c r="M186" t="s">
        <v>64</v>
      </c>
    </row>
    <row r="187" spans="13:13" x14ac:dyDescent="0.25">
      <c r="M187" t="s">
        <v>91</v>
      </c>
    </row>
    <row r="188" spans="13:13" x14ac:dyDescent="0.25">
      <c r="M188" t="s">
        <v>66</v>
      </c>
    </row>
    <row r="189" spans="13:13" x14ac:dyDescent="0.25">
      <c r="M189" t="s">
        <v>68</v>
      </c>
    </row>
    <row r="190" spans="13:13" x14ac:dyDescent="0.25">
      <c r="M190" t="s">
        <v>69</v>
      </c>
    </row>
    <row r="191" spans="13:13" x14ac:dyDescent="0.25">
      <c r="M191" t="s">
        <v>61</v>
      </c>
    </row>
    <row r="192" spans="13:13" x14ac:dyDescent="0.25">
      <c r="M192" t="s">
        <v>70</v>
      </c>
    </row>
    <row r="193" spans="13:13" x14ac:dyDescent="0.25">
      <c r="M193" t="s">
        <v>63</v>
      </c>
    </row>
    <row r="194" spans="13:13" x14ac:dyDescent="0.25">
      <c r="M194" t="s">
        <v>64</v>
      </c>
    </row>
    <row r="195" spans="13:13" x14ac:dyDescent="0.25">
      <c r="M195" t="s">
        <v>91</v>
      </c>
    </row>
    <row r="196" spans="13:13" x14ac:dyDescent="0.25">
      <c r="M196" t="s">
        <v>66</v>
      </c>
    </row>
    <row r="197" spans="13:13" x14ac:dyDescent="0.25">
      <c r="M197" t="s">
        <v>68</v>
      </c>
    </row>
    <row r="198" spans="13:13" x14ac:dyDescent="0.25">
      <c r="M198" t="s">
        <v>69</v>
      </c>
    </row>
    <row r="199" spans="13:13" x14ac:dyDescent="0.25">
      <c r="M199" t="s">
        <v>151</v>
      </c>
    </row>
    <row r="200" spans="13:13" x14ac:dyDescent="0.25">
      <c r="M200" t="s">
        <v>75</v>
      </c>
    </row>
    <row r="201" spans="13:13" x14ac:dyDescent="0.25">
      <c r="M201" t="s">
        <v>60</v>
      </c>
    </row>
    <row r="202" spans="13:13" x14ac:dyDescent="0.25">
      <c r="M202" t="s">
        <v>76</v>
      </c>
    </row>
    <row r="203" spans="13:13" x14ac:dyDescent="0.25">
      <c r="M203" t="s">
        <v>61</v>
      </c>
    </row>
    <row r="204" spans="13:13" x14ac:dyDescent="0.25">
      <c r="M204" t="s">
        <v>62</v>
      </c>
    </row>
    <row r="205" spans="13:13" x14ac:dyDescent="0.25">
      <c r="M205" t="s">
        <v>63</v>
      </c>
    </row>
    <row r="206" spans="13:13" x14ac:dyDescent="0.25">
      <c r="M206" t="s">
        <v>64</v>
      </c>
    </row>
    <row r="207" spans="13:13" x14ac:dyDescent="0.25">
      <c r="M207" t="s">
        <v>65</v>
      </c>
    </row>
    <row r="208" spans="13:13" x14ac:dyDescent="0.25">
      <c r="M208" t="s">
        <v>66</v>
      </c>
    </row>
    <row r="209" spans="13:13" x14ac:dyDescent="0.25">
      <c r="M209" t="s">
        <v>64</v>
      </c>
    </row>
    <row r="210" spans="13:13" x14ac:dyDescent="0.25">
      <c r="M210" t="s">
        <v>71</v>
      </c>
    </row>
    <row r="211" spans="13:13" x14ac:dyDescent="0.25">
      <c r="M211" t="s">
        <v>66</v>
      </c>
    </row>
    <row r="212" spans="13:13" x14ac:dyDescent="0.25">
      <c r="M212" t="s">
        <v>68</v>
      </c>
    </row>
    <row r="213" spans="13:13" x14ac:dyDescent="0.25">
      <c r="M213" t="s">
        <v>69</v>
      </c>
    </row>
    <row r="214" spans="13:13" x14ac:dyDescent="0.25">
      <c r="M214" t="s">
        <v>61</v>
      </c>
    </row>
    <row r="215" spans="13:13" x14ac:dyDescent="0.25">
      <c r="M215" t="s">
        <v>70</v>
      </c>
    </row>
    <row r="216" spans="13:13" x14ac:dyDescent="0.25">
      <c r="M216" t="s">
        <v>63</v>
      </c>
    </row>
    <row r="217" spans="13:13" x14ac:dyDescent="0.25">
      <c r="M217" t="s">
        <v>64</v>
      </c>
    </row>
    <row r="218" spans="13:13" x14ac:dyDescent="0.25">
      <c r="M218" t="s">
        <v>71</v>
      </c>
    </row>
    <row r="219" spans="13:13" x14ac:dyDescent="0.25">
      <c r="M219" t="s">
        <v>66</v>
      </c>
    </row>
    <row r="220" spans="13:13" x14ac:dyDescent="0.25">
      <c r="M220" t="s">
        <v>68</v>
      </c>
    </row>
    <row r="221" spans="13:13" x14ac:dyDescent="0.25">
      <c r="M221" t="s">
        <v>69</v>
      </c>
    </row>
    <row r="222" spans="13:13" x14ac:dyDescent="0.25">
      <c r="M222" t="s">
        <v>152</v>
      </c>
    </row>
    <row r="223" spans="13:13" x14ac:dyDescent="0.25">
      <c r="M223" t="s">
        <v>77</v>
      </c>
    </row>
    <row r="224" spans="13:13" x14ac:dyDescent="0.25">
      <c r="M224" t="s">
        <v>60</v>
      </c>
    </row>
    <row r="225" spans="13:13" x14ac:dyDescent="0.25">
      <c r="M225" t="s">
        <v>78</v>
      </c>
    </row>
    <row r="226" spans="13:13" x14ac:dyDescent="0.25">
      <c r="M226" t="s">
        <v>61</v>
      </c>
    </row>
    <row r="227" spans="13:13" x14ac:dyDescent="0.25">
      <c r="M227" t="s">
        <v>62</v>
      </c>
    </row>
    <row r="228" spans="13:13" x14ac:dyDescent="0.25">
      <c r="M228" t="s">
        <v>63</v>
      </c>
    </row>
    <row r="229" spans="13:13" x14ac:dyDescent="0.25">
      <c r="M229" t="s">
        <v>64</v>
      </c>
    </row>
    <row r="230" spans="13:13" x14ac:dyDescent="0.25">
      <c r="M230" t="s">
        <v>65</v>
      </c>
    </row>
    <row r="231" spans="13:13" x14ac:dyDescent="0.25">
      <c r="M231" t="s">
        <v>66</v>
      </c>
    </row>
    <row r="232" spans="13:13" x14ac:dyDescent="0.25">
      <c r="M232" t="s">
        <v>64</v>
      </c>
    </row>
    <row r="233" spans="13:13" x14ac:dyDescent="0.25">
      <c r="M233" t="s">
        <v>74</v>
      </c>
    </row>
    <row r="234" spans="13:13" x14ac:dyDescent="0.25">
      <c r="M234" t="s">
        <v>66</v>
      </c>
    </row>
    <row r="235" spans="13:13" x14ac:dyDescent="0.25">
      <c r="M235" t="s">
        <v>68</v>
      </c>
    </row>
    <row r="236" spans="13:13" x14ac:dyDescent="0.25">
      <c r="M236" t="s">
        <v>69</v>
      </c>
    </row>
    <row r="237" spans="13:13" x14ac:dyDescent="0.25">
      <c r="M237" t="s">
        <v>153</v>
      </c>
    </row>
    <row r="238" spans="13:13" x14ac:dyDescent="0.25">
      <c r="M238" t="s">
        <v>92</v>
      </c>
    </row>
    <row r="239" spans="13:13" x14ac:dyDescent="0.25">
      <c r="M239" t="s">
        <v>60</v>
      </c>
    </row>
    <row r="240" spans="13:13" x14ac:dyDescent="0.25">
      <c r="M240" t="s">
        <v>93</v>
      </c>
    </row>
    <row r="241" spans="13:13" x14ac:dyDescent="0.25">
      <c r="M241" t="s">
        <v>61</v>
      </c>
    </row>
    <row r="242" spans="13:13" x14ac:dyDescent="0.25">
      <c r="M242" t="s">
        <v>62</v>
      </c>
    </row>
    <row r="243" spans="13:13" x14ac:dyDescent="0.25">
      <c r="M243" t="s">
        <v>63</v>
      </c>
    </row>
    <row r="244" spans="13:13" x14ac:dyDescent="0.25">
      <c r="M244" t="s">
        <v>64</v>
      </c>
    </row>
    <row r="245" spans="13:13" x14ac:dyDescent="0.25">
      <c r="M245" t="s">
        <v>65</v>
      </c>
    </row>
    <row r="246" spans="13:13" x14ac:dyDescent="0.25">
      <c r="M246" t="s">
        <v>66</v>
      </c>
    </row>
    <row r="247" spans="13:13" x14ac:dyDescent="0.25">
      <c r="M247" t="s">
        <v>64</v>
      </c>
    </row>
    <row r="248" spans="13:13" x14ac:dyDescent="0.25">
      <c r="M248" t="s">
        <v>91</v>
      </c>
    </row>
    <row r="249" spans="13:13" x14ac:dyDescent="0.25">
      <c r="M249" t="s">
        <v>66</v>
      </c>
    </row>
    <row r="250" spans="13:13" x14ac:dyDescent="0.25">
      <c r="M250" t="s">
        <v>68</v>
      </c>
    </row>
    <row r="251" spans="13:13" x14ac:dyDescent="0.25">
      <c r="M251" t="s">
        <v>69</v>
      </c>
    </row>
    <row r="252" spans="13:13" x14ac:dyDescent="0.25">
      <c r="M252" t="s">
        <v>61</v>
      </c>
    </row>
    <row r="253" spans="13:13" x14ac:dyDescent="0.25">
      <c r="M253" t="s">
        <v>70</v>
      </c>
    </row>
    <row r="254" spans="13:13" x14ac:dyDescent="0.25">
      <c r="M254" t="s">
        <v>63</v>
      </c>
    </row>
    <row r="255" spans="13:13" x14ac:dyDescent="0.25">
      <c r="M255" t="s">
        <v>64</v>
      </c>
    </row>
    <row r="256" spans="13:13" x14ac:dyDescent="0.25">
      <c r="M256" t="s">
        <v>91</v>
      </c>
    </row>
    <row r="257" spans="13:13" x14ac:dyDescent="0.25">
      <c r="M257" t="s">
        <v>66</v>
      </c>
    </row>
    <row r="258" spans="13:13" x14ac:dyDescent="0.25">
      <c r="M258" t="s">
        <v>68</v>
      </c>
    </row>
    <row r="259" spans="13:13" x14ac:dyDescent="0.25">
      <c r="M259" t="s">
        <v>69</v>
      </c>
    </row>
    <row r="260" spans="13:13" x14ac:dyDescent="0.25">
      <c r="M260" t="s">
        <v>154</v>
      </c>
    </row>
    <row r="261" spans="13:13" x14ac:dyDescent="0.25">
      <c r="M261" t="s">
        <v>79</v>
      </c>
    </row>
    <row r="262" spans="13:13" x14ac:dyDescent="0.25">
      <c r="M262" t="s">
        <v>60</v>
      </c>
    </row>
    <row r="263" spans="13:13" x14ac:dyDescent="0.25">
      <c r="M263" t="s">
        <v>80</v>
      </c>
    </row>
    <row r="264" spans="13:13" x14ac:dyDescent="0.25">
      <c r="M264" t="s">
        <v>61</v>
      </c>
    </row>
    <row r="265" spans="13:13" x14ac:dyDescent="0.25">
      <c r="M265" t="s">
        <v>62</v>
      </c>
    </row>
    <row r="266" spans="13:13" x14ac:dyDescent="0.25">
      <c r="M266" t="s">
        <v>63</v>
      </c>
    </row>
    <row r="267" spans="13:13" x14ac:dyDescent="0.25">
      <c r="M267" t="s">
        <v>64</v>
      </c>
    </row>
    <row r="268" spans="13:13" x14ac:dyDescent="0.25">
      <c r="M268" t="s">
        <v>65</v>
      </c>
    </row>
    <row r="269" spans="13:13" x14ac:dyDescent="0.25">
      <c r="M269" t="s">
        <v>66</v>
      </c>
    </row>
    <row r="270" spans="13:13" x14ac:dyDescent="0.25">
      <c r="M270" t="s">
        <v>64</v>
      </c>
    </row>
    <row r="271" spans="13:13" x14ac:dyDescent="0.25">
      <c r="M271" t="s">
        <v>74</v>
      </c>
    </row>
    <row r="272" spans="13:13" x14ac:dyDescent="0.25">
      <c r="M272" t="s">
        <v>66</v>
      </c>
    </row>
    <row r="273" spans="13:13" x14ac:dyDescent="0.25">
      <c r="M273" t="s">
        <v>68</v>
      </c>
    </row>
    <row r="274" spans="13:13" x14ac:dyDescent="0.25">
      <c r="M274" t="s">
        <v>69</v>
      </c>
    </row>
    <row r="275" spans="13:13" x14ac:dyDescent="0.25">
      <c r="M275" t="s">
        <v>61</v>
      </c>
    </row>
    <row r="276" spans="13:13" x14ac:dyDescent="0.25">
      <c r="M276" t="s">
        <v>70</v>
      </c>
    </row>
    <row r="277" spans="13:13" x14ac:dyDescent="0.25">
      <c r="M277" t="s">
        <v>63</v>
      </c>
    </row>
    <row r="278" spans="13:13" x14ac:dyDescent="0.25">
      <c r="M278" t="s">
        <v>64</v>
      </c>
    </row>
    <row r="279" spans="13:13" x14ac:dyDescent="0.25">
      <c r="M279" t="s">
        <v>74</v>
      </c>
    </row>
    <row r="280" spans="13:13" x14ac:dyDescent="0.25">
      <c r="M280" t="s">
        <v>66</v>
      </c>
    </row>
    <row r="281" spans="13:13" x14ac:dyDescent="0.25">
      <c r="M281" t="s">
        <v>68</v>
      </c>
    </row>
    <row r="282" spans="13:13" x14ac:dyDescent="0.25">
      <c r="M282" t="s">
        <v>69</v>
      </c>
    </row>
    <row r="283" spans="13:13" x14ac:dyDescent="0.25">
      <c r="M283" t="s">
        <v>81</v>
      </c>
    </row>
    <row r="284" spans="13:13" x14ac:dyDescent="0.25">
      <c r="M284" t="s">
        <v>319</v>
      </c>
    </row>
    <row r="285" spans="13:13" x14ac:dyDescent="0.25">
      <c r="M285" t="s">
        <v>320</v>
      </c>
    </row>
    <row r="286" spans="13:13" x14ac:dyDescent="0.25">
      <c r="M286" t="s">
        <v>321</v>
      </c>
    </row>
    <row r="287" spans="13:13" x14ac:dyDescent="0.25">
      <c r="M287" t="s">
        <v>322</v>
      </c>
    </row>
    <row r="288" spans="13:13" x14ac:dyDescent="0.25">
      <c r="M288" t="s">
        <v>323</v>
      </c>
    </row>
    <row r="289" spans="13:13" x14ac:dyDescent="0.25">
      <c r="M289" t="s">
        <v>1</v>
      </c>
    </row>
    <row r="290" spans="13:13" x14ac:dyDescent="0.25">
      <c r="M290" t="s">
        <v>0</v>
      </c>
    </row>
    <row r="291" spans="13:13" x14ac:dyDescent="0.25">
      <c r="M291" t="s">
        <v>324</v>
      </c>
    </row>
    <row r="292" spans="13:13" x14ac:dyDescent="0.25">
      <c r="M292" t="s">
        <v>325</v>
      </c>
    </row>
    <row r="293" spans="13:13" x14ac:dyDescent="0.25">
      <c r="M293" t="s">
        <v>326</v>
      </c>
    </row>
    <row r="294" spans="13:13" x14ac:dyDescent="0.25">
      <c r="M294" t="s">
        <v>85</v>
      </c>
    </row>
    <row r="295" spans="13:13" x14ac:dyDescent="0.25">
      <c r="M295" t="s">
        <v>327</v>
      </c>
    </row>
    <row r="296" spans="13:13" x14ac:dyDescent="0.25">
      <c r="M296" t="s">
        <v>328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893-5F57-4656-BEEF-BDBEC9E3176C}">
  <dimension ref="A1:P296"/>
  <sheetViews>
    <sheetView workbookViewId="0">
      <selection activeCell="J12" sqref="J1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5821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275</v>
      </c>
    </row>
    <row r="3" spans="1:16" x14ac:dyDescent="0.25">
      <c r="A3">
        <v>5822</v>
      </c>
      <c r="B3">
        <v>2</v>
      </c>
      <c r="C3">
        <v>3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206124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0.34350000000000003</v>
      </c>
      <c r="G3" s="2">
        <f xml:space="preserve"> F6/100</f>
        <v>0.3</v>
      </c>
      <c r="H3">
        <f xml:space="preserve"> AVERAGE(A2:A100)</f>
        <v>5821.212121212121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50458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105420</v>
      </c>
      <c r="K3">
        <f xml:space="preserve"> 4608+576</f>
        <v>5184</v>
      </c>
      <c r="M3" t="s">
        <v>34</v>
      </c>
    </row>
    <row r="4" spans="1:16" x14ac:dyDescent="0.25">
      <c r="A4">
        <v>5820</v>
      </c>
      <c r="B4">
        <v>1</v>
      </c>
      <c r="C4">
        <v>0</v>
      </c>
      <c r="M4" t="s">
        <v>2</v>
      </c>
    </row>
    <row r="5" spans="1:16" ht="20.25" thickBot="1" x14ac:dyDescent="0.35">
      <c r="A5">
        <v>5822</v>
      </c>
      <c r="B5">
        <v>2</v>
      </c>
      <c r="C5">
        <v>3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5821</v>
      </c>
      <c r="B6">
        <v>1</v>
      </c>
      <c r="C6">
        <v>0</v>
      </c>
      <c r="E6" t="s">
        <v>7</v>
      </c>
      <c r="F6">
        <f xml:space="preserve"> COUNTIF(B:B,1)</f>
        <v>30</v>
      </c>
      <c r="M6" t="s">
        <v>4</v>
      </c>
    </row>
    <row r="7" spans="1:16" x14ac:dyDescent="0.25">
      <c r="A7">
        <v>5821</v>
      </c>
      <c r="B7">
        <v>1</v>
      </c>
      <c r="C7">
        <v>1</v>
      </c>
      <c r="E7" t="s">
        <v>6</v>
      </c>
      <c r="F7">
        <f xml:space="preserve"> COUNTIF(B:B,2)</f>
        <v>70</v>
      </c>
      <c r="M7" t="s">
        <v>133</v>
      </c>
    </row>
    <row r="8" spans="1:16" x14ac:dyDescent="0.25">
      <c r="A8">
        <v>5821</v>
      </c>
      <c r="B8">
        <v>1</v>
      </c>
      <c r="C8">
        <v>1</v>
      </c>
      <c r="E8" t="s">
        <v>82</v>
      </c>
      <c r="F8">
        <f xml:space="preserve"> B103</f>
        <v>5820</v>
      </c>
      <c r="M8" t="s">
        <v>5</v>
      </c>
    </row>
    <row r="9" spans="1:16" x14ac:dyDescent="0.25">
      <c r="A9">
        <v>5823</v>
      </c>
      <c r="B9">
        <v>2</v>
      </c>
      <c r="C9">
        <v>7</v>
      </c>
      <c r="E9" t="s">
        <v>83</v>
      </c>
      <c r="F9">
        <f t="shared" ref="F9:F10" si="0" xml:space="preserve"> B104</f>
        <v>5820</v>
      </c>
      <c r="M9" t="s">
        <v>134</v>
      </c>
    </row>
    <row r="10" spans="1:16" x14ac:dyDescent="0.25">
      <c r="A10">
        <v>5821</v>
      </c>
      <c r="B10">
        <v>1</v>
      </c>
      <c r="C10">
        <v>1</v>
      </c>
      <c r="E10" t="s">
        <v>84</v>
      </c>
      <c r="F10">
        <f t="shared" si="0"/>
        <v>5820</v>
      </c>
      <c r="M10" t="s">
        <v>5</v>
      </c>
    </row>
    <row r="11" spans="1:16" x14ac:dyDescent="0.25">
      <c r="A11">
        <v>5820</v>
      </c>
      <c r="B11">
        <v>1</v>
      </c>
      <c r="C11">
        <v>1</v>
      </c>
      <c r="M11" t="s">
        <v>135</v>
      </c>
    </row>
    <row r="12" spans="1:16" x14ac:dyDescent="0.25">
      <c r="A12">
        <v>5823</v>
      </c>
      <c r="B12">
        <v>2</v>
      </c>
      <c r="C12">
        <v>7</v>
      </c>
      <c r="M12" t="s">
        <v>5</v>
      </c>
    </row>
    <row r="13" spans="1:16" x14ac:dyDescent="0.25">
      <c r="A13">
        <v>5821</v>
      </c>
      <c r="B13">
        <v>1</v>
      </c>
      <c r="C13">
        <v>1</v>
      </c>
      <c r="M13" t="s">
        <v>276</v>
      </c>
    </row>
    <row r="14" spans="1:16" x14ac:dyDescent="0.25">
      <c r="A14">
        <v>5822</v>
      </c>
      <c r="B14">
        <v>2</v>
      </c>
      <c r="C14">
        <v>0</v>
      </c>
      <c r="M14" t="s">
        <v>5</v>
      </c>
    </row>
    <row r="15" spans="1:16" x14ac:dyDescent="0.25">
      <c r="A15">
        <v>5821</v>
      </c>
      <c r="B15">
        <v>1</v>
      </c>
      <c r="C15">
        <v>3</v>
      </c>
      <c r="M15" t="s">
        <v>277</v>
      </c>
    </row>
    <row r="16" spans="1:16" x14ac:dyDescent="0.25">
      <c r="A16">
        <v>5821</v>
      </c>
      <c r="B16">
        <v>1</v>
      </c>
      <c r="C16">
        <v>3</v>
      </c>
      <c r="M16" t="s">
        <v>5</v>
      </c>
    </row>
    <row r="17" spans="1:13" x14ac:dyDescent="0.25">
      <c r="A17">
        <v>5820</v>
      </c>
      <c r="B17">
        <v>2</v>
      </c>
      <c r="C17">
        <v>1</v>
      </c>
      <c r="M17" t="s">
        <v>278</v>
      </c>
    </row>
    <row r="18" spans="1:13" x14ac:dyDescent="0.25">
      <c r="A18">
        <v>5822</v>
      </c>
      <c r="B18">
        <v>1</v>
      </c>
      <c r="C18">
        <v>0</v>
      </c>
      <c r="M18" t="s">
        <v>5</v>
      </c>
    </row>
    <row r="19" spans="1:13" x14ac:dyDescent="0.25">
      <c r="A19">
        <v>5821</v>
      </c>
      <c r="B19">
        <v>2</v>
      </c>
      <c r="C19">
        <v>3</v>
      </c>
      <c r="M19" t="s">
        <v>140</v>
      </c>
    </row>
    <row r="20" spans="1:13" x14ac:dyDescent="0.25">
      <c r="A20">
        <v>5822</v>
      </c>
      <c r="B20">
        <v>2</v>
      </c>
      <c r="C20">
        <v>3</v>
      </c>
      <c r="M20" t="s">
        <v>5</v>
      </c>
    </row>
    <row r="21" spans="1:13" x14ac:dyDescent="0.25">
      <c r="A21">
        <v>5822</v>
      </c>
      <c r="B21">
        <v>1</v>
      </c>
      <c r="C21">
        <v>0</v>
      </c>
      <c r="M21" t="s">
        <v>4</v>
      </c>
    </row>
    <row r="22" spans="1:13" x14ac:dyDescent="0.25">
      <c r="A22">
        <v>5822</v>
      </c>
      <c r="B22">
        <v>1</v>
      </c>
      <c r="C22">
        <v>0</v>
      </c>
      <c r="M22" t="s">
        <v>279</v>
      </c>
    </row>
    <row r="23" spans="1:13" x14ac:dyDescent="0.25">
      <c r="A23">
        <v>5821</v>
      </c>
      <c r="B23">
        <v>2</v>
      </c>
      <c r="C23">
        <v>3</v>
      </c>
      <c r="M23" t="s">
        <v>280</v>
      </c>
    </row>
    <row r="24" spans="1:13" x14ac:dyDescent="0.25">
      <c r="A24">
        <v>5820</v>
      </c>
      <c r="B24">
        <v>1</v>
      </c>
      <c r="C24">
        <v>3</v>
      </c>
      <c r="M24" t="s">
        <v>3</v>
      </c>
    </row>
    <row r="25" spans="1:13" x14ac:dyDescent="0.25">
      <c r="A25">
        <v>5822</v>
      </c>
      <c r="B25">
        <v>1</v>
      </c>
      <c r="C25">
        <v>3</v>
      </c>
      <c r="M25" t="s">
        <v>2</v>
      </c>
    </row>
    <row r="26" spans="1:13" x14ac:dyDescent="0.25">
      <c r="A26">
        <v>5821</v>
      </c>
      <c r="B26">
        <v>1</v>
      </c>
      <c r="C26">
        <v>3</v>
      </c>
      <c r="M26" t="s">
        <v>35</v>
      </c>
    </row>
    <row r="27" spans="1:13" x14ac:dyDescent="0.25">
      <c r="A27">
        <v>5822</v>
      </c>
      <c r="B27">
        <v>1</v>
      </c>
      <c r="C27">
        <v>3</v>
      </c>
      <c r="M27" t="s">
        <v>218</v>
      </c>
    </row>
    <row r="28" spans="1:13" x14ac:dyDescent="0.25">
      <c r="A28">
        <v>5821</v>
      </c>
      <c r="B28">
        <v>2</v>
      </c>
      <c r="C28">
        <v>3</v>
      </c>
      <c r="M28" t="s">
        <v>36</v>
      </c>
    </row>
    <row r="29" spans="1:13" x14ac:dyDescent="0.25">
      <c r="A29">
        <v>5820</v>
      </c>
      <c r="B29">
        <v>2</v>
      </c>
      <c r="C29">
        <v>7</v>
      </c>
      <c r="M29" t="s">
        <v>37</v>
      </c>
    </row>
    <row r="30" spans="1:13" x14ac:dyDescent="0.25">
      <c r="A30">
        <v>5820</v>
      </c>
      <c r="B30">
        <v>1</v>
      </c>
      <c r="C30">
        <v>3</v>
      </c>
      <c r="M30" t="s">
        <v>38</v>
      </c>
    </row>
    <row r="31" spans="1:13" x14ac:dyDescent="0.25">
      <c r="A31">
        <v>5821</v>
      </c>
      <c r="B31">
        <v>2</v>
      </c>
      <c r="C31">
        <v>0</v>
      </c>
      <c r="M31" t="s">
        <v>39</v>
      </c>
    </row>
    <row r="32" spans="1:13" x14ac:dyDescent="0.25">
      <c r="A32">
        <v>5822</v>
      </c>
      <c r="B32">
        <v>2</v>
      </c>
      <c r="C32">
        <v>3</v>
      </c>
      <c r="M32" t="s">
        <v>40</v>
      </c>
    </row>
    <row r="33" spans="1:13" x14ac:dyDescent="0.25">
      <c r="A33">
        <v>5822</v>
      </c>
      <c r="B33">
        <v>2</v>
      </c>
      <c r="C33">
        <v>3</v>
      </c>
      <c r="M33" t="s">
        <v>41</v>
      </c>
    </row>
    <row r="34" spans="1:13" x14ac:dyDescent="0.25">
      <c r="A34">
        <v>5821</v>
      </c>
      <c r="B34">
        <v>2</v>
      </c>
      <c r="C34">
        <v>0</v>
      </c>
      <c r="M34" t="s">
        <v>42</v>
      </c>
    </row>
    <row r="35" spans="1:13" x14ac:dyDescent="0.25">
      <c r="A35">
        <v>5821</v>
      </c>
      <c r="B35">
        <v>2</v>
      </c>
      <c r="C35">
        <v>3</v>
      </c>
      <c r="M35" t="s">
        <v>43</v>
      </c>
    </row>
    <row r="36" spans="1:13" x14ac:dyDescent="0.25">
      <c r="A36">
        <v>5820</v>
      </c>
      <c r="B36">
        <v>1</v>
      </c>
      <c r="C36">
        <v>6</v>
      </c>
      <c r="M36" t="s">
        <v>44</v>
      </c>
    </row>
    <row r="37" spans="1:13" x14ac:dyDescent="0.25">
      <c r="A37">
        <v>5820</v>
      </c>
      <c r="B37">
        <v>2</v>
      </c>
      <c r="C37">
        <v>3</v>
      </c>
      <c r="M37" t="s">
        <v>45</v>
      </c>
    </row>
    <row r="38" spans="1:13" x14ac:dyDescent="0.25">
      <c r="A38">
        <v>5822</v>
      </c>
      <c r="B38">
        <v>1</v>
      </c>
      <c r="C38">
        <v>5</v>
      </c>
      <c r="M38" t="s">
        <v>46</v>
      </c>
    </row>
    <row r="39" spans="1:13" x14ac:dyDescent="0.25">
      <c r="A39">
        <v>5823</v>
      </c>
      <c r="B39">
        <v>2</v>
      </c>
      <c r="C39">
        <v>0</v>
      </c>
      <c r="M39" t="s">
        <v>47</v>
      </c>
    </row>
    <row r="40" spans="1:13" x14ac:dyDescent="0.25">
      <c r="A40">
        <v>5821</v>
      </c>
      <c r="B40">
        <v>2</v>
      </c>
      <c r="C40">
        <v>0</v>
      </c>
      <c r="M40" t="s">
        <v>48</v>
      </c>
    </row>
    <row r="41" spans="1:13" x14ac:dyDescent="0.25">
      <c r="A41">
        <v>5821</v>
      </c>
      <c r="B41">
        <v>2</v>
      </c>
      <c r="C41">
        <v>0</v>
      </c>
      <c r="M41" t="s">
        <v>118</v>
      </c>
    </row>
    <row r="42" spans="1:13" x14ac:dyDescent="0.25">
      <c r="A42">
        <v>5822</v>
      </c>
      <c r="B42">
        <v>2</v>
      </c>
      <c r="C42">
        <v>0</v>
      </c>
      <c r="M42" t="s">
        <v>49</v>
      </c>
    </row>
    <row r="43" spans="1:13" x14ac:dyDescent="0.25">
      <c r="A43">
        <v>5821</v>
      </c>
      <c r="B43">
        <v>2</v>
      </c>
      <c r="C43">
        <v>3</v>
      </c>
      <c r="M43" t="s">
        <v>50</v>
      </c>
    </row>
    <row r="44" spans="1:13" x14ac:dyDescent="0.25">
      <c r="A44">
        <v>5822</v>
      </c>
      <c r="B44">
        <v>2</v>
      </c>
      <c r="C44">
        <v>0</v>
      </c>
      <c r="M44" t="s">
        <v>51</v>
      </c>
    </row>
    <row r="45" spans="1:13" x14ac:dyDescent="0.25">
      <c r="A45">
        <v>5822</v>
      </c>
      <c r="B45">
        <v>2</v>
      </c>
      <c r="C45">
        <v>0</v>
      </c>
      <c r="M45" t="s">
        <v>52</v>
      </c>
    </row>
    <row r="46" spans="1:13" x14ac:dyDescent="0.25">
      <c r="A46">
        <v>5821</v>
      </c>
      <c r="B46">
        <v>1</v>
      </c>
      <c r="C46">
        <v>6</v>
      </c>
      <c r="M46" t="s">
        <v>53</v>
      </c>
    </row>
    <row r="47" spans="1:13" x14ac:dyDescent="0.25">
      <c r="A47">
        <v>5822</v>
      </c>
      <c r="B47">
        <v>1</v>
      </c>
      <c r="C47">
        <v>0</v>
      </c>
      <c r="M47" t="s">
        <v>54</v>
      </c>
    </row>
    <row r="48" spans="1:13" x14ac:dyDescent="0.25">
      <c r="A48">
        <v>5821</v>
      </c>
      <c r="B48">
        <v>2</v>
      </c>
      <c r="C48">
        <v>3</v>
      </c>
      <c r="M48" t="s">
        <v>55</v>
      </c>
    </row>
    <row r="49" spans="1:13" x14ac:dyDescent="0.25">
      <c r="A49">
        <v>5820</v>
      </c>
      <c r="B49">
        <v>2</v>
      </c>
      <c r="C49">
        <v>0</v>
      </c>
      <c r="M49" t="s">
        <v>56</v>
      </c>
    </row>
    <row r="50" spans="1:13" x14ac:dyDescent="0.25">
      <c r="A50">
        <v>5822</v>
      </c>
      <c r="B50">
        <v>2</v>
      </c>
      <c r="C50">
        <v>0</v>
      </c>
      <c r="M50" t="s">
        <v>57</v>
      </c>
    </row>
    <row r="51" spans="1:13" x14ac:dyDescent="0.25">
      <c r="A51">
        <v>5821</v>
      </c>
      <c r="B51">
        <v>2</v>
      </c>
      <c r="C51">
        <v>0</v>
      </c>
      <c r="M51" t="s">
        <v>281</v>
      </c>
    </row>
    <row r="52" spans="1:13" x14ac:dyDescent="0.25">
      <c r="A52">
        <v>5822</v>
      </c>
      <c r="B52">
        <v>2</v>
      </c>
      <c r="C52">
        <v>6</v>
      </c>
      <c r="M52" t="s">
        <v>58</v>
      </c>
    </row>
    <row r="53" spans="1:13" x14ac:dyDescent="0.25">
      <c r="A53">
        <v>5821</v>
      </c>
      <c r="B53">
        <v>2</v>
      </c>
      <c r="C53">
        <v>3</v>
      </c>
      <c r="M53" t="s">
        <v>59</v>
      </c>
    </row>
    <row r="54" spans="1:13" x14ac:dyDescent="0.25">
      <c r="A54">
        <v>5822</v>
      </c>
      <c r="B54">
        <v>2</v>
      </c>
      <c r="C54">
        <v>0</v>
      </c>
      <c r="M54" t="s">
        <v>282</v>
      </c>
    </row>
    <row r="55" spans="1:13" x14ac:dyDescent="0.25">
      <c r="A55">
        <v>5821</v>
      </c>
      <c r="B55">
        <v>2</v>
      </c>
      <c r="C55">
        <v>5</v>
      </c>
      <c r="M55" t="s">
        <v>283</v>
      </c>
    </row>
    <row r="56" spans="1:13" x14ac:dyDescent="0.25">
      <c r="A56">
        <v>5821</v>
      </c>
      <c r="B56">
        <v>2</v>
      </c>
      <c r="C56">
        <v>3</v>
      </c>
      <c r="M56" t="s">
        <v>60</v>
      </c>
    </row>
    <row r="57" spans="1:13" x14ac:dyDescent="0.25">
      <c r="A57">
        <v>5822</v>
      </c>
      <c r="B57">
        <v>2</v>
      </c>
      <c r="C57">
        <v>3</v>
      </c>
      <c r="M57" t="s">
        <v>284</v>
      </c>
    </row>
    <row r="58" spans="1:13" x14ac:dyDescent="0.25">
      <c r="A58">
        <v>5821</v>
      </c>
      <c r="B58">
        <v>2</v>
      </c>
      <c r="C58">
        <v>7</v>
      </c>
      <c r="M58" t="s">
        <v>61</v>
      </c>
    </row>
    <row r="59" spans="1:13" x14ac:dyDescent="0.25">
      <c r="A59">
        <v>5822</v>
      </c>
      <c r="B59">
        <v>2</v>
      </c>
      <c r="C59">
        <v>3</v>
      </c>
      <c r="M59" t="s">
        <v>62</v>
      </c>
    </row>
    <row r="60" spans="1:13" x14ac:dyDescent="0.25">
      <c r="A60">
        <v>5821</v>
      </c>
      <c r="B60">
        <v>2</v>
      </c>
      <c r="C60">
        <v>0</v>
      </c>
      <c r="M60" t="s">
        <v>63</v>
      </c>
    </row>
    <row r="61" spans="1:13" x14ac:dyDescent="0.25">
      <c r="A61">
        <v>5821</v>
      </c>
      <c r="B61">
        <v>2</v>
      </c>
      <c r="C61">
        <v>0</v>
      </c>
      <c r="M61" t="s">
        <v>64</v>
      </c>
    </row>
    <row r="62" spans="1:13" x14ac:dyDescent="0.25">
      <c r="A62">
        <v>5820</v>
      </c>
      <c r="B62">
        <v>2</v>
      </c>
      <c r="C62">
        <v>3</v>
      </c>
      <c r="M62" t="s">
        <v>65</v>
      </c>
    </row>
    <row r="63" spans="1:13" x14ac:dyDescent="0.25">
      <c r="A63">
        <v>5822</v>
      </c>
      <c r="B63">
        <v>1</v>
      </c>
      <c r="C63">
        <v>3</v>
      </c>
      <c r="M63" t="s">
        <v>66</v>
      </c>
    </row>
    <row r="64" spans="1:13" x14ac:dyDescent="0.25">
      <c r="A64">
        <v>5821</v>
      </c>
      <c r="B64">
        <v>2</v>
      </c>
      <c r="C64">
        <v>0</v>
      </c>
      <c r="M64" t="s">
        <v>64</v>
      </c>
    </row>
    <row r="65" spans="1:13" x14ac:dyDescent="0.25">
      <c r="A65">
        <v>5822</v>
      </c>
      <c r="B65">
        <v>2</v>
      </c>
      <c r="C65">
        <v>0</v>
      </c>
      <c r="M65" t="s">
        <v>285</v>
      </c>
    </row>
    <row r="66" spans="1:13" x14ac:dyDescent="0.25">
      <c r="A66">
        <v>5821</v>
      </c>
      <c r="B66">
        <v>2</v>
      </c>
      <c r="C66">
        <v>7</v>
      </c>
      <c r="M66" t="s">
        <v>66</v>
      </c>
    </row>
    <row r="67" spans="1:13" x14ac:dyDescent="0.25">
      <c r="A67">
        <v>5821</v>
      </c>
      <c r="B67">
        <v>2</v>
      </c>
      <c r="C67">
        <v>0</v>
      </c>
      <c r="M67" t="s">
        <v>68</v>
      </c>
    </row>
    <row r="68" spans="1:13" x14ac:dyDescent="0.25">
      <c r="A68">
        <v>5819</v>
      </c>
      <c r="B68">
        <v>2</v>
      </c>
      <c r="C68">
        <v>7</v>
      </c>
      <c r="M68" t="s">
        <v>69</v>
      </c>
    </row>
    <row r="69" spans="1:13" x14ac:dyDescent="0.25">
      <c r="A69">
        <v>5820</v>
      </c>
      <c r="B69">
        <v>2</v>
      </c>
      <c r="C69">
        <v>0</v>
      </c>
      <c r="M69" t="s">
        <v>61</v>
      </c>
    </row>
    <row r="70" spans="1:13" x14ac:dyDescent="0.25">
      <c r="A70">
        <v>5821</v>
      </c>
      <c r="B70">
        <v>2</v>
      </c>
      <c r="C70">
        <v>0</v>
      </c>
      <c r="M70" t="s">
        <v>70</v>
      </c>
    </row>
    <row r="71" spans="1:13" x14ac:dyDescent="0.25">
      <c r="A71">
        <v>5821</v>
      </c>
      <c r="B71">
        <v>2</v>
      </c>
      <c r="C71">
        <v>0</v>
      </c>
      <c r="M71" t="s">
        <v>63</v>
      </c>
    </row>
    <row r="72" spans="1:13" x14ac:dyDescent="0.25">
      <c r="A72">
        <v>5822</v>
      </c>
      <c r="B72">
        <v>2</v>
      </c>
      <c r="C72">
        <v>0</v>
      </c>
      <c r="M72" t="s">
        <v>64</v>
      </c>
    </row>
    <row r="73" spans="1:13" x14ac:dyDescent="0.25">
      <c r="A73">
        <v>5822</v>
      </c>
      <c r="B73">
        <v>2</v>
      </c>
      <c r="C73">
        <v>3</v>
      </c>
      <c r="M73" t="s">
        <v>285</v>
      </c>
    </row>
    <row r="74" spans="1:13" x14ac:dyDescent="0.25">
      <c r="A74">
        <v>5821</v>
      </c>
      <c r="B74">
        <v>2</v>
      </c>
      <c r="C74">
        <v>0</v>
      </c>
      <c r="M74" t="s">
        <v>66</v>
      </c>
    </row>
    <row r="75" spans="1:13" x14ac:dyDescent="0.25">
      <c r="A75">
        <v>5821</v>
      </c>
      <c r="B75">
        <v>2</v>
      </c>
      <c r="C75">
        <v>0</v>
      </c>
      <c r="M75" t="s">
        <v>64</v>
      </c>
    </row>
    <row r="76" spans="1:13" x14ac:dyDescent="0.25">
      <c r="A76">
        <v>5822</v>
      </c>
      <c r="B76">
        <v>1</v>
      </c>
      <c r="C76">
        <v>6</v>
      </c>
      <c r="M76" t="s">
        <v>71</v>
      </c>
    </row>
    <row r="77" spans="1:13" x14ac:dyDescent="0.25">
      <c r="A77">
        <v>5822</v>
      </c>
      <c r="B77">
        <v>2</v>
      </c>
      <c r="C77">
        <v>0</v>
      </c>
      <c r="M77" t="s">
        <v>66</v>
      </c>
    </row>
    <row r="78" spans="1:13" x14ac:dyDescent="0.25">
      <c r="A78">
        <v>5821</v>
      </c>
      <c r="B78">
        <v>2</v>
      </c>
      <c r="C78">
        <v>0</v>
      </c>
      <c r="M78" t="s">
        <v>68</v>
      </c>
    </row>
    <row r="79" spans="1:13" x14ac:dyDescent="0.25">
      <c r="A79">
        <v>5822</v>
      </c>
      <c r="B79">
        <v>2</v>
      </c>
      <c r="C79">
        <v>0</v>
      </c>
      <c r="M79" t="s">
        <v>69</v>
      </c>
    </row>
    <row r="80" spans="1:13" x14ac:dyDescent="0.25">
      <c r="A80">
        <v>5821</v>
      </c>
      <c r="B80">
        <v>1</v>
      </c>
      <c r="C80">
        <v>7</v>
      </c>
      <c r="M80" t="s">
        <v>286</v>
      </c>
    </row>
    <row r="81" spans="1:13" x14ac:dyDescent="0.25">
      <c r="A81">
        <v>5820</v>
      </c>
      <c r="B81">
        <v>1</v>
      </c>
      <c r="C81">
        <v>7</v>
      </c>
      <c r="M81" t="s">
        <v>98</v>
      </c>
    </row>
    <row r="82" spans="1:13" x14ac:dyDescent="0.25">
      <c r="A82">
        <v>5822</v>
      </c>
      <c r="B82">
        <v>2</v>
      </c>
      <c r="C82">
        <v>0</v>
      </c>
      <c r="M82" t="s">
        <v>60</v>
      </c>
    </row>
    <row r="83" spans="1:13" x14ac:dyDescent="0.25">
      <c r="A83">
        <v>5821</v>
      </c>
      <c r="B83">
        <v>1</v>
      </c>
      <c r="C83">
        <v>7</v>
      </c>
      <c r="M83" t="s">
        <v>99</v>
      </c>
    </row>
    <row r="84" spans="1:13" x14ac:dyDescent="0.25">
      <c r="A84">
        <v>5821</v>
      </c>
      <c r="B84">
        <v>2</v>
      </c>
      <c r="C84">
        <v>0</v>
      </c>
      <c r="M84" t="s">
        <v>61</v>
      </c>
    </row>
    <row r="85" spans="1:13" x14ac:dyDescent="0.25">
      <c r="A85">
        <v>5821</v>
      </c>
      <c r="B85">
        <v>1</v>
      </c>
      <c r="C85">
        <v>7</v>
      </c>
      <c r="M85" t="s">
        <v>62</v>
      </c>
    </row>
    <row r="86" spans="1:13" x14ac:dyDescent="0.25">
      <c r="A86">
        <v>5820</v>
      </c>
      <c r="B86">
        <v>2</v>
      </c>
      <c r="C86">
        <v>6</v>
      </c>
      <c r="M86" t="s">
        <v>63</v>
      </c>
    </row>
    <row r="87" spans="1:13" x14ac:dyDescent="0.25">
      <c r="A87">
        <v>5821</v>
      </c>
      <c r="B87">
        <v>2</v>
      </c>
      <c r="C87">
        <v>0</v>
      </c>
      <c r="M87" t="s">
        <v>64</v>
      </c>
    </row>
    <row r="88" spans="1:13" x14ac:dyDescent="0.25">
      <c r="A88">
        <v>5820</v>
      </c>
      <c r="B88">
        <v>2</v>
      </c>
      <c r="C88">
        <v>3</v>
      </c>
      <c r="M88" t="s">
        <v>65</v>
      </c>
    </row>
    <row r="89" spans="1:13" x14ac:dyDescent="0.25">
      <c r="A89">
        <v>5821</v>
      </c>
      <c r="B89">
        <v>2</v>
      </c>
      <c r="C89">
        <v>7</v>
      </c>
      <c r="M89" t="s">
        <v>66</v>
      </c>
    </row>
    <row r="90" spans="1:13" x14ac:dyDescent="0.25">
      <c r="A90">
        <v>5821</v>
      </c>
      <c r="B90">
        <v>2</v>
      </c>
      <c r="C90">
        <v>0</v>
      </c>
      <c r="M90" t="s">
        <v>64</v>
      </c>
    </row>
    <row r="91" spans="1:13" x14ac:dyDescent="0.25">
      <c r="A91">
        <v>5822</v>
      </c>
      <c r="B91">
        <v>1</v>
      </c>
      <c r="C91">
        <v>3</v>
      </c>
      <c r="M91" t="s">
        <v>67</v>
      </c>
    </row>
    <row r="92" spans="1:13" x14ac:dyDescent="0.25">
      <c r="A92">
        <v>5821</v>
      </c>
      <c r="B92">
        <v>2</v>
      </c>
      <c r="C92">
        <v>0</v>
      </c>
      <c r="M92" t="s">
        <v>66</v>
      </c>
    </row>
    <row r="93" spans="1:13" x14ac:dyDescent="0.25">
      <c r="A93">
        <v>5821</v>
      </c>
      <c r="B93">
        <v>2</v>
      </c>
      <c r="C93">
        <v>0</v>
      </c>
      <c r="M93" t="s">
        <v>68</v>
      </c>
    </row>
    <row r="94" spans="1:13" x14ac:dyDescent="0.25">
      <c r="A94">
        <v>5820</v>
      </c>
      <c r="B94">
        <v>2</v>
      </c>
      <c r="C94">
        <v>0</v>
      </c>
      <c r="M94" t="s">
        <v>69</v>
      </c>
    </row>
    <row r="95" spans="1:13" x14ac:dyDescent="0.25">
      <c r="A95">
        <v>5822</v>
      </c>
      <c r="B95">
        <v>2</v>
      </c>
      <c r="C95">
        <v>0</v>
      </c>
      <c r="M95" t="s">
        <v>61</v>
      </c>
    </row>
    <row r="96" spans="1:13" x14ac:dyDescent="0.25">
      <c r="A96">
        <v>5821</v>
      </c>
      <c r="B96">
        <v>2</v>
      </c>
      <c r="C96">
        <v>3</v>
      </c>
      <c r="M96" t="s">
        <v>70</v>
      </c>
    </row>
    <row r="97" spans="1:13" x14ac:dyDescent="0.25">
      <c r="A97">
        <v>5821</v>
      </c>
      <c r="B97">
        <v>1</v>
      </c>
      <c r="C97">
        <v>7</v>
      </c>
      <c r="M97" t="s">
        <v>63</v>
      </c>
    </row>
    <row r="98" spans="1:13" x14ac:dyDescent="0.25">
      <c r="A98">
        <v>5822</v>
      </c>
      <c r="B98">
        <v>2</v>
      </c>
      <c r="C98">
        <v>7</v>
      </c>
      <c r="M98" t="s">
        <v>64</v>
      </c>
    </row>
    <row r="99" spans="1:13" x14ac:dyDescent="0.25">
      <c r="A99">
        <v>5821</v>
      </c>
      <c r="B99">
        <v>2</v>
      </c>
      <c r="C99">
        <v>0</v>
      </c>
      <c r="M99" t="s">
        <v>67</v>
      </c>
    </row>
    <row r="100" spans="1:13" x14ac:dyDescent="0.25">
      <c r="A100">
        <v>5821</v>
      </c>
      <c r="B100">
        <v>2</v>
      </c>
      <c r="C100">
        <v>6</v>
      </c>
      <c r="M100" t="s">
        <v>66</v>
      </c>
    </row>
    <row r="101" spans="1:13" x14ac:dyDescent="0.25">
      <c r="A101">
        <v>5821</v>
      </c>
      <c r="B101">
        <v>2</v>
      </c>
      <c r="C101">
        <v>0</v>
      </c>
      <c r="M101" t="s">
        <v>64</v>
      </c>
    </row>
    <row r="102" spans="1:13" x14ac:dyDescent="0.25">
      <c r="A102" t="s">
        <v>104</v>
      </c>
      <c r="B102">
        <v>30</v>
      </c>
      <c r="C102" t="s">
        <v>131</v>
      </c>
      <c r="D102">
        <v>100</v>
      </c>
      <c r="M102" t="s">
        <v>91</v>
      </c>
    </row>
    <row r="103" spans="1:13" x14ac:dyDescent="0.25">
      <c r="A103" t="s">
        <v>106</v>
      </c>
      <c r="B103">
        <v>5820</v>
      </c>
      <c r="C103" t="s">
        <v>86</v>
      </c>
      <c r="M103" t="s">
        <v>66</v>
      </c>
    </row>
    <row r="104" spans="1:13" x14ac:dyDescent="0.25">
      <c r="A104" t="s">
        <v>107</v>
      </c>
      <c r="B104">
        <v>5820</v>
      </c>
      <c r="C104" t="s">
        <v>86</v>
      </c>
      <c r="M104" t="s">
        <v>68</v>
      </c>
    </row>
    <row r="105" spans="1:13" x14ac:dyDescent="0.25">
      <c r="A105" t="s">
        <v>108</v>
      </c>
      <c r="B105">
        <v>5820</v>
      </c>
      <c r="C105" t="s">
        <v>86</v>
      </c>
      <c r="M105" t="s">
        <v>69</v>
      </c>
    </row>
    <row r="106" spans="1:13" x14ac:dyDescent="0.25">
      <c r="M106" t="s">
        <v>287</v>
      </c>
    </row>
    <row r="107" spans="1:13" x14ac:dyDescent="0.25">
      <c r="M107" t="s">
        <v>288</v>
      </c>
    </row>
    <row r="108" spans="1:13" x14ac:dyDescent="0.25">
      <c r="M108" t="s">
        <v>60</v>
      </c>
    </row>
    <row r="109" spans="1:13" x14ac:dyDescent="0.25">
      <c r="M109" t="s">
        <v>289</v>
      </c>
    </row>
    <row r="110" spans="1:13" x14ac:dyDescent="0.25">
      <c r="M110" t="s">
        <v>61</v>
      </c>
    </row>
    <row r="111" spans="1:13" x14ac:dyDescent="0.25">
      <c r="M111" t="s">
        <v>62</v>
      </c>
    </row>
    <row r="112" spans="1:13" x14ac:dyDescent="0.25">
      <c r="M112" t="s">
        <v>63</v>
      </c>
    </row>
    <row r="113" spans="13:13" x14ac:dyDescent="0.25">
      <c r="M113" t="s">
        <v>64</v>
      </c>
    </row>
    <row r="114" spans="13:13" x14ac:dyDescent="0.25">
      <c r="M114" t="s">
        <v>65</v>
      </c>
    </row>
    <row r="115" spans="13:13" x14ac:dyDescent="0.25">
      <c r="M115" t="s">
        <v>66</v>
      </c>
    </row>
    <row r="116" spans="13:13" x14ac:dyDescent="0.25">
      <c r="M116" t="s">
        <v>64</v>
      </c>
    </row>
    <row r="117" spans="13:13" x14ac:dyDescent="0.25">
      <c r="M117" t="s">
        <v>158</v>
      </c>
    </row>
    <row r="118" spans="13:13" x14ac:dyDescent="0.25">
      <c r="M118" t="s">
        <v>66</v>
      </c>
    </row>
    <row r="119" spans="13:13" x14ac:dyDescent="0.25">
      <c r="M119" t="s">
        <v>64</v>
      </c>
    </row>
    <row r="120" spans="13:13" x14ac:dyDescent="0.25">
      <c r="M120" t="s">
        <v>158</v>
      </c>
    </row>
    <row r="121" spans="13:13" x14ac:dyDescent="0.25">
      <c r="M121" t="s">
        <v>66</v>
      </c>
    </row>
    <row r="122" spans="13:13" x14ac:dyDescent="0.25">
      <c r="M122" t="s">
        <v>64</v>
      </c>
    </row>
    <row r="123" spans="13:13" x14ac:dyDescent="0.25">
      <c r="M123" t="s">
        <v>65</v>
      </c>
    </row>
    <row r="124" spans="13:13" x14ac:dyDescent="0.25">
      <c r="M124" t="s">
        <v>66</v>
      </c>
    </row>
    <row r="125" spans="13:13" x14ac:dyDescent="0.25">
      <c r="M125" t="s">
        <v>68</v>
      </c>
    </row>
    <row r="126" spans="13:13" x14ac:dyDescent="0.25">
      <c r="M126" t="s">
        <v>69</v>
      </c>
    </row>
    <row r="127" spans="13:13" x14ac:dyDescent="0.25">
      <c r="M127" t="s">
        <v>61</v>
      </c>
    </row>
    <row r="128" spans="13:13" x14ac:dyDescent="0.25">
      <c r="M128" t="s">
        <v>70</v>
      </c>
    </row>
    <row r="129" spans="13:13" x14ac:dyDescent="0.25">
      <c r="M129" t="s">
        <v>63</v>
      </c>
    </row>
    <row r="130" spans="13:13" x14ac:dyDescent="0.25">
      <c r="M130" t="s">
        <v>64</v>
      </c>
    </row>
    <row r="131" spans="13:13" x14ac:dyDescent="0.25">
      <c r="M131" t="s">
        <v>290</v>
      </c>
    </row>
    <row r="132" spans="13:13" x14ac:dyDescent="0.25">
      <c r="M132" t="s">
        <v>66</v>
      </c>
    </row>
    <row r="133" spans="13:13" x14ac:dyDescent="0.25">
      <c r="M133" t="s">
        <v>64</v>
      </c>
    </row>
    <row r="134" spans="13:13" x14ac:dyDescent="0.25">
      <c r="M134" t="s">
        <v>290</v>
      </c>
    </row>
    <row r="135" spans="13:13" x14ac:dyDescent="0.25">
      <c r="M135" t="s">
        <v>66</v>
      </c>
    </row>
    <row r="136" spans="13:13" x14ac:dyDescent="0.25">
      <c r="M136" t="s">
        <v>64</v>
      </c>
    </row>
    <row r="137" spans="13:13" x14ac:dyDescent="0.25">
      <c r="M137" t="s">
        <v>65</v>
      </c>
    </row>
    <row r="138" spans="13:13" x14ac:dyDescent="0.25">
      <c r="M138" t="s">
        <v>66</v>
      </c>
    </row>
    <row r="139" spans="13:13" x14ac:dyDescent="0.25">
      <c r="M139" t="s">
        <v>64</v>
      </c>
    </row>
    <row r="140" spans="13:13" x14ac:dyDescent="0.25">
      <c r="M140" t="s">
        <v>71</v>
      </c>
    </row>
    <row r="141" spans="13:13" x14ac:dyDescent="0.25">
      <c r="M141" t="s">
        <v>66</v>
      </c>
    </row>
    <row r="142" spans="13:13" x14ac:dyDescent="0.25">
      <c r="M142" t="s">
        <v>68</v>
      </c>
    </row>
    <row r="143" spans="13:13" x14ac:dyDescent="0.25">
      <c r="M143" t="s">
        <v>69</v>
      </c>
    </row>
    <row r="144" spans="13:13" x14ac:dyDescent="0.25">
      <c r="M144" t="s">
        <v>147</v>
      </c>
    </row>
    <row r="145" spans="13:13" x14ac:dyDescent="0.25">
      <c r="M145" t="s">
        <v>72</v>
      </c>
    </row>
    <row r="146" spans="13:13" x14ac:dyDescent="0.25">
      <c r="M146" t="s">
        <v>60</v>
      </c>
    </row>
    <row r="147" spans="13:13" x14ac:dyDescent="0.25">
      <c r="M147" t="s">
        <v>73</v>
      </c>
    </row>
    <row r="148" spans="13:13" x14ac:dyDescent="0.25">
      <c r="M148" t="s">
        <v>61</v>
      </c>
    </row>
    <row r="149" spans="13:13" x14ac:dyDescent="0.25">
      <c r="M149" t="s">
        <v>62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65</v>
      </c>
    </row>
    <row r="153" spans="13:13" x14ac:dyDescent="0.25">
      <c r="M153" t="s">
        <v>66</v>
      </c>
    </row>
    <row r="154" spans="13:13" x14ac:dyDescent="0.25">
      <c r="M154" t="s">
        <v>64</v>
      </c>
    </row>
    <row r="155" spans="13:13" x14ac:dyDescent="0.25">
      <c r="M155" t="s">
        <v>71</v>
      </c>
    </row>
    <row r="156" spans="13:13" x14ac:dyDescent="0.25">
      <c r="M156" t="s">
        <v>66</v>
      </c>
    </row>
    <row r="157" spans="13:13" x14ac:dyDescent="0.25">
      <c r="M157" t="s">
        <v>68</v>
      </c>
    </row>
    <row r="158" spans="13:13" x14ac:dyDescent="0.25">
      <c r="M158" t="s">
        <v>69</v>
      </c>
    </row>
    <row r="159" spans="13:13" x14ac:dyDescent="0.25">
      <c r="M159" t="s">
        <v>61</v>
      </c>
    </row>
    <row r="160" spans="13:13" x14ac:dyDescent="0.25">
      <c r="M160" t="s">
        <v>70</v>
      </c>
    </row>
    <row r="161" spans="13:13" x14ac:dyDescent="0.25">
      <c r="M161" t="s">
        <v>63</v>
      </c>
    </row>
    <row r="162" spans="13:13" x14ac:dyDescent="0.25">
      <c r="M162" t="s">
        <v>64</v>
      </c>
    </row>
    <row r="163" spans="13:13" x14ac:dyDescent="0.25">
      <c r="M163" t="s">
        <v>71</v>
      </c>
    </row>
    <row r="164" spans="13:13" x14ac:dyDescent="0.25">
      <c r="M164" t="s">
        <v>66</v>
      </c>
    </row>
    <row r="165" spans="13:13" x14ac:dyDescent="0.25">
      <c r="M165" t="s">
        <v>64</v>
      </c>
    </row>
    <row r="166" spans="13:13" x14ac:dyDescent="0.25">
      <c r="M166" t="s">
        <v>74</v>
      </c>
    </row>
    <row r="167" spans="13:13" x14ac:dyDescent="0.25">
      <c r="M167" t="s">
        <v>66</v>
      </c>
    </row>
    <row r="168" spans="13:13" x14ac:dyDescent="0.25">
      <c r="M168" t="s">
        <v>68</v>
      </c>
    </row>
    <row r="169" spans="13:13" x14ac:dyDescent="0.25">
      <c r="M169" t="s">
        <v>69</v>
      </c>
    </row>
    <row r="170" spans="13:13" x14ac:dyDescent="0.25">
      <c r="M170" t="s">
        <v>291</v>
      </c>
    </row>
    <row r="171" spans="13:13" x14ac:dyDescent="0.25">
      <c r="M171" t="s">
        <v>292</v>
      </c>
    </row>
    <row r="172" spans="13:13" x14ac:dyDescent="0.25">
      <c r="M172" t="s">
        <v>60</v>
      </c>
    </row>
    <row r="173" spans="13:13" x14ac:dyDescent="0.25">
      <c r="M173" t="s">
        <v>293</v>
      </c>
    </row>
    <row r="174" spans="13:13" x14ac:dyDescent="0.25">
      <c r="M174" t="s">
        <v>61</v>
      </c>
    </row>
    <row r="175" spans="13:13" x14ac:dyDescent="0.25">
      <c r="M175" t="s">
        <v>62</v>
      </c>
    </row>
    <row r="176" spans="13:13" x14ac:dyDescent="0.25">
      <c r="M176" t="s">
        <v>63</v>
      </c>
    </row>
    <row r="177" spans="13:13" x14ac:dyDescent="0.25">
      <c r="M177" t="s">
        <v>64</v>
      </c>
    </row>
    <row r="178" spans="13:13" x14ac:dyDescent="0.25">
      <c r="M178" t="s">
        <v>65</v>
      </c>
    </row>
    <row r="179" spans="13:13" x14ac:dyDescent="0.25">
      <c r="M179" t="s">
        <v>66</v>
      </c>
    </row>
    <row r="180" spans="13:13" x14ac:dyDescent="0.25">
      <c r="M180" t="s">
        <v>64</v>
      </c>
    </row>
    <row r="181" spans="13:13" x14ac:dyDescent="0.25">
      <c r="M181" t="s">
        <v>294</v>
      </c>
    </row>
    <row r="182" spans="13:13" x14ac:dyDescent="0.25">
      <c r="M182" t="s">
        <v>66</v>
      </c>
    </row>
    <row r="183" spans="13:13" x14ac:dyDescent="0.25">
      <c r="M183" t="s">
        <v>64</v>
      </c>
    </row>
    <row r="184" spans="13:13" x14ac:dyDescent="0.25">
      <c r="M184" t="s">
        <v>294</v>
      </c>
    </row>
    <row r="185" spans="13:13" x14ac:dyDescent="0.25">
      <c r="M185" t="s">
        <v>66</v>
      </c>
    </row>
    <row r="186" spans="13:13" x14ac:dyDescent="0.25">
      <c r="M186" t="s">
        <v>64</v>
      </c>
    </row>
    <row r="187" spans="13:13" x14ac:dyDescent="0.25">
      <c r="M187" t="s">
        <v>71</v>
      </c>
    </row>
    <row r="188" spans="13:13" x14ac:dyDescent="0.25">
      <c r="M188" t="s">
        <v>66</v>
      </c>
    </row>
    <row r="189" spans="13:13" x14ac:dyDescent="0.25">
      <c r="M189" t="s">
        <v>68</v>
      </c>
    </row>
    <row r="190" spans="13:13" x14ac:dyDescent="0.25">
      <c r="M190" t="s">
        <v>69</v>
      </c>
    </row>
    <row r="191" spans="13:13" x14ac:dyDescent="0.25">
      <c r="M191" t="s">
        <v>61</v>
      </c>
    </row>
    <row r="192" spans="13:13" x14ac:dyDescent="0.25">
      <c r="M192" t="s">
        <v>70</v>
      </c>
    </row>
    <row r="193" spans="13:13" x14ac:dyDescent="0.25">
      <c r="M193" t="s">
        <v>63</v>
      </c>
    </row>
    <row r="194" spans="13:13" x14ac:dyDescent="0.25">
      <c r="M194" t="s">
        <v>64</v>
      </c>
    </row>
    <row r="195" spans="13:13" x14ac:dyDescent="0.25">
      <c r="M195" t="s">
        <v>71</v>
      </c>
    </row>
    <row r="196" spans="13:13" x14ac:dyDescent="0.25">
      <c r="M196" t="s">
        <v>66</v>
      </c>
    </row>
    <row r="197" spans="13:13" x14ac:dyDescent="0.25">
      <c r="M197" t="s">
        <v>68</v>
      </c>
    </row>
    <row r="198" spans="13:13" x14ac:dyDescent="0.25">
      <c r="M198" t="s">
        <v>69</v>
      </c>
    </row>
    <row r="199" spans="13:13" x14ac:dyDescent="0.25">
      <c r="M199" t="s">
        <v>151</v>
      </c>
    </row>
    <row r="200" spans="13:13" x14ac:dyDescent="0.25">
      <c r="M200" t="s">
        <v>75</v>
      </c>
    </row>
    <row r="201" spans="13:13" x14ac:dyDescent="0.25">
      <c r="M201" t="s">
        <v>60</v>
      </c>
    </row>
    <row r="202" spans="13:13" x14ac:dyDescent="0.25">
      <c r="M202" t="s">
        <v>76</v>
      </c>
    </row>
    <row r="203" spans="13:13" x14ac:dyDescent="0.25">
      <c r="M203" t="s">
        <v>61</v>
      </c>
    </row>
    <row r="204" spans="13:13" x14ac:dyDescent="0.25">
      <c r="M204" t="s">
        <v>62</v>
      </c>
    </row>
    <row r="205" spans="13:13" x14ac:dyDescent="0.25">
      <c r="M205" t="s">
        <v>63</v>
      </c>
    </row>
    <row r="206" spans="13:13" x14ac:dyDescent="0.25">
      <c r="M206" t="s">
        <v>64</v>
      </c>
    </row>
    <row r="207" spans="13:13" x14ac:dyDescent="0.25">
      <c r="M207" t="s">
        <v>65</v>
      </c>
    </row>
    <row r="208" spans="13:13" x14ac:dyDescent="0.25">
      <c r="M208" t="s">
        <v>66</v>
      </c>
    </row>
    <row r="209" spans="13:13" x14ac:dyDescent="0.25">
      <c r="M209" t="s">
        <v>64</v>
      </c>
    </row>
    <row r="210" spans="13:13" x14ac:dyDescent="0.25">
      <c r="M210" t="s">
        <v>71</v>
      </c>
    </row>
    <row r="211" spans="13:13" x14ac:dyDescent="0.25">
      <c r="M211" t="s">
        <v>66</v>
      </c>
    </row>
    <row r="212" spans="13:13" x14ac:dyDescent="0.25">
      <c r="M212" t="s">
        <v>68</v>
      </c>
    </row>
    <row r="213" spans="13:13" x14ac:dyDescent="0.25">
      <c r="M213" t="s">
        <v>69</v>
      </c>
    </row>
    <row r="214" spans="13:13" x14ac:dyDescent="0.25">
      <c r="M214" t="s">
        <v>61</v>
      </c>
    </row>
    <row r="215" spans="13:13" x14ac:dyDescent="0.25">
      <c r="M215" t="s">
        <v>70</v>
      </c>
    </row>
    <row r="216" spans="13:13" x14ac:dyDescent="0.25">
      <c r="M216" t="s">
        <v>63</v>
      </c>
    </row>
    <row r="217" spans="13:13" x14ac:dyDescent="0.25">
      <c r="M217" t="s">
        <v>64</v>
      </c>
    </row>
    <row r="218" spans="13:13" x14ac:dyDescent="0.25">
      <c r="M218" t="s">
        <v>71</v>
      </c>
    </row>
    <row r="219" spans="13:13" x14ac:dyDescent="0.25">
      <c r="M219" t="s">
        <v>66</v>
      </c>
    </row>
    <row r="220" spans="13:13" x14ac:dyDescent="0.25">
      <c r="M220" t="s">
        <v>68</v>
      </c>
    </row>
    <row r="221" spans="13:13" x14ac:dyDescent="0.25">
      <c r="M221" t="s">
        <v>69</v>
      </c>
    </row>
    <row r="222" spans="13:13" x14ac:dyDescent="0.25">
      <c r="M222" t="s">
        <v>152</v>
      </c>
    </row>
    <row r="223" spans="13:13" x14ac:dyDescent="0.25">
      <c r="M223" t="s">
        <v>77</v>
      </c>
    </row>
    <row r="224" spans="13:13" x14ac:dyDescent="0.25">
      <c r="M224" t="s">
        <v>60</v>
      </c>
    </row>
    <row r="225" spans="13:13" x14ac:dyDescent="0.25">
      <c r="M225" t="s">
        <v>78</v>
      </c>
    </row>
    <row r="226" spans="13:13" x14ac:dyDescent="0.25">
      <c r="M226" t="s">
        <v>61</v>
      </c>
    </row>
    <row r="227" spans="13:13" x14ac:dyDescent="0.25">
      <c r="M227" t="s">
        <v>62</v>
      </c>
    </row>
    <row r="228" spans="13:13" x14ac:dyDescent="0.25">
      <c r="M228" t="s">
        <v>63</v>
      </c>
    </row>
    <row r="229" spans="13:13" x14ac:dyDescent="0.25">
      <c r="M229" t="s">
        <v>64</v>
      </c>
    </row>
    <row r="230" spans="13:13" x14ac:dyDescent="0.25">
      <c r="M230" t="s">
        <v>65</v>
      </c>
    </row>
    <row r="231" spans="13:13" x14ac:dyDescent="0.25">
      <c r="M231" t="s">
        <v>66</v>
      </c>
    </row>
    <row r="232" spans="13:13" x14ac:dyDescent="0.25">
      <c r="M232" t="s">
        <v>64</v>
      </c>
    </row>
    <row r="233" spans="13:13" x14ac:dyDescent="0.25">
      <c r="M233" t="s">
        <v>74</v>
      </c>
    </row>
    <row r="234" spans="13:13" x14ac:dyDescent="0.25">
      <c r="M234" t="s">
        <v>66</v>
      </c>
    </row>
    <row r="235" spans="13:13" x14ac:dyDescent="0.25">
      <c r="M235" t="s">
        <v>68</v>
      </c>
    </row>
    <row r="236" spans="13:13" x14ac:dyDescent="0.25">
      <c r="M236" t="s">
        <v>69</v>
      </c>
    </row>
    <row r="237" spans="13:13" x14ac:dyDescent="0.25">
      <c r="M237" t="s">
        <v>153</v>
      </c>
    </row>
    <row r="238" spans="13:13" x14ac:dyDescent="0.25">
      <c r="M238" t="s">
        <v>92</v>
      </c>
    </row>
    <row r="239" spans="13:13" x14ac:dyDescent="0.25">
      <c r="M239" t="s">
        <v>60</v>
      </c>
    </row>
    <row r="240" spans="13:13" x14ac:dyDescent="0.25">
      <c r="M240" t="s">
        <v>93</v>
      </c>
    </row>
    <row r="241" spans="13:13" x14ac:dyDescent="0.25">
      <c r="M241" t="s">
        <v>61</v>
      </c>
    </row>
    <row r="242" spans="13:13" x14ac:dyDescent="0.25">
      <c r="M242" t="s">
        <v>62</v>
      </c>
    </row>
    <row r="243" spans="13:13" x14ac:dyDescent="0.25">
      <c r="M243" t="s">
        <v>63</v>
      </c>
    </row>
    <row r="244" spans="13:13" x14ac:dyDescent="0.25">
      <c r="M244" t="s">
        <v>64</v>
      </c>
    </row>
    <row r="245" spans="13:13" x14ac:dyDescent="0.25">
      <c r="M245" t="s">
        <v>65</v>
      </c>
    </row>
    <row r="246" spans="13:13" x14ac:dyDescent="0.25">
      <c r="M246" t="s">
        <v>66</v>
      </c>
    </row>
    <row r="247" spans="13:13" x14ac:dyDescent="0.25">
      <c r="M247" t="s">
        <v>64</v>
      </c>
    </row>
    <row r="248" spans="13:13" x14ac:dyDescent="0.25">
      <c r="M248" t="s">
        <v>91</v>
      </c>
    </row>
    <row r="249" spans="13:13" x14ac:dyDescent="0.25">
      <c r="M249" t="s">
        <v>66</v>
      </c>
    </row>
    <row r="250" spans="13:13" x14ac:dyDescent="0.25">
      <c r="M250" t="s">
        <v>68</v>
      </c>
    </row>
    <row r="251" spans="13:13" x14ac:dyDescent="0.25">
      <c r="M251" t="s">
        <v>69</v>
      </c>
    </row>
    <row r="252" spans="13:13" x14ac:dyDescent="0.25">
      <c r="M252" t="s">
        <v>61</v>
      </c>
    </row>
    <row r="253" spans="13:13" x14ac:dyDescent="0.25">
      <c r="M253" t="s">
        <v>70</v>
      </c>
    </row>
    <row r="254" spans="13:13" x14ac:dyDescent="0.25">
      <c r="M254" t="s">
        <v>63</v>
      </c>
    </row>
    <row r="255" spans="13:13" x14ac:dyDescent="0.25">
      <c r="M255" t="s">
        <v>64</v>
      </c>
    </row>
    <row r="256" spans="13:13" x14ac:dyDescent="0.25">
      <c r="M256" t="s">
        <v>91</v>
      </c>
    </row>
    <row r="257" spans="13:13" x14ac:dyDescent="0.25">
      <c r="M257" t="s">
        <v>66</v>
      </c>
    </row>
    <row r="258" spans="13:13" x14ac:dyDescent="0.25">
      <c r="M258" t="s">
        <v>68</v>
      </c>
    </row>
    <row r="259" spans="13:13" x14ac:dyDescent="0.25">
      <c r="M259" t="s">
        <v>69</v>
      </c>
    </row>
    <row r="260" spans="13:13" x14ac:dyDescent="0.25">
      <c r="M260" t="s">
        <v>154</v>
      </c>
    </row>
    <row r="261" spans="13:13" x14ac:dyDescent="0.25">
      <c r="M261" t="s">
        <v>79</v>
      </c>
    </row>
    <row r="262" spans="13:13" x14ac:dyDescent="0.25">
      <c r="M262" t="s">
        <v>60</v>
      </c>
    </row>
    <row r="263" spans="13:13" x14ac:dyDescent="0.25">
      <c r="M263" t="s">
        <v>80</v>
      </c>
    </row>
    <row r="264" spans="13:13" x14ac:dyDescent="0.25">
      <c r="M264" t="s">
        <v>61</v>
      </c>
    </row>
    <row r="265" spans="13:13" x14ac:dyDescent="0.25">
      <c r="M265" t="s">
        <v>62</v>
      </c>
    </row>
    <row r="266" spans="13:13" x14ac:dyDescent="0.25">
      <c r="M266" t="s">
        <v>63</v>
      </c>
    </row>
    <row r="267" spans="13:13" x14ac:dyDescent="0.25">
      <c r="M267" t="s">
        <v>64</v>
      </c>
    </row>
    <row r="268" spans="13:13" x14ac:dyDescent="0.25">
      <c r="M268" t="s">
        <v>65</v>
      </c>
    </row>
    <row r="269" spans="13:13" x14ac:dyDescent="0.25">
      <c r="M269" t="s">
        <v>66</v>
      </c>
    </row>
    <row r="270" spans="13:13" x14ac:dyDescent="0.25">
      <c r="M270" t="s">
        <v>64</v>
      </c>
    </row>
    <row r="271" spans="13:13" x14ac:dyDescent="0.25">
      <c r="M271" t="s">
        <v>74</v>
      </c>
    </row>
    <row r="272" spans="13:13" x14ac:dyDescent="0.25">
      <c r="M272" t="s">
        <v>66</v>
      </c>
    </row>
    <row r="273" spans="13:13" x14ac:dyDescent="0.25">
      <c r="M273" t="s">
        <v>68</v>
      </c>
    </row>
    <row r="274" spans="13:13" x14ac:dyDescent="0.25">
      <c r="M274" t="s">
        <v>69</v>
      </c>
    </row>
    <row r="275" spans="13:13" x14ac:dyDescent="0.25">
      <c r="M275" t="s">
        <v>61</v>
      </c>
    </row>
    <row r="276" spans="13:13" x14ac:dyDescent="0.25">
      <c r="M276" t="s">
        <v>70</v>
      </c>
    </row>
    <row r="277" spans="13:13" x14ac:dyDescent="0.25">
      <c r="M277" t="s">
        <v>63</v>
      </c>
    </row>
    <row r="278" spans="13:13" x14ac:dyDescent="0.25">
      <c r="M278" t="s">
        <v>64</v>
      </c>
    </row>
    <row r="279" spans="13:13" x14ac:dyDescent="0.25">
      <c r="M279" t="s">
        <v>74</v>
      </c>
    </row>
    <row r="280" spans="13:13" x14ac:dyDescent="0.25">
      <c r="M280" t="s">
        <v>66</v>
      </c>
    </row>
    <row r="281" spans="13:13" x14ac:dyDescent="0.25">
      <c r="M281" t="s">
        <v>68</v>
      </c>
    </row>
    <row r="282" spans="13:13" x14ac:dyDescent="0.25">
      <c r="M282" t="s">
        <v>69</v>
      </c>
    </row>
    <row r="283" spans="13:13" x14ac:dyDescent="0.25">
      <c r="M283" t="s">
        <v>81</v>
      </c>
    </row>
    <row r="284" spans="13:13" x14ac:dyDescent="0.25">
      <c r="M284" t="s">
        <v>295</v>
      </c>
    </row>
    <row r="285" spans="13:13" x14ac:dyDescent="0.25">
      <c r="M285" t="s">
        <v>296</v>
      </c>
    </row>
    <row r="286" spans="13:13" x14ac:dyDescent="0.25">
      <c r="M286" t="s">
        <v>297</v>
      </c>
    </row>
    <row r="287" spans="13:13" x14ac:dyDescent="0.25">
      <c r="M287" t="s">
        <v>298</v>
      </c>
    </row>
    <row r="288" spans="13:13" x14ac:dyDescent="0.25">
      <c r="M288" t="s">
        <v>299</v>
      </c>
    </row>
    <row r="289" spans="13:13" x14ac:dyDescent="0.25">
      <c r="M289" t="s">
        <v>1</v>
      </c>
    </row>
    <row r="290" spans="13:13" x14ac:dyDescent="0.25">
      <c r="M290" t="s">
        <v>0</v>
      </c>
    </row>
    <row r="291" spans="13:13" x14ac:dyDescent="0.25">
      <c r="M291" t="s">
        <v>300</v>
      </c>
    </row>
    <row r="292" spans="13:13" x14ac:dyDescent="0.25">
      <c r="M292" t="s">
        <v>301</v>
      </c>
    </row>
    <row r="293" spans="13:13" x14ac:dyDescent="0.25">
      <c r="M293" t="s">
        <v>302</v>
      </c>
    </row>
    <row r="294" spans="13:13" x14ac:dyDescent="0.25">
      <c r="M294" t="s">
        <v>85</v>
      </c>
    </row>
    <row r="295" spans="13:13" x14ac:dyDescent="0.25">
      <c r="M295" t="s">
        <v>303</v>
      </c>
    </row>
    <row r="296" spans="13:13" x14ac:dyDescent="0.25">
      <c r="M296" t="s">
        <v>304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9F52-5278-4AFB-BAB2-DE40F9A627F8}">
  <dimension ref="A1:P251"/>
  <sheetViews>
    <sheetView workbookViewId="0">
      <selection activeCell="J11" sqref="J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1466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M2" t="s">
        <v>191</v>
      </c>
    </row>
    <row r="3" spans="1:16" x14ac:dyDescent="0.25">
      <c r="A3">
        <v>1466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59396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0.32640000000000002</v>
      </c>
      <c r="G3" s="2">
        <f xml:space="preserve"> F6/100</f>
        <v>0.31</v>
      </c>
      <c r="H3">
        <f xml:space="preserve"> AVERAGE(A2:A100)</f>
        <v>1466.4242424242425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27696</v>
      </c>
      <c r="K3">
        <v>36</v>
      </c>
      <c r="M3" t="s">
        <v>34</v>
      </c>
    </row>
    <row r="4" spans="1:16" x14ac:dyDescent="0.25">
      <c r="A4">
        <v>1467</v>
      </c>
      <c r="B4">
        <v>1</v>
      </c>
      <c r="C4">
        <v>0</v>
      </c>
      <c r="M4" t="s">
        <v>2</v>
      </c>
    </row>
    <row r="5" spans="1:16" ht="20.25" thickBot="1" x14ac:dyDescent="0.35">
      <c r="A5">
        <v>1467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1467</v>
      </c>
      <c r="B6">
        <v>1</v>
      </c>
      <c r="C6">
        <v>0</v>
      </c>
      <c r="E6" t="s">
        <v>7</v>
      </c>
      <c r="F6">
        <f xml:space="preserve"> COUNTIF(B:B,1)</f>
        <v>31</v>
      </c>
      <c r="M6" t="s">
        <v>4</v>
      </c>
    </row>
    <row r="7" spans="1:16" x14ac:dyDescent="0.25">
      <c r="A7">
        <v>1466</v>
      </c>
      <c r="B7">
        <v>2</v>
      </c>
      <c r="C7">
        <v>7</v>
      </c>
      <c r="E7" t="s">
        <v>6</v>
      </c>
      <c r="F7">
        <f xml:space="preserve"> COUNTIF(B:B,2)</f>
        <v>69</v>
      </c>
      <c r="M7" t="s">
        <v>133</v>
      </c>
    </row>
    <row r="8" spans="1:16" x14ac:dyDescent="0.25">
      <c r="A8">
        <v>1464</v>
      </c>
      <c r="B8">
        <v>2</v>
      </c>
      <c r="C8">
        <v>9</v>
      </c>
      <c r="E8" t="s">
        <v>82</v>
      </c>
      <c r="F8">
        <f xml:space="preserve"> B103</f>
        <v>1465</v>
      </c>
      <c r="M8" t="s">
        <v>5</v>
      </c>
    </row>
    <row r="9" spans="1:16" x14ac:dyDescent="0.25">
      <c r="A9">
        <v>1465</v>
      </c>
      <c r="B9">
        <v>1</v>
      </c>
      <c r="C9">
        <v>1</v>
      </c>
      <c r="E9" t="s">
        <v>83</v>
      </c>
      <c r="F9">
        <f t="shared" ref="F9:F10" si="0" xml:space="preserve"> B104</f>
        <v>1465</v>
      </c>
      <c r="M9" t="s">
        <v>134</v>
      </c>
    </row>
    <row r="10" spans="1:16" x14ac:dyDescent="0.25">
      <c r="A10">
        <v>1466</v>
      </c>
      <c r="B10">
        <v>1</v>
      </c>
      <c r="C10">
        <v>1</v>
      </c>
      <c r="E10" t="s">
        <v>84</v>
      </c>
      <c r="F10">
        <f t="shared" si="0"/>
        <v>1466</v>
      </c>
      <c r="M10" t="s">
        <v>5</v>
      </c>
    </row>
    <row r="11" spans="1:16" x14ac:dyDescent="0.25">
      <c r="A11">
        <v>1467</v>
      </c>
      <c r="B11">
        <v>1</v>
      </c>
      <c r="C11">
        <v>1</v>
      </c>
      <c r="M11" t="s">
        <v>135</v>
      </c>
    </row>
    <row r="12" spans="1:16" x14ac:dyDescent="0.25">
      <c r="A12">
        <v>1464</v>
      </c>
      <c r="B12">
        <v>1</v>
      </c>
      <c r="C12">
        <v>1</v>
      </c>
      <c r="M12" t="s">
        <v>5</v>
      </c>
    </row>
    <row r="13" spans="1:16" x14ac:dyDescent="0.25">
      <c r="A13">
        <v>1465</v>
      </c>
      <c r="B13">
        <v>1</v>
      </c>
      <c r="C13">
        <v>1</v>
      </c>
      <c r="M13" t="s">
        <v>192</v>
      </c>
    </row>
    <row r="14" spans="1:16" x14ac:dyDescent="0.25">
      <c r="A14">
        <v>1465</v>
      </c>
      <c r="B14">
        <v>1</v>
      </c>
      <c r="C14">
        <v>1</v>
      </c>
      <c r="M14" t="s">
        <v>137</v>
      </c>
    </row>
    <row r="15" spans="1:16" x14ac:dyDescent="0.25">
      <c r="A15">
        <v>1467</v>
      </c>
      <c r="B15">
        <v>2</v>
      </c>
      <c r="C15">
        <v>0</v>
      </c>
      <c r="M15" t="s">
        <v>5</v>
      </c>
    </row>
    <row r="16" spans="1:16" x14ac:dyDescent="0.25">
      <c r="A16">
        <v>1467</v>
      </c>
      <c r="B16">
        <v>2</v>
      </c>
      <c r="C16">
        <v>9</v>
      </c>
      <c r="M16" t="s">
        <v>193</v>
      </c>
    </row>
    <row r="17" spans="1:13" x14ac:dyDescent="0.25">
      <c r="A17">
        <v>1465</v>
      </c>
      <c r="B17">
        <v>2</v>
      </c>
      <c r="C17">
        <v>1</v>
      </c>
      <c r="M17" t="s">
        <v>5</v>
      </c>
    </row>
    <row r="18" spans="1:13" x14ac:dyDescent="0.25">
      <c r="A18">
        <v>1466</v>
      </c>
      <c r="B18">
        <v>1</v>
      </c>
      <c r="C18">
        <v>0</v>
      </c>
      <c r="M18" t="s">
        <v>194</v>
      </c>
    </row>
    <row r="19" spans="1:13" x14ac:dyDescent="0.25">
      <c r="A19">
        <v>1466</v>
      </c>
      <c r="B19">
        <v>2</v>
      </c>
      <c r="C19">
        <v>0</v>
      </c>
      <c r="M19" t="s">
        <v>5</v>
      </c>
    </row>
    <row r="20" spans="1:13" x14ac:dyDescent="0.25">
      <c r="A20">
        <v>1467</v>
      </c>
      <c r="B20">
        <v>1</v>
      </c>
      <c r="C20">
        <v>0</v>
      </c>
      <c r="M20" t="s">
        <v>140</v>
      </c>
    </row>
    <row r="21" spans="1:13" x14ac:dyDescent="0.25">
      <c r="A21">
        <v>1467</v>
      </c>
      <c r="B21">
        <v>1</v>
      </c>
      <c r="C21">
        <v>0</v>
      </c>
      <c r="M21" t="s">
        <v>5</v>
      </c>
    </row>
    <row r="22" spans="1:13" x14ac:dyDescent="0.25">
      <c r="A22">
        <v>1466</v>
      </c>
      <c r="B22">
        <v>1</v>
      </c>
      <c r="C22">
        <v>0</v>
      </c>
      <c r="M22" t="s">
        <v>4</v>
      </c>
    </row>
    <row r="23" spans="1:13" x14ac:dyDescent="0.25">
      <c r="A23">
        <v>1466</v>
      </c>
      <c r="B23">
        <v>2</v>
      </c>
      <c r="C23">
        <v>9</v>
      </c>
      <c r="M23" t="s">
        <v>195</v>
      </c>
    </row>
    <row r="24" spans="1:13" x14ac:dyDescent="0.25">
      <c r="A24">
        <v>1467</v>
      </c>
      <c r="B24">
        <v>2</v>
      </c>
      <c r="C24">
        <v>0</v>
      </c>
      <c r="M24" t="s">
        <v>196</v>
      </c>
    </row>
    <row r="25" spans="1:13" x14ac:dyDescent="0.25">
      <c r="A25">
        <v>1467</v>
      </c>
      <c r="B25">
        <v>2</v>
      </c>
      <c r="C25">
        <v>0</v>
      </c>
      <c r="M25" t="s">
        <v>3</v>
      </c>
    </row>
    <row r="26" spans="1:13" x14ac:dyDescent="0.25">
      <c r="A26">
        <v>1467</v>
      </c>
      <c r="B26">
        <v>2</v>
      </c>
      <c r="C26">
        <v>0</v>
      </c>
      <c r="M26" t="s">
        <v>2</v>
      </c>
    </row>
    <row r="27" spans="1:13" x14ac:dyDescent="0.25">
      <c r="A27">
        <v>1466</v>
      </c>
      <c r="B27">
        <v>2</v>
      </c>
      <c r="C27">
        <v>0</v>
      </c>
      <c r="M27" t="s">
        <v>35</v>
      </c>
    </row>
    <row r="28" spans="1:13" x14ac:dyDescent="0.25">
      <c r="A28">
        <v>1466</v>
      </c>
      <c r="B28">
        <v>2</v>
      </c>
      <c r="C28">
        <v>0</v>
      </c>
      <c r="M28" t="s">
        <v>143</v>
      </c>
    </row>
    <row r="29" spans="1:13" x14ac:dyDescent="0.25">
      <c r="A29">
        <v>1466</v>
      </c>
      <c r="B29">
        <v>2</v>
      </c>
      <c r="C29">
        <v>0</v>
      </c>
      <c r="M29" t="s">
        <v>36</v>
      </c>
    </row>
    <row r="30" spans="1:13" x14ac:dyDescent="0.25">
      <c r="A30">
        <v>1467</v>
      </c>
      <c r="B30">
        <v>2</v>
      </c>
      <c r="C30">
        <v>0</v>
      </c>
      <c r="M30" t="s">
        <v>37</v>
      </c>
    </row>
    <row r="31" spans="1:13" x14ac:dyDescent="0.25">
      <c r="A31">
        <v>1467</v>
      </c>
      <c r="B31">
        <v>1</v>
      </c>
      <c r="C31">
        <v>1</v>
      </c>
      <c r="M31" t="s">
        <v>38</v>
      </c>
    </row>
    <row r="32" spans="1:13" x14ac:dyDescent="0.25">
      <c r="A32">
        <v>1466</v>
      </c>
      <c r="B32">
        <v>2</v>
      </c>
      <c r="C32">
        <v>0</v>
      </c>
      <c r="M32" t="s">
        <v>39</v>
      </c>
    </row>
    <row r="33" spans="1:13" x14ac:dyDescent="0.25">
      <c r="A33">
        <v>1466</v>
      </c>
      <c r="B33">
        <v>2</v>
      </c>
      <c r="C33">
        <v>7</v>
      </c>
      <c r="M33" t="s">
        <v>40</v>
      </c>
    </row>
    <row r="34" spans="1:13" x14ac:dyDescent="0.25">
      <c r="A34">
        <v>1466</v>
      </c>
      <c r="B34">
        <v>2</v>
      </c>
      <c r="C34">
        <v>4</v>
      </c>
      <c r="M34" t="s">
        <v>41</v>
      </c>
    </row>
    <row r="35" spans="1:13" x14ac:dyDescent="0.25">
      <c r="A35">
        <v>1467</v>
      </c>
      <c r="B35">
        <v>2</v>
      </c>
      <c r="C35">
        <v>0</v>
      </c>
      <c r="M35" t="s">
        <v>42</v>
      </c>
    </row>
    <row r="36" spans="1:13" x14ac:dyDescent="0.25">
      <c r="A36">
        <v>1467</v>
      </c>
      <c r="B36">
        <v>2</v>
      </c>
      <c r="C36">
        <v>5</v>
      </c>
      <c r="M36" t="s">
        <v>43</v>
      </c>
    </row>
    <row r="37" spans="1:13" x14ac:dyDescent="0.25">
      <c r="A37">
        <v>1466</v>
      </c>
      <c r="B37">
        <v>2</v>
      </c>
      <c r="C37">
        <v>0</v>
      </c>
      <c r="M37" t="s">
        <v>44</v>
      </c>
    </row>
    <row r="38" spans="1:13" x14ac:dyDescent="0.25">
      <c r="A38">
        <v>1466</v>
      </c>
      <c r="B38">
        <v>2</v>
      </c>
      <c r="C38">
        <v>0</v>
      </c>
      <c r="M38" t="s">
        <v>45</v>
      </c>
    </row>
    <row r="39" spans="1:13" x14ac:dyDescent="0.25">
      <c r="A39">
        <v>1466</v>
      </c>
      <c r="B39">
        <v>2</v>
      </c>
      <c r="C39">
        <v>6</v>
      </c>
      <c r="M39" t="s">
        <v>46</v>
      </c>
    </row>
    <row r="40" spans="1:13" x14ac:dyDescent="0.25">
      <c r="A40">
        <v>1468</v>
      </c>
      <c r="B40">
        <v>1</v>
      </c>
      <c r="C40">
        <v>4</v>
      </c>
      <c r="M40" t="s">
        <v>47</v>
      </c>
    </row>
    <row r="41" spans="1:13" x14ac:dyDescent="0.25">
      <c r="A41">
        <v>1467</v>
      </c>
      <c r="B41">
        <v>2</v>
      </c>
      <c r="C41">
        <v>9</v>
      </c>
      <c r="M41" t="s">
        <v>48</v>
      </c>
    </row>
    <row r="42" spans="1:13" x14ac:dyDescent="0.25">
      <c r="A42">
        <v>1467</v>
      </c>
      <c r="B42">
        <v>2</v>
      </c>
      <c r="C42">
        <v>0</v>
      </c>
      <c r="M42" t="s">
        <v>144</v>
      </c>
    </row>
    <row r="43" spans="1:13" x14ac:dyDescent="0.25">
      <c r="A43">
        <v>1467</v>
      </c>
      <c r="B43">
        <v>2</v>
      </c>
      <c r="C43">
        <v>0</v>
      </c>
      <c r="M43" t="s">
        <v>49</v>
      </c>
    </row>
    <row r="44" spans="1:13" x14ac:dyDescent="0.25">
      <c r="A44">
        <v>1466</v>
      </c>
      <c r="B44">
        <v>1</v>
      </c>
      <c r="C44">
        <v>7</v>
      </c>
      <c r="M44" t="s">
        <v>50</v>
      </c>
    </row>
    <row r="45" spans="1:13" x14ac:dyDescent="0.25">
      <c r="A45">
        <v>1467</v>
      </c>
      <c r="B45">
        <v>2</v>
      </c>
      <c r="C45">
        <v>0</v>
      </c>
      <c r="M45" t="s">
        <v>51</v>
      </c>
    </row>
    <row r="46" spans="1:13" x14ac:dyDescent="0.25">
      <c r="A46">
        <v>1466</v>
      </c>
      <c r="B46">
        <v>2</v>
      </c>
      <c r="C46">
        <v>4</v>
      </c>
      <c r="M46" t="s">
        <v>52</v>
      </c>
    </row>
    <row r="47" spans="1:13" x14ac:dyDescent="0.25">
      <c r="A47">
        <v>1468</v>
      </c>
      <c r="B47">
        <v>1</v>
      </c>
      <c r="C47">
        <v>0</v>
      </c>
      <c r="M47" t="s">
        <v>53</v>
      </c>
    </row>
    <row r="48" spans="1:13" x14ac:dyDescent="0.25">
      <c r="A48">
        <v>1466</v>
      </c>
      <c r="B48">
        <v>2</v>
      </c>
      <c r="C48">
        <v>0</v>
      </c>
      <c r="M48" t="s">
        <v>54</v>
      </c>
    </row>
    <row r="49" spans="1:13" x14ac:dyDescent="0.25">
      <c r="A49">
        <v>1465</v>
      </c>
      <c r="B49">
        <v>2</v>
      </c>
      <c r="C49">
        <v>0</v>
      </c>
      <c r="M49" t="s">
        <v>55</v>
      </c>
    </row>
    <row r="50" spans="1:13" x14ac:dyDescent="0.25">
      <c r="A50">
        <v>1467</v>
      </c>
      <c r="B50">
        <v>2</v>
      </c>
      <c r="C50">
        <v>5</v>
      </c>
      <c r="M50" t="s">
        <v>56</v>
      </c>
    </row>
    <row r="51" spans="1:13" x14ac:dyDescent="0.25">
      <c r="A51">
        <v>1468</v>
      </c>
      <c r="B51">
        <v>2</v>
      </c>
      <c r="C51">
        <v>0</v>
      </c>
      <c r="M51" t="s">
        <v>57</v>
      </c>
    </row>
    <row r="52" spans="1:13" x14ac:dyDescent="0.25">
      <c r="A52">
        <v>1467</v>
      </c>
      <c r="B52">
        <v>1</v>
      </c>
      <c r="C52">
        <v>9</v>
      </c>
      <c r="M52" t="s">
        <v>197</v>
      </c>
    </row>
    <row r="53" spans="1:13" x14ac:dyDescent="0.25">
      <c r="A53">
        <v>1465</v>
      </c>
      <c r="B53">
        <v>2</v>
      </c>
      <c r="C53">
        <v>9</v>
      </c>
      <c r="M53" t="s">
        <v>58</v>
      </c>
    </row>
    <row r="54" spans="1:13" x14ac:dyDescent="0.25">
      <c r="A54">
        <v>1465</v>
      </c>
      <c r="B54">
        <v>2</v>
      </c>
      <c r="C54">
        <v>9</v>
      </c>
      <c r="M54" t="s">
        <v>59</v>
      </c>
    </row>
    <row r="55" spans="1:13" x14ac:dyDescent="0.25">
      <c r="A55">
        <v>1467</v>
      </c>
      <c r="B55">
        <v>2</v>
      </c>
      <c r="C55">
        <v>5</v>
      </c>
      <c r="M55" t="s">
        <v>146</v>
      </c>
    </row>
    <row r="56" spans="1:13" x14ac:dyDescent="0.25">
      <c r="A56">
        <v>1467</v>
      </c>
      <c r="B56">
        <v>2</v>
      </c>
      <c r="C56">
        <v>4</v>
      </c>
      <c r="M56" t="s">
        <v>98</v>
      </c>
    </row>
    <row r="57" spans="1:13" x14ac:dyDescent="0.25">
      <c r="A57">
        <v>1468</v>
      </c>
      <c r="B57">
        <v>2</v>
      </c>
      <c r="C57">
        <v>0</v>
      </c>
      <c r="M57" t="s">
        <v>60</v>
      </c>
    </row>
    <row r="58" spans="1:13" x14ac:dyDescent="0.25">
      <c r="A58">
        <v>1466</v>
      </c>
      <c r="B58">
        <v>2</v>
      </c>
      <c r="C58">
        <v>7</v>
      </c>
      <c r="M58" t="s">
        <v>99</v>
      </c>
    </row>
    <row r="59" spans="1:13" x14ac:dyDescent="0.25">
      <c r="A59">
        <v>1465</v>
      </c>
      <c r="B59">
        <v>2</v>
      </c>
      <c r="C59">
        <v>0</v>
      </c>
      <c r="M59" t="s">
        <v>61</v>
      </c>
    </row>
    <row r="60" spans="1:13" x14ac:dyDescent="0.25">
      <c r="A60">
        <v>1467</v>
      </c>
      <c r="B60">
        <v>2</v>
      </c>
      <c r="C60">
        <v>7</v>
      </c>
      <c r="M60" t="s">
        <v>62</v>
      </c>
    </row>
    <row r="61" spans="1:13" x14ac:dyDescent="0.25">
      <c r="A61">
        <v>1467</v>
      </c>
      <c r="B61">
        <v>2</v>
      </c>
      <c r="C61">
        <v>7</v>
      </c>
      <c r="M61" t="s">
        <v>63</v>
      </c>
    </row>
    <row r="62" spans="1:13" x14ac:dyDescent="0.25">
      <c r="A62">
        <v>1466</v>
      </c>
      <c r="B62">
        <v>2</v>
      </c>
      <c r="C62">
        <v>0</v>
      </c>
      <c r="M62" t="s">
        <v>64</v>
      </c>
    </row>
    <row r="63" spans="1:13" x14ac:dyDescent="0.25">
      <c r="A63">
        <v>1466</v>
      </c>
      <c r="B63">
        <v>2</v>
      </c>
      <c r="C63">
        <v>0</v>
      </c>
      <c r="M63" t="s">
        <v>65</v>
      </c>
    </row>
    <row r="64" spans="1:13" x14ac:dyDescent="0.25">
      <c r="A64">
        <v>1466</v>
      </c>
      <c r="B64">
        <v>1</v>
      </c>
      <c r="C64">
        <v>4</v>
      </c>
      <c r="M64" t="s">
        <v>66</v>
      </c>
    </row>
    <row r="65" spans="1:13" x14ac:dyDescent="0.25">
      <c r="A65">
        <v>1467</v>
      </c>
      <c r="B65">
        <v>1</v>
      </c>
      <c r="C65">
        <v>4</v>
      </c>
      <c r="M65" t="s">
        <v>64</v>
      </c>
    </row>
    <row r="66" spans="1:13" x14ac:dyDescent="0.25">
      <c r="A66">
        <v>1467</v>
      </c>
      <c r="B66">
        <v>2</v>
      </c>
      <c r="C66">
        <v>7</v>
      </c>
      <c r="M66" t="s">
        <v>67</v>
      </c>
    </row>
    <row r="67" spans="1:13" x14ac:dyDescent="0.25">
      <c r="A67">
        <v>1467</v>
      </c>
      <c r="B67">
        <v>2</v>
      </c>
      <c r="C67">
        <v>9</v>
      </c>
      <c r="M67" t="s">
        <v>66</v>
      </c>
    </row>
    <row r="68" spans="1:13" x14ac:dyDescent="0.25">
      <c r="A68">
        <v>1465</v>
      </c>
      <c r="B68">
        <v>1</v>
      </c>
      <c r="C68">
        <v>9</v>
      </c>
      <c r="M68" t="s">
        <v>68</v>
      </c>
    </row>
    <row r="69" spans="1:13" x14ac:dyDescent="0.25">
      <c r="A69">
        <v>1465</v>
      </c>
      <c r="B69">
        <v>2</v>
      </c>
      <c r="C69">
        <v>9</v>
      </c>
      <c r="M69" t="s">
        <v>69</v>
      </c>
    </row>
    <row r="70" spans="1:13" x14ac:dyDescent="0.25">
      <c r="A70">
        <v>1467</v>
      </c>
      <c r="B70">
        <v>2</v>
      </c>
      <c r="C70">
        <v>5</v>
      </c>
      <c r="M70" t="s">
        <v>61</v>
      </c>
    </row>
    <row r="71" spans="1:13" x14ac:dyDescent="0.25">
      <c r="A71">
        <v>1467</v>
      </c>
      <c r="B71">
        <v>2</v>
      </c>
      <c r="C71">
        <v>0</v>
      </c>
      <c r="M71" t="s">
        <v>70</v>
      </c>
    </row>
    <row r="72" spans="1:13" x14ac:dyDescent="0.25">
      <c r="A72">
        <v>1468</v>
      </c>
      <c r="B72">
        <v>2</v>
      </c>
      <c r="C72">
        <v>9</v>
      </c>
      <c r="M72" t="s">
        <v>63</v>
      </c>
    </row>
    <row r="73" spans="1:13" x14ac:dyDescent="0.25">
      <c r="A73">
        <v>1466</v>
      </c>
      <c r="B73">
        <v>2</v>
      </c>
      <c r="C73">
        <v>0</v>
      </c>
      <c r="M73" t="s">
        <v>64</v>
      </c>
    </row>
    <row r="74" spans="1:13" x14ac:dyDescent="0.25">
      <c r="A74">
        <v>1465</v>
      </c>
      <c r="B74">
        <v>2</v>
      </c>
      <c r="C74">
        <v>0</v>
      </c>
      <c r="M74" t="s">
        <v>67</v>
      </c>
    </row>
    <row r="75" spans="1:13" x14ac:dyDescent="0.25">
      <c r="A75">
        <v>1467</v>
      </c>
      <c r="B75">
        <v>2</v>
      </c>
      <c r="C75">
        <v>9</v>
      </c>
      <c r="M75" t="s">
        <v>66</v>
      </c>
    </row>
    <row r="76" spans="1:13" x14ac:dyDescent="0.25">
      <c r="A76">
        <v>1467</v>
      </c>
      <c r="B76">
        <v>2</v>
      </c>
      <c r="C76">
        <v>0</v>
      </c>
      <c r="M76" t="s">
        <v>64</v>
      </c>
    </row>
    <row r="77" spans="1:13" x14ac:dyDescent="0.25">
      <c r="A77">
        <v>1467</v>
      </c>
      <c r="B77">
        <v>2</v>
      </c>
      <c r="C77">
        <v>0</v>
      </c>
      <c r="M77" t="s">
        <v>91</v>
      </c>
    </row>
    <row r="78" spans="1:13" x14ac:dyDescent="0.25">
      <c r="A78">
        <v>1466</v>
      </c>
      <c r="B78">
        <v>2</v>
      </c>
      <c r="C78">
        <v>9</v>
      </c>
      <c r="M78" t="s">
        <v>66</v>
      </c>
    </row>
    <row r="79" spans="1:13" x14ac:dyDescent="0.25">
      <c r="A79">
        <v>1465</v>
      </c>
      <c r="B79">
        <v>1</v>
      </c>
      <c r="C79">
        <v>7</v>
      </c>
      <c r="M79" t="s">
        <v>68</v>
      </c>
    </row>
    <row r="80" spans="1:13" x14ac:dyDescent="0.25">
      <c r="A80">
        <v>1467</v>
      </c>
      <c r="B80">
        <v>1</v>
      </c>
      <c r="C80">
        <v>7</v>
      </c>
      <c r="M80" t="s">
        <v>69</v>
      </c>
    </row>
    <row r="81" spans="1:13" x14ac:dyDescent="0.25">
      <c r="A81">
        <v>1468</v>
      </c>
      <c r="B81">
        <v>1</v>
      </c>
      <c r="C81">
        <v>7</v>
      </c>
      <c r="M81" t="s">
        <v>147</v>
      </c>
    </row>
    <row r="82" spans="1:13" x14ac:dyDescent="0.25">
      <c r="A82">
        <v>1467</v>
      </c>
      <c r="B82">
        <v>1</v>
      </c>
      <c r="C82">
        <v>7</v>
      </c>
      <c r="M82" t="s">
        <v>72</v>
      </c>
    </row>
    <row r="83" spans="1:13" x14ac:dyDescent="0.25">
      <c r="A83">
        <v>1466</v>
      </c>
      <c r="B83">
        <v>2</v>
      </c>
      <c r="C83">
        <v>0</v>
      </c>
      <c r="M83" t="s">
        <v>60</v>
      </c>
    </row>
    <row r="84" spans="1:13" x14ac:dyDescent="0.25">
      <c r="A84">
        <v>1466</v>
      </c>
      <c r="B84">
        <v>2</v>
      </c>
      <c r="C84">
        <v>0</v>
      </c>
      <c r="M84" t="s">
        <v>73</v>
      </c>
    </row>
    <row r="85" spans="1:13" x14ac:dyDescent="0.25">
      <c r="A85">
        <v>1467</v>
      </c>
      <c r="B85">
        <v>1</v>
      </c>
      <c r="C85">
        <v>7</v>
      </c>
      <c r="M85" t="s">
        <v>61</v>
      </c>
    </row>
    <row r="86" spans="1:13" x14ac:dyDescent="0.25">
      <c r="A86">
        <v>1468</v>
      </c>
      <c r="B86">
        <v>1</v>
      </c>
      <c r="C86">
        <v>7</v>
      </c>
      <c r="M86" t="s">
        <v>62</v>
      </c>
    </row>
    <row r="87" spans="1:13" x14ac:dyDescent="0.25">
      <c r="A87">
        <v>1468</v>
      </c>
      <c r="B87">
        <v>2</v>
      </c>
      <c r="C87">
        <v>0</v>
      </c>
      <c r="M87" t="s">
        <v>63</v>
      </c>
    </row>
    <row r="88" spans="1:13" x14ac:dyDescent="0.25">
      <c r="A88">
        <v>1466</v>
      </c>
      <c r="B88">
        <v>2</v>
      </c>
      <c r="C88">
        <v>0</v>
      </c>
      <c r="M88" t="s">
        <v>64</v>
      </c>
    </row>
    <row r="89" spans="1:13" x14ac:dyDescent="0.25">
      <c r="A89">
        <v>1466</v>
      </c>
      <c r="B89">
        <v>1</v>
      </c>
      <c r="C89">
        <v>9</v>
      </c>
      <c r="M89" t="s">
        <v>65</v>
      </c>
    </row>
    <row r="90" spans="1:13" x14ac:dyDescent="0.25">
      <c r="A90">
        <v>1467</v>
      </c>
      <c r="B90">
        <v>2</v>
      </c>
      <c r="C90">
        <v>7</v>
      </c>
      <c r="M90" t="s">
        <v>66</v>
      </c>
    </row>
    <row r="91" spans="1:13" x14ac:dyDescent="0.25">
      <c r="A91">
        <v>1467</v>
      </c>
      <c r="B91">
        <v>2</v>
      </c>
      <c r="C91">
        <v>9</v>
      </c>
      <c r="M91" t="s">
        <v>64</v>
      </c>
    </row>
    <row r="92" spans="1:13" x14ac:dyDescent="0.25">
      <c r="A92">
        <v>1468</v>
      </c>
      <c r="B92">
        <v>2</v>
      </c>
      <c r="C92">
        <v>0</v>
      </c>
      <c r="M92" t="s">
        <v>71</v>
      </c>
    </row>
    <row r="93" spans="1:13" x14ac:dyDescent="0.25">
      <c r="A93">
        <v>1466</v>
      </c>
      <c r="B93">
        <v>2</v>
      </c>
      <c r="C93">
        <v>0</v>
      </c>
      <c r="M93" t="s">
        <v>66</v>
      </c>
    </row>
    <row r="94" spans="1:13" x14ac:dyDescent="0.25">
      <c r="A94">
        <v>1465</v>
      </c>
      <c r="B94">
        <v>2</v>
      </c>
      <c r="C94">
        <v>0</v>
      </c>
      <c r="M94" t="s">
        <v>68</v>
      </c>
    </row>
    <row r="95" spans="1:13" x14ac:dyDescent="0.25">
      <c r="A95">
        <v>1467</v>
      </c>
      <c r="B95">
        <v>2</v>
      </c>
      <c r="C95">
        <v>0</v>
      </c>
      <c r="M95" t="s">
        <v>69</v>
      </c>
    </row>
    <row r="96" spans="1:13" x14ac:dyDescent="0.25">
      <c r="A96">
        <v>1467</v>
      </c>
      <c r="B96">
        <v>2</v>
      </c>
      <c r="C96">
        <v>7</v>
      </c>
      <c r="M96" t="s">
        <v>61</v>
      </c>
    </row>
    <row r="97" spans="1:13" x14ac:dyDescent="0.25">
      <c r="A97">
        <v>1467</v>
      </c>
      <c r="B97">
        <v>1</v>
      </c>
      <c r="C97">
        <v>7</v>
      </c>
      <c r="M97" t="s">
        <v>70</v>
      </c>
    </row>
    <row r="98" spans="1:13" x14ac:dyDescent="0.25">
      <c r="A98">
        <v>1466</v>
      </c>
      <c r="B98">
        <v>2</v>
      </c>
      <c r="C98">
        <v>7</v>
      </c>
      <c r="M98" t="s">
        <v>63</v>
      </c>
    </row>
    <row r="99" spans="1:13" x14ac:dyDescent="0.25">
      <c r="A99">
        <v>1466</v>
      </c>
      <c r="B99">
        <v>2</v>
      </c>
      <c r="C99">
        <v>7</v>
      </c>
      <c r="M99" t="s">
        <v>64</v>
      </c>
    </row>
    <row r="100" spans="1:13" x14ac:dyDescent="0.25">
      <c r="A100">
        <v>1466</v>
      </c>
      <c r="B100">
        <v>2</v>
      </c>
      <c r="C100">
        <v>7</v>
      </c>
      <c r="M100" t="s">
        <v>71</v>
      </c>
    </row>
    <row r="101" spans="1:13" x14ac:dyDescent="0.25">
      <c r="A101">
        <v>1466</v>
      </c>
      <c r="B101">
        <v>2</v>
      </c>
      <c r="C101">
        <v>9</v>
      </c>
      <c r="M101" t="s">
        <v>66</v>
      </c>
    </row>
    <row r="102" spans="1:13" x14ac:dyDescent="0.25">
      <c r="A102" t="s">
        <v>104</v>
      </c>
      <c r="B102">
        <v>31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1465</v>
      </c>
      <c r="C103" t="s">
        <v>86</v>
      </c>
      <c r="M103" t="s">
        <v>74</v>
      </c>
    </row>
    <row r="104" spans="1:13" x14ac:dyDescent="0.25">
      <c r="A104" t="s">
        <v>107</v>
      </c>
      <c r="B104">
        <v>1465</v>
      </c>
      <c r="C104" t="s">
        <v>86</v>
      </c>
      <c r="M104" t="s">
        <v>66</v>
      </c>
    </row>
    <row r="105" spans="1:13" x14ac:dyDescent="0.25">
      <c r="A105" t="s">
        <v>108</v>
      </c>
      <c r="B105">
        <v>1466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198</v>
      </c>
    </row>
    <row r="109" spans="1:13" x14ac:dyDescent="0.25">
      <c r="M109" t="s">
        <v>60</v>
      </c>
    </row>
    <row r="110" spans="1:13" x14ac:dyDescent="0.25">
      <c r="M110" t="s">
        <v>199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200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200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155</v>
      </c>
    </row>
    <row r="172" spans="13:13" x14ac:dyDescent="0.25">
      <c r="M172" t="s">
        <v>201</v>
      </c>
    </row>
    <row r="173" spans="13:13" x14ac:dyDescent="0.25">
      <c r="M173" t="s">
        <v>60</v>
      </c>
    </row>
    <row r="174" spans="13:13" x14ac:dyDescent="0.25">
      <c r="M174" t="s">
        <v>202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158</v>
      </c>
    </row>
    <row r="183" spans="13:13" x14ac:dyDescent="0.25">
      <c r="M183" t="s">
        <v>66</v>
      </c>
    </row>
    <row r="184" spans="13:13" x14ac:dyDescent="0.25">
      <c r="M184" t="s">
        <v>64</v>
      </c>
    </row>
    <row r="185" spans="13:13" x14ac:dyDescent="0.25">
      <c r="M185" t="s">
        <v>158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65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153</v>
      </c>
    </row>
    <row r="193" spans="13:13" x14ac:dyDescent="0.25">
      <c r="M193" t="s">
        <v>92</v>
      </c>
    </row>
    <row r="194" spans="13:13" x14ac:dyDescent="0.25">
      <c r="M194" t="s">
        <v>60</v>
      </c>
    </row>
    <row r="195" spans="13:13" x14ac:dyDescent="0.25">
      <c r="M195" t="s">
        <v>93</v>
      </c>
    </row>
    <row r="196" spans="13:13" x14ac:dyDescent="0.25">
      <c r="M196" t="s">
        <v>61</v>
      </c>
    </row>
    <row r="197" spans="13:13" x14ac:dyDescent="0.25">
      <c r="M197" t="s">
        <v>62</v>
      </c>
    </row>
    <row r="198" spans="13:13" x14ac:dyDescent="0.25">
      <c r="M198" t="s">
        <v>63</v>
      </c>
    </row>
    <row r="199" spans="13:13" x14ac:dyDescent="0.25">
      <c r="M199" t="s">
        <v>64</v>
      </c>
    </row>
    <row r="200" spans="13:13" x14ac:dyDescent="0.25">
      <c r="M200" t="s">
        <v>65</v>
      </c>
    </row>
    <row r="201" spans="13:13" x14ac:dyDescent="0.25">
      <c r="M201" t="s">
        <v>66</v>
      </c>
    </row>
    <row r="202" spans="13:13" x14ac:dyDescent="0.25">
      <c r="M202" t="s">
        <v>64</v>
      </c>
    </row>
    <row r="203" spans="13:13" x14ac:dyDescent="0.25">
      <c r="M203" t="s">
        <v>91</v>
      </c>
    </row>
    <row r="204" spans="13:13" x14ac:dyDescent="0.25">
      <c r="M204" t="s">
        <v>66</v>
      </c>
    </row>
    <row r="205" spans="13:13" x14ac:dyDescent="0.25">
      <c r="M205" t="s">
        <v>68</v>
      </c>
    </row>
    <row r="206" spans="13:13" x14ac:dyDescent="0.25">
      <c r="M206" t="s">
        <v>69</v>
      </c>
    </row>
    <row r="207" spans="13:13" x14ac:dyDescent="0.25">
      <c r="M207" t="s">
        <v>61</v>
      </c>
    </row>
    <row r="208" spans="13:13" x14ac:dyDescent="0.25">
      <c r="M208" t="s">
        <v>70</v>
      </c>
    </row>
    <row r="209" spans="13:13" x14ac:dyDescent="0.25">
      <c r="M209" t="s">
        <v>63</v>
      </c>
    </row>
    <row r="210" spans="13:13" x14ac:dyDescent="0.25">
      <c r="M210" t="s">
        <v>64</v>
      </c>
    </row>
    <row r="211" spans="13:13" x14ac:dyDescent="0.25">
      <c r="M211" t="s">
        <v>91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154</v>
      </c>
    </row>
    <row r="216" spans="13:13" x14ac:dyDescent="0.25">
      <c r="M216" t="s">
        <v>79</v>
      </c>
    </row>
    <row r="217" spans="13:13" x14ac:dyDescent="0.25">
      <c r="M217" t="s">
        <v>60</v>
      </c>
    </row>
    <row r="218" spans="13:13" x14ac:dyDescent="0.25">
      <c r="M218" t="s">
        <v>80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74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74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81</v>
      </c>
    </row>
    <row r="239" spans="13:13" x14ac:dyDescent="0.25">
      <c r="M239" t="s">
        <v>203</v>
      </c>
    </row>
    <row r="240" spans="13:13" x14ac:dyDescent="0.25">
      <c r="M240" t="s">
        <v>204</v>
      </c>
    </row>
    <row r="241" spans="13:13" x14ac:dyDescent="0.25">
      <c r="M241" t="s">
        <v>205</v>
      </c>
    </row>
    <row r="242" spans="13:13" x14ac:dyDescent="0.25">
      <c r="M242" t="s">
        <v>206</v>
      </c>
    </row>
    <row r="243" spans="13:13" x14ac:dyDescent="0.25">
      <c r="M243" t="s">
        <v>207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208</v>
      </c>
    </row>
    <row r="247" spans="13:13" x14ac:dyDescent="0.25">
      <c r="M247" t="s">
        <v>209</v>
      </c>
    </row>
    <row r="248" spans="13:13" x14ac:dyDescent="0.25">
      <c r="M248" t="s">
        <v>210</v>
      </c>
    </row>
    <row r="249" spans="13:13" x14ac:dyDescent="0.25">
      <c r="M249" t="s">
        <v>85</v>
      </c>
    </row>
    <row r="250" spans="13:13" x14ac:dyDescent="0.25">
      <c r="M250" t="s">
        <v>211</v>
      </c>
    </row>
    <row r="251" spans="13:13" x14ac:dyDescent="0.25">
      <c r="M251" t="s">
        <v>212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5A3D-A0A9-4EC2-A6D6-2E220ACD24C1}">
  <dimension ref="A1:P251"/>
  <sheetViews>
    <sheetView workbookViewId="0">
      <selection activeCell="L15" sqref="L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1430</v>
      </c>
      <c r="B2">
        <v>2</v>
      </c>
      <c r="C2">
        <v>4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132</v>
      </c>
    </row>
    <row r="3" spans="1:16" x14ac:dyDescent="0.25">
      <c r="A3">
        <v>1432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58116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3.1099999999999999E-2</v>
      </c>
      <c r="G3" s="2">
        <f xml:space="preserve"> F6/100</f>
        <v>0.28000000000000003</v>
      </c>
      <c r="H3">
        <f xml:space="preserve"> AVERAGE(A2:A100)</f>
        <v>1432.5757575757575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13530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27036</v>
      </c>
      <c r="K3">
        <v>16</v>
      </c>
      <c r="M3" t="s">
        <v>34</v>
      </c>
    </row>
    <row r="4" spans="1:16" x14ac:dyDescent="0.25">
      <c r="A4">
        <v>1431</v>
      </c>
      <c r="B4">
        <v>2</v>
      </c>
      <c r="C4">
        <v>7</v>
      </c>
      <c r="M4" t="s">
        <v>2</v>
      </c>
    </row>
    <row r="5" spans="1:16" ht="20.25" thickBot="1" x14ac:dyDescent="0.35">
      <c r="A5">
        <v>1433</v>
      </c>
      <c r="B5">
        <v>2</v>
      </c>
      <c r="C5">
        <v>1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1432</v>
      </c>
      <c r="B6">
        <v>2</v>
      </c>
      <c r="C6">
        <v>6</v>
      </c>
      <c r="E6" t="s">
        <v>7</v>
      </c>
      <c r="F6">
        <f xml:space="preserve"> COUNTIF(B:B,1)</f>
        <v>28</v>
      </c>
      <c r="M6" t="s">
        <v>4</v>
      </c>
    </row>
    <row r="7" spans="1:16" x14ac:dyDescent="0.25">
      <c r="A7">
        <v>1432</v>
      </c>
      <c r="B7">
        <v>1</v>
      </c>
      <c r="C7">
        <v>1</v>
      </c>
      <c r="E7" t="s">
        <v>6</v>
      </c>
      <c r="F7">
        <f xml:space="preserve"> COUNTIF(B:B,2)</f>
        <v>72</v>
      </c>
      <c r="M7" t="s">
        <v>133</v>
      </c>
    </row>
    <row r="8" spans="1:16" x14ac:dyDescent="0.25">
      <c r="A8">
        <v>1432</v>
      </c>
      <c r="B8">
        <v>1</v>
      </c>
      <c r="C8">
        <v>1</v>
      </c>
      <c r="E8" t="s">
        <v>82</v>
      </c>
      <c r="F8">
        <f xml:space="preserve"> B103</f>
        <v>1432</v>
      </c>
      <c r="M8" t="s">
        <v>5</v>
      </c>
    </row>
    <row r="9" spans="1:16" x14ac:dyDescent="0.25">
      <c r="A9">
        <v>1432</v>
      </c>
      <c r="B9">
        <v>2</v>
      </c>
      <c r="C9">
        <v>7</v>
      </c>
      <c r="E9" t="s">
        <v>83</v>
      </c>
      <c r="F9">
        <f t="shared" ref="F9:F10" si="0" xml:space="preserve"> B104</f>
        <v>1433</v>
      </c>
      <c r="M9" t="s">
        <v>134</v>
      </c>
    </row>
    <row r="10" spans="1:16" x14ac:dyDescent="0.25">
      <c r="A10">
        <v>1434</v>
      </c>
      <c r="B10">
        <v>1</v>
      </c>
      <c r="C10">
        <v>1</v>
      </c>
      <c r="E10" t="s">
        <v>84</v>
      </c>
      <c r="F10">
        <f t="shared" si="0"/>
        <v>1431</v>
      </c>
      <c r="M10" t="s">
        <v>5</v>
      </c>
    </row>
    <row r="11" spans="1:16" x14ac:dyDescent="0.25">
      <c r="A11">
        <v>1434</v>
      </c>
      <c r="B11">
        <v>1</v>
      </c>
      <c r="C11">
        <v>1</v>
      </c>
      <c r="M11" t="s">
        <v>135</v>
      </c>
    </row>
    <row r="12" spans="1:16" x14ac:dyDescent="0.25">
      <c r="A12">
        <v>1432</v>
      </c>
      <c r="B12">
        <v>1</v>
      </c>
      <c r="C12">
        <v>1</v>
      </c>
      <c r="M12" t="s">
        <v>5</v>
      </c>
    </row>
    <row r="13" spans="1:16" x14ac:dyDescent="0.25">
      <c r="A13">
        <v>1433</v>
      </c>
      <c r="B13">
        <v>1</v>
      </c>
      <c r="C13">
        <v>1</v>
      </c>
      <c r="M13" t="s">
        <v>175</v>
      </c>
    </row>
    <row r="14" spans="1:16" x14ac:dyDescent="0.25">
      <c r="A14">
        <v>1433</v>
      </c>
      <c r="B14">
        <v>1</v>
      </c>
      <c r="C14">
        <v>1</v>
      </c>
      <c r="M14" t="s">
        <v>137</v>
      </c>
    </row>
    <row r="15" spans="1:16" x14ac:dyDescent="0.25">
      <c r="A15">
        <v>1434</v>
      </c>
      <c r="B15">
        <v>1</v>
      </c>
      <c r="C15">
        <v>3</v>
      </c>
      <c r="M15" t="s">
        <v>5</v>
      </c>
    </row>
    <row r="16" spans="1:16" x14ac:dyDescent="0.25">
      <c r="A16">
        <v>1432</v>
      </c>
      <c r="B16">
        <v>1</v>
      </c>
      <c r="C16">
        <v>3</v>
      </c>
      <c r="M16" t="s">
        <v>176</v>
      </c>
    </row>
    <row r="17" spans="1:13" x14ac:dyDescent="0.25">
      <c r="A17">
        <v>1430</v>
      </c>
      <c r="B17">
        <v>2</v>
      </c>
      <c r="C17">
        <v>6</v>
      </c>
      <c r="M17" t="s">
        <v>5</v>
      </c>
    </row>
    <row r="18" spans="1:13" x14ac:dyDescent="0.25">
      <c r="A18">
        <v>1434</v>
      </c>
      <c r="B18">
        <v>2</v>
      </c>
      <c r="C18">
        <v>1</v>
      </c>
      <c r="M18" t="s">
        <v>177</v>
      </c>
    </row>
    <row r="19" spans="1:13" x14ac:dyDescent="0.25">
      <c r="A19">
        <v>1433</v>
      </c>
      <c r="B19">
        <v>2</v>
      </c>
      <c r="C19">
        <v>6</v>
      </c>
      <c r="M19" t="s">
        <v>5</v>
      </c>
    </row>
    <row r="20" spans="1:13" x14ac:dyDescent="0.25">
      <c r="A20">
        <v>1432</v>
      </c>
      <c r="B20">
        <v>2</v>
      </c>
      <c r="C20">
        <v>7</v>
      </c>
      <c r="M20" t="s">
        <v>140</v>
      </c>
    </row>
    <row r="21" spans="1:13" x14ac:dyDescent="0.25">
      <c r="A21">
        <v>1432</v>
      </c>
      <c r="B21">
        <v>2</v>
      </c>
      <c r="C21">
        <v>7</v>
      </c>
      <c r="M21" t="s">
        <v>5</v>
      </c>
    </row>
    <row r="22" spans="1:13" x14ac:dyDescent="0.25">
      <c r="A22">
        <v>1432</v>
      </c>
      <c r="B22">
        <v>2</v>
      </c>
      <c r="C22">
        <v>1</v>
      </c>
      <c r="M22" t="s">
        <v>4</v>
      </c>
    </row>
    <row r="23" spans="1:13" x14ac:dyDescent="0.25">
      <c r="A23">
        <v>1434</v>
      </c>
      <c r="B23">
        <v>2</v>
      </c>
      <c r="C23">
        <v>3</v>
      </c>
      <c r="M23" t="s">
        <v>178</v>
      </c>
    </row>
    <row r="24" spans="1:13" x14ac:dyDescent="0.25">
      <c r="A24">
        <v>1432</v>
      </c>
      <c r="B24">
        <v>2</v>
      </c>
      <c r="C24">
        <v>7</v>
      </c>
      <c r="M24" t="s">
        <v>179</v>
      </c>
    </row>
    <row r="25" spans="1:13" x14ac:dyDescent="0.25">
      <c r="A25">
        <v>1432</v>
      </c>
      <c r="B25">
        <v>2</v>
      </c>
      <c r="C25">
        <v>9</v>
      </c>
      <c r="M25" t="s">
        <v>3</v>
      </c>
    </row>
    <row r="26" spans="1:13" x14ac:dyDescent="0.25">
      <c r="A26">
        <v>1432</v>
      </c>
      <c r="B26">
        <v>1</v>
      </c>
      <c r="C26">
        <v>3</v>
      </c>
      <c r="M26" t="s">
        <v>2</v>
      </c>
    </row>
    <row r="27" spans="1:13" x14ac:dyDescent="0.25">
      <c r="A27">
        <v>1433</v>
      </c>
      <c r="B27">
        <v>2</v>
      </c>
      <c r="C27">
        <v>1</v>
      </c>
      <c r="M27" t="s">
        <v>35</v>
      </c>
    </row>
    <row r="28" spans="1:13" x14ac:dyDescent="0.25">
      <c r="A28">
        <v>1433</v>
      </c>
      <c r="B28">
        <v>2</v>
      </c>
      <c r="C28">
        <v>3</v>
      </c>
      <c r="M28" t="s">
        <v>143</v>
      </c>
    </row>
    <row r="29" spans="1:13" x14ac:dyDescent="0.25">
      <c r="A29">
        <v>1432</v>
      </c>
      <c r="B29">
        <v>2</v>
      </c>
      <c r="C29">
        <v>9</v>
      </c>
      <c r="M29" t="s">
        <v>36</v>
      </c>
    </row>
    <row r="30" spans="1:13" x14ac:dyDescent="0.25">
      <c r="A30">
        <v>1432</v>
      </c>
      <c r="B30">
        <v>2</v>
      </c>
      <c r="C30">
        <v>6</v>
      </c>
      <c r="M30" t="s">
        <v>37</v>
      </c>
    </row>
    <row r="31" spans="1:13" x14ac:dyDescent="0.25">
      <c r="A31">
        <v>1433</v>
      </c>
      <c r="B31">
        <v>2</v>
      </c>
      <c r="C31">
        <v>3</v>
      </c>
      <c r="M31" t="s">
        <v>38</v>
      </c>
    </row>
    <row r="32" spans="1:13" x14ac:dyDescent="0.25">
      <c r="A32">
        <v>1432</v>
      </c>
      <c r="B32">
        <v>2</v>
      </c>
      <c r="C32">
        <v>7</v>
      </c>
      <c r="M32" t="s">
        <v>39</v>
      </c>
    </row>
    <row r="33" spans="1:13" x14ac:dyDescent="0.25">
      <c r="A33">
        <v>1432</v>
      </c>
      <c r="B33">
        <v>2</v>
      </c>
      <c r="C33">
        <v>3</v>
      </c>
      <c r="M33" t="s">
        <v>40</v>
      </c>
    </row>
    <row r="34" spans="1:13" x14ac:dyDescent="0.25">
      <c r="A34">
        <v>1431</v>
      </c>
      <c r="B34">
        <v>2</v>
      </c>
      <c r="C34">
        <v>1</v>
      </c>
      <c r="M34" t="s">
        <v>41</v>
      </c>
    </row>
    <row r="35" spans="1:13" x14ac:dyDescent="0.25">
      <c r="A35">
        <v>1433</v>
      </c>
      <c r="B35">
        <v>2</v>
      </c>
      <c r="C35">
        <v>3</v>
      </c>
      <c r="M35" t="s">
        <v>42</v>
      </c>
    </row>
    <row r="36" spans="1:13" x14ac:dyDescent="0.25">
      <c r="A36">
        <v>1433</v>
      </c>
      <c r="B36">
        <v>2</v>
      </c>
      <c r="C36">
        <v>7</v>
      </c>
      <c r="M36" t="s">
        <v>43</v>
      </c>
    </row>
    <row r="37" spans="1:13" x14ac:dyDescent="0.25">
      <c r="A37">
        <v>1431</v>
      </c>
      <c r="B37">
        <v>2</v>
      </c>
      <c r="C37">
        <v>1</v>
      </c>
      <c r="M37" t="s">
        <v>44</v>
      </c>
    </row>
    <row r="38" spans="1:13" x14ac:dyDescent="0.25">
      <c r="A38">
        <v>1432</v>
      </c>
      <c r="B38">
        <v>2</v>
      </c>
      <c r="C38">
        <v>3</v>
      </c>
      <c r="M38" t="s">
        <v>45</v>
      </c>
    </row>
    <row r="39" spans="1:13" x14ac:dyDescent="0.25">
      <c r="A39">
        <v>1432</v>
      </c>
      <c r="B39">
        <v>2</v>
      </c>
      <c r="C39">
        <v>7</v>
      </c>
      <c r="M39" t="s">
        <v>46</v>
      </c>
    </row>
    <row r="40" spans="1:13" x14ac:dyDescent="0.25">
      <c r="A40">
        <v>1433</v>
      </c>
      <c r="B40">
        <v>2</v>
      </c>
      <c r="C40">
        <v>7</v>
      </c>
      <c r="M40" t="s">
        <v>47</v>
      </c>
    </row>
    <row r="41" spans="1:13" x14ac:dyDescent="0.25">
      <c r="A41">
        <v>1434</v>
      </c>
      <c r="B41">
        <v>2</v>
      </c>
      <c r="C41">
        <v>9</v>
      </c>
      <c r="M41" t="s">
        <v>48</v>
      </c>
    </row>
    <row r="42" spans="1:13" x14ac:dyDescent="0.25">
      <c r="A42">
        <v>1432</v>
      </c>
      <c r="B42">
        <v>2</v>
      </c>
      <c r="C42">
        <v>9</v>
      </c>
      <c r="M42" t="s">
        <v>144</v>
      </c>
    </row>
    <row r="43" spans="1:13" x14ac:dyDescent="0.25">
      <c r="A43">
        <v>1432</v>
      </c>
      <c r="B43">
        <v>2</v>
      </c>
      <c r="C43">
        <v>3</v>
      </c>
      <c r="M43" t="s">
        <v>49</v>
      </c>
    </row>
    <row r="44" spans="1:13" x14ac:dyDescent="0.25">
      <c r="A44">
        <v>1433</v>
      </c>
      <c r="B44">
        <v>1</v>
      </c>
      <c r="C44">
        <v>7</v>
      </c>
      <c r="M44" t="s">
        <v>50</v>
      </c>
    </row>
    <row r="45" spans="1:13" x14ac:dyDescent="0.25">
      <c r="A45">
        <v>1433</v>
      </c>
      <c r="B45">
        <v>2</v>
      </c>
      <c r="C45">
        <v>6</v>
      </c>
      <c r="M45" t="s">
        <v>51</v>
      </c>
    </row>
    <row r="46" spans="1:13" x14ac:dyDescent="0.25">
      <c r="A46">
        <v>1432</v>
      </c>
      <c r="B46">
        <v>2</v>
      </c>
      <c r="C46">
        <v>3</v>
      </c>
      <c r="M46" t="s">
        <v>52</v>
      </c>
    </row>
    <row r="47" spans="1:13" x14ac:dyDescent="0.25">
      <c r="A47">
        <v>1432</v>
      </c>
      <c r="B47">
        <v>2</v>
      </c>
      <c r="C47">
        <v>9</v>
      </c>
      <c r="M47" t="s">
        <v>53</v>
      </c>
    </row>
    <row r="48" spans="1:13" x14ac:dyDescent="0.25">
      <c r="A48">
        <v>1433</v>
      </c>
      <c r="B48">
        <v>2</v>
      </c>
      <c r="C48">
        <v>3</v>
      </c>
      <c r="M48" t="s">
        <v>54</v>
      </c>
    </row>
    <row r="49" spans="1:13" x14ac:dyDescent="0.25">
      <c r="A49">
        <v>1434</v>
      </c>
      <c r="B49">
        <v>2</v>
      </c>
      <c r="C49">
        <v>3</v>
      </c>
      <c r="M49" t="s">
        <v>55</v>
      </c>
    </row>
    <row r="50" spans="1:13" x14ac:dyDescent="0.25">
      <c r="A50">
        <v>1433</v>
      </c>
      <c r="B50">
        <v>2</v>
      </c>
      <c r="C50">
        <v>9</v>
      </c>
      <c r="M50" t="s">
        <v>56</v>
      </c>
    </row>
    <row r="51" spans="1:13" x14ac:dyDescent="0.25">
      <c r="A51">
        <v>1432</v>
      </c>
      <c r="B51">
        <v>1</v>
      </c>
      <c r="C51">
        <v>6</v>
      </c>
      <c r="M51" t="s">
        <v>57</v>
      </c>
    </row>
    <row r="52" spans="1:13" x14ac:dyDescent="0.25">
      <c r="A52">
        <v>1432</v>
      </c>
      <c r="B52">
        <v>1</v>
      </c>
      <c r="C52">
        <v>9</v>
      </c>
      <c r="M52" t="s">
        <v>180</v>
      </c>
    </row>
    <row r="53" spans="1:13" x14ac:dyDescent="0.25">
      <c r="A53">
        <v>1434</v>
      </c>
      <c r="B53">
        <v>2</v>
      </c>
      <c r="C53">
        <v>7</v>
      </c>
      <c r="M53" t="s">
        <v>58</v>
      </c>
    </row>
    <row r="54" spans="1:13" x14ac:dyDescent="0.25">
      <c r="A54">
        <v>1434</v>
      </c>
      <c r="B54">
        <v>2</v>
      </c>
      <c r="C54">
        <v>3</v>
      </c>
      <c r="M54" t="s">
        <v>59</v>
      </c>
    </row>
    <row r="55" spans="1:13" x14ac:dyDescent="0.25">
      <c r="A55">
        <v>1432</v>
      </c>
      <c r="B55">
        <v>2</v>
      </c>
      <c r="C55">
        <v>9</v>
      </c>
      <c r="M55" t="s">
        <v>146</v>
      </c>
    </row>
    <row r="56" spans="1:13" x14ac:dyDescent="0.25">
      <c r="A56">
        <v>1431</v>
      </c>
      <c r="B56">
        <v>2</v>
      </c>
      <c r="C56">
        <v>3</v>
      </c>
      <c r="M56" t="s">
        <v>98</v>
      </c>
    </row>
    <row r="57" spans="1:13" x14ac:dyDescent="0.25">
      <c r="A57">
        <v>1433</v>
      </c>
      <c r="B57">
        <v>2</v>
      </c>
      <c r="C57">
        <v>4</v>
      </c>
      <c r="M57" t="s">
        <v>60</v>
      </c>
    </row>
    <row r="58" spans="1:13" x14ac:dyDescent="0.25">
      <c r="A58">
        <v>1434</v>
      </c>
      <c r="B58">
        <v>2</v>
      </c>
      <c r="C58">
        <v>7</v>
      </c>
      <c r="M58" t="s">
        <v>99</v>
      </c>
    </row>
    <row r="59" spans="1:13" x14ac:dyDescent="0.25">
      <c r="A59">
        <v>1432</v>
      </c>
      <c r="B59">
        <v>2</v>
      </c>
      <c r="C59">
        <v>3</v>
      </c>
      <c r="M59" t="s">
        <v>61</v>
      </c>
    </row>
    <row r="60" spans="1:13" x14ac:dyDescent="0.25">
      <c r="A60">
        <v>1433</v>
      </c>
      <c r="B60">
        <v>2</v>
      </c>
      <c r="C60">
        <v>4</v>
      </c>
      <c r="M60" t="s">
        <v>62</v>
      </c>
    </row>
    <row r="61" spans="1:13" x14ac:dyDescent="0.25">
      <c r="A61">
        <v>1433</v>
      </c>
      <c r="B61">
        <v>2</v>
      </c>
      <c r="C61">
        <v>9</v>
      </c>
      <c r="M61" t="s">
        <v>63</v>
      </c>
    </row>
    <row r="62" spans="1:13" x14ac:dyDescent="0.25">
      <c r="A62">
        <v>1433</v>
      </c>
      <c r="B62">
        <v>2</v>
      </c>
      <c r="C62">
        <v>3</v>
      </c>
      <c r="M62" t="s">
        <v>64</v>
      </c>
    </row>
    <row r="63" spans="1:13" x14ac:dyDescent="0.25">
      <c r="A63">
        <v>1432</v>
      </c>
      <c r="B63">
        <v>1</v>
      </c>
      <c r="C63">
        <v>3</v>
      </c>
      <c r="M63" t="s">
        <v>65</v>
      </c>
    </row>
    <row r="64" spans="1:13" x14ac:dyDescent="0.25">
      <c r="A64">
        <v>1432</v>
      </c>
      <c r="B64">
        <v>2</v>
      </c>
      <c r="C64">
        <v>9</v>
      </c>
      <c r="M64" t="s">
        <v>66</v>
      </c>
    </row>
    <row r="65" spans="1:13" x14ac:dyDescent="0.25">
      <c r="A65">
        <v>1432</v>
      </c>
      <c r="B65">
        <v>2</v>
      </c>
      <c r="C65">
        <v>7</v>
      </c>
      <c r="M65" t="s">
        <v>64</v>
      </c>
    </row>
    <row r="66" spans="1:13" x14ac:dyDescent="0.25">
      <c r="A66">
        <v>1434</v>
      </c>
      <c r="B66">
        <v>2</v>
      </c>
      <c r="C66">
        <v>7</v>
      </c>
      <c r="M66" t="s">
        <v>67</v>
      </c>
    </row>
    <row r="67" spans="1:13" x14ac:dyDescent="0.25">
      <c r="A67">
        <v>1432</v>
      </c>
      <c r="B67">
        <v>2</v>
      </c>
      <c r="C67">
        <v>7</v>
      </c>
      <c r="M67" t="s">
        <v>66</v>
      </c>
    </row>
    <row r="68" spans="1:13" x14ac:dyDescent="0.25">
      <c r="A68">
        <v>1433</v>
      </c>
      <c r="B68">
        <v>1</v>
      </c>
      <c r="C68">
        <v>9</v>
      </c>
      <c r="M68" t="s">
        <v>68</v>
      </c>
    </row>
    <row r="69" spans="1:13" x14ac:dyDescent="0.25">
      <c r="A69">
        <v>1431</v>
      </c>
      <c r="B69">
        <v>2</v>
      </c>
      <c r="C69">
        <v>7</v>
      </c>
      <c r="M69" t="s">
        <v>69</v>
      </c>
    </row>
    <row r="70" spans="1:13" x14ac:dyDescent="0.25">
      <c r="A70">
        <v>1431</v>
      </c>
      <c r="B70">
        <v>2</v>
      </c>
      <c r="C70">
        <v>9</v>
      </c>
      <c r="M70" t="s">
        <v>61</v>
      </c>
    </row>
    <row r="71" spans="1:13" x14ac:dyDescent="0.25">
      <c r="A71">
        <v>1434</v>
      </c>
      <c r="B71">
        <v>2</v>
      </c>
      <c r="C71">
        <v>6</v>
      </c>
      <c r="M71" t="s">
        <v>70</v>
      </c>
    </row>
    <row r="72" spans="1:13" x14ac:dyDescent="0.25">
      <c r="A72">
        <v>1433</v>
      </c>
      <c r="B72">
        <v>2</v>
      </c>
      <c r="C72">
        <v>7</v>
      </c>
      <c r="M72" t="s">
        <v>63</v>
      </c>
    </row>
    <row r="73" spans="1:13" x14ac:dyDescent="0.25">
      <c r="A73">
        <v>1432</v>
      </c>
      <c r="B73">
        <v>1</v>
      </c>
      <c r="C73">
        <v>6</v>
      </c>
      <c r="M73" t="s">
        <v>64</v>
      </c>
    </row>
    <row r="74" spans="1:13" x14ac:dyDescent="0.25">
      <c r="A74">
        <v>1433</v>
      </c>
      <c r="B74">
        <v>1</v>
      </c>
      <c r="C74">
        <v>6</v>
      </c>
      <c r="M74" t="s">
        <v>67</v>
      </c>
    </row>
    <row r="75" spans="1:13" x14ac:dyDescent="0.25">
      <c r="A75">
        <v>1433</v>
      </c>
      <c r="B75">
        <v>2</v>
      </c>
      <c r="C75">
        <v>7</v>
      </c>
      <c r="M75" t="s">
        <v>66</v>
      </c>
    </row>
    <row r="76" spans="1:13" x14ac:dyDescent="0.25">
      <c r="A76">
        <v>1433</v>
      </c>
      <c r="B76">
        <v>2</v>
      </c>
      <c r="C76">
        <v>9</v>
      </c>
      <c r="M76" t="s">
        <v>64</v>
      </c>
    </row>
    <row r="77" spans="1:13" x14ac:dyDescent="0.25">
      <c r="A77">
        <v>1433</v>
      </c>
      <c r="B77">
        <v>2</v>
      </c>
      <c r="C77">
        <v>7</v>
      </c>
      <c r="M77" t="s">
        <v>91</v>
      </c>
    </row>
    <row r="78" spans="1:13" x14ac:dyDescent="0.25">
      <c r="A78">
        <v>1433</v>
      </c>
      <c r="B78">
        <v>2</v>
      </c>
      <c r="C78">
        <v>7</v>
      </c>
      <c r="M78" t="s">
        <v>66</v>
      </c>
    </row>
    <row r="79" spans="1:13" x14ac:dyDescent="0.25">
      <c r="A79">
        <v>1434</v>
      </c>
      <c r="B79">
        <v>1</v>
      </c>
      <c r="C79">
        <v>7</v>
      </c>
      <c r="M79" t="s">
        <v>68</v>
      </c>
    </row>
    <row r="80" spans="1:13" x14ac:dyDescent="0.25">
      <c r="A80">
        <v>1433</v>
      </c>
      <c r="B80">
        <v>1</v>
      </c>
      <c r="C80">
        <v>7</v>
      </c>
      <c r="M80" t="s">
        <v>69</v>
      </c>
    </row>
    <row r="81" spans="1:13" x14ac:dyDescent="0.25">
      <c r="A81">
        <v>1433</v>
      </c>
      <c r="B81">
        <v>1</v>
      </c>
      <c r="C81">
        <v>7</v>
      </c>
      <c r="M81" t="s">
        <v>147</v>
      </c>
    </row>
    <row r="82" spans="1:13" x14ac:dyDescent="0.25">
      <c r="A82">
        <v>1433</v>
      </c>
      <c r="B82">
        <v>1</v>
      </c>
      <c r="C82">
        <v>7</v>
      </c>
      <c r="M82" t="s">
        <v>72</v>
      </c>
    </row>
    <row r="83" spans="1:13" x14ac:dyDescent="0.25">
      <c r="A83">
        <v>1434</v>
      </c>
      <c r="B83">
        <v>2</v>
      </c>
      <c r="C83">
        <v>9</v>
      </c>
      <c r="M83" t="s">
        <v>60</v>
      </c>
    </row>
    <row r="84" spans="1:13" x14ac:dyDescent="0.25">
      <c r="A84">
        <v>1433</v>
      </c>
      <c r="B84">
        <v>1</v>
      </c>
      <c r="C84">
        <v>7</v>
      </c>
      <c r="M84" t="s">
        <v>73</v>
      </c>
    </row>
    <row r="85" spans="1:13" x14ac:dyDescent="0.25">
      <c r="A85">
        <v>1433</v>
      </c>
      <c r="B85">
        <v>2</v>
      </c>
      <c r="C85">
        <v>4</v>
      </c>
      <c r="M85" t="s">
        <v>61</v>
      </c>
    </row>
    <row r="86" spans="1:13" x14ac:dyDescent="0.25">
      <c r="A86">
        <v>1433</v>
      </c>
      <c r="B86">
        <v>2</v>
      </c>
      <c r="C86">
        <v>9</v>
      </c>
      <c r="M86" t="s">
        <v>62</v>
      </c>
    </row>
    <row r="87" spans="1:13" x14ac:dyDescent="0.25">
      <c r="A87">
        <v>1433</v>
      </c>
      <c r="B87">
        <v>2</v>
      </c>
      <c r="C87">
        <v>3</v>
      </c>
      <c r="M87" t="s">
        <v>63</v>
      </c>
    </row>
    <row r="88" spans="1:13" x14ac:dyDescent="0.25">
      <c r="A88">
        <v>1433</v>
      </c>
      <c r="B88">
        <v>2</v>
      </c>
      <c r="C88">
        <v>9</v>
      </c>
      <c r="M88" t="s">
        <v>64</v>
      </c>
    </row>
    <row r="89" spans="1:13" x14ac:dyDescent="0.25">
      <c r="A89">
        <v>1433</v>
      </c>
      <c r="B89">
        <v>1</v>
      </c>
      <c r="C89">
        <v>9</v>
      </c>
      <c r="M89" t="s">
        <v>65</v>
      </c>
    </row>
    <row r="90" spans="1:13" x14ac:dyDescent="0.25">
      <c r="A90">
        <v>1433</v>
      </c>
      <c r="B90">
        <v>2</v>
      </c>
      <c r="C90">
        <v>7</v>
      </c>
      <c r="M90" t="s">
        <v>66</v>
      </c>
    </row>
    <row r="91" spans="1:13" x14ac:dyDescent="0.25">
      <c r="A91">
        <v>1433</v>
      </c>
      <c r="B91">
        <v>1</v>
      </c>
      <c r="C91">
        <v>3</v>
      </c>
      <c r="M91" t="s">
        <v>64</v>
      </c>
    </row>
    <row r="92" spans="1:13" x14ac:dyDescent="0.25">
      <c r="A92">
        <v>1434</v>
      </c>
      <c r="B92">
        <v>2</v>
      </c>
      <c r="C92">
        <v>3</v>
      </c>
      <c r="M92" t="s">
        <v>71</v>
      </c>
    </row>
    <row r="93" spans="1:13" x14ac:dyDescent="0.25">
      <c r="A93">
        <v>1431</v>
      </c>
      <c r="B93">
        <v>2</v>
      </c>
      <c r="C93">
        <v>7</v>
      </c>
      <c r="M93" t="s">
        <v>66</v>
      </c>
    </row>
    <row r="94" spans="1:13" x14ac:dyDescent="0.25">
      <c r="A94">
        <v>1432</v>
      </c>
      <c r="B94">
        <v>2</v>
      </c>
      <c r="C94">
        <v>7</v>
      </c>
      <c r="M94" t="s">
        <v>68</v>
      </c>
    </row>
    <row r="95" spans="1:13" x14ac:dyDescent="0.25">
      <c r="A95">
        <v>1432</v>
      </c>
      <c r="B95">
        <v>2</v>
      </c>
      <c r="C95">
        <v>3</v>
      </c>
      <c r="M95" t="s">
        <v>69</v>
      </c>
    </row>
    <row r="96" spans="1:13" x14ac:dyDescent="0.25">
      <c r="A96">
        <v>1432</v>
      </c>
      <c r="B96">
        <v>2</v>
      </c>
      <c r="C96">
        <v>1</v>
      </c>
      <c r="M96" t="s">
        <v>61</v>
      </c>
    </row>
    <row r="97" spans="1:13" x14ac:dyDescent="0.25">
      <c r="A97">
        <v>1432</v>
      </c>
      <c r="B97">
        <v>1</v>
      </c>
      <c r="C97">
        <v>7</v>
      </c>
      <c r="M97" t="s">
        <v>70</v>
      </c>
    </row>
    <row r="98" spans="1:13" x14ac:dyDescent="0.25">
      <c r="A98">
        <v>1433</v>
      </c>
      <c r="B98">
        <v>1</v>
      </c>
      <c r="C98">
        <v>9</v>
      </c>
      <c r="M98" t="s">
        <v>63</v>
      </c>
    </row>
    <row r="99" spans="1:13" x14ac:dyDescent="0.25">
      <c r="A99">
        <v>1432</v>
      </c>
      <c r="B99">
        <v>1</v>
      </c>
      <c r="C99">
        <v>9</v>
      </c>
      <c r="M99" t="s">
        <v>64</v>
      </c>
    </row>
    <row r="100" spans="1:13" x14ac:dyDescent="0.25">
      <c r="A100">
        <v>1433</v>
      </c>
      <c r="B100">
        <v>1</v>
      </c>
      <c r="C100">
        <v>9</v>
      </c>
      <c r="M100" t="s">
        <v>71</v>
      </c>
    </row>
    <row r="101" spans="1:13" x14ac:dyDescent="0.25">
      <c r="A101">
        <v>1433</v>
      </c>
      <c r="B101">
        <v>2</v>
      </c>
      <c r="C101">
        <v>6</v>
      </c>
      <c r="M101" t="s">
        <v>66</v>
      </c>
    </row>
    <row r="102" spans="1:13" x14ac:dyDescent="0.25">
      <c r="A102" t="s">
        <v>104</v>
      </c>
      <c r="B102">
        <v>28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1432</v>
      </c>
      <c r="C103" t="s">
        <v>86</v>
      </c>
      <c r="M103" t="s">
        <v>74</v>
      </c>
    </row>
    <row r="104" spans="1:13" x14ac:dyDescent="0.25">
      <c r="A104" t="s">
        <v>107</v>
      </c>
      <c r="B104">
        <v>1433</v>
      </c>
      <c r="C104" t="s">
        <v>86</v>
      </c>
      <c r="M104" t="s">
        <v>66</v>
      </c>
    </row>
    <row r="105" spans="1:13" x14ac:dyDescent="0.25">
      <c r="A105" t="s">
        <v>108</v>
      </c>
      <c r="B105">
        <v>1431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120</v>
      </c>
    </row>
    <row r="109" spans="1:13" x14ac:dyDescent="0.25">
      <c r="M109" t="s">
        <v>60</v>
      </c>
    </row>
    <row r="110" spans="1:13" x14ac:dyDescent="0.25">
      <c r="M110" t="s">
        <v>121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158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158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153</v>
      </c>
    </row>
    <row r="172" spans="13:13" x14ac:dyDescent="0.25">
      <c r="M172" t="s">
        <v>92</v>
      </c>
    </row>
    <row r="173" spans="13:13" x14ac:dyDescent="0.25">
      <c r="M173" t="s">
        <v>60</v>
      </c>
    </row>
    <row r="174" spans="13:13" x14ac:dyDescent="0.25">
      <c r="M174" t="s">
        <v>93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91</v>
      </c>
    </row>
    <row r="183" spans="13:13" x14ac:dyDescent="0.25">
      <c r="M183" t="s">
        <v>66</v>
      </c>
    </row>
    <row r="184" spans="13:13" x14ac:dyDescent="0.25">
      <c r="M184" t="s">
        <v>68</v>
      </c>
    </row>
    <row r="185" spans="13:13" x14ac:dyDescent="0.25">
      <c r="M185" t="s">
        <v>69</v>
      </c>
    </row>
    <row r="186" spans="13:13" x14ac:dyDescent="0.25">
      <c r="M186" t="s">
        <v>61</v>
      </c>
    </row>
    <row r="187" spans="13:13" x14ac:dyDescent="0.25">
      <c r="M187" t="s">
        <v>70</v>
      </c>
    </row>
    <row r="188" spans="13:13" x14ac:dyDescent="0.25">
      <c r="M188" t="s">
        <v>63</v>
      </c>
    </row>
    <row r="189" spans="13:13" x14ac:dyDescent="0.25">
      <c r="M189" t="s">
        <v>64</v>
      </c>
    </row>
    <row r="190" spans="13:13" x14ac:dyDescent="0.25">
      <c r="M190" t="s">
        <v>91</v>
      </c>
    </row>
    <row r="191" spans="13:13" x14ac:dyDescent="0.25">
      <c r="M191" t="s">
        <v>66</v>
      </c>
    </row>
    <row r="192" spans="13:13" x14ac:dyDescent="0.25">
      <c r="M192" t="s">
        <v>68</v>
      </c>
    </row>
    <row r="193" spans="13:13" x14ac:dyDescent="0.25">
      <c r="M193" t="s">
        <v>69</v>
      </c>
    </row>
    <row r="194" spans="13:13" x14ac:dyDescent="0.25">
      <c r="M194" t="s">
        <v>155</v>
      </c>
    </row>
    <row r="195" spans="13:13" x14ac:dyDescent="0.25">
      <c r="M195" t="s">
        <v>92</v>
      </c>
    </row>
    <row r="196" spans="13:13" x14ac:dyDescent="0.25">
      <c r="M196" t="s">
        <v>60</v>
      </c>
    </row>
    <row r="197" spans="13:13" x14ac:dyDescent="0.25">
      <c r="M197" t="s">
        <v>93</v>
      </c>
    </row>
    <row r="198" spans="13:13" x14ac:dyDescent="0.25">
      <c r="M198" t="s">
        <v>61</v>
      </c>
    </row>
    <row r="199" spans="13:13" x14ac:dyDescent="0.25">
      <c r="M199" t="s">
        <v>62</v>
      </c>
    </row>
    <row r="200" spans="13:13" x14ac:dyDescent="0.25">
      <c r="M200" t="s">
        <v>63</v>
      </c>
    </row>
    <row r="201" spans="13:13" x14ac:dyDescent="0.25">
      <c r="M201" t="s">
        <v>64</v>
      </c>
    </row>
    <row r="202" spans="13:13" x14ac:dyDescent="0.25">
      <c r="M202" t="s">
        <v>65</v>
      </c>
    </row>
    <row r="203" spans="13:13" x14ac:dyDescent="0.25">
      <c r="M203" t="s">
        <v>66</v>
      </c>
    </row>
    <row r="204" spans="13:13" x14ac:dyDescent="0.25">
      <c r="M204" t="s">
        <v>64</v>
      </c>
    </row>
    <row r="205" spans="13:13" x14ac:dyDescent="0.25">
      <c r="M205" t="s">
        <v>158</v>
      </c>
    </row>
    <row r="206" spans="13:13" x14ac:dyDescent="0.25">
      <c r="M206" t="s">
        <v>66</v>
      </c>
    </row>
    <row r="207" spans="13:13" x14ac:dyDescent="0.25">
      <c r="M207" t="s">
        <v>64</v>
      </c>
    </row>
    <row r="208" spans="13:13" x14ac:dyDescent="0.25">
      <c r="M208" t="s">
        <v>158</v>
      </c>
    </row>
    <row r="209" spans="13:13" x14ac:dyDescent="0.25">
      <c r="M209" t="s">
        <v>66</v>
      </c>
    </row>
    <row r="210" spans="13:13" x14ac:dyDescent="0.25">
      <c r="M210" t="s">
        <v>64</v>
      </c>
    </row>
    <row r="211" spans="13:13" x14ac:dyDescent="0.25">
      <c r="M211" t="s">
        <v>65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154</v>
      </c>
    </row>
    <row r="216" spans="13:13" x14ac:dyDescent="0.25">
      <c r="M216" t="s">
        <v>79</v>
      </c>
    </row>
    <row r="217" spans="13:13" x14ac:dyDescent="0.25">
      <c r="M217" t="s">
        <v>60</v>
      </c>
    </row>
    <row r="218" spans="13:13" x14ac:dyDescent="0.25">
      <c r="M218" t="s">
        <v>80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74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74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81</v>
      </c>
    </row>
    <row r="239" spans="13:13" x14ac:dyDescent="0.25">
      <c r="M239" t="s">
        <v>181</v>
      </c>
    </row>
    <row r="240" spans="13:13" x14ac:dyDescent="0.25">
      <c r="M240" t="s">
        <v>182</v>
      </c>
    </row>
    <row r="241" spans="13:13" x14ac:dyDescent="0.25">
      <c r="M241" t="s">
        <v>183</v>
      </c>
    </row>
    <row r="242" spans="13:13" x14ac:dyDescent="0.25">
      <c r="M242" t="s">
        <v>184</v>
      </c>
    </row>
    <row r="243" spans="13:13" x14ac:dyDescent="0.25">
      <c r="M243" t="s">
        <v>185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186</v>
      </c>
    </row>
    <row r="247" spans="13:13" x14ac:dyDescent="0.25">
      <c r="M247" t="s">
        <v>187</v>
      </c>
    </row>
    <row r="248" spans="13:13" x14ac:dyDescent="0.25">
      <c r="M248" t="s">
        <v>188</v>
      </c>
    </row>
    <row r="249" spans="13:13" x14ac:dyDescent="0.25">
      <c r="M249" t="s">
        <v>85</v>
      </c>
    </row>
    <row r="250" spans="13:13" x14ac:dyDescent="0.25">
      <c r="M250" t="s">
        <v>189</v>
      </c>
    </row>
    <row r="251" spans="13:13" x14ac:dyDescent="0.25">
      <c r="M251" t="s">
        <v>190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6432-1B71-4659-8384-42F2698115B8}">
  <dimension ref="A1:P251"/>
  <sheetViews>
    <sheetView topLeftCell="A4"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1411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166</v>
      </c>
    </row>
    <row r="3" spans="1:16" x14ac:dyDescent="0.25">
      <c r="A3">
        <v>1411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57348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0.1459</v>
      </c>
      <c r="G3" s="2">
        <f xml:space="preserve"> F6/100</f>
        <v>0.17</v>
      </c>
      <c r="H3">
        <f xml:space="preserve"> AVERAGE(A2:A100)</f>
        <v>1410.3030303030303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13338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26640</v>
      </c>
      <c r="K3">
        <f xml:space="preserve"> 4</f>
        <v>4</v>
      </c>
      <c r="M3" t="s">
        <v>34</v>
      </c>
    </row>
    <row r="4" spans="1:16" x14ac:dyDescent="0.25">
      <c r="A4">
        <v>1412</v>
      </c>
      <c r="B4">
        <v>1</v>
      </c>
      <c r="C4">
        <v>0</v>
      </c>
      <c r="M4" t="s">
        <v>2</v>
      </c>
    </row>
    <row r="5" spans="1:16" ht="20.25" thickBot="1" x14ac:dyDescent="0.35">
      <c r="A5">
        <v>1412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1412</v>
      </c>
      <c r="B6">
        <v>1</v>
      </c>
      <c r="C6">
        <v>0</v>
      </c>
      <c r="E6" t="s">
        <v>7</v>
      </c>
      <c r="F6">
        <f xml:space="preserve"> COUNTIF(B:B,1)</f>
        <v>17</v>
      </c>
      <c r="M6" t="s">
        <v>4</v>
      </c>
    </row>
    <row r="7" spans="1:16" x14ac:dyDescent="0.25">
      <c r="A7">
        <v>1408</v>
      </c>
      <c r="B7">
        <v>2</v>
      </c>
      <c r="C7">
        <v>7</v>
      </c>
      <c r="E7" t="s">
        <v>6</v>
      </c>
      <c r="F7">
        <f xml:space="preserve"> COUNTIF(B:B,2)</f>
        <v>83</v>
      </c>
      <c r="M7" t="s">
        <v>133</v>
      </c>
    </row>
    <row r="8" spans="1:16" x14ac:dyDescent="0.25">
      <c r="A8">
        <v>1409</v>
      </c>
      <c r="B8">
        <v>2</v>
      </c>
      <c r="C8">
        <v>7</v>
      </c>
      <c r="E8" t="s">
        <v>82</v>
      </c>
      <c r="F8">
        <f xml:space="preserve"> B103</f>
        <v>1410</v>
      </c>
      <c r="M8" t="s">
        <v>5</v>
      </c>
    </row>
    <row r="9" spans="1:16" x14ac:dyDescent="0.25">
      <c r="A9">
        <v>1412</v>
      </c>
      <c r="B9">
        <v>2</v>
      </c>
      <c r="C9">
        <v>0</v>
      </c>
      <c r="E9" t="s">
        <v>83</v>
      </c>
      <c r="F9">
        <f t="shared" ref="F9:F10" si="0" xml:space="preserve"> B104</f>
        <v>1410</v>
      </c>
      <c r="M9" t="s">
        <v>134</v>
      </c>
    </row>
    <row r="10" spans="1:16" x14ac:dyDescent="0.25">
      <c r="A10">
        <v>1410</v>
      </c>
      <c r="B10">
        <v>2</v>
      </c>
      <c r="C10">
        <v>7</v>
      </c>
      <c r="E10" t="s">
        <v>84</v>
      </c>
      <c r="F10">
        <f t="shared" si="0"/>
        <v>1410</v>
      </c>
      <c r="M10" t="s">
        <v>5</v>
      </c>
    </row>
    <row r="11" spans="1:16" x14ac:dyDescent="0.25">
      <c r="A11">
        <v>1408</v>
      </c>
      <c r="B11">
        <v>2</v>
      </c>
      <c r="C11">
        <v>7</v>
      </c>
      <c r="M11" t="s">
        <v>135</v>
      </c>
    </row>
    <row r="12" spans="1:16" x14ac:dyDescent="0.25">
      <c r="A12">
        <v>1408</v>
      </c>
      <c r="B12">
        <v>2</v>
      </c>
      <c r="C12">
        <v>7</v>
      </c>
      <c r="M12" t="s">
        <v>5</v>
      </c>
    </row>
    <row r="13" spans="1:16" x14ac:dyDescent="0.25">
      <c r="A13">
        <v>1409</v>
      </c>
      <c r="B13">
        <v>2</v>
      </c>
      <c r="C13">
        <v>7</v>
      </c>
      <c r="M13" t="s">
        <v>136</v>
      </c>
    </row>
    <row r="14" spans="1:16" x14ac:dyDescent="0.25">
      <c r="A14">
        <v>1410</v>
      </c>
      <c r="B14">
        <v>2</v>
      </c>
      <c r="C14">
        <v>7</v>
      </c>
      <c r="M14" t="s">
        <v>137</v>
      </c>
    </row>
    <row r="15" spans="1:16" x14ac:dyDescent="0.25">
      <c r="A15">
        <v>1411</v>
      </c>
      <c r="B15">
        <v>2</v>
      </c>
      <c r="C15">
        <v>0</v>
      </c>
      <c r="M15" t="s">
        <v>5</v>
      </c>
    </row>
    <row r="16" spans="1:16" x14ac:dyDescent="0.25">
      <c r="A16">
        <v>1409</v>
      </c>
      <c r="B16">
        <v>2</v>
      </c>
      <c r="C16">
        <v>0</v>
      </c>
      <c r="M16" t="s">
        <v>138</v>
      </c>
    </row>
    <row r="17" spans="1:13" x14ac:dyDescent="0.25">
      <c r="A17">
        <v>1409</v>
      </c>
      <c r="B17">
        <v>2</v>
      </c>
      <c r="C17">
        <v>7</v>
      </c>
      <c r="M17" t="s">
        <v>5</v>
      </c>
    </row>
    <row r="18" spans="1:13" x14ac:dyDescent="0.25">
      <c r="A18">
        <v>1412</v>
      </c>
      <c r="B18">
        <v>1</v>
      </c>
      <c r="C18">
        <v>0</v>
      </c>
      <c r="M18" t="s">
        <v>139</v>
      </c>
    </row>
    <row r="19" spans="1:13" x14ac:dyDescent="0.25">
      <c r="A19">
        <v>1411</v>
      </c>
      <c r="B19">
        <v>2</v>
      </c>
      <c r="C19">
        <v>0</v>
      </c>
      <c r="M19" t="s">
        <v>5</v>
      </c>
    </row>
    <row r="20" spans="1:13" x14ac:dyDescent="0.25">
      <c r="A20">
        <v>1411</v>
      </c>
      <c r="B20">
        <v>1</v>
      </c>
      <c r="C20">
        <v>0</v>
      </c>
      <c r="M20" t="s">
        <v>140</v>
      </c>
    </row>
    <row r="21" spans="1:13" x14ac:dyDescent="0.25">
      <c r="A21">
        <v>1412</v>
      </c>
      <c r="B21">
        <v>1</v>
      </c>
      <c r="C21">
        <v>0</v>
      </c>
      <c r="M21" t="s">
        <v>5</v>
      </c>
    </row>
    <row r="22" spans="1:13" x14ac:dyDescent="0.25">
      <c r="A22">
        <v>1410</v>
      </c>
      <c r="B22">
        <v>1</v>
      </c>
      <c r="C22">
        <v>0</v>
      </c>
      <c r="M22" t="s">
        <v>4</v>
      </c>
    </row>
    <row r="23" spans="1:13" x14ac:dyDescent="0.25">
      <c r="A23">
        <v>1409</v>
      </c>
      <c r="B23">
        <v>2</v>
      </c>
      <c r="C23">
        <v>7</v>
      </c>
      <c r="M23" t="s">
        <v>141</v>
      </c>
    </row>
    <row r="24" spans="1:13" x14ac:dyDescent="0.25">
      <c r="A24">
        <v>1408</v>
      </c>
      <c r="B24">
        <v>2</v>
      </c>
      <c r="C24">
        <v>7</v>
      </c>
      <c r="M24" t="s">
        <v>142</v>
      </c>
    </row>
    <row r="25" spans="1:13" x14ac:dyDescent="0.25">
      <c r="A25">
        <v>1409</v>
      </c>
      <c r="B25">
        <v>2</v>
      </c>
      <c r="C25">
        <v>7</v>
      </c>
      <c r="M25" t="s">
        <v>3</v>
      </c>
    </row>
    <row r="26" spans="1:13" x14ac:dyDescent="0.25">
      <c r="A26">
        <v>1410</v>
      </c>
      <c r="B26">
        <v>2</v>
      </c>
      <c r="C26">
        <v>0</v>
      </c>
      <c r="M26" t="s">
        <v>2</v>
      </c>
    </row>
    <row r="27" spans="1:13" x14ac:dyDescent="0.25">
      <c r="A27">
        <v>1411</v>
      </c>
      <c r="B27">
        <v>2</v>
      </c>
      <c r="C27">
        <v>0</v>
      </c>
      <c r="M27" t="s">
        <v>35</v>
      </c>
    </row>
    <row r="28" spans="1:13" x14ac:dyDescent="0.25">
      <c r="A28">
        <v>1411</v>
      </c>
      <c r="B28">
        <v>2</v>
      </c>
      <c r="C28">
        <v>0</v>
      </c>
      <c r="M28" t="s">
        <v>143</v>
      </c>
    </row>
    <row r="29" spans="1:13" x14ac:dyDescent="0.25">
      <c r="A29">
        <v>1411</v>
      </c>
      <c r="B29">
        <v>2</v>
      </c>
      <c r="C29">
        <v>0</v>
      </c>
      <c r="M29" t="s">
        <v>36</v>
      </c>
    </row>
    <row r="30" spans="1:13" x14ac:dyDescent="0.25">
      <c r="A30">
        <v>1410</v>
      </c>
      <c r="B30">
        <v>2</v>
      </c>
      <c r="C30">
        <v>0</v>
      </c>
      <c r="M30" t="s">
        <v>37</v>
      </c>
    </row>
    <row r="31" spans="1:13" x14ac:dyDescent="0.25">
      <c r="A31">
        <v>1410</v>
      </c>
      <c r="B31">
        <v>2</v>
      </c>
      <c r="C31">
        <v>0</v>
      </c>
      <c r="M31" t="s">
        <v>38</v>
      </c>
    </row>
    <row r="32" spans="1:13" x14ac:dyDescent="0.25">
      <c r="A32">
        <v>1411</v>
      </c>
      <c r="B32">
        <v>2</v>
      </c>
      <c r="C32">
        <v>0</v>
      </c>
      <c r="M32" t="s">
        <v>39</v>
      </c>
    </row>
    <row r="33" spans="1:13" x14ac:dyDescent="0.25">
      <c r="A33">
        <v>1412</v>
      </c>
      <c r="B33">
        <v>2</v>
      </c>
      <c r="C33">
        <v>0</v>
      </c>
      <c r="M33" t="s">
        <v>40</v>
      </c>
    </row>
    <row r="34" spans="1:13" x14ac:dyDescent="0.25">
      <c r="A34">
        <v>1411</v>
      </c>
      <c r="B34">
        <v>2</v>
      </c>
      <c r="C34">
        <v>0</v>
      </c>
      <c r="M34" t="s">
        <v>41</v>
      </c>
    </row>
    <row r="35" spans="1:13" x14ac:dyDescent="0.25">
      <c r="A35">
        <v>1410</v>
      </c>
      <c r="B35">
        <v>2</v>
      </c>
      <c r="C35">
        <v>0</v>
      </c>
      <c r="M35" t="s">
        <v>42</v>
      </c>
    </row>
    <row r="36" spans="1:13" x14ac:dyDescent="0.25">
      <c r="A36">
        <v>1410</v>
      </c>
      <c r="B36">
        <v>2</v>
      </c>
      <c r="C36">
        <v>0</v>
      </c>
      <c r="M36" t="s">
        <v>43</v>
      </c>
    </row>
    <row r="37" spans="1:13" x14ac:dyDescent="0.25">
      <c r="A37">
        <v>1411</v>
      </c>
      <c r="B37">
        <v>2</v>
      </c>
      <c r="C37">
        <v>0</v>
      </c>
      <c r="M37" t="s">
        <v>44</v>
      </c>
    </row>
    <row r="38" spans="1:13" x14ac:dyDescent="0.25">
      <c r="A38">
        <v>1410</v>
      </c>
      <c r="B38">
        <v>2</v>
      </c>
      <c r="C38">
        <v>0</v>
      </c>
      <c r="M38" t="s">
        <v>45</v>
      </c>
    </row>
    <row r="39" spans="1:13" x14ac:dyDescent="0.25">
      <c r="A39">
        <v>1410</v>
      </c>
      <c r="B39">
        <v>2</v>
      </c>
      <c r="C39">
        <v>0</v>
      </c>
      <c r="M39" t="s">
        <v>46</v>
      </c>
    </row>
    <row r="40" spans="1:13" x14ac:dyDescent="0.25">
      <c r="A40">
        <v>1412</v>
      </c>
      <c r="B40">
        <v>2</v>
      </c>
      <c r="C40">
        <v>0</v>
      </c>
      <c r="M40" t="s">
        <v>47</v>
      </c>
    </row>
    <row r="41" spans="1:13" x14ac:dyDescent="0.25">
      <c r="A41">
        <v>1411</v>
      </c>
      <c r="B41">
        <v>2</v>
      </c>
      <c r="C41">
        <v>0</v>
      </c>
      <c r="M41" t="s">
        <v>48</v>
      </c>
    </row>
    <row r="42" spans="1:13" x14ac:dyDescent="0.25">
      <c r="A42">
        <v>1411</v>
      </c>
      <c r="B42">
        <v>2</v>
      </c>
      <c r="C42">
        <v>0</v>
      </c>
      <c r="M42" t="s">
        <v>144</v>
      </c>
    </row>
    <row r="43" spans="1:13" x14ac:dyDescent="0.25">
      <c r="A43">
        <v>1411</v>
      </c>
      <c r="B43">
        <v>2</v>
      </c>
      <c r="C43">
        <v>0</v>
      </c>
      <c r="M43" t="s">
        <v>49</v>
      </c>
    </row>
    <row r="44" spans="1:13" x14ac:dyDescent="0.25">
      <c r="A44">
        <v>1410</v>
      </c>
      <c r="B44">
        <v>1</v>
      </c>
      <c r="C44">
        <v>7</v>
      </c>
      <c r="M44" t="s">
        <v>50</v>
      </c>
    </row>
    <row r="45" spans="1:13" x14ac:dyDescent="0.25">
      <c r="A45">
        <v>1412</v>
      </c>
      <c r="B45">
        <v>2</v>
      </c>
      <c r="C45">
        <v>0</v>
      </c>
      <c r="M45" t="s">
        <v>51</v>
      </c>
    </row>
    <row r="46" spans="1:13" x14ac:dyDescent="0.25">
      <c r="A46">
        <v>1411</v>
      </c>
      <c r="B46">
        <v>2</v>
      </c>
      <c r="C46">
        <v>0</v>
      </c>
      <c r="M46" t="s">
        <v>52</v>
      </c>
    </row>
    <row r="47" spans="1:13" x14ac:dyDescent="0.25">
      <c r="A47">
        <v>1411</v>
      </c>
      <c r="B47">
        <v>1</v>
      </c>
      <c r="C47">
        <v>0</v>
      </c>
      <c r="M47" t="s">
        <v>53</v>
      </c>
    </row>
    <row r="48" spans="1:13" x14ac:dyDescent="0.25">
      <c r="A48">
        <v>1411</v>
      </c>
      <c r="B48">
        <v>2</v>
      </c>
      <c r="C48">
        <v>0</v>
      </c>
      <c r="M48" t="s">
        <v>54</v>
      </c>
    </row>
    <row r="49" spans="1:13" x14ac:dyDescent="0.25">
      <c r="A49">
        <v>1411</v>
      </c>
      <c r="B49">
        <v>2</v>
      </c>
      <c r="C49">
        <v>0</v>
      </c>
      <c r="M49" t="s">
        <v>55</v>
      </c>
    </row>
    <row r="50" spans="1:13" x14ac:dyDescent="0.25">
      <c r="A50">
        <v>1410</v>
      </c>
      <c r="B50">
        <v>2</v>
      </c>
      <c r="C50">
        <v>0</v>
      </c>
      <c r="M50" t="s">
        <v>56</v>
      </c>
    </row>
    <row r="51" spans="1:13" x14ac:dyDescent="0.25">
      <c r="A51">
        <v>1411</v>
      </c>
      <c r="B51">
        <v>2</v>
      </c>
      <c r="C51">
        <v>0</v>
      </c>
      <c r="M51" t="s">
        <v>57</v>
      </c>
    </row>
    <row r="52" spans="1:13" x14ac:dyDescent="0.25">
      <c r="A52">
        <v>1409</v>
      </c>
      <c r="B52">
        <v>2</v>
      </c>
      <c r="C52">
        <v>7</v>
      </c>
      <c r="M52" t="s">
        <v>145</v>
      </c>
    </row>
    <row r="53" spans="1:13" x14ac:dyDescent="0.25">
      <c r="A53">
        <v>1410</v>
      </c>
      <c r="B53">
        <v>2</v>
      </c>
      <c r="C53">
        <v>7</v>
      </c>
      <c r="M53" t="s">
        <v>58</v>
      </c>
    </row>
    <row r="54" spans="1:13" x14ac:dyDescent="0.25">
      <c r="A54">
        <v>1408</v>
      </c>
      <c r="B54">
        <v>1</v>
      </c>
      <c r="C54">
        <v>7</v>
      </c>
      <c r="M54" t="s">
        <v>59</v>
      </c>
    </row>
    <row r="55" spans="1:13" x14ac:dyDescent="0.25">
      <c r="A55">
        <v>1411</v>
      </c>
      <c r="B55">
        <v>2</v>
      </c>
      <c r="C55">
        <v>0</v>
      </c>
      <c r="M55" t="s">
        <v>146</v>
      </c>
    </row>
    <row r="56" spans="1:13" x14ac:dyDescent="0.25">
      <c r="A56">
        <v>1411</v>
      </c>
      <c r="B56">
        <v>2</v>
      </c>
      <c r="C56">
        <v>0</v>
      </c>
      <c r="M56" t="s">
        <v>98</v>
      </c>
    </row>
    <row r="57" spans="1:13" x14ac:dyDescent="0.25">
      <c r="A57">
        <v>1412</v>
      </c>
      <c r="B57">
        <v>2</v>
      </c>
      <c r="C57">
        <v>0</v>
      </c>
      <c r="M57" t="s">
        <v>60</v>
      </c>
    </row>
    <row r="58" spans="1:13" x14ac:dyDescent="0.25">
      <c r="A58">
        <v>1410</v>
      </c>
      <c r="B58">
        <v>2</v>
      </c>
      <c r="C58">
        <v>0</v>
      </c>
      <c r="M58" t="s">
        <v>99</v>
      </c>
    </row>
    <row r="59" spans="1:13" x14ac:dyDescent="0.25">
      <c r="A59">
        <v>1410</v>
      </c>
      <c r="B59">
        <v>2</v>
      </c>
      <c r="C59">
        <v>0</v>
      </c>
      <c r="M59" t="s">
        <v>61</v>
      </c>
    </row>
    <row r="60" spans="1:13" x14ac:dyDescent="0.25">
      <c r="A60">
        <v>1410</v>
      </c>
      <c r="B60">
        <v>2</v>
      </c>
      <c r="C60">
        <v>0</v>
      </c>
      <c r="M60" t="s">
        <v>62</v>
      </c>
    </row>
    <row r="61" spans="1:13" x14ac:dyDescent="0.25">
      <c r="A61">
        <v>1412</v>
      </c>
      <c r="B61">
        <v>2</v>
      </c>
      <c r="C61">
        <v>0</v>
      </c>
      <c r="M61" t="s">
        <v>63</v>
      </c>
    </row>
    <row r="62" spans="1:13" x14ac:dyDescent="0.25">
      <c r="A62">
        <v>1411</v>
      </c>
      <c r="B62">
        <v>2</v>
      </c>
      <c r="C62">
        <v>0</v>
      </c>
      <c r="M62" t="s">
        <v>64</v>
      </c>
    </row>
    <row r="63" spans="1:13" x14ac:dyDescent="0.25">
      <c r="A63">
        <v>1411</v>
      </c>
      <c r="B63">
        <v>2</v>
      </c>
      <c r="C63">
        <v>0</v>
      </c>
      <c r="M63" t="s">
        <v>65</v>
      </c>
    </row>
    <row r="64" spans="1:13" x14ac:dyDescent="0.25">
      <c r="A64">
        <v>1411</v>
      </c>
      <c r="B64">
        <v>2</v>
      </c>
      <c r="C64">
        <v>0</v>
      </c>
      <c r="M64" t="s">
        <v>66</v>
      </c>
    </row>
    <row r="65" spans="1:13" x14ac:dyDescent="0.25">
      <c r="A65">
        <v>1412</v>
      </c>
      <c r="B65">
        <v>2</v>
      </c>
      <c r="C65">
        <v>0</v>
      </c>
      <c r="M65" t="s">
        <v>64</v>
      </c>
    </row>
    <row r="66" spans="1:13" x14ac:dyDescent="0.25">
      <c r="A66">
        <v>1408</v>
      </c>
      <c r="B66">
        <v>2</v>
      </c>
      <c r="C66">
        <v>7</v>
      </c>
      <c r="M66" t="s">
        <v>67</v>
      </c>
    </row>
    <row r="67" spans="1:13" x14ac:dyDescent="0.25">
      <c r="A67">
        <v>1409</v>
      </c>
      <c r="B67">
        <v>2</v>
      </c>
      <c r="C67">
        <v>0</v>
      </c>
      <c r="M67" t="s">
        <v>66</v>
      </c>
    </row>
    <row r="68" spans="1:13" x14ac:dyDescent="0.25">
      <c r="A68">
        <v>1410</v>
      </c>
      <c r="B68">
        <v>2</v>
      </c>
      <c r="C68">
        <v>7</v>
      </c>
      <c r="M68" t="s">
        <v>68</v>
      </c>
    </row>
    <row r="69" spans="1:13" x14ac:dyDescent="0.25">
      <c r="A69">
        <v>1409</v>
      </c>
      <c r="B69">
        <v>2</v>
      </c>
      <c r="C69">
        <v>0</v>
      </c>
      <c r="M69" t="s">
        <v>69</v>
      </c>
    </row>
    <row r="70" spans="1:13" x14ac:dyDescent="0.25">
      <c r="A70">
        <v>1408</v>
      </c>
      <c r="B70">
        <v>2</v>
      </c>
      <c r="C70">
        <v>7</v>
      </c>
      <c r="M70" t="s">
        <v>61</v>
      </c>
    </row>
    <row r="71" spans="1:13" x14ac:dyDescent="0.25">
      <c r="A71">
        <v>1411</v>
      </c>
      <c r="B71">
        <v>2</v>
      </c>
      <c r="C71">
        <v>0</v>
      </c>
      <c r="M71" t="s">
        <v>70</v>
      </c>
    </row>
    <row r="72" spans="1:13" x14ac:dyDescent="0.25">
      <c r="A72">
        <v>1412</v>
      </c>
      <c r="B72">
        <v>2</v>
      </c>
      <c r="C72">
        <v>0</v>
      </c>
      <c r="M72" t="s">
        <v>63</v>
      </c>
    </row>
    <row r="73" spans="1:13" x14ac:dyDescent="0.25">
      <c r="A73">
        <v>1410</v>
      </c>
      <c r="B73">
        <v>2</v>
      </c>
      <c r="C73">
        <v>0</v>
      </c>
      <c r="M73" t="s">
        <v>64</v>
      </c>
    </row>
    <row r="74" spans="1:13" x14ac:dyDescent="0.25">
      <c r="A74">
        <v>1410</v>
      </c>
      <c r="B74">
        <v>2</v>
      </c>
      <c r="C74">
        <v>0</v>
      </c>
      <c r="M74" t="s">
        <v>67</v>
      </c>
    </row>
    <row r="75" spans="1:13" x14ac:dyDescent="0.25">
      <c r="A75">
        <v>1411</v>
      </c>
      <c r="B75">
        <v>2</v>
      </c>
      <c r="C75">
        <v>0</v>
      </c>
      <c r="M75" t="s">
        <v>66</v>
      </c>
    </row>
    <row r="76" spans="1:13" x14ac:dyDescent="0.25">
      <c r="A76">
        <v>1412</v>
      </c>
      <c r="B76">
        <v>2</v>
      </c>
      <c r="C76">
        <v>0</v>
      </c>
      <c r="M76" t="s">
        <v>64</v>
      </c>
    </row>
    <row r="77" spans="1:13" x14ac:dyDescent="0.25">
      <c r="A77">
        <v>1410</v>
      </c>
      <c r="B77">
        <v>2</v>
      </c>
      <c r="C77">
        <v>0</v>
      </c>
      <c r="M77" t="s">
        <v>91</v>
      </c>
    </row>
    <row r="78" spans="1:13" x14ac:dyDescent="0.25">
      <c r="A78">
        <v>1410</v>
      </c>
      <c r="B78">
        <v>2</v>
      </c>
      <c r="C78">
        <v>0</v>
      </c>
      <c r="M78" t="s">
        <v>66</v>
      </c>
    </row>
    <row r="79" spans="1:13" x14ac:dyDescent="0.25">
      <c r="A79">
        <v>1409</v>
      </c>
      <c r="B79">
        <v>1</v>
      </c>
      <c r="C79">
        <v>7</v>
      </c>
      <c r="M79" t="s">
        <v>68</v>
      </c>
    </row>
    <row r="80" spans="1:13" x14ac:dyDescent="0.25">
      <c r="A80">
        <v>1411</v>
      </c>
      <c r="B80">
        <v>2</v>
      </c>
      <c r="C80">
        <v>0</v>
      </c>
      <c r="M80" t="s">
        <v>69</v>
      </c>
    </row>
    <row r="81" spans="1:13" x14ac:dyDescent="0.25">
      <c r="A81">
        <v>1408</v>
      </c>
      <c r="B81">
        <v>2</v>
      </c>
      <c r="C81">
        <v>0</v>
      </c>
      <c r="M81" t="s">
        <v>147</v>
      </c>
    </row>
    <row r="82" spans="1:13" x14ac:dyDescent="0.25">
      <c r="A82">
        <v>1408</v>
      </c>
      <c r="B82">
        <v>1</v>
      </c>
      <c r="C82">
        <v>7</v>
      </c>
      <c r="M82" t="s">
        <v>72</v>
      </c>
    </row>
    <row r="83" spans="1:13" x14ac:dyDescent="0.25">
      <c r="A83">
        <v>1410</v>
      </c>
      <c r="B83">
        <v>2</v>
      </c>
      <c r="C83">
        <v>0</v>
      </c>
      <c r="M83" t="s">
        <v>60</v>
      </c>
    </row>
    <row r="84" spans="1:13" x14ac:dyDescent="0.25">
      <c r="A84">
        <v>1410</v>
      </c>
      <c r="B84">
        <v>1</v>
      </c>
      <c r="C84">
        <v>7</v>
      </c>
      <c r="M84" t="s">
        <v>73</v>
      </c>
    </row>
    <row r="85" spans="1:13" x14ac:dyDescent="0.25">
      <c r="A85">
        <v>1409</v>
      </c>
      <c r="B85">
        <v>1</v>
      </c>
      <c r="C85">
        <v>7</v>
      </c>
      <c r="M85" t="s">
        <v>61</v>
      </c>
    </row>
    <row r="86" spans="1:13" x14ac:dyDescent="0.25">
      <c r="A86">
        <v>1411</v>
      </c>
      <c r="B86">
        <v>2</v>
      </c>
      <c r="C86">
        <v>0</v>
      </c>
      <c r="M86" t="s">
        <v>62</v>
      </c>
    </row>
    <row r="87" spans="1:13" x14ac:dyDescent="0.25">
      <c r="A87">
        <v>1410</v>
      </c>
      <c r="B87">
        <v>2</v>
      </c>
      <c r="C87">
        <v>0</v>
      </c>
      <c r="M87" t="s">
        <v>63</v>
      </c>
    </row>
    <row r="88" spans="1:13" x14ac:dyDescent="0.25">
      <c r="A88">
        <v>1411</v>
      </c>
      <c r="B88">
        <v>2</v>
      </c>
      <c r="C88">
        <v>0</v>
      </c>
      <c r="M88" t="s">
        <v>64</v>
      </c>
    </row>
    <row r="89" spans="1:13" x14ac:dyDescent="0.25">
      <c r="A89">
        <v>1408</v>
      </c>
      <c r="B89">
        <v>2</v>
      </c>
      <c r="C89">
        <v>7</v>
      </c>
      <c r="M89" t="s">
        <v>65</v>
      </c>
    </row>
    <row r="90" spans="1:13" x14ac:dyDescent="0.25">
      <c r="A90">
        <v>1411</v>
      </c>
      <c r="B90">
        <v>2</v>
      </c>
      <c r="C90">
        <v>0</v>
      </c>
      <c r="M90" t="s">
        <v>66</v>
      </c>
    </row>
    <row r="91" spans="1:13" x14ac:dyDescent="0.25">
      <c r="A91">
        <v>1411</v>
      </c>
      <c r="B91">
        <v>2</v>
      </c>
      <c r="C91">
        <v>0</v>
      </c>
      <c r="M91" t="s">
        <v>64</v>
      </c>
    </row>
    <row r="92" spans="1:13" x14ac:dyDescent="0.25">
      <c r="A92">
        <v>1412</v>
      </c>
      <c r="B92">
        <v>2</v>
      </c>
      <c r="C92">
        <v>0</v>
      </c>
      <c r="M92" t="s">
        <v>71</v>
      </c>
    </row>
    <row r="93" spans="1:13" x14ac:dyDescent="0.25">
      <c r="A93">
        <v>1410</v>
      </c>
      <c r="B93">
        <v>2</v>
      </c>
      <c r="C93">
        <v>0</v>
      </c>
      <c r="M93" t="s">
        <v>66</v>
      </c>
    </row>
    <row r="94" spans="1:13" x14ac:dyDescent="0.25">
      <c r="A94">
        <v>1410</v>
      </c>
      <c r="B94">
        <v>2</v>
      </c>
      <c r="C94">
        <v>0</v>
      </c>
      <c r="M94" t="s">
        <v>68</v>
      </c>
    </row>
    <row r="95" spans="1:13" x14ac:dyDescent="0.25">
      <c r="A95">
        <v>1412</v>
      </c>
      <c r="B95">
        <v>2</v>
      </c>
      <c r="C95">
        <v>0</v>
      </c>
      <c r="M95" t="s">
        <v>69</v>
      </c>
    </row>
    <row r="96" spans="1:13" x14ac:dyDescent="0.25">
      <c r="A96">
        <v>1410</v>
      </c>
      <c r="B96">
        <v>2</v>
      </c>
      <c r="C96">
        <v>7</v>
      </c>
      <c r="M96" t="s">
        <v>61</v>
      </c>
    </row>
    <row r="97" spans="1:13" x14ac:dyDescent="0.25">
      <c r="A97">
        <v>1408</v>
      </c>
      <c r="B97">
        <v>1</v>
      </c>
      <c r="C97">
        <v>7</v>
      </c>
      <c r="M97" t="s">
        <v>70</v>
      </c>
    </row>
    <row r="98" spans="1:13" x14ac:dyDescent="0.25">
      <c r="A98">
        <v>1408</v>
      </c>
      <c r="B98">
        <v>2</v>
      </c>
      <c r="C98">
        <v>7</v>
      </c>
      <c r="M98" t="s">
        <v>63</v>
      </c>
    </row>
    <row r="99" spans="1:13" x14ac:dyDescent="0.25">
      <c r="A99">
        <v>1412</v>
      </c>
      <c r="B99">
        <v>2</v>
      </c>
      <c r="C99">
        <v>0</v>
      </c>
      <c r="M99" t="s">
        <v>64</v>
      </c>
    </row>
    <row r="100" spans="1:13" x14ac:dyDescent="0.25">
      <c r="A100">
        <v>1410</v>
      </c>
      <c r="B100">
        <v>2</v>
      </c>
      <c r="C100">
        <v>7</v>
      </c>
      <c r="M100" t="s">
        <v>71</v>
      </c>
    </row>
    <row r="101" spans="1:13" x14ac:dyDescent="0.25">
      <c r="A101">
        <v>1409</v>
      </c>
      <c r="B101">
        <v>2</v>
      </c>
      <c r="C101">
        <v>7</v>
      </c>
      <c r="M101" t="s">
        <v>66</v>
      </c>
    </row>
    <row r="102" spans="1:13" x14ac:dyDescent="0.25">
      <c r="A102" t="s">
        <v>104</v>
      </c>
      <c r="B102">
        <v>17</v>
      </c>
      <c r="C102" t="s">
        <v>131</v>
      </c>
      <c r="D102">
        <v>100</v>
      </c>
      <c r="M102" t="s">
        <v>64</v>
      </c>
    </row>
    <row r="103" spans="1:13" x14ac:dyDescent="0.25">
      <c r="A103" t="s">
        <v>106</v>
      </c>
      <c r="B103">
        <v>1410</v>
      </c>
      <c r="C103" t="s">
        <v>86</v>
      </c>
      <c r="M103" t="s">
        <v>74</v>
      </c>
    </row>
    <row r="104" spans="1:13" x14ac:dyDescent="0.25">
      <c r="A104" t="s">
        <v>107</v>
      </c>
      <c r="B104">
        <v>1410</v>
      </c>
      <c r="C104" t="s">
        <v>86</v>
      </c>
      <c r="M104" t="s">
        <v>66</v>
      </c>
    </row>
    <row r="105" spans="1:13" x14ac:dyDescent="0.25">
      <c r="A105" t="s">
        <v>108</v>
      </c>
      <c r="B105">
        <v>1410</v>
      </c>
      <c r="C105" t="s">
        <v>86</v>
      </c>
      <c r="M105" t="s">
        <v>68</v>
      </c>
    </row>
    <row r="106" spans="1:13" x14ac:dyDescent="0.25">
      <c r="M106" t="s">
        <v>69</v>
      </c>
    </row>
    <row r="107" spans="1:13" x14ac:dyDescent="0.25">
      <c r="M107" t="s">
        <v>148</v>
      </c>
    </row>
    <row r="108" spans="1:13" x14ac:dyDescent="0.25">
      <c r="M108" t="s">
        <v>149</v>
      </c>
    </row>
    <row r="109" spans="1:13" x14ac:dyDescent="0.25">
      <c r="M109" t="s">
        <v>60</v>
      </c>
    </row>
    <row r="110" spans="1:13" x14ac:dyDescent="0.25">
      <c r="M110" t="s">
        <v>150</v>
      </c>
    </row>
    <row r="111" spans="1:13" x14ac:dyDescent="0.25">
      <c r="M111" t="s">
        <v>61</v>
      </c>
    </row>
    <row r="112" spans="1:13" x14ac:dyDescent="0.25">
      <c r="M112" t="s">
        <v>62</v>
      </c>
    </row>
    <row r="113" spans="13:13" x14ac:dyDescent="0.25">
      <c r="M113" t="s">
        <v>63</v>
      </c>
    </row>
    <row r="114" spans="13:13" x14ac:dyDescent="0.25">
      <c r="M114" t="s">
        <v>64</v>
      </c>
    </row>
    <row r="115" spans="13:13" x14ac:dyDescent="0.25">
      <c r="M115" t="s">
        <v>65</v>
      </c>
    </row>
    <row r="116" spans="13:13" x14ac:dyDescent="0.25">
      <c r="M116" t="s">
        <v>66</v>
      </c>
    </row>
    <row r="117" spans="13:13" x14ac:dyDescent="0.25">
      <c r="M117" t="s">
        <v>64</v>
      </c>
    </row>
    <row r="118" spans="13:13" x14ac:dyDescent="0.25">
      <c r="M118" t="s">
        <v>65</v>
      </c>
    </row>
    <row r="119" spans="13:13" x14ac:dyDescent="0.25">
      <c r="M119" t="s">
        <v>66</v>
      </c>
    </row>
    <row r="120" spans="13:13" x14ac:dyDescent="0.25">
      <c r="M120" t="s">
        <v>68</v>
      </c>
    </row>
    <row r="121" spans="13:13" x14ac:dyDescent="0.25">
      <c r="M121" t="s">
        <v>69</v>
      </c>
    </row>
    <row r="122" spans="13:13" x14ac:dyDescent="0.25">
      <c r="M122" t="s">
        <v>61</v>
      </c>
    </row>
    <row r="123" spans="13:13" x14ac:dyDescent="0.25">
      <c r="M123" t="s">
        <v>70</v>
      </c>
    </row>
    <row r="124" spans="13:13" x14ac:dyDescent="0.25">
      <c r="M124" t="s">
        <v>63</v>
      </c>
    </row>
    <row r="125" spans="13:13" x14ac:dyDescent="0.25">
      <c r="M125" t="s">
        <v>64</v>
      </c>
    </row>
    <row r="126" spans="13:13" x14ac:dyDescent="0.25">
      <c r="M126" t="s">
        <v>65</v>
      </c>
    </row>
    <row r="127" spans="13:13" x14ac:dyDescent="0.25">
      <c r="M127" t="s">
        <v>66</v>
      </c>
    </row>
    <row r="128" spans="13:13" x14ac:dyDescent="0.25">
      <c r="M128" t="s">
        <v>64</v>
      </c>
    </row>
    <row r="129" spans="13:13" x14ac:dyDescent="0.25">
      <c r="M129" t="s">
        <v>71</v>
      </c>
    </row>
    <row r="130" spans="13:13" x14ac:dyDescent="0.25">
      <c r="M130" t="s">
        <v>66</v>
      </c>
    </row>
    <row r="131" spans="13:13" x14ac:dyDescent="0.25">
      <c r="M131" t="s">
        <v>68</v>
      </c>
    </row>
    <row r="132" spans="13:13" x14ac:dyDescent="0.25">
      <c r="M132" t="s">
        <v>69</v>
      </c>
    </row>
    <row r="133" spans="13:13" x14ac:dyDescent="0.25">
      <c r="M133" t="s">
        <v>151</v>
      </c>
    </row>
    <row r="134" spans="13:13" x14ac:dyDescent="0.25">
      <c r="M134" t="s">
        <v>75</v>
      </c>
    </row>
    <row r="135" spans="13:13" x14ac:dyDescent="0.25">
      <c r="M135" t="s">
        <v>60</v>
      </c>
    </row>
    <row r="136" spans="13:13" x14ac:dyDescent="0.25">
      <c r="M136" t="s">
        <v>76</v>
      </c>
    </row>
    <row r="137" spans="13:13" x14ac:dyDescent="0.25">
      <c r="M137" t="s">
        <v>61</v>
      </c>
    </row>
    <row r="138" spans="13:13" x14ac:dyDescent="0.25">
      <c r="M138" t="s">
        <v>62</v>
      </c>
    </row>
    <row r="139" spans="13:13" x14ac:dyDescent="0.25">
      <c r="M139" t="s">
        <v>63</v>
      </c>
    </row>
    <row r="140" spans="13:13" x14ac:dyDescent="0.25">
      <c r="M140" t="s">
        <v>64</v>
      </c>
    </row>
    <row r="141" spans="13:13" x14ac:dyDescent="0.25">
      <c r="M141" t="s">
        <v>65</v>
      </c>
    </row>
    <row r="142" spans="13:13" x14ac:dyDescent="0.25">
      <c r="M142" t="s">
        <v>66</v>
      </c>
    </row>
    <row r="143" spans="13:13" x14ac:dyDescent="0.25">
      <c r="M143" t="s">
        <v>64</v>
      </c>
    </row>
    <row r="144" spans="13:13" x14ac:dyDescent="0.25">
      <c r="M144" t="s">
        <v>71</v>
      </c>
    </row>
    <row r="145" spans="13:13" x14ac:dyDescent="0.25">
      <c r="M145" t="s">
        <v>66</v>
      </c>
    </row>
    <row r="146" spans="13:13" x14ac:dyDescent="0.25">
      <c r="M146" t="s">
        <v>68</v>
      </c>
    </row>
    <row r="147" spans="13:13" x14ac:dyDescent="0.25">
      <c r="M147" t="s">
        <v>69</v>
      </c>
    </row>
    <row r="148" spans="13:13" x14ac:dyDescent="0.25">
      <c r="M148" t="s">
        <v>61</v>
      </c>
    </row>
    <row r="149" spans="13:13" x14ac:dyDescent="0.25">
      <c r="M149" t="s">
        <v>70</v>
      </c>
    </row>
    <row r="150" spans="13:13" x14ac:dyDescent="0.25">
      <c r="M150" t="s">
        <v>63</v>
      </c>
    </row>
    <row r="151" spans="13:13" x14ac:dyDescent="0.25">
      <c r="M151" t="s">
        <v>64</v>
      </c>
    </row>
    <row r="152" spans="13:13" x14ac:dyDescent="0.25">
      <c r="M152" t="s">
        <v>71</v>
      </c>
    </row>
    <row r="153" spans="13:13" x14ac:dyDescent="0.25">
      <c r="M153" t="s">
        <v>66</v>
      </c>
    </row>
    <row r="154" spans="13:13" x14ac:dyDescent="0.25">
      <c r="M154" t="s">
        <v>68</v>
      </c>
    </row>
    <row r="155" spans="13:13" x14ac:dyDescent="0.25">
      <c r="M155" t="s">
        <v>69</v>
      </c>
    </row>
    <row r="156" spans="13:13" x14ac:dyDescent="0.25">
      <c r="M156" t="s">
        <v>152</v>
      </c>
    </row>
    <row r="157" spans="13:13" x14ac:dyDescent="0.25">
      <c r="M157" t="s">
        <v>77</v>
      </c>
    </row>
    <row r="158" spans="13:13" x14ac:dyDescent="0.25">
      <c r="M158" t="s">
        <v>60</v>
      </c>
    </row>
    <row r="159" spans="13:13" x14ac:dyDescent="0.25">
      <c r="M159" t="s">
        <v>78</v>
      </c>
    </row>
    <row r="160" spans="13:13" x14ac:dyDescent="0.25">
      <c r="M160" t="s">
        <v>61</v>
      </c>
    </row>
    <row r="161" spans="13:13" x14ac:dyDescent="0.25">
      <c r="M161" t="s">
        <v>62</v>
      </c>
    </row>
    <row r="162" spans="13:13" x14ac:dyDescent="0.25">
      <c r="M162" t="s">
        <v>63</v>
      </c>
    </row>
    <row r="163" spans="13:13" x14ac:dyDescent="0.25">
      <c r="M163" t="s">
        <v>64</v>
      </c>
    </row>
    <row r="164" spans="13:13" x14ac:dyDescent="0.25">
      <c r="M164" t="s">
        <v>65</v>
      </c>
    </row>
    <row r="165" spans="13:13" x14ac:dyDescent="0.25">
      <c r="M165" t="s">
        <v>66</v>
      </c>
    </row>
    <row r="166" spans="13:13" x14ac:dyDescent="0.25">
      <c r="M166" t="s">
        <v>64</v>
      </c>
    </row>
    <row r="167" spans="13:13" x14ac:dyDescent="0.25">
      <c r="M167" t="s">
        <v>74</v>
      </c>
    </row>
    <row r="168" spans="13:13" x14ac:dyDescent="0.25">
      <c r="M168" t="s">
        <v>66</v>
      </c>
    </row>
    <row r="169" spans="13:13" x14ac:dyDescent="0.25">
      <c r="M169" t="s">
        <v>68</v>
      </c>
    </row>
    <row r="170" spans="13:13" x14ac:dyDescent="0.25">
      <c r="M170" t="s">
        <v>69</v>
      </c>
    </row>
    <row r="171" spans="13:13" x14ac:dyDescent="0.25">
      <c r="M171" t="s">
        <v>153</v>
      </c>
    </row>
    <row r="172" spans="13:13" x14ac:dyDescent="0.25">
      <c r="M172" t="s">
        <v>92</v>
      </c>
    </row>
    <row r="173" spans="13:13" x14ac:dyDescent="0.25">
      <c r="M173" t="s">
        <v>60</v>
      </c>
    </row>
    <row r="174" spans="13:13" x14ac:dyDescent="0.25">
      <c r="M174" t="s">
        <v>93</v>
      </c>
    </row>
    <row r="175" spans="13:13" x14ac:dyDescent="0.25">
      <c r="M175" t="s">
        <v>61</v>
      </c>
    </row>
    <row r="176" spans="13:13" x14ac:dyDescent="0.25">
      <c r="M176" t="s">
        <v>62</v>
      </c>
    </row>
    <row r="177" spans="13:13" x14ac:dyDescent="0.25">
      <c r="M177" t="s">
        <v>63</v>
      </c>
    </row>
    <row r="178" spans="13:13" x14ac:dyDescent="0.25">
      <c r="M178" t="s">
        <v>64</v>
      </c>
    </row>
    <row r="179" spans="13:13" x14ac:dyDescent="0.25">
      <c r="M179" t="s">
        <v>65</v>
      </c>
    </row>
    <row r="180" spans="13:13" x14ac:dyDescent="0.25">
      <c r="M180" t="s">
        <v>66</v>
      </c>
    </row>
    <row r="181" spans="13:13" x14ac:dyDescent="0.25">
      <c r="M181" t="s">
        <v>64</v>
      </c>
    </row>
    <row r="182" spans="13:13" x14ac:dyDescent="0.25">
      <c r="M182" t="s">
        <v>91</v>
      </c>
    </row>
    <row r="183" spans="13:13" x14ac:dyDescent="0.25">
      <c r="M183" t="s">
        <v>66</v>
      </c>
    </row>
    <row r="184" spans="13:13" x14ac:dyDescent="0.25">
      <c r="M184" t="s">
        <v>68</v>
      </c>
    </row>
    <row r="185" spans="13:13" x14ac:dyDescent="0.25">
      <c r="M185" t="s">
        <v>69</v>
      </c>
    </row>
    <row r="186" spans="13:13" x14ac:dyDescent="0.25">
      <c r="M186" t="s">
        <v>61</v>
      </c>
    </row>
    <row r="187" spans="13:13" x14ac:dyDescent="0.25">
      <c r="M187" t="s">
        <v>70</v>
      </c>
    </row>
    <row r="188" spans="13:13" x14ac:dyDescent="0.25">
      <c r="M188" t="s">
        <v>63</v>
      </c>
    </row>
    <row r="189" spans="13:13" x14ac:dyDescent="0.25">
      <c r="M189" t="s">
        <v>64</v>
      </c>
    </row>
    <row r="190" spans="13:13" x14ac:dyDescent="0.25">
      <c r="M190" t="s">
        <v>91</v>
      </c>
    </row>
    <row r="191" spans="13:13" x14ac:dyDescent="0.25">
      <c r="M191" t="s">
        <v>66</v>
      </c>
    </row>
    <row r="192" spans="13:13" x14ac:dyDescent="0.25">
      <c r="M192" t="s">
        <v>68</v>
      </c>
    </row>
    <row r="193" spans="13:13" x14ac:dyDescent="0.25">
      <c r="M193" t="s">
        <v>69</v>
      </c>
    </row>
    <row r="194" spans="13:13" x14ac:dyDescent="0.25">
      <c r="M194" t="s">
        <v>154</v>
      </c>
    </row>
    <row r="195" spans="13:13" x14ac:dyDescent="0.25">
      <c r="M195" t="s">
        <v>79</v>
      </c>
    </row>
    <row r="196" spans="13:13" x14ac:dyDescent="0.25">
      <c r="M196" t="s">
        <v>60</v>
      </c>
    </row>
    <row r="197" spans="13:13" x14ac:dyDescent="0.25">
      <c r="M197" t="s">
        <v>80</v>
      </c>
    </row>
    <row r="198" spans="13:13" x14ac:dyDescent="0.25">
      <c r="M198" t="s">
        <v>61</v>
      </c>
    </row>
    <row r="199" spans="13:13" x14ac:dyDescent="0.25">
      <c r="M199" t="s">
        <v>62</v>
      </c>
    </row>
    <row r="200" spans="13:13" x14ac:dyDescent="0.25">
      <c r="M200" t="s">
        <v>63</v>
      </c>
    </row>
    <row r="201" spans="13:13" x14ac:dyDescent="0.25">
      <c r="M201" t="s">
        <v>64</v>
      </c>
    </row>
    <row r="202" spans="13:13" x14ac:dyDescent="0.25">
      <c r="M202" t="s">
        <v>65</v>
      </c>
    </row>
    <row r="203" spans="13:13" x14ac:dyDescent="0.25">
      <c r="M203" t="s">
        <v>66</v>
      </c>
    </row>
    <row r="204" spans="13:13" x14ac:dyDescent="0.25">
      <c r="M204" t="s">
        <v>64</v>
      </c>
    </row>
    <row r="205" spans="13:13" x14ac:dyDescent="0.25">
      <c r="M205" t="s">
        <v>74</v>
      </c>
    </row>
    <row r="206" spans="13:13" x14ac:dyDescent="0.25">
      <c r="M206" t="s">
        <v>66</v>
      </c>
    </row>
    <row r="207" spans="13:13" x14ac:dyDescent="0.25">
      <c r="M207" t="s">
        <v>68</v>
      </c>
    </row>
    <row r="208" spans="13:13" x14ac:dyDescent="0.25">
      <c r="M208" t="s">
        <v>69</v>
      </c>
    </row>
    <row r="209" spans="13:13" x14ac:dyDescent="0.25">
      <c r="M209" t="s">
        <v>61</v>
      </c>
    </row>
    <row r="210" spans="13:13" x14ac:dyDescent="0.25">
      <c r="M210" t="s">
        <v>70</v>
      </c>
    </row>
    <row r="211" spans="13:13" x14ac:dyDescent="0.25">
      <c r="M211" t="s">
        <v>63</v>
      </c>
    </row>
    <row r="212" spans="13:13" x14ac:dyDescent="0.25">
      <c r="M212" t="s">
        <v>64</v>
      </c>
    </row>
    <row r="213" spans="13:13" x14ac:dyDescent="0.25">
      <c r="M213" t="s">
        <v>74</v>
      </c>
    </row>
    <row r="214" spans="13:13" x14ac:dyDescent="0.25">
      <c r="M214" t="s">
        <v>66</v>
      </c>
    </row>
    <row r="215" spans="13:13" x14ac:dyDescent="0.25">
      <c r="M215" t="s">
        <v>68</v>
      </c>
    </row>
    <row r="216" spans="13:13" x14ac:dyDescent="0.25">
      <c r="M216" t="s">
        <v>69</v>
      </c>
    </row>
    <row r="217" spans="13:13" x14ac:dyDescent="0.25">
      <c r="M217" t="s">
        <v>155</v>
      </c>
    </row>
    <row r="218" spans="13:13" x14ac:dyDescent="0.25">
      <c r="M218" t="s">
        <v>156</v>
      </c>
    </row>
    <row r="219" spans="13:13" x14ac:dyDescent="0.25">
      <c r="M219" t="s">
        <v>60</v>
      </c>
    </row>
    <row r="220" spans="13:13" x14ac:dyDescent="0.25">
      <c r="M220" t="s">
        <v>157</v>
      </c>
    </row>
    <row r="221" spans="13:13" x14ac:dyDescent="0.25">
      <c r="M221" t="s">
        <v>61</v>
      </c>
    </row>
    <row r="222" spans="13:13" x14ac:dyDescent="0.25">
      <c r="M222" t="s">
        <v>62</v>
      </c>
    </row>
    <row r="223" spans="13:13" x14ac:dyDescent="0.25">
      <c r="M223" t="s">
        <v>63</v>
      </c>
    </row>
    <row r="224" spans="13:13" x14ac:dyDescent="0.25">
      <c r="M224" t="s">
        <v>64</v>
      </c>
    </row>
    <row r="225" spans="13:13" x14ac:dyDescent="0.25">
      <c r="M225" t="s">
        <v>65</v>
      </c>
    </row>
    <row r="226" spans="13:13" x14ac:dyDescent="0.25">
      <c r="M226" t="s">
        <v>66</v>
      </c>
    </row>
    <row r="227" spans="13:13" x14ac:dyDescent="0.25">
      <c r="M227" t="s">
        <v>64</v>
      </c>
    </row>
    <row r="228" spans="13:13" x14ac:dyDescent="0.25">
      <c r="M228" t="s">
        <v>158</v>
      </c>
    </row>
    <row r="229" spans="13:13" x14ac:dyDescent="0.25">
      <c r="M229" t="s">
        <v>66</v>
      </c>
    </row>
    <row r="230" spans="13:13" x14ac:dyDescent="0.25">
      <c r="M230" t="s">
        <v>64</v>
      </c>
    </row>
    <row r="231" spans="13:13" x14ac:dyDescent="0.25">
      <c r="M231" t="s">
        <v>158</v>
      </c>
    </row>
    <row r="232" spans="13:13" x14ac:dyDescent="0.25">
      <c r="M232" t="s">
        <v>66</v>
      </c>
    </row>
    <row r="233" spans="13:13" x14ac:dyDescent="0.25">
      <c r="M233" t="s">
        <v>64</v>
      </c>
    </row>
    <row r="234" spans="13:13" x14ac:dyDescent="0.25">
      <c r="M234" t="s">
        <v>65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81</v>
      </c>
    </row>
    <row r="239" spans="13:13" x14ac:dyDescent="0.25">
      <c r="M239" t="s">
        <v>159</v>
      </c>
    </row>
    <row r="240" spans="13:13" x14ac:dyDescent="0.25">
      <c r="M240" t="s">
        <v>167</v>
      </c>
    </row>
    <row r="241" spans="13:13" x14ac:dyDescent="0.25">
      <c r="M241" t="s">
        <v>168</v>
      </c>
    </row>
    <row r="242" spans="13:13" x14ac:dyDescent="0.25">
      <c r="M242" t="s">
        <v>169</v>
      </c>
    </row>
    <row r="243" spans="13:13" x14ac:dyDescent="0.25">
      <c r="M243" t="s">
        <v>170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171</v>
      </c>
    </row>
    <row r="247" spans="13:13" x14ac:dyDescent="0.25">
      <c r="M247" t="s">
        <v>172</v>
      </c>
    </row>
    <row r="248" spans="13:13" x14ac:dyDescent="0.25">
      <c r="M248" t="s">
        <v>160</v>
      </c>
    </row>
    <row r="249" spans="13:13" x14ac:dyDescent="0.25">
      <c r="M249" t="s">
        <v>85</v>
      </c>
    </row>
    <row r="250" spans="13:13" x14ac:dyDescent="0.25">
      <c r="M250" t="s">
        <v>161</v>
      </c>
    </row>
    <row r="251" spans="13:13" x14ac:dyDescent="0.25">
      <c r="M251" t="s">
        <v>173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BC41-4B92-4614-9620-026B46B34720}">
  <dimension ref="A1:P289"/>
  <sheetViews>
    <sheetView workbookViewId="0">
      <selection activeCell="M11" sqref="M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1579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123</v>
      </c>
    </row>
    <row r="3" spans="1:16" x14ac:dyDescent="0.25">
      <c r="A3">
        <v>1577</v>
      </c>
      <c r="B3">
        <v>2</v>
      </c>
      <c r="C3">
        <v>7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61272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0.25230000000000002</v>
      </c>
      <c r="G3" s="2">
        <f xml:space="preserve"> F6/100</f>
        <v>0.18</v>
      </c>
      <c r="H3">
        <f xml:space="preserve"> AVERAGE(A2:A100)</f>
        <v>1578.969696969697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29164</v>
      </c>
      <c r="K3">
        <f xml:space="preserve"> 512+80+16</f>
        <v>608</v>
      </c>
      <c r="M3" t="s">
        <v>34</v>
      </c>
    </row>
    <row r="4" spans="1:16" x14ac:dyDescent="0.25">
      <c r="A4">
        <v>1577</v>
      </c>
      <c r="B4">
        <v>2</v>
      </c>
      <c r="C4">
        <v>7</v>
      </c>
      <c r="M4" t="s">
        <v>2</v>
      </c>
    </row>
    <row r="5" spans="1:16" ht="20.25" thickBot="1" x14ac:dyDescent="0.35">
      <c r="A5">
        <v>1578</v>
      </c>
      <c r="B5">
        <v>2</v>
      </c>
      <c r="C5">
        <v>1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1578</v>
      </c>
      <c r="B6">
        <v>2</v>
      </c>
      <c r="C6">
        <v>1</v>
      </c>
      <c r="E6" t="s">
        <v>7</v>
      </c>
      <c r="F6">
        <f xml:space="preserve"> COUNTIF(B:B,1)</f>
        <v>18</v>
      </c>
      <c r="M6" t="s">
        <v>4</v>
      </c>
    </row>
    <row r="7" spans="1:16" x14ac:dyDescent="0.25">
      <c r="A7">
        <v>1579</v>
      </c>
      <c r="B7">
        <v>1</v>
      </c>
      <c r="C7">
        <v>1</v>
      </c>
      <c r="E7" t="s">
        <v>6</v>
      </c>
      <c r="F7">
        <f xml:space="preserve"> COUNTIF(B:B,2)</f>
        <v>82</v>
      </c>
      <c r="M7" t="s">
        <v>214</v>
      </c>
    </row>
    <row r="8" spans="1:16" x14ac:dyDescent="0.25">
      <c r="A8">
        <v>1580</v>
      </c>
      <c r="B8">
        <v>1</v>
      </c>
      <c r="C8">
        <v>1</v>
      </c>
      <c r="E8" t="s">
        <v>82</v>
      </c>
      <c r="F8">
        <f xml:space="preserve"> B103</f>
        <v>1578</v>
      </c>
      <c r="M8" t="s">
        <v>5</v>
      </c>
    </row>
    <row r="9" spans="1:16" x14ac:dyDescent="0.25">
      <c r="A9">
        <v>1579</v>
      </c>
      <c r="B9">
        <v>1</v>
      </c>
      <c r="C9">
        <v>1</v>
      </c>
      <c r="E9" t="s">
        <v>83</v>
      </c>
      <c r="F9">
        <f t="shared" ref="F9:F10" si="0" xml:space="preserve"> B104</f>
        <v>1578</v>
      </c>
      <c r="M9" t="s">
        <v>134</v>
      </c>
    </row>
    <row r="10" spans="1:16" x14ac:dyDescent="0.25">
      <c r="A10">
        <v>1580</v>
      </c>
      <c r="B10">
        <v>1</v>
      </c>
      <c r="C10">
        <v>1</v>
      </c>
      <c r="E10" t="s">
        <v>84</v>
      </c>
      <c r="F10">
        <f t="shared" si="0"/>
        <v>1580</v>
      </c>
      <c r="M10" t="s">
        <v>5</v>
      </c>
    </row>
    <row r="11" spans="1:16" x14ac:dyDescent="0.25">
      <c r="A11">
        <v>1580</v>
      </c>
      <c r="B11">
        <v>1</v>
      </c>
      <c r="C11">
        <v>1</v>
      </c>
      <c r="M11" t="s">
        <v>215</v>
      </c>
    </row>
    <row r="12" spans="1:16" x14ac:dyDescent="0.25">
      <c r="A12">
        <v>1580</v>
      </c>
      <c r="B12">
        <v>1</v>
      </c>
      <c r="C12">
        <v>1</v>
      </c>
      <c r="M12" t="s">
        <v>5</v>
      </c>
    </row>
    <row r="13" spans="1:16" x14ac:dyDescent="0.25">
      <c r="A13">
        <v>1581</v>
      </c>
      <c r="B13">
        <v>1</v>
      </c>
      <c r="C13">
        <v>1</v>
      </c>
      <c r="M13" t="s">
        <v>216</v>
      </c>
    </row>
    <row r="14" spans="1:16" x14ac:dyDescent="0.25">
      <c r="A14">
        <v>1581</v>
      </c>
      <c r="B14">
        <v>1</v>
      </c>
      <c r="C14">
        <v>1</v>
      </c>
      <c r="M14" t="s">
        <v>5</v>
      </c>
    </row>
    <row r="15" spans="1:16" x14ac:dyDescent="0.25">
      <c r="A15">
        <v>1578</v>
      </c>
      <c r="B15">
        <v>2</v>
      </c>
      <c r="C15">
        <v>1</v>
      </c>
      <c r="M15" t="s">
        <v>217</v>
      </c>
    </row>
    <row r="16" spans="1:16" x14ac:dyDescent="0.25">
      <c r="A16">
        <v>1578</v>
      </c>
      <c r="B16">
        <v>2</v>
      </c>
      <c r="C16">
        <v>7</v>
      </c>
      <c r="M16" t="s">
        <v>5</v>
      </c>
    </row>
    <row r="17" spans="1:13" x14ac:dyDescent="0.25">
      <c r="A17">
        <v>1579</v>
      </c>
      <c r="B17">
        <v>2</v>
      </c>
      <c r="C17">
        <v>1</v>
      </c>
      <c r="M17" t="s">
        <v>4</v>
      </c>
    </row>
    <row r="18" spans="1:13" x14ac:dyDescent="0.25">
      <c r="A18">
        <v>1578</v>
      </c>
      <c r="B18">
        <v>2</v>
      </c>
      <c r="C18">
        <v>7</v>
      </c>
      <c r="M18" t="s">
        <v>116</v>
      </c>
    </row>
    <row r="19" spans="1:13" x14ac:dyDescent="0.25">
      <c r="A19">
        <v>1578</v>
      </c>
      <c r="B19">
        <v>2</v>
      </c>
      <c r="C19">
        <v>1</v>
      </c>
      <c r="M19" t="s">
        <v>117</v>
      </c>
    </row>
    <row r="20" spans="1:13" x14ac:dyDescent="0.25">
      <c r="A20">
        <v>1577</v>
      </c>
      <c r="B20">
        <v>2</v>
      </c>
      <c r="C20">
        <v>1</v>
      </c>
      <c r="M20" t="s">
        <v>3</v>
      </c>
    </row>
    <row r="21" spans="1:13" x14ac:dyDescent="0.25">
      <c r="A21">
        <v>1579</v>
      </c>
      <c r="B21">
        <v>2</v>
      </c>
      <c r="C21">
        <v>7</v>
      </c>
      <c r="M21" t="s">
        <v>2</v>
      </c>
    </row>
    <row r="22" spans="1:13" x14ac:dyDescent="0.25">
      <c r="A22">
        <v>1580</v>
      </c>
      <c r="B22">
        <v>2</v>
      </c>
      <c r="C22">
        <v>1</v>
      </c>
      <c r="M22" t="s">
        <v>35</v>
      </c>
    </row>
    <row r="23" spans="1:13" x14ac:dyDescent="0.25">
      <c r="A23">
        <v>1579</v>
      </c>
      <c r="B23">
        <v>2</v>
      </c>
      <c r="C23">
        <v>7</v>
      </c>
      <c r="M23" t="s">
        <v>218</v>
      </c>
    </row>
    <row r="24" spans="1:13" x14ac:dyDescent="0.25">
      <c r="A24">
        <v>1580</v>
      </c>
      <c r="B24">
        <v>2</v>
      </c>
      <c r="C24">
        <v>1</v>
      </c>
      <c r="M24" t="s">
        <v>36</v>
      </c>
    </row>
    <row r="25" spans="1:13" x14ac:dyDescent="0.25">
      <c r="A25">
        <v>1579</v>
      </c>
      <c r="B25">
        <v>2</v>
      </c>
      <c r="C25">
        <v>1</v>
      </c>
      <c r="M25" t="s">
        <v>37</v>
      </c>
    </row>
    <row r="26" spans="1:13" x14ac:dyDescent="0.25">
      <c r="A26">
        <v>1579</v>
      </c>
      <c r="B26">
        <v>2</v>
      </c>
      <c r="C26">
        <v>7</v>
      </c>
      <c r="M26" t="s">
        <v>38</v>
      </c>
    </row>
    <row r="27" spans="1:13" x14ac:dyDescent="0.25">
      <c r="A27">
        <v>1580</v>
      </c>
      <c r="B27">
        <v>2</v>
      </c>
      <c r="C27">
        <v>1</v>
      </c>
      <c r="M27" t="s">
        <v>39</v>
      </c>
    </row>
    <row r="28" spans="1:13" x14ac:dyDescent="0.25">
      <c r="A28">
        <v>1579</v>
      </c>
      <c r="B28">
        <v>2</v>
      </c>
      <c r="C28">
        <v>1</v>
      </c>
      <c r="M28" t="s">
        <v>40</v>
      </c>
    </row>
    <row r="29" spans="1:13" x14ac:dyDescent="0.25">
      <c r="A29">
        <v>1577</v>
      </c>
      <c r="B29">
        <v>2</v>
      </c>
      <c r="C29">
        <v>7</v>
      </c>
      <c r="M29" t="s">
        <v>41</v>
      </c>
    </row>
    <row r="30" spans="1:13" x14ac:dyDescent="0.25">
      <c r="A30">
        <v>1578</v>
      </c>
      <c r="B30">
        <v>2</v>
      </c>
      <c r="C30">
        <v>1</v>
      </c>
      <c r="M30" t="s">
        <v>42</v>
      </c>
    </row>
    <row r="31" spans="1:13" x14ac:dyDescent="0.25">
      <c r="A31">
        <v>1579</v>
      </c>
      <c r="B31">
        <v>1</v>
      </c>
      <c r="C31">
        <v>1</v>
      </c>
      <c r="M31" t="s">
        <v>43</v>
      </c>
    </row>
    <row r="32" spans="1:13" x14ac:dyDescent="0.25">
      <c r="A32">
        <v>1578</v>
      </c>
      <c r="B32">
        <v>2</v>
      </c>
      <c r="C32">
        <v>7</v>
      </c>
      <c r="M32" t="s">
        <v>44</v>
      </c>
    </row>
    <row r="33" spans="1:13" x14ac:dyDescent="0.25">
      <c r="A33">
        <v>1580</v>
      </c>
      <c r="B33">
        <v>2</v>
      </c>
      <c r="C33">
        <v>7</v>
      </c>
      <c r="M33" t="s">
        <v>45</v>
      </c>
    </row>
    <row r="34" spans="1:13" x14ac:dyDescent="0.25">
      <c r="A34">
        <v>1581</v>
      </c>
      <c r="B34">
        <v>2</v>
      </c>
      <c r="C34">
        <v>1</v>
      </c>
      <c r="M34" t="s">
        <v>46</v>
      </c>
    </row>
    <row r="35" spans="1:13" x14ac:dyDescent="0.25">
      <c r="A35">
        <v>1580</v>
      </c>
      <c r="B35">
        <v>2</v>
      </c>
      <c r="C35">
        <v>1</v>
      </c>
      <c r="M35" t="s">
        <v>47</v>
      </c>
    </row>
    <row r="36" spans="1:13" x14ac:dyDescent="0.25">
      <c r="A36">
        <v>1580</v>
      </c>
      <c r="B36">
        <v>2</v>
      </c>
      <c r="C36">
        <v>1</v>
      </c>
      <c r="M36" t="s">
        <v>48</v>
      </c>
    </row>
    <row r="37" spans="1:13" x14ac:dyDescent="0.25">
      <c r="A37">
        <v>1579</v>
      </c>
      <c r="B37">
        <v>2</v>
      </c>
      <c r="C37">
        <v>1</v>
      </c>
      <c r="M37" t="s">
        <v>124</v>
      </c>
    </row>
    <row r="38" spans="1:13" x14ac:dyDescent="0.25">
      <c r="A38">
        <v>1580</v>
      </c>
      <c r="B38">
        <v>2</v>
      </c>
      <c r="C38">
        <v>7</v>
      </c>
      <c r="M38" t="s">
        <v>49</v>
      </c>
    </row>
    <row r="39" spans="1:13" x14ac:dyDescent="0.25">
      <c r="A39">
        <v>1580</v>
      </c>
      <c r="B39">
        <v>2</v>
      </c>
      <c r="C39">
        <v>1</v>
      </c>
      <c r="M39" t="s">
        <v>50</v>
      </c>
    </row>
    <row r="40" spans="1:13" x14ac:dyDescent="0.25">
      <c r="A40">
        <v>1579</v>
      </c>
      <c r="B40">
        <v>2</v>
      </c>
      <c r="C40">
        <v>1</v>
      </c>
      <c r="M40" t="s">
        <v>51</v>
      </c>
    </row>
    <row r="41" spans="1:13" x14ac:dyDescent="0.25">
      <c r="A41">
        <v>1577</v>
      </c>
      <c r="B41">
        <v>2</v>
      </c>
      <c r="C41">
        <v>1</v>
      </c>
      <c r="M41" t="s">
        <v>52</v>
      </c>
    </row>
    <row r="42" spans="1:13" x14ac:dyDescent="0.25">
      <c r="A42">
        <v>1578</v>
      </c>
      <c r="B42">
        <v>2</v>
      </c>
      <c r="C42">
        <v>1</v>
      </c>
      <c r="M42" t="s">
        <v>53</v>
      </c>
    </row>
    <row r="43" spans="1:13" x14ac:dyDescent="0.25">
      <c r="A43">
        <v>1579</v>
      </c>
      <c r="B43">
        <v>2</v>
      </c>
      <c r="C43">
        <v>7</v>
      </c>
      <c r="M43" t="s">
        <v>54</v>
      </c>
    </row>
    <row r="44" spans="1:13" x14ac:dyDescent="0.25">
      <c r="A44">
        <v>1579</v>
      </c>
      <c r="B44">
        <v>1</v>
      </c>
      <c r="C44">
        <v>7</v>
      </c>
      <c r="M44" t="s">
        <v>55</v>
      </c>
    </row>
    <row r="45" spans="1:13" x14ac:dyDescent="0.25">
      <c r="A45">
        <v>1578</v>
      </c>
      <c r="B45">
        <v>2</v>
      </c>
      <c r="C45">
        <v>1</v>
      </c>
      <c r="M45" t="s">
        <v>56</v>
      </c>
    </row>
    <row r="46" spans="1:13" x14ac:dyDescent="0.25">
      <c r="A46">
        <v>1580</v>
      </c>
      <c r="B46">
        <v>2</v>
      </c>
      <c r="C46">
        <v>1</v>
      </c>
      <c r="M46" t="s">
        <v>57</v>
      </c>
    </row>
    <row r="47" spans="1:13" x14ac:dyDescent="0.25">
      <c r="A47">
        <v>1578</v>
      </c>
      <c r="B47">
        <v>2</v>
      </c>
      <c r="C47">
        <v>1</v>
      </c>
      <c r="M47" t="s">
        <v>125</v>
      </c>
    </row>
    <row r="48" spans="1:13" x14ac:dyDescent="0.25">
      <c r="A48">
        <v>1580</v>
      </c>
      <c r="B48">
        <v>2</v>
      </c>
      <c r="C48">
        <v>1</v>
      </c>
      <c r="M48" t="s">
        <v>58</v>
      </c>
    </row>
    <row r="49" spans="1:13" x14ac:dyDescent="0.25">
      <c r="A49">
        <v>1579</v>
      </c>
      <c r="B49">
        <v>2</v>
      </c>
      <c r="C49">
        <v>1</v>
      </c>
      <c r="M49" t="s">
        <v>59</v>
      </c>
    </row>
    <row r="50" spans="1:13" x14ac:dyDescent="0.25">
      <c r="A50">
        <v>1580</v>
      </c>
      <c r="B50">
        <v>2</v>
      </c>
      <c r="C50">
        <v>7</v>
      </c>
      <c r="M50" t="s">
        <v>146</v>
      </c>
    </row>
    <row r="51" spans="1:13" x14ac:dyDescent="0.25">
      <c r="A51">
        <v>1579</v>
      </c>
      <c r="B51">
        <v>2</v>
      </c>
      <c r="C51">
        <v>1</v>
      </c>
      <c r="M51" t="s">
        <v>98</v>
      </c>
    </row>
    <row r="52" spans="1:13" x14ac:dyDescent="0.25">
      <c r="A52">
        <v>1580</v>
      </c>
      <c r="B52">
        <v>2</v>
      </c>
      <c r="C52">
        <v>7</v>
      </c>
      <c r="M52" t="s">
        <v>60</v>
      </c>
    </row>
    <row r="53" spans="1:13" x14ac:dyDescent="0.25">
      <c r="A53">
        <v>1578</v>
      </c>
      <c r="B53">
        <v>2</v>
      </c>
      <c r="C53">
        <v>7</v>
      </c>
      <c r="M53" t="s">
        <v>99</v>
      </c>
    </row>
    <row r="54" spans="1:13" x14ac:dyDescent="0.25">
      <c r="A54">
        <v>1577</v>
      </c>
      <c r="B54">
        <v>1</v>
      </c>
      <c r="C54">
        <v>7</v>
      </c>
      <c r="M54" t="s">
        <v>61</v>
      </c>
    </row>
    <row r="55" spans="1:13" x14ac:dyDescent="0.25">
      <c r="A55">
        <v>1579</v>
      </c>
      <c r="B55">
        <v>2</v>
      </c>
      <c r="C55">
        <v>1</v>
      </c>
      <c r="M55" t="s">
        <v>62</v>
      </c>
    </row>
    <row r="56" spans="1:13" x14ac:dyDescent="0.25">
      <c r="A56">
        <v>1578</v>
      </c>
      <c r="B56">
        <v>2</v>
      </c>
      <c r="C56">
        <v>7</v>
      </c>
      <c r="M56" t="s">
        <v>63</v>
      </c>
    </row>
    <row r="57" spans="1:13" x14ac:dyDescent="0.25">
      <c r="A57">
        <v>1579</v>
      </c>
      <c r="B57">
        <v>2</v>
      </c>
      <c r="C57">
        <v>7</v>
      </c>
      <c r="M57" t="s">
        <v>64</v>
      </c>
    </row>
    <row r="58" spans="1:13" x14ac:dyDescent="0.25">
      <c r="A58">
        <v>1579</v>
      </c>
      <c r="B58">
        <v>2</v>
      </c>
      <c r="C58">
        <v>1</v>
      </c>
      <c r="M58" t="s">
        <v>65</v>
      </c>
    </row>
    <row r="59" spans="1:13" x14ac:dyDescent="0.25">
      <c r="A59">
        <v>1579</v>
      </c>
      <c r="B59">
        <v>2</v>
      </c>
      <c r="C59">
        <v>1</v>
      </c>
      <c r="M59" t="s">
        <v>66</v>
      </c>
    </row>
    <row r="60" spans="1:13" x14ac:dyDescent="0.25">
      <c r="A60">
        <v>1579</v>
      </c>
      <c r="B60">
        <v>2</v>
      </c>
      <c r="C60">
        <v>7</v>
      </c>
      <c r="M60" t="s">
        <v>64</v>
      </c>
    </row>
    <row r="61" spans="1:13" x14ac:dyDescent="0.25">
      <c r="A61">
        <v>1578</v>
      </c>
      <c r="B61">
        <v>2</v>
      </c>
      <c r="C61">
        <v>1</v>
      </c>
      <c r="M61" t="s">
        <v>67</v>
      </c>
    </row>
    <row r="62" spans="1:13" x14ac:dyDescent="0.25">
      <c r="A62">
        <v>1580</v>
      </c>
      <c r="B62">
        <v>2</v>
      </c>
      <c r="C62">
        <v>1</v>
      </c>
      <c r="M62" t="s">
        <v>66</v>
      </c>
    </row>
    <row r="63" spans="1:13" x14ac:dyDescent="0.25">
      <c r="A63">
        <v>1579</v>
      </c>
      <c r="B63">
        <v>2</v>
      </c>
      <c r="C63">
        <v>4</v>
      </c>
      <c r="M63" t="s">
        <v>68</v>
      </c>
    </row>
    <row r="64" spans="1:13" x14ac:dyDescent="0.25">
      <c r="A64">
        <v>1579</v>
      </c>
      <c r="B64">
        <v>2</v>
      </c>
      <c r="C64">
        <v>7</v>
      </c>
      <c r="M64" t="s">
        <v>69</v>
      </c>
    </row>
    <row r="65" spans="1:13" x14ac:dyDescent="0.25">
      <c r="A65">
        <v>1580</v>
      </c>
      <c r="B65">
        <v>2</v>
      </c>
      <c r="C65">
        <v>1</v>
      </c>
      <c r="M65" t="s">
        <v>61</v>
      </c>
    </row>
    <row r="66" spans="1:13" x14ac:dyDescent="0.25">
      <c r="A66">
        <v>1579</v>
      </c>
      <c r="B66">
        <v>2</v>
      </c>
      <c r="C66">
        <v>1</v>
      </c>
      <c r="M66" t="s">
        <v>70</v>
      </c>
    </row>
    <row r="67" spans="1:13" x14ac:dyDescent="0.25">
      <c r="A67">
        <v>1579</v>
      </c>
      <c r="B67">
        <v>2</v>
      </c>
      <c r="C67">
        <v>1</v>
      </c>
      <c r="M67" t="s">
        <v>63</v>
      </c>
    </row>
    <row r="68" spans="1:13" x14ac:dyDescent="0.25">
      <c r="A68">
        <v>1576</v>
      </c>
      <c r="B68">
        <v>2</v>
      </c>
      <c r="C68">
        <v>7</v>
      </c>
      <c r="M68" t="s">
        <v>64</v>
      </c>
    </row>
    <row r="69" spans="1:13" x14ac:dyDescent="0.25">
      <c r="A69">
        <v>1579</v>
      </c>
      <c r="B69">
        <v>2</v>
      </c>
      <c r="C69">
        <v>1</v>
      </c>
      <c r="M69" t="s">
        <v>67</v>
      </c>
    </row>
    <row r="70" spans="1:13" x14ac:dyDescent="0.25">
      <c r="A70">
        <v>1579</v>
      </c>
      <c r="B70">
        <v>2</v>
      </c>
      <c r="C70">
        <v>1</v>
      </c>
      <c r="M70" t="s">
        <v>66</v>
      </c>
    </row>
    <row r="71" spans="1:13" x14ac:dyDescent="0.25">
      <c r="A71">
        <v>1578</v>
      </c>
      <c r="B71">
        <v>2</v>
      </c>
      <c r="C71">
        <v>4</v>
      </c>
      <c r="M71" t="s">
        <v>64</v>
      </c>
    </row>
    <row r="72" spans="1:13" x14ac:dyDescent="0.25">
      <c r="A72">
        <v>1579</v>
      </c>
      <c r="B72">
        <v>2</v>
      </c>
      <c r="C72">
        <v>7</v>
      </c>
      <c r="M72" t="s">
        <v>91</v>
      </c>
    </row>
    <row r="73" spans="1:13" x14ac:dyDescent="0.25">
      <c r="A73">
        <v>1578</v>
      </c>
      <c r="B73">
        <v>2</v>
      </c>
      <c r="C73">
        <v>1</v>
      </c>
      <c r="M73" t="s">
        <v>66</v>
      </c>
    </row>
    <row r="74" spans="1:13" x14ac:dyDescent="0.25">
      <c r="A74">
        <v>1579</v>
      </c>
      <c r="B74">
        <v>2</v>
      </c>
      <c r="C74">
        <v>1</v>
      </c>
      <c r="M74" t="s">
        <v>68</v>
      </c>
    </row>
    <row r="75" spans="1:13" x14ac:dyDescent="0.25">
      <c r="A75">
        <v>1580</v>
      </c>
      <c r="B75">
        <v>2</v>
      </c>
      <c r="C75">
        <v>1</v>
      </c>
      <c r="M75" t="s">
        <v>69</v>
      </c>
    </row>
    <row r="76" spans="1:13" x14ac:dyDescent="0.25">
      <c r="A76">
        <v>1580</v>
      </c>
      <c r="B76">
        <v>2</v>
      </c>
      <c r="C76">
        <v>1</v>
      </c>
      <c r="M76" t="s">
        <v>219</v>
      </c>
    </row>
    <row r="77" spans="1:13" x14ac:dyDescent="0.25">
      <c r="A77">
        <v>1579</v>
      </c>
      <c r="B77">
        <v>2</v>
      </c>
      <c r="C77">
        <v>1</v>
      </c>
      <c r="M77" t="s">
        <v>89</v>
      </c>
    </row>
    <row r="78" spans="1:13" x14ac:dyDescent="0.25">
      <c r="A78">
        <v>1578</v>
      </c>
      <c r="B78">
        <v>2</v>
      </c>
      <c r="C78">
        <v>1</v>
      </c>
      <c r="M78" t="s">
        <v>60</v>
      </c>
    </row>
    <row r="79" spans="1:13" x14ac:dyDescent="0.25">
      <c r="A79">
        <v>1578</v>
      </c>
      <c r="B79">
        <v>1</v>
      </c>
      <c r="C79">
        <v>7</v>
      </c>
      <c r="M79" t="s">
        <v>90</v>
      </c>
    </row>
    <row r="80" spans="1:13" x14ac:dyDescent="0.25">
      <c r="A80">
        <v>1579</v>
      </c>
      <c r="B80">
        <v>1</v>
      </c>
      <c r="C80">
        <v>7</v>
      </c>
      <c r="M80" t="s">
        <v>61</v>
      </c>
    </row>
    <row r="81" spans="1:13" x14ac:dyDescent="0.25">
      <c r="A81">
        <v>1579</v>
      </c>
      <c r="B81">
        <v>1</v>
      </c>
      <c r="C81">
        <v>7</v>
      </c>
      <c r="M81" t="s">
        <v>62</v>
      </c>
    </row>
    <row r="82" spans="1:13" x14ac:dyDescent="0.25">
      <c r="A82">
        <v>1579</v>
      </c>
      <c r="B82">
        <v>1</v>
      </c>
      <c r="C82">
        <v>7</v>
      </c>
      <c r="M82" t="s">
        <v>63</v>
      </c>
    </row>
    <row r="83" spans="1:13" x14ac:dyDescent="0.25">
      <c r="A83">
        <v>1580</v>
      </c>
      <c r="B83">
        <v>1</v>
      </c>
      <c r="C83">
        <v>7</v>
      </c>
      <c r="M83" t="s">
        <v>64</v>
      </c>
    </row>
    <row r="84" spans="1:13" x14ac:dyDescent="0.25">
      <c r="A84">
        <v>1580</v>
      </c>
      <c r="B84">
        <v>2</v>
      </c>
      <c r="C84">
        <v>1</v>
      </c>
      <c r="M84" t="s">
        <v>65</v>
      </c>
    </row>
    <row r="85" spans="1:13" x14ac:dyDescent="0.25">
      <c r="A85">
        <v>1581</v>
      </c>
      <c r="B85">
        <v>1</v>
      </c>
      <c r="C85">
        <v>7</v>
      </c>
      <c r="M85" t="s">
        <v>66</v>
      </c>
    </row>
    <row r="86" spans="1:13" x14ac:dyDescent="0.25">
      <c r="A86">
        <v>1580</v>
      </c>
      <c r="B86">
        <v>1</v>
      </c>
      <c r="C86">
        <v>7</v>
      </c>
      <c r="M86" t="s">
        <v>64</v>
      </c>
    </row>
    <row r="87" spans="1:13" x14ac:dyDescent="0.25">
      <c r="A87">
        <v>1579</v>
      </c>
      <c r="B87">
        <v>2</v>
      </c>
      <c r="C87">
        <v>1</v>
      </c>
      <c r="M87" t="s">
        <v>91</v>
      </c>
    </row>
    <row r="88" spans="1:13" x14ac:dyDescent="0.25">
      <c r="A88">
        <v>1579</v>
      </c>
      <c r="B88">
        <v>2</v>
      </c>
      <c r="C88">
        <v>7</v>
      </c>
      <c r="M88" t="s">
        <v>66</v>
      </c>
    </row>
    <row r="89" spans="1:13" x14ac:dyDescent="0.25">
      <c r="A89">
        <v>1579</v>
      </c>
      <c r="B89">
        <v>2</v>
      </c>
      <c r="C89">
        <v>7</v>
      </c>
      <c r="M89" t="s">
        <v>68</v>
      </c>
    </row>
    <row r="90" spans="1:13" x14ac:dyDescent="0.25">
      <c r="A90">
        <v>1580</v>
      </c>
      <c r="B90">
        <v>2</v>
      </c>
      <c r="C90">
        <v>7</v>
      </c>
      <c r="M90" t="s">
        <v>69</v>
      </c>
    </row>
    <row r="91" spans="1:13" x14ac:dyDescent="0.25">
      <c r="A91">
        <v>1579</v>
      </c>
      <c r="B91">
        <v>2</v>
      </c>
      <c r="C91">
        <v>1</v>
      </c>
      <c r="M91" t="s">
        <v>61</v>
      </c>
    </row>
    <row r="92" spans="1:13" x14ac:dyDescent="0.25">
      <c r="A92">
        <v>1579</v>
      </c>
      <c r="B92">
        <v>2</v>
      </c>
      <c r="C92">
        <v>1</v>
      </c>
      <c r="M92" t="s">
        <v>70</v>
      </c>
    </row>
    <row r="93" spans="1:13" x14ac:dyDescent="0.25">
      <c r="A93">
        <v>1576</v>
      </c>
      <c r="B93">
        <v>2</v>
      </c>
      <c r="C93">
        <v>7</v>
      </c>
      <c r="M93" t="s">
        <v>63</v>
      </c>
    </row>
    <row r="94" spans="1:13" x14ac:dyDescent="0.25">
      <c r="A94">
        <v>1578</v>
      </c>
      <c r="B94">
        <v>2</v>
      </c>
      <c r="C94">
        <v>1</v>
      </c>
      <c r="M94" t="s">
        <v>64</v>
      </c>
    </row>
    <row r="95" spans="1:13" x14ac:dyDescent="0.25">
      <c r="A95">
        <v>1579</v>
      </c>
      <c r="B95">
        <v>2</v>
      </c>
      <c r="C95">
        <v>1</v>
      </c>
      <c r="M95" t="s">
        <v>91</v>
      </c>
    </row>
    <row r="96" spans="1:13" x14ac:dyDescent="0.25">
      <c r="A96">
        <v>1580</v>
      </c>
      <c r="B96">
        <v>2</v>
      </c>
      <c r="C96">
        <v>7</v>
      </c>
      <c r="M96" t="s">
        <v>66</v>
      </c>
    </row>
    <row r="97" spans="1:13" x14ac:dyDescent="0.25">
      <c r="A97">
        <v>1580</v>
      </c>
      <c r="B97">
        <v>2</v>
      </c>
      <c r="C97">
        <v>1</v>
      </c>
      <c r="M97" t="s">
        <v>64</v>
      </c>
    </row>
    <row r="98" spans="1:13" x14ac:dyDescent="0.25">
      <c r="A98">
        <v>1580</v>
      </c>
      <c r="B98">
        <v>2</v>
      </c>
      <c r="C98">
        <v>7</v>
      </c>
      <c r="M98" t="s">
        <v>71</v>
      </c>
    </row>
    <row r="99" spans="1:13" x14ac:dyDescent="0.25">
      <c r="A99">
        <v>1579</v>
      </c>
      <c r="B99">
        <v>2</v>
      </c>
      <c r="C99">
        <v>7</v>
      </c>
      <c r="M99" t="s">
        <v>66</v>
      </c>
    </row>
    <row r="100" spans="1:13" x14ac:dyDescent="0.25">
      <c r="A100">
        <v>1578</v>
      </c>
      <c r="B100">
        <v>2</v>
      </c>
      <c r="C100">
        <v>7</v>
      </c>
      <c r="M100" t="s">
        <v>68</v>
      </c>
    </row>
    <row r="101" spans="1:13" x14ac:dyDescent="0.25">
      <c r="A101">
        <v>1579</v>
      </c>
      <c r="B101">
        <v>2</v>
      </c>
      <c r="C101">
        <v>1</v>
      </c>
      <c r="M101" t="s">
        <v>69</v>
      </c>
    </row>
    <row r="102" spans="1:13" x14ac:dyDescent="0.25">
      <c r="A102" t="s">
        <v>104</v>
      </c>
      <c r="B102">
        <v>18</v>
      </c>
      <c r="C102" t="s">
        <v>105</v>
      </c>
      <c r="D102">
        <v>100</v>
      </c>
      <c r="M102" t="s">
        <v>220</v>
      </c>
    </row>
    <row r="103" spans="1:13" x14ac:dyDescent="0.25">
      <c r="A103" t="s">
        <v>106</v>
      </c>
      <c r="B103">
        <v>1578</v>
      </c>
      <c r="C103" t="s">
        <v>86</v>
      </c>
      <c r="M103" t="s">
        <v>72</v>
      </c>
    </row>
    <row r="104" spans="1:13" x14ac:dyDescent="0.25">
      <c r="A104" t="s">
        <v>107</v>
      </c>
      <c r="B104">
        <v>1578</v>
      </c>
      <c r="C104" t="s">
        <v>86</v>
      </c>
      <c r="M104" t="s">
        <v>60</v>
      </c>
    </row>
    <row r="105" spans="1:13" x14ac:dyDescent="0.25">
      <c r="A105" t="s">
        <v>108</v>
      </c>
      <c r="B105">
        <v>1580</v>
      </c>
      <c r="C105" t="s">
        <v>86</v>
      </c>
      <c r="M105" t="s">
        <v>73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71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71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221</v>
      </c>
    </row>
    <row r="129" spans="13:13" x14ac:dyDescent="0.25">
      <c r="M129" t="s">
        <v>120</v>
      </c>
    </row>
    <row r="130" spans="13:13" x14ac:dyDescent="0.25">
      <c r="M130" t="s">
        <v>60</v>
      </c>
    </row>
    <row r="131" spans="13:13" x14ac:dyDescent="0.25">
      <c r="M131" t="s">
        <v>121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91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91</v>
      </c>
    </row>
    <row r="148" spans="13:13" x14ac:dyDescent="0.25">
      <c r="M148" t="s">
        <v>66</v>
      </c>
    </row>
    <row r="149" spans="13:13" x14ac:dyDescent="0.25">
      <c r="M149" t="s">
        <v>64</v>
      </c>
    </row>
    <row r="150" spans="13:13" x14ac:dyDescent="0.25">
      <c r="M150" t="s">
        <v>91</v>
      </c>
    </row>
    <row r="151" spans="13:13" x14ac:dyDescent="0.25">
      <c r="M151" t="s">
        <v>66</v>
      </c>
    </row>
    <row r="152" spans="13:13" x14ac:dyDescent="0.25">
      <c r="M152" t="s">
        <v>68</v>
      </c>
    </row>
    <row r="153" spans="13:13" x14ac:dyDescent="0.25">
      <c r="M153" t="s">
        <v>69</v>
      </c>
    </row>
    <row r="154" spans="13:13" x14ac:dyDescent="0.25">
      <c r="M154" t="s">
        <v>235</v>
      </c>
    </row>
    <row r="155" spans="13:13" x14ac:dyDescent="0.25">
      <c r="M155" t="s">
        <v>126</v>
      </c>
    </row>
    <row r="156" spans="13:13" x14ac:dyDescent="0.25">
      <c r="M156" t="s">
        <v>60</v>
      </c>
    </row>
    <row r="157" spans="13:13" x14ac:dyDescent="0.25">
      <c r="M157" t="s">
        <v>127</v>
      </c>
    </row>
    <row r="158" spans="13:13" x14ac:dyDescent="0.25">
      <c r="M158" t="s">
        <v>61</v>
      </c>
    </row>
    <row r="159" spans="13:13" x14ac:dyDescent="0.25">
      <c r="M159" t="s">
        <v>62</v>
      </c>
    </row>
    <row r="160" spans="13:13" x14ac:dyDescent="0.25">
      <c r="M160" t="s">
        <v>63</v>
      </c>
    </row>
    <row r="161" spans="13:13" x14ac:dyDescent="0.25">
      <c r="M161" t="s">
        <v>64</v>
      </c>
    </row>
    <row r="162" spans="13:13" x14ac:dyDescent="0.25">
      <c r="M162" t="s">
        <v>65</v>
      </c>
    </row>
    <row r="163" spans="13:13" x14ac:dyDescent="0.25">
      <c r="M163" t="s">
        <v>66</v>
      </c>
    </row>
    <row r="164" spans="13:13" x14ac:dyDescent="0.25">
      <c r="M164" t="s">
        <v>64</v>
      </c>
    </row>
    <row r="165" spans="13:13" x14ac:dyDescent="0.25">
      <c r="M165" t="s">
        <v>91</v>
      </c>
    </row>
    <row r="166" spans="13:13" x14ac:dyDescent="0.25">
      <c r="M166" t="s">
        <v>66</v>
      </c>
    </row>
    <row r="167" spans="13:13" x14ac:dyDescent="0.25">
      <c r="M167" t="s">
        <v>68</v>
      </c>
    </row>
    <row r="168" spans="13:13" x14ac:dyDescent="0.25">
      <c r="M168" t="s">
        <v>69</v>
      </c>
    </row>
    <row r="169" spans="13:13" x14ac:dyDescent="0.25">
      <c r="M169" t="s">
        <v>222</v>
      </c>
    </row>
    <row r="170" spans="13:13" x14ac:dyDescent="0.25">
      <c r="M170" t="s">
        <v>75</v>
      </c>
    </row>
    <row r="171" spans="13:13" x14ac:dyDescent="0.25">
      <c r="M171" t="s">
        <v>60</v>
      </c>
    </row>
    <row r="172" spans="13:13" x14ac:dyDescent="0.25">
      <c r="M172" t="s">
        <v>76</v>
      </c>
    </row>
    <row r="173" spans="13:13" x14ac:dyDescent="0.25">
      <c r="M173" t="s">
        <v>61</v>
      </c>
    </row>
    <row r="174" spans="13:13" x14ac:dyDescent="0.25">
      <c r="M174" t="s">
        <v>62</v>
      </c>
    </row>
    <row r="175" spans="13:13" x14ac:dyDescent="0.25">
      <c r="M175" t="s">
        <v>63</v>
      </c>
    </row>
    <row r="176" spans="13:13" x14ac:dyDescent="0.25">
      <c r="M176" t="s">
        <v>64</v>
      </c>
    </row>
    <row r="177" spans="13:13" x14ac:dyDescent="0.25">
      <c r="M177" t="s">
        <v>65</v>
      </c>
    </row>
    <row r="178" spans="13:13" x14ac:dyDescent="0.25">
      <c r="M178" t="s">
        <v>66</v>
      </c>
    </row>
    <row r="179" spans="13:13" x14ac:dyDescent="0.25">
      <c r="M179" t="s">
        <v>64</v>
      </c>
    </row>
    <row r="180" spans="13:13" x14ac:dyDescent="0.25">
      <c r="M180" t="s">
        <v>71</v>
      </c>
    </row>
    <row r="181" spans="13:13" x14ac:dyDescent="0.25">
      <c r="M181" t="s">
        <v>66</v>
      </c>
    </row>
    <row r="182" spans="13:13" x14ac:dyDescent="0.25">
      <c r="M182" t="s">
        <v>68</v>
      </c>
    </row>
    <row r="183" spans="13:13" x14ac:dyDescent="0.25">
      <c r="M183" t="s">
        <v>69</v>
      </c>
    </row>
    <row r="184" spans="13:13" x14ac:dyDescent="0.25">
      <c r="M184" t="s">
        <v>61</v>
      </c>
    </row>
    <row r="185" spans="13:13" x14ac:dyDescent="0.25">
      <c r="M185" t="s">
        <v>70</v>
      </c>
    </row>
    <row r="186" spans="13:13" x14ac:dyDescent="0.25">
      <c r="M186" t="s">
        <v>63</v>
      </c>
    </row>
    <row r="187" spans="13:13" x14ac:dyDescent="0.25">
      <c r="M187" t="s">
        <v>64</v>
      </c>
    </row>
    <row r="188" spans="13:13" x14ac:dyDescent="0.25">
      <c r="M188" t="s">
        <v>71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223</v>
      </c>
    </row>
    <row r="193" spans="13:13" x14ac:dyDescent="0.25">
      <c r="M193" t="s">
        <v>77</v>
      </c>
    </row>
    <row r="194" spans="13:13" x14ac:dyDescent="0.25">
      <c r="M194" t="s">
        <v>60</v>
      </c>
    </row>
    <row r="195" spans="13:13" x14ac:dyDescent="0.25">
      <c r="M195" t="s">
        <v>78</v>
      </c>
    </row>
    <row r="196" spans="13:13" x14ac:dyDescent="0.25">
      <c r="M196" t="s">
        <v>61</v>
      </c>
    </row>
    <row r="197" spans="13:13" x14ac:dyDescent="0.25">
      <c r="M197" t="s">
        <v>62</v>
      </c>
    </row>
    <row r="198" spans="13:13" x14ac:dyDescent="0.25">
      <c r="M198" t="s">
        <v>63</v>
      </c>
    </row>
    <row r="199" spans="13:13" x14ac:dyDescent="0.25">
      <c r="M199" t="s">
        <v>64</v>
      </c>
    </row>
    <row r="200" spans="13:13" x14ac:dyDescent="0.25">
      <c r="M200" t="s">
        <v>65</v>
      </c>
    </row>
    <row r="201" spans="13:13" x14ac:dyDescent="0.25">
      <c r="M201" t="s">
        <v>66</v>
      </c>
    </row>
    <row r="202" spans="13:13" x14ac:dyDescent="0.25">
      <c r="M202" t="s">
        <v>64</v>
      </c>
    </row>
    <row r="203" spans="13:13" x14ac:dyDescent="0.25">
      <c r="M203" t="s">
        <v>74</v>
      </c>
    </row>
    <row r="204" spans="13:13" x14ac:dyDescent="0.25">
      <c r="M204" t="s">
        <v>66</v>
      </c>
    </row>
    <row r="205" spans="13:13" x14ac:dyDescent="0.25">
      <c r="M205" t="s">
        <v>68</v>
      </c>
    </row>
    <row r="206" spans="13:13" x14ac:dyDescent="0.25">
      <c r="M206" t="s">
        <v>69</v>
      </c>
    </row>
    <row r="207" spans="13:13" x14ac:dyDescent="0.25">
      <c r="M207" t="s">
        <v>153</v>
      </c>
    </row>
    <row r="208" spans="13:13" x14ac:dyDescent="0.25">
      <c r="M208" t="s">
        <v>92</v>
      </c>
    </row>
    <row r="209" spans="13:13" x14ac:dyDescent="0.25">
      <c r="M209" t="s">
        <v>60</v>
      </c>
    </row>
    <row r="210" spans="13:13" x14ac:dyDescent="0.25">
      <c r="M210" t="s">
        <v>93</v>
      </c>
    </row>
    <row r="211" spans="13:13" x14ac:dyDescent="0.25">
      <c r="M211" t="s">
        <v>61</v>
      </c>
    </row>
    <row r="212" spans="13:13" x14ac:dyDescent="0.25">
      <c r="M212" t="s">
        <v>62</v>
      </c>
    </row>
    <row r="213" spans="13:13" x14ac:dyDescent="0.25">
      <c r="M213" t="s">
        <v>63</v>
      </c>
    </row>
    <row r="214" spans="13:13" x14ac:dyDescent="0.25">
      <c r="M214" t="s">
        <v>64</v>
      </c>
    </row>
    <row r="215" spans="13:13" x14ac:dyDescent="0.25">
      <c r="M215" t="s">
        <v>65</v>
      </c>
    </row>
    <row r="216" spans="13:13" x14ac:dyDescent="0.25">
      <c r="M216" t="s">
        <v>66</v>
      </c>
    </row>
    <row r="217" spans="13:13" x14ac:dyDescent="0.25">
      <c r="M217" t="s">
        <v>64</v>
      </c>
    </row>
    <row r="218" spans="13:13" x14ac:dyDescent="0.25">
      <c r="M218" t="s">
        <v>91</v>
      </c>
    </row>
    <row r="219" spans="13:13" x14ac:dyDescent="0.25">
      <c r="M219" t="s">
        <v>66</v>
      </c>
    </row>
    <row r="220" spans="13:13" x14ac:dyDescent="0.25">
      <c r="M220" t="s">
        <v>68</v>
      </c>
    </row>
    <row r="221" spans="13:13" x14ac:dyDescent="0.25">
      <c r="M221" t="s">
        <v>69</v>
      </c>
    </row>
    <row r="222" spans="13:13" x14ac:dyDescent="0.25">
      <c r="M222" t="s">
        <v>61</v>
      </c>
    </row>
    <row r="223" spans="13:13" x14ac:dyDescent="0.25">
      <c r="M223" t="s">
        <v>70</v>
      </c>
    </row>
    <row r="224" spans="13:13" x14ac:dyDescent="0.25">
      <c r="M224" t="s">
        <v>63</v>
      </c>
    </row>
    <row r="225" spans="13:13" x14ac:dyDescent="0.25">
      <c r="M225" t="s">
        <v>64</v>
      </c>
    </row>
    <row r="226" spans="13:13" x14ac:dyDescent="0.25">
      <c r="M226" t="s">
        <v>91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224</v>
      </c>
    </row>
    <row r="231" spans="13:13" x14ac:dyDescent="0.25">
      <c r="M231" t="s">
        <v>92</v>
      </c>
    </row>
    <row r="232" spans="13:13" x14ac:dyDescent="0.25">
      <c r="M232" t="s">
        <v>60</v>
      </c>
    </row>
    <row r="233" spans="13:13" x14ac:dyDescent="0.25">
      <c r="M233" t="s">
        <v>93</v>
      </c>
    </row>
    <row r="234" spans="13:13" x14ac:dyDescent="0.25">
      <c r="M234" t="s">
        <v>61</v>
      </c>
    </row>
    <row r="235" spans="13:13" x14ac:dyDescent="0.25">
      <c r="M235" t="s">
        <v>62</v>
      </c>
    </row>
    <row r="236" spans="13:13" x14ac:dyDescent="0.25">
      <c r="M236" t="s">
        <v>63</v>
      </c>
    </row>
    <row r="237" spans="13:13" x14ac:dyDescent="0.25">
      <c r="M237" t="s">
        <v>64</v>
      </c>
    </row>
    <row r="238" spans="13:13" x14ac:dyDescent="0.25">
      <c r="M238" t="s">
        <v>65</v>
      </c>
    </row>
    <row r="239" spans="13:13" x14ac:dyDescent="0.25">
      <c r="M239" t="s">
        <v>66</v>
      </c>
    </row>
    <row r="240" spans="13:13" x14ac:dyDescent="0.25">
      <c r="M240" t="s">
        <v>64</v>
      </c>
    </row>
    <row r="241" spans="13:13" x14ac:dyDescent="0.25">
      <c r="M241" t="s">
        <v>91</v>
      </c>
    </row>
    <row r="242" spans="13:13" x14ac:dyDescent="0.25">
      <c r="M242" t="s">
        <v>66</v>
      </c>
    </row>
    <row r="243" spans="13:13" x14ac:dyDescent="0.25">
      <c r="M243" t="s">
        <v>68</v>
      </c>
    </row>
    <row r="244" spans="13:13" x14ac:dyDescent="0.25">
      <c r="M244" t="s">
        <v>69</v>
      </c>
    </row>
    <row r="245" spans="13:13" x14ac:dyDescent="0.25">
      <c r="M245" t="s">
        <v>61</v>
      </c>
    </row>
    <row r="246" spans="13:13" x14ac:dyDescent="0.25">
      <c r="M246" t="s">
        <v>70</v>
      </c>
    </row>
    <row r="247" spans="13:13" x14ac:dyDescent="0.25">
      <c r="M247" t="s">
        <v>63</v>
      </c>
    </row>
    <row r="248" spans="13:13" x14ac:dyDescent="0.25">
      <c r="M248" t="s">
        <v>64</v>
      </c>
    </row>
    <row r="249" spans="13:13" x14ac:dyDescent="0.25">
      <c r="M249" t="s">
        <v>91</v>
      </c>
    </row>
    <row r="250" spans="13:13" x14ac:dyDescent="0.25">
      <c r="M250" t="s">
        <v>66</v>
      </c>
    </row>
    <row r="251" spans="13:13" x14ac:dyDescent="0.25">
      <c r="M251" t="s">
        <v>68</v>
      </c>
    </row>
    <row r="252" spans="13:13" x14ac:dyDescent="0.25">
      <c r="M252" t="s">
        <v>69</v>
      </c>
    </row>
    <row r="253" spans="13:13" x14ac:dyDescent="0.25">
      <c r="M253" t="s">
        <v>225</v>
      </c>
    </row>
    <row r="254" spans="13:13" x14ac:dyDescent="0.25">
      <c r="M254" t="s">
        <v>79</v>
      </c>
    </row>
    <row r="255" spans="13:13" x14ac:dyDescent="0.25">
      <c r="M255" t="s">
        <v>60</v>
      </c>
    </row>
    <row r="256" spans="13:13" x14ac:dyDescent="0.25">
      <c r="M256" t="s">
        <v>80</v>
      </c>
    </row>
    <row r="257" spans="13:13" x14ac:dyDescent="0.25">
      <c r="M257" t="s">
        <v>61</v>
      </c>
    </row>
    <row r="258" spans="13:13" x14ac:dyDescent="0.25">
      <c r="M258" t="s">
        <v>62</v>
      </c>
    </row>
    <row r="259" spans="13:13" x14ac:dyDescent="0.25">
      <c r="M259" t="s">
        <v>63</v>
      </c>
    </row>
    <row r="260" spans="13:13" x14ac:dyDescent="0.25">
      <c r="M260" t="s">
        <v>64</v>
      </c>
    </row>
    <row r="261" spans="13:13" x14ac:dyDescent="0.25">
      <c r="M261" t="s">
        <v>65</v>
      </c>
    </row>
    <row r="262" spans="13:13" x14ac:dyDescent="0.25">
      <c r="M262" t="s">
        <v>66</v>
      </c>
    </row>
    <row r="263" spans="13:13" x14ac:dyDescent="0.25">
      <c r="M263" t="s">
        <v>64</v>
      </c>
    </row>
    <row r="264" spans="13:13" x14ac:dyDescent="0.25">
      <c r="M264" t="s">
        <v>74</v>
      </c>
    </row>
    <row r="265" spans="13:13" x14ac:dyDescent="0.25">
      <c r="M265" t="s">
        <v>66</v>
      </c>
    </row>
    <row r="266" spans="13:13" x14ac:dyDescent="0.25">
      <c r="M266" t="s">
        <v>68</v>
      </c>
    </row>
    <row r="267" spans="13:13" x14ac:dyDescent="0.25">
      <c r="M267" t="s">
        <v>69</v>
      </c>
    </row>
    <row r="268" spans="13:13" x14ac:dyDescent="0.25">
      <c r="M268" t="s">
        <v>61</v>
      </c>
    </row>
    <row r="269" spans="13:13" x14ac:dyDescent="0.25">
      <c r="M269" t="s">
        <v>70</v>
      </c>
    </row>
    <row r="270" spans="13:13" x14ac:dyDescent="0.25">
      <c r="M270" t="s">
        <v>63</v>
      </c>
    </row>
    <row r="271" spans="13:13" x14ac:dyDescent="0.25">
      <c r="M271" t="s">
        <v>64</v>
      </c>
    </row>
    <row r="272" spans="13:13" x14ac:dyDescent="0.25">
      <c r="M272" t="s">
        <v>74</v>
      </c>
    </row>
    <row r="273" spans="13:13" x14ac:dyDescent="0.25">
      <c r="M273" t="s">
        <v>66</v>
      </c>
    </row>
    <row r="274" spans="13:13" x14ac:dyDescent="0.25">
      <c r="M274" t="s">
        <v>68</v>
      </c>
    </row>
    <row r="275" spans="13:13" x14ac:dyDescent="0.25">
      <c r="M275" t="s">
        <v>69</v>
      </c>
    </row>
    <row r="276" spans="13:13" x14ac:dyDescent="0.25">
      <c r="M276" t="s">
        <v>81</v>
      </c>
    </row>
    <row r="277" spans="13:13" x14ac:dyDescent="0.25">
      <c r="M277" t="s">
        <v>128</v>
      </c>
    </row>
    <row r="278" spans="13:13" x14ac:dyDescent="0.25">
      <c r="M278" t="s">
        <v>236</v>
      </c>
    </row>
    <row r="279" spans="13:13" x14ac:dyDescent="0.25">
      <c r="M279" t="s">
        <v>237</v>
      </c>
    </row>
    <row r="280" spans="13:13" x14ac:dyDescent="0.25">
      <c r="M280" t="s">
        <v>238</v>
      </c>
    </row>
    <row r="281" spans="13:13" x14ac:dyDescent="0.25">
      <c r="M281" t="s">
        <v>239</v>
      </c>
    </row>
    <row r="282" spans="13:13" x14ac:dyDescent="0.25">
      <c r="M282" t="s">
        <v>1</v>
      </c>
    </row>
    <row r="283" spans="13:13" x14ac:dyDescent="0.25">
      <c r="M283" t="s">
        <v>0</v>
      </c>
    </row>
    <row r="284" spans="13:13" x14ac:dyDescent="0.25">
      <c r="M284" t="s">
        <v>240</v>
      </c>
    </row>
    <row r="285" spans="13:13" x14ac:dyDescent="0.25">
      <c r="M285" t="s">
        <v>241</v>
      </c>
    </row>
    <row r="286" spans="13:13" x14ac:dyDescent="0.25">
      <c r="M286" t="s">
        <v>232</v>
      </c>
    </row>
    <row r="287" spans="13:13" x14ac:dyDescent="0.25">
      <c r="M287" t="s">
        <v>85</v>
      </c>
    </row>
    <row r="288" spans="13:13" x14ac:dyDescent="0.25">
      <c r="M288" t="s">
        <v>242</v>
      </c>
    </row>
    <row r="289" spans="13:13" x14ac:dyDescent="0.25">
      <c r="M289" t="s">
        <v>243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65E-FE64-4FB1-8F2E-AA80D1B0376E}">
  <dimension ref="A1:P274"/>
  <sheetViews>
    <sheetView workbookViewId="0">
      <selection activeCell="K18" sqref="K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1461</v>
      </c>
      <c r="B2">
        <v>2</v>
      </c>
      <c r="C2">
        <v>2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115</v>
      </c>
    </row>
    <row r="3" spans="1:16" x14ac:dyDescent="0.25">
      <c r="A3">
        <v>1462</v>
      </c>
      <c r="B3">
        <v>2</v>
      </c>
      <c r="C3">
        <v>2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61148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0.35010000000000002</v>
      </c>
      <c r="G3" s="2">
        <f xml:space="preserve"> F6/100</f>
        <v>0.13</v>
      </c>
      <c r="H3">
        <f xml:space="preserve"> AVERAGE(A2:A100)</f>
        <v>1461.939393939394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29084</v>
      </c>
      <c r="K3">
        <f xml:space="preserve"> 512 +16</f>
        <v>528</v>
      </c>
      <c r="M3" t="s">
        <v>34</v>
      </c>
    </row>
    <row r="4" spans="1:16" x14ac:dyDescent="0.25">
      <c r="A4">
        <v>1461</v>
      </c>
      <c r="B4">
        <v>2</v>
      </c>
      <c r="C4">
        <v>2</v>
      </c>
      <c r="M4" t="s">
        <v>2</v>
      </c>
    </row>
    <row r="5" spans="1:16" ht="20.25" thickBot="1" x14ac:dyDescent="0.35">
      <c r="A5">
        <v>1463</v>
      </c>
      <c r="B5">
        <v>2</v>
      </c>
      <c r="C5">
        <v>2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1463</v>
      </c>
      <c r="B6">
        <v>2</v>
      </c>
      <c r="C6">
        <v>2</v>
      </c>
      <c r="E6" t="s">
        <v>7</v>
      </c>
      <c r="F6">
        <f xml:space="preserve"> COUNTIF(B:B,1)</f>
        <v>13</v>
      </c>
      <c r="M6" t="s">
        <v>4</v>
      </c>
    </row>
    <row r="7" spans="1:16" x14ac:dyDescent="0.25">
      <c r="A7">
        <v>1461</v>
      </c>
      <c r="B7">
        <v>2</v>
      </c>
      <c r="C7">
        <v>2</v>
      </c>
      <c r="E7" t="s">
        <v>6</v>
      </c>
      <c r="F7">
        <f xml:space="preserve"> COUNTIF(B:B,2)</f>
        <v>87</v>
      </c>
      <c r="M7" t="s">
        <v>214</v>
      </c>
    </row>
    <row r="8" spans="1:16" x14ac:dyDescent="0.25">
      <c r="A8">
        <v>1462</v>
      </c>
      <c r="B8">
        <v>2</v>
      </c>
      <c r="C8">
        <v>2</v>
      </c>
      <c r="E8" t="s">
        <v>82</v>
      </c>
      <c r="F8">
        <f xml:space="preserve"> B103</f>
        <v>1462</v>
      </c>
      <c r="M8" t="s">
        <v>5</v>
      </c>
    </row>
    <row r="9" spans="1:16" x14ac:dyDescent="0.25">
      <c r="A9">
        <v>1462</v>
      </c>
      <c r="B9">
        <v>2</v>
      </c>
      <c r="C9">
        <v>2</v>
      </c>
      <c r="E9" t="s">
        <v>83</v>
      </c>
      <c r="F9">
        <f t="shared" ref="F9:F10" si="0" xml:space="preserve"> B104</f>
        <v>1461</v>
      </c>
      <c r="M9" t="s">
        <v>134</v>
      </c>
    </row>
    <row r="10" spans="1:16" x14ac:dyDescent="0.25">
      <c r="A10">
        <v>1463</v>
      </c>
      <c r="B10">
        <v>2</v>
      </c>
      <c r="C10">
        <v>2</v>
      </c>
      <c r="E10" t="s">
        <v>84</v>
      </c>
      <c r="F10">
        <f t="shared" si="0"/>
        <v>1463</v>
      </c>
      <c r="M10" t="s">
        <v>5</v>
      </c>
    </row>
    <row r="11" spans="1:16" x14ac:dyDescent="0.25">
      <c r="A11">
        <v>1463</v>
      </c>
      <c r="B11">
        <v>2</v>
      </c>
      <c r="C11">
        <v>2</v>
      </c>
      <c r="M11" t="s">
        <v>215</v>
      </c>
    </row>
    <row r="12" spans="1:16" x14ac:dyDescent="0.25">
      <c r="A12">
        <v>1462</v>
      </c>
      <c r="B12">
        <v>2</v>
      </c>
      <c r="C12">
        <v>2</v>
      </c>
      <c r="M12" t="s">
        <v>5</v>
      </c>
    </row>
    <row r="13" spans="1:16" x14ac:dyDescent="0.25">
      <c r="A13">
        <v>1461</v>
      </c>
      <c r="B13">
        <v>2</v>
      </c>
      <c r="C13">
        <v>2</v>
      </c>
      <c r="M13" t="s">
        <v>216</v>
      </c>
    </row>
    <row r="14" spans="1:16" x14ac:dyDescent="0.25">
      <c r="A14">
        <v>1462</v>
      </c>
      <c r="B14">
        <v>2</v>
      </c>
      <c r="C14">
        <v>2</v>
      </c>
      <c r="M14" t="s">
        <v>5</v>
      </c>
    </row>
    <row r="15" spans="1:16" x14ac:dyDescent="0.25">
      <c r="A15">
        <v>1463</v>
      </c>
      <c r="B15">
        <v>2</v>
      </c>
      <c r="C15">
        <v>2</v>
      </c>
      <c r="M15" t="s">
        <v>217</v>
      </c>
    </row>
    <row r="16" spans="1:16" x14ac:dyDescent="0.25">
      <c r="A16">
        <v>1462</v>
      </c>
      <c r="B16">
        <v>2</v>
      </c>
      <c r="C16">
        <v>2</v>
      </c>
      <c r="M16" t="s">
        <v>5</v>
      </c>
    </row>
    <row r="17" spans="1:13" x14ac:dyDescent="0.25">
      <c r="A17">
        <v>1461</v>
      </c>
      <c r="B17">
        <v>2</v>
      </c>
      <c r="C17">
        <v>2</v>
      </c>
      <c r="M17" t="s">
        <v>4</v>
      </c>
    </row>
    <row r="18" spans="1:13" x14ac:dyDescent="0.25">
      <c r="A18">
        <v>1462</v>
      </c>
      <c r="B18">
        <v>2</v>
      </c>
      <c r="C18">
        <v>2</v>
      </c>
      <c r="M18" t="s">
        <v>116</v>
      </c>
    </row>
    <row r="19" spans="1:13" x14ac:dyDescent="0.25">
      <c r="A19">
        <v>1462</v>
      </c>
      <c r="B19">
        <v>1</v>
      </c>
      <c r="C19">
        <v>2</v>
      </c>
      <c r="M19" t="s">
        <v>117</v>
      </c>
    </row>
    <row r="20" spans="1:13" x14ac:dyDescent="0.25">
      <c r="A20">
        <v>1463</v>
      </c>
      <c r="B20">
        <v>2</v>
      </c>
      <c r="C20">
        <v>2</v>
      </c>
      <c r="M20" t="s">
        <v>3</v>
      </c>
    </row>
    <row r="21" spans="1:13" x14ac:dyDescent="0.25">
      <c r="A21">
        <v>1463</v>
      </c>
      <c r="B21">
        <v>2</v>
      </c>
      <c r="C21">
        <v>2</v>
      </c>
      <c r="M21" t="s">
        <v>2</v>
      </c>
    </row>
    <row r="22" spans="1:13" x14ac:dyDescent="0.25">
      <c r="A22">
        <v>1461</v>
      </c>
      <c r="B22">
        <v>2</v>
      </c>
      <c r="C22">
        <v>2</v>
      </c>
      <c r="M22" t="s">
        <v>35</v>
      </c>
    </row>
    <row r="23" spans="1:13" x14ac:dyDescent="0.25">
      <c r="A23">
        <v>1461</v>
      </c>
      <c r="B23">
        <v>1</v>
      </c>
      <c r="C23">
        <v>2</v>
      </c>
      <c r="M23" t="s">
        <v>218</v>
      </c>
    </row>
    <row r="24" spans="1:13" x14ac:dyDescent="0.25">
      <c r="A24">
        <v>1462</v>
      </c>
      <c r="B24">
        <v>2</v>
      </c>
      <c r="C24">
        <v>2</v>
      </c>
      <c r="M24" t="s">
        <v>36</v>
      </c>
    </row>
    <row r="25" spans="1:13" x14ac:dyDescent="0.25">
      <c r="A25">
        <v>1462</v>
      </c>
      <c r="B25">
        <v>2</v>
      </c>
      <c r="C25">
        <v>2</v>
      </c>
      <c r="M25" t="s">
        <v>37</v>
      </c>
    </row>
    <row r="26" spans="1:13" x14ac:dyDescent="0.25">
      <c r="A26">
        <v>1463</v>
      </c>
      <c r="B26">
        <v>2</v>
      </c>
      <c r="C26">
        <v>2</v>
      </c>
      <c r="M26" t="s">
        <v>38</v>
      </c>
    </row>
    <row r="27" spans="1:13" x14ac:dyDescent="0.25">
      <c r="A27">
        <v>1462</v>
      </c>
      <c r="B27">
        <v>2</v>
      </c>
      <c r="C27">
        <v>2</v>
      </c>
      <c r="M27" t="s">
        <v>39</v>
      </c>
    </row>
    <row r="28" spans="1:13" x14ac:dyDescent="0.25">
      <c r="A28">
        <v>1461</v>
      </c>
      <c r="B28">
        <v>1</v>
      </c>
      <c r="C28">
        <v>2</v>
      </c>
      <c r="M28" t="s">
        <v>40</v>
      </c>
    </row>
    <row r="29" spans="1:13" x14ac:dyDescent="0.25">
      <c r="A29">
        <v>1462</v>
      </c>
      <c r="B29">
        <v>1</v>
      </c>
      <c r="C29">
        <v>2</v>
      </c>
      <c r="M29" t="s">
        <v>41</v>
      </c>
    </row>
    <row r="30" spans="1:13" x14ac:dyDescent="0.25">
      <c r="A30">
        <v>1462</v>
      </c>
      <c r="B30">
        <v>2</v>
      </c>
      <c r="C30">
        <v>2</v>
      </c>
      <c r="M30" t="s">
        <v>42</v>
      </c>
    </row>
    <row r="31" spans="1:13" x14ac:dyDescent="0.25">
      <c r="A31">
        <v>1463</v>
      </c>
      <c r="B31">
        <v>2</v>
      </c>
      <c r="C31">
        <v>2</v>
      </c>
      <c r="M31" t="s">
        <v>43</v>
      </c>
    </row>
    <row r="32" spans="1:13" x14ac:dyDescent="0.25">
      <c r="A32">
        <v>1461</v>
      </c>
      <c r="B32">
        <v>1</v>
      </c>
      <c r="C32">
        <v>2</v>
      </c>
      <c r="M32" t="s">
        <v>44</v>
      </c>
    </row>
    <row r="33" spans="1:13" x14ac:dyDescent="0.25">
      <c r="A33">
        <v>1461</v>
      </c>
      <c r="B33">
        <v>1</v>
      </c>
      <c r="C33">
        <v>2</v>
      </c>
      <c r="M33" t="s">
        <v>45</v>
      </c>
    </row>
    <row r="34" spans="1:13" x14ac:dyDescent="0.25">
      <c r="A34">
        <v>1462</v>
      </c>
      <c r="B34">
        <v>2</v>
      </c>
      <c r="C34">
        <v>2</v>
      </c>
      <c r="M34" t="s">
        <v>46</v>
      </c>
    </row>
    <row r="35" spans="1:13" x14ac:dyDescent="0.25">
      <c r="A35">
        <v>1463</v>
      </c>
      <c r="B35">
        <v>1</v>
      </c>
      <c r="C35">
        <v>2</v>
      </c>
      <c r="M35" t="s">
        <v>47</v>
      </c>
    </row>
    <row r="36" spans="1:13" x14ac:dyDescent="0.25">
      <c r="A36">
        <v>1463</v>
      </c>
      <c r="B36">
        <v>2</v>
      </c>
      <c r="C36">
        <v>2</v>
      </c>
      <c r="M36" t="s">
        <v>48</v>
      </c>
    </row>
    <row r="37" spans="1:13" x14ac:dyDescent="0.25">
      <c r="A37">
        <v>1462</v>
      </c>
      <c r="B37">
        <v>1</v>
      </c>
      <c r="C37">
        <v>2</v>
      </c>
      <c r="M37" t="s">
        <v>118</v>
      </c>
    </row>
    <row r="38" spans="1:13" x14ac:dyDescent="0.25">
      <c r="A38">
        <v>1461</v>
      </c>
      <c r="B38">
        <v>2</v>
      </c>
      <c r="C38">
        <v>2</v>
      </c>
      <c r="M38" t="s">
        <v>49</v>
      </c>
    </row>
    <row r="39" spans="1:13" x14ac:dyDescent="0.25">
      <c r="A39">
        <v>1461</v>
      </c>
      <c r="B39">
        <v>2</v>
      </c>
      <c r="C39">
        <v>2</v>
      </c>
      <c r="M39" t="s">
        <v>50</v>
      </c>
    </row>
    <row r="40" spans="1:13" x14ac:dyDescent="0.25">
      <c r="A40">
        <v>1463</v>
      </c>
      <c r="B40">
        <v>2</v>
      </c>
      <c r="C40">
        <v>2</v>
      </c>
      <c r="M40" t="s">
        <v>51</v>
      </c>
    </row>
    <row r="41" spans="1:13" x14ac:dyDescent="0.25">
      <c r="A41">
        <v>1462</v>
      </c>
      <c r="B41">
        <v>2</v>
      </c>
      <c r="C41">
        <v>2</v>
      </c>
      <c r="M41" t="s">
        <v>52</v>
      </c>
    </row>
    <row r="42" spans="1:13" x14ac:dyDescent="0.25">
      <c r="A42">
        <v>1463</v>
      </c>
      <c r="B42">
        <v>2</v>
      </c>
      <c r="C42">
        <v>2</v>
      </c>
      <c r="M42" t="s">
        <v>53</v>
      </c>
    </row>
    <row r="43" spans="1:13" x14ac:dyDescent="0.25">
      <c r="A43">
        <v>1461</v>
      </c>
      <c r="B43">
        <v>1</v>
      </c>
      <c r="C43">
        <v>2</v>
      </c>
      <c r="M43" t="s">
        <v>54</v>
      </c>
    </row>
    <row r="44" spans="1:13" x14ac:dyDescent="0.25">
      <c r="A44">
        <v>1462</v>
      </c>
      <c r="B44">
        <v>2</v>
      </c>
      <c r="C44">
        <v>2</v>
      </c>
      <c r="M44" t="s">
        <v>55</v>
      </c>
    </row>
    <row r="45" spans="1:13" x14ac:dyDescent="0.25">
      <c r="A45">
        <v>1462</v>
      </c>
      <c r="B45">
        <v>1</v>
      </c>
      <c r="C45">
        <v>2</v>
      </c>
      <c r="M45" t="s">
        <v>56</v>
      </c>
    </row>
    <row r="46" spans="1:13" x14ac:dyDescent="0.25">
      <c r="A46">
        <v>1462</v>
      </c>
      <c r="B46">
        <v>2</v>
      </c>
      <c r="C46">
        <v>2</v>
      </c>
      <c r="M46" t="s">
        <v>57</v>
      </c>
    </row>
    <row r="47" spans="1:13" x14ac:dyDescent="0.25">
      <c r="A47">
        <v>1463</v>
      </c>
      <c r="B47">
        <v>2</v>
      </c>
      <c r="C47">
        <v>2</v>
      </c>
      <c r="M47" t="s">
        <v>119</v>
      </c>
    </row>
    <row r="48" spans="1:13" x14ac:dyDescent="0.25">
      <c r="A48">
        <v>1461</v>
      </c>
      <c r="B48">
        <v>1</v>
      </c>
      <c r="C48">
        <v>2</v>
      </c>
      <c r="M48" t="s">
        <v>58</v>
      </c>
    </row>
    <row r="49" spans="1:13" x14ac:dyDescent="0.25">
      <c r="A49">
        <v>1461</v>
      </c>
      <c r="B49">
        <v>2</v>
      </c>
      <c r="C49">
        <v>2</v>
      </c>
      <c r="M49" t="s">
        <v>59</v>
      </c>
    </row>
    <row r="50" spans="1:13" x14ac:dyDescent="0.25">
      <c r="A50">
        <v>1463</v>
      </c>
      <c r="B50">
        <v>2</v>
      </c>
      <c r="C50">
        <v>2</v>
      </c>
      <c r="M50" t="s">
        <v>146</v>
      </c>
    </row>
    <row r="51" spans="1:13" x14ac:dyDescent="0.25">
      <c r="A51">
        <v>1462</v>
      </c>
      <c r="B51">
        <v>2</v>
      </c>
      <c r="C51">
        <v>2</v>
      </c>
      <c r="M51" t="s">
        <v>98</v>
      </c>
    </row>
    <row r="52" spans="1:13" x14ac:dyDescent="0.25">
      <c r="A52">
        <v>1463</v>
      </c>
      <c r="B52">
        <v>2</v>
      </c>
      <c r="C52">
        <v>2</v>
      </c>
      <c r="M52" t="s">
        <v>60</v>
      </c>
    </row>
    <row r="53" spans="1:13" x14ac:dyDescent="0.25">
      <c r="A53">
        <v>1461</v>
      </c>
      <c r="B53">
        <v>2</v>
      </c>
      <c r="C53">
        <v>2</v>
      </c>
      <c r="M53" t="s">
        <v>99</v>
      </c>
    </row>
    <row r="54" spans="1:13" x14ac:dyDescent="0.25">
      <c r="A54">
        <v>1462</v>
      </c>
      <c r="B54">
        <v>2</v>
      </c>
      <c r="C54">
        <v>2</v>
      </c>
      <c r="M54" t="s">
        <v>61</v>
      </c>
    </row>
    <row r="55" spans="1:13" x14ac:dyDescent="0.25">
      <c r="A55">
        <v>1461</v>
      </c>
      <c r="B55">
        <v>1</v>
      </c>
      <c r="C55">
        <v>4</v>
      </c>
      <c r="M55" t="s">
        <v>62</v>
      </c>
    </row>
    <row r="56" spans="1:13" x14ac:dyDescent="0.25">
      <c r="A56">
        <v>1463</v>
      </c>
      <c r="B56">
        <v>2</v>
      </c>
      <c r="C56">
        <v>2</v>
      </c>
      <c r="M56" t="s">
        <v>63</v>
      </c>
    </row>
    <row r="57" spans="1:13" x14ac:dyDescent="0.25">
      <c r="A57">
        <v>1463</v>
      </c>
      <c r="B57">
        <v>2</v>
      </c>
      <c r="C57">
        <v>2</v>
      </c>
      <c r="M57" t="s">
        <v>64</v>
      </c>
    </row>
    <row r="58" spans="1:13" x14ac:dyDescent="0.25">
      <c r="A58">
        <v>1461</v>
      </c>
      <c r="B58">
        <v>2</v>
      </c>
      <c r="C58">
        <v>7</v>
      </c>
      <c r="M58" t="s">
        <v>65</v>
      </c>
    </row>
    <row r="59" spans="1:13" x14ac:dyDescent="0.25">
      <c r="A59">
        <v>1462</v>
      </c>
      <c r="B59">
        <v>2</v>
      </c>
      <c r="C59">
        <v>2</v>
      </c>
      <c r="M59" t="s">
        <v>66</v>
      </c>
    </row>
    <row r="60" spans="1:13" x14ac:dyDescent="0.25">
      <c r="A60">
        <v>1462</v>
      </c>
      <c r="B60">
        <v>2</v>
      </c>
      <c r="C60">
        <v>2</v>
      </c>
      <c r="M60" t="s">
        <v>64</v>
      </c>
    </row>
    <row r="61" spans="1:13" x14ac:dyDescent="0.25">
      <c r="A61">
        <v>1462</v>
      </c>
      <c r="B61">
        <v>2</v>
      </c>
      <c r="C61">
        <v>8</v>
      </c>
      <c r="M61" t="s">
        <v>67</v>
      </c>
    </row>
    <row r="62" spans="1:13" x14ac:dyDescent="0.25">
      <c r="A62">
        <v>1463</v>
      </c>
      <c r="B62">
        <v>2</v>
      </c>
      <c r="C62">
        <v>2</v>
      </c>
      <c r="M62" t="s">
        <v>66</v>
      </c>
    </row>
    <row r="63" spans="1:13" x14ac:dyDescent="0.25">
      <c r="A63">
        <v>1462</v>
      </c>
      <c r="B63">
        <v>2</v>
      </c>
      <c r="C63">
        <v>2</v>
      </c>
      <c r="M63" t="s">
        <v>68</v>
      </c>
    </row>
    <row r="64" spans="1:13" x14ac:dyDescent="0.25">
      <c r="A64">
        <v>1461</v>
      </c>
      <c r="B64">
        <v>2</v>
      </c>
      <c r="C64">
        <v>8</v>
      </c>
      <c r="M64" t="s">
        <v>69</v>
      </c>
    </row>
    <row r="65" spans="1:13" x14ac:dyDescent="0.25">
      <c r="A65">
        <v>1460</v>
      </c>
      <c r="B65">
        <v>1</v>
      </c>
      <c r="C65">
        <v>4</v>
      </c>
      <c r="M65" t="s">
        <v>61</v>
      </c>
    </row>
    <row r="66" spans="1:13" x14ac:dyDescent="0.25">
      <c r="A66">
        <v>1462</v>
      </c>
      <c r="B66">
        <v>2</v>
      </c>
      <c r="C66">
        <v>8</v>
      </c>
      <c r="M66" t="s">
        <v>70</v>
      </c>
    </row>
    <row r="67" spans="1:13" x14ac:dyDescent="0.25">
      <c r="A67">
        <v>1462</v>
      </c>
      <c r="B67">
        <v>2</v>
      </c>
      <c r="C67">
        <v>7</v>
      </c>
      <c r="M67" t="s">
        <v>63</v>
      </c>
    </row>
    <row r="68" spans="1:13" x14ac:dyDescent="0.25">
      <c r="A68">
        <v>1462</v>
      </c>
      <c r="B68">
        <v>2</v>
      </c>
      <c r="C68">
        <v>2</v>
      </c>
      <c r="M68" t="s">
        <v>64</v>
      </c>
    </row>
    <row r="69" spans="1:13" x14ac:dyDescent="0.25">
      <c r="A69">
        <v>1461</v>
      </c>
      <c r="B69">
        <v>2</v>
      </c>
      <c r="C69">
        <v>2</v>
      </c>
      <c r="M69" t="s">
        <v>67</v>
      </c>
    </row>
    <row r="70" spans="1:13" x14ac:dyDescent="0.25">
      <c r="A70">
        <v>1462</v>
      </c>
      <c r="B70">
        <v>2</v>
      </c>
      <c r="C70">
        <v>2</v>
      </c>
      <c r="M70" t="s">
        <v>66</v>
      </c>
    </row>
    <row r="71" spans="1:13" x14ac:dyDescent="0.25">
      <c r="A71">
        <v>1463</v>
      </c>
      <c r="B71">
        <v>2</v>
      </c>
      <c r="C71">
        <v>2</v>
      </c>
      <c r="M71" t="s">
        <v>64</v>
      </c>
    </row>
    <row r="72" spans="1:13" x14ac:dyDescent="0.25">
      <c r="A72">
        <v>1462</v>
      </c>
      <c r="B72">
        <v>2</v>
      </c>
      <c r="C72">
        <v>2</v>
      </c>
      <c r="M72" t="s">
        <v>91</v>
      </c>
    </row>
    <row r="73" spans="1:13" x14ac:dyDescent="0.25">
      <c r="A73">
        <v>1461</v>
      </c>
      <c r="B73">
        <v>2</v>
      </c>
      <c r="C73">
        <v>2</v>
      </c>
      <c r="M73" t="s">
        <v>66</v>
      </c>
    </row>
    <row r="74" spans="1:13" x14ac:dyDescent="0.25">
      <c r="A74">
        <v>1462</v>
      </c>
      <c r="B74">
        <v>2</v>
      </c>
      <c r="C74">
        <v>2</v>
      </c>
      <c r="M74" t="s">
        <v>68</v>
      </c>
    </row>
    <row r="75" spans="1:13" x14ac:dyDescent="0.25">
      <c r="A75">
        <v>1462</v>
      </c>
      <c r="B75">
        <v>2</v>
      </c>
      <c r="C75">
        <v>2</v>
      </c>
      <c r="M75" t="s">
        <v>69</v>
      </c>
    </row>
    <row r="76" spans="1:13" x14ac:dyDescent="0.25">
      <c r="A76">
        <v>1463</v>
      </c>
      <c r="B76">
        <v>2</v>
      </c>
      <c r="C76">
        <v>2</v>
      </c>
      <c r="M76" t="s">
        <v>219</v>
      </c>
    </row>
    <row r="77" spans="1:13" x14ac:dyDescent="0.25">
      <c r="A77">
        <v>1462</v>
      </c>
      <c r="B77">
        <v>2</v>
      </c>
      <c r="C77">
        <v>2</v>
      </c>
      <c r="M77" t="s">
        <v>89</v>
      </c>
    </row>
    <row r="78" spans="1:13" x14ac:dyDescent="0.25">
      <c r="A78">
        <v>1462</v>
      </c>
      <c r="B78">
        <v>2</v>
      </c>
      <c r="C78">
        <v>2</v>
      </c>
      <c r="M78" t="s">
        <v>60</v>
      </c>
    </row>
    <row r="79" spans="1:13" x14ac:dyDescent="0.25">
      <c r="A79">
        <v>1461</v>
      </c>
      <c r="B79">
        <v>2</v>
      </c>
      <c r="C79">
        <v>2</v>
      </c>
      <c r="M79" t="s">
        <v>90</v>
      </c>
    </row>
    <row r="80" spans="1:13" x14ac:dyDescent="0.25">
      <c r="A80">
        <v>1461</v>
      </c>
      <c r="B80">
        <v>2</v>
      </c>
      <c r="C80">
        <v>8</v>
      </c>
      <c r="M80" t="s">
        <v>61</v>
      </c>
    </row>
    <row r="81" spans="1:13" x14ac:dyDescent="0.25">
      <c r="A81">
        <v>1463</v>
      </c>
      <c r="B81">
        <v>2</v>
      </c>
      <c r="C81">
        <v>8</v>
      </c>
      <c r="M81" t="s">
        <v>62</v>
      </c>
    </row>
    <row r="82" spans="1:13" x14ac:dyDescent="0.25">
      <c r="A82">
        <v>1463</v>
      </c>
      <c r="B82">
        <v>2</v>
      </c>
      <c r="C82">
        <v>2</v>
      </c>
      <c r="M82" t="s">
        <v>63</v>
      </c>
    </row>
    <row r="83" spans="1:13" x14ac:dyDescent="0.25">
      <c r="A83">
        <v>1462</v>
      </c>
      <c r="B83">
        <v>2</v>
      </c>
      <c r="C83">
        <v>2</v>
      </c>
      <c r="M83" t="s">
        <v>64</v>
      </c>
    </row>
    <row r="84" spans="1:13" x14ac:dyDescent="0.25">
      <c r="A84">
        <v>1461</v>
      </c>
      <c r="B84">
        <v>2</v>
      </c>
      <c r="C84">
        <v>2</v>
      </c>
      <c r="M84" t="s">
        <v>65</v>
      </c>
    </row>
    <row r="85" spans="1:13" x14ac:dyDescent="0.25">
      <c r="A85">
        <v>1462</v>
      </c>
      <c r="B85">
        <v>2</v>
      </c>
      <c r="C85">
        <v>8</v>
      </c>
      <c r="M85" t="s">
        <v>66</v>
      </c>
    </row>
    <row r="86" spans="1:13" x14ac:dyDescent="0.25">
      <c r="A86">
        <v>1462</v>
      </c>
      <c r="B86">
        <v>2</v>
      </c>
      <c r="C86">
        <v>6</v>
      </c>
      <c r="M86" t="s">
        <v>64</v>
      </c>
    </row>
    <row r="87" spans="1:13" x14ac:dyDescent="0.25">
      <c r="A87">
        <v>1463</v>
      </c>
      <c r="B87">
        <v>2</v>
      </c>
      <c r="C87">
        <v>2</v>
      </c>
      <c r="M87" t="s">
        <v>91</v>
      </c>
    </row>
    <row r="88" spans="1:13" x14ac:dyDescent="0.25">
      <c r="A88">
        <v>1461</v>
      </c>
      <c r="B88">
        <v>2</v>
      </c>
      <c r="C88">
        <v>8</v>
      </c>
      <c r="M88" t="s">
        <v>66</v>
      </c>
    </row>
    <row r="89" spans="1:13" x14ac:dyDescent="0.25">
      <c r="A89">
        <v>1461</v>
      </c>
      <c r="B89">
        <v>2</v>
      </c>
      <c r="C89">
        <v>2</v>
      </c>
      <c r="M89" t="s">
        <v>68</v>
      </c>
    </row>
    <row r="90" spans="1:13" x14ac:dyDescent="0.25">
      <c r="A90">
        <v>1461</v>
      </c>
      <c r="B90">
        <v>2</v>
      </c>
      <c r="C90">
        <v>8</v>
      </c>
      <c r="M90" t="s">
        <v>69</v>
      </c>
    </row>
    <row r="91" spans="1:13" x14ac:dyDescent="0.25">
      <c r="A91">
        <v>1463</v>
      </c>
      <c r="B91">
        <v>2</v>
      </c>
      <c r="C91">
        <v>2</v>
      </c>
      <c r="M91" t="s">
        <v>61</v>
      </c>
    </row>
    <row r="92" spans="1:13" x14ac:dyDescent="0.25">
      <c r="A92">
        <v>1463</v>
      </c>
      <c r="B92">
        <v>2</v>
      </c>
      <c r="C92">
        <v>2</v>
      </c>
      <c r="M92" t="s">
        <v>70</v>
      </c>
    </row>
    <row r="93" spans="1:13" x14ac:dyDescent="0.25">
      <c r="A93">
        <v>1461</v>
      </c>
      <c r="B93">
        <v>2</v>
      </c>
      <c r="C93">
        <v>2</v>
      </c>
      <c r="M93" t="s">
        <v>63</v>
      </c>
    </row>
    <row r="94" spans="1:13" x14ac:dyDescent="0.25">
      <c r="A94">
        <v>1461</v>
      </c>
      <c r="B94">
        <v>2</v>
      </c>
      <c r="C94">
        <v>2</v>
      </c>
      <c r="M94" t="s">
        <v>64</v>
      </c>
    </row>
    <row r="95" spans="1:13" x14ac:dyDescent="0.25">
      <c r="A95">
        <v>1462</v>
      </c>
      <c r="B95">
        <v>2</v>
      </c>
      <c r="C95">
        <v>2</v>
      </c>
      <c r="M95" t="s">
        <v>91</v>
      </c>
    </row>
    <row r="96" spans="1:13" x14ac:dyDescent="0.25">
      <c r="A96">
        <v>1462</v>
      </c>
      <c r="B96">
        <v>2</v>
      </c>
      <c r="C96">
        <v>2</v>
      </c>
      <c r="M96" t="s">
        <v>66</v>
      </c>
    </row>
    <row r="97" spans="1:13" x14ac:dyDescent="0.25">
      <c r="A97">
        <v>1462</v>
      </c>
      <c r="B97">
        <v>2</v>
      </c>
      <c r="C97">
        <v>8</v>
      </c>
      <c r="M97" t="s">
        <v>64</v>
      </c>
    </row>
    <row r="98" spans="1:13" x14ac:dyDescent="0.25">
      <c r="A98">
        <v>1462</v>
      </c>
      <c r="B98">
        <v>2</v>
      </c>
      <c r="C98">
        <v>2</v>
      </c>
      <c r="M98" t="s">
        <v>71</v>
      </c>
    </row>
    <row r="99" spans="1:13" x14ac:dyDescent="0.25">
      <c r="A99">
        <v>1461</v>
      </c>
      <c r="B99">
        <v>2</v>
      </c>
      <c r="C99">
        <v>8</v>
      </c>
      <c r="M99" t="s">
        <v>66</v>
      </c>
    </row>
    <row r="100" spans="1:13" x14ac:dyDescent="0.25">
      <c r="A100">
        <v>1462</v>
      </c>
      <c r="B100">
        <v>2</v>
      </c>
      <c r="C100">
        <v>2</v>
      </c>
      <c r="M100" t="s">
        <v>68</v>
      </c>
    </row>
    <row r="101" spans="1:13" x14ac:dyDescent="0.25">
      <c r="A101">
        <v>1462</v>
      </c>
      <c r="B101">
        <v>2</v>
      </c>
      <c r="C101">
        <v>2</v>
      </c>
      <c r="M101" t="s">
        <v>69</v>
      </c>
    </row>
    <row r="102" spans="1:13" x14ac:dyDescent="0.25">
      <c r="A102" t="s">
        <v>104</v>
      </c>
      <c r="B102">
        <v>13</v>
      </c>
      <c r="C102" t="s">
        <v>105</v>
      </c>
      <c r="D102">
        <v>100</v>
      </c>
      <c r="M102" t="s">
        <v>220</v>
      </c>
    </row>
    <row r="103" spans="1:13" x14ac:dyDescent="0.25">
      <c r="A103" t="s">
        <v>106</v>
      </c>
      <c r="B103">
        <v>1462</v>
      </c>
      <c r="C103" t="s">
        <v>86</v>
      </c>
      <c r="M103" t="s">
        <v>72</v>
      </c>
    </row>
    <row r="104" spans="1:13" x14ac:dyDescent="0.25">
      <c r="A104" t="s">
        <v>107</v>
      </c>
      <c r="B104">
        <v>1461</v>
      </c>
      <c r="C104" t="s">
        <v>86</v>
      </c>
      <c r="M104" t="s">
        <v>60</v>
      </c>
    </row>
    <row r="105" spans="1:13" x14ac:dyDescent="0.25">
      <c r="A105" t="s">
        <v>108</v>
      </c>
      <c r="B105">
        <v>1463</v>
      </c>
      <c r="C105" t="s">
        <v>86</v>
      </c>
      <c r="M105" t="s">
        <v>73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71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71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221</v>
      </c>
    </row>
    <row r="129" spans="13:13" x14ac:dyDescent="0.25">
      <c r="M129" t="s">
        <v>120</v>
      </c>
    </row>
    <row r="130" spans="13:13" x14ac:dyDescent="0.25">
      <c r="M130" t="s">
        <v>60</v>
      </c>
    </row>
    <row r="131" spans="13:13" x14ac:dyDescent="0.25">
      <c r="M131" t="s">
        <v>121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91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91</v>
      </c>
    </row>
    <row r="148" spans="13:13" x14ac:dyDescent="0.25">
      <c r="M148" t="s">
        <v>66</v>
      </c>
    </row>
    <row r="149" spans="13:13" x14ac:dyDescent="0.25">
      <c r="M149" t="s">
        <v>64</v>
      </c>
    </row>
    <row r="150" spans="13:13" x14ac:dyDescent="0.25">
      <c r="M150" t="s">
        <v>91</v>
      </c>
    </row>
    <row r="151" spans="13:13" x14ac:dyDescent="0.25">
      <c r="M151" t="s">
        <v>66</v>
      </c>
    </row>
    <row r="152" spans="13:13" x14ac:dyDescent="0.25">
      <c r="M152" t="s">
        <v>68</v>
      </c>
    </row>
    <row r="153" spans="13:13" x14ac:dyDescent="0.25">
      <c r="M153" t="s">
        <v>69</v>
      </c>
    </row>
    <row r="154" spans="13:13" x14ac:dyDescent="0.25">
      <c r="M154" t="s">
        <v>222</v>
      </c>
    </row>
    <row r="155" spans="13:13" x14ac:dyDescent="0.25">
      <c r="M155" t="s">
        <v>75</v>
      </c>
    </row>
    <row r="156" spans="13:13" x14ac:dyDescent="0.25">
      <c r="M156" t="s">
        <v>60</v>
      </c>
    </row>
    <row r="157" spans="13:13" x14ac:dyDescent="0.25">
      <c r="M157" t="s">
        <v>76</v>
      </c>
    </row>
    <row r="158" spans="13:13" x14ac:dyDescent="0.25">
      <c r="M158" t="s">
        <v>61</v>
      </c>
    </row>
    <row r="159" spans="13:13" x14ac:dyDescent="0.25">
      <c r="M159" t="s">
        <v>62</v>
      </c>
    </row>
    <row r="160" spans="13:13" x14ac:dyDescent="0.25">
      <c r="M160" t="s">
        <v>63</v>
      </c>
    </row>
    <row r="161" spans="13:13" x14ac:dyDescent="0.25">
      <c r="M161" t="s">
        <v>64</v>
      </c>
    </row>
    <row r="162" spans="13:13" x14ac:dyDescent="0.25">
      <c r="M162" t="s">
        <v>65</v>
      </c>
    </row>
    <row r="163" spans="13:13" x14ac:dyDescent="0.25">
      <c r="M163" t="s">
        <v>66</v>
      </c>
    </row>
    <row r="164" spans="13:13" x14ac:dyDescent="0.25">
      <c r="M164" t="s">
        <v>64</v>
      </c>
    </row>
    <row r="165" spans="13:13" x14ac:dyDescent="0.25">
      <c r="M165" t="s">
        <v>71</v>
      </c>
    </row>
    <row r="166" spans="13:13" x14ac:dyDescent="0.25">
      <c r="M166" t="s">
        <v>66</v>
      </c>
    </row>
    <row r="167" spans="13:13" x14ac:dyDescent="0.25">
      <c r="M167" t="s">
        <v>68</v>
      </c>
    </row>
    <row r="168" spans="13:13" x14ac:dyDescent="0.25">
      <c r="M168" t="s">
        <v>69</v>
      </c>
    </row>
    <row r="169" spans="13:13" x14ac:dyDescent="0.25">
      <c r="M169" t="s">
        <v>61</v>
      </c>
    </row>
    <row r="170" spans="13:13" x14ac:dyDescent="0.25">
      <c r="M170" t="s">
        <v>70</v>
      </c>
    </row>
    <row r="171" spans="13:13" x14ac:dyDescent="0.25">
      <c r="M171" t="s">
        <v>63</v>
      </c>
    </row>
    <row r="172" spans="13:13" x14ac:dyDescent="0.25">
      <c r="M172" t="s">
        <v>64</v>
      </c>
    </row>
    <row r="173" spans="13:13" x14ac:dyDescent="0.25">
      <c r="M173" t="s">
        <v>71</v>
      </c>
    </row>
    <row r="174" spans="13:13" x14ac:dyDescent="0.25">
      <c r="M174" t="s">
        <v>66</v>
      </c>
    </row>
    <row r="175" spans="13:13" x14ac:dyDescent="0.25">
      <c r="M175" t="s">
        <v>68</v>
      </c>
    </row>
    <row r="176" spans="13:13" x14ac:dyDescent="0.25">
      <c r="M176" t="s">
        <v>69</v>
      </c>
    </row>
    <row r="177" spans="13:13" x14ac:dyDescent="0.25">
      <c r="M177" t="s">
        <v>223</v>
      </c>
    </row>
    <row r="178" spans="13:13" x14ac:dyDescent="0.25">
      <c r="M178" t="s">
        <v>77</v>
      </c>
    </row>
    <row r="179" spans="13:13" x14ac:dyDescent="0.25">
      <c r="M179" t="s">
        <v>60</v>
      </c>
    </row>
    <row r="180" spans="13:13" x14ac:dyDescent="0.25">
      <c r="M180" t="s">
        <v>78</v>
      </c>
    </row>
    <row r="181" spans="13:13" x14ac:dyDescent="0.25">
      <c r="M181" t="s">
        <v>61</v>
      </c>
    </row>
    <row r="182" spans="13:13" x14ac:dyDescent="0.25">
      <c r="M182" t="s">
        <v>62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65</v>
      </c>
    </row>
    <row r="186" spans="13:13" x14ac:dyDescent="0.25">
      <c r="M186" t="s">
        <v>66</v>
      </c>
    </row>
    <row r="187" spans="13:13" x14ac:dyDescent="0.25">
      <c r="M187" t="s">
        <v>64</v>
      </c>
    </row>
    <row r="188" spans="13:13" x14ac:dyDescent="0.25">
      <c r="M188" t="s">
        <v>74</v>
      </c>
    </row>
    <row r="189" spans="13:13" x14ac:dyDescent="0.25">
      <c r="M189" t="s">
        <v>66</v>
      </c>
    </row>
    <row r="190" spans="13:13" x14ac:dyDescent="0.25">
      <c r="M190" t="s">
        <v>68</v>
      </c>
    </row>
    <row r="191" spans="13:13" x14ac:dyDescent="0.25">
      <c r="M191" t="s">
        <v>69</v>
      </c>
    </row>
    <row r="192" spans="13:13" x14ac:dyDescent="0.25">
      <c r="M192" t="s">
        <v>153</v>
      </c>
    </row>
    <row r="193" spans="13:13" x14ac:dyDescent="0.25">
      <c r="M193" t="s">
        <v>92</v>
      </c>
    </row>
    <row r="194" spans="13:13" x14ac:dyDescent="0.25">
      <c r="M194" t="s">
        <v>60</v>
      </c>
    </row>
    <row r="195" spans="13:13" x14ac:dyDescent="0.25">
      <c r="M195" t="s">
        <v>93</v>
      </c>
    </row>
    <row r="196" spans="13:13" x14ac:dyDescent="0.25">
      <c r="M196" t="s">
        <v>61</v>
      </c>
    </row>
    <row r="197" spans="13:13" x14ac:dyDescent="0.25">
      <c r="M197" t="s">
        <v>62</v>
      </c>
    </row>
    <row r="198" spans="13:13" x14ac:dyDescent="0.25">
      <c r="M198" t="s">
        <v>63</v>
      </c>
    </row>
    <row r="199" spans="13:13" x14ac:dyDescent="0.25">
      <c r="M199" t="s">
        <v>64</v>
      </c>
    </row>
    <row r="200" spans="13:13" x14ac:dyDescent="0.25">
      <c r="M200" t="s">
        <v>65</v>
      </c>
    </row>
    <row r="201" spans="13:13" x14ac:dyDescent="0.25">
      <c r="M201" t="s">
        <v>66</v>
      </c>
    </row>
    <row r="202" spans="13:13" x14ac:dyDescent="0.25">
      <c r="M202" t="s">
        <v>64</v>
      </c>
    </row>
    <row r="203" spans="13:13" x14ac:dyDescent="0.25">
      <c r="M203" t="s">
        <v>91</v>
      </c>
    </row>
    <row r="204" spans="13:13" x14ac:dyDescent="0.25">
      <c r="M204" t="s">
        <v>66</v>
      </c>
    </row>
    <row r="205" spans="13:13" x14ac:dyDescent="0.25">
      <c r="M205" t="s">
        <v>68</v>
      </c>
    </row>
    <row r="206" spans="13:13" x14ac:dyDescent="0.25">
      <c r="M206" t="s">
        <v>69</v>
      </c>
    </row>
    <row r="207" spans="13:13" x14ac:dyDescent="0.25">
      <c r="M207" t="s">
        <v>61</v>
      </c>
    </row>
    <row r="208" spans="13:13" x14ac:dyDescent="0.25">
      <c r="M208" t="s">
        <v>70</v>
      </c>
    </row>
    <row r="209" spans="13:13" x14ac:dyDescent="0.25">
      <c r="M209" t="s">
        <v>63</v>
      </c>
    </row>
    <row r="210" spans="13:13" x14ac:dyDescent="0.25">
      <c r="M210" t="s">
        <v>64</v>
      </c>
    </row>
    <row r="211" spans="13:13" x14ac:dyDescent="0.25">
      <c r="M211" t="s">
        <v>91</v>
      </c>
    </row>
    <row r="212" spans="13:13" x14ac:dyDescent="0.25">
      <c r="M212" t="s">
        <v>66</v>
      </c>
    </row>
    <row r="213" spans="13:13" x14ac:dyDescent="0.25">
      <c r="M213" t="s">
        <v>68</v>
      </c>
    </row>
    <row r="214" spans="13:13" x14ac:dyDescent="0.25">
      <c r="M214" t="s">
        <v>69</v>
      </c>
    </row>
    <row r="215" spans="13:13" x14ac:dyDescent="0.25">
      <c r="M215" t="s">
        <v>224</v>
      </c>
    </row>
    <row r="216" spans="13:13" x14ac:dyDescent="0.25">
      <c r="M216" t="s">
        <v>92</v>
      </c>
    </row>
    <row r="217" spans="13:13" x14ac:dyDescent="0.25">
      <c r="M217" t="s">
        <v>60</v>
      </c>
    </row>
    <row r="218" spans="13:13" x14ac:dyDescent="0.25">
      <c r="M218" t="s">
        <v>93</v>
      </c>
    </row>
    <row r="219" spans="13:13" x14ac:dyDescent="0.25">
      <c r="M219" t="s">
        <v>61</v>
      </c>
    </row>
    <row r="220" spans="13:13" x14ac:dyDescent="0.25">
      <c r="M220" t="s">
        <v>62</v>
      </c>
    </row>
    <row r="221" spans="13:13" x14ac:dyDescent="0.25">
      <c r="M221" t="s">
        <v>63</v>
      </c>
    </row>
    <row r="222" spans="13:13" x14ac:dyDescent="0.25">
      <c r="M222" t="s">
        <v>64</v>
      </c>
    </row>
    <row r="223" spans="13:13" x14ac:dyDescent="0.25">
      <c r="M223" t="s">
        <v>65</v>
      </c>
    </row>
    <row r="224" spans="13:13" x14ac:dyDescent="0.25">
      <c r="M224" t="s">
        <v>66</v>
      </c>
    </row>
    <row r="225" spans="13:13" x14ac:dyDescent="0.25">
      <c r="M225" t="s">
        <v>64</v>
      </c>
    </row>
    <row r="226" spans="13:13" x14ac:dyDescent="0.25">
      <c r="M226" t="s">
        <v>91</v>
      </c>
    </row>
    <row r="227" spans="13:13" x14ac:dyDescent="0.25">
      <c r="M227" t="s">
        <v>66</v>
      </c>
    </row>
    <row r="228" spans="13:13" x14ac:dyDescent="0.25">
      <c r="M228" t="s">
        <v>68</v>
      </c>
    </row>
    <row r="229" spans="13:13" x14ac:dyDescent="0.25">
      <c r="M229" t="s">
        <v>69</v>
      </c>
    </row>
    <row r="230" spans="13:13" x14ac:dyDescent="0.25">
      <c r="M230" t="s">
        <v>61</v>
      </c>
    </row>
    <row r="231" spans="13:13" x14ac:dyDescent="0.25">
      <c r="M231" t="s">
        <v>70</v>
      </c>
    </row>
    <row r="232" spans="13:13" x14ac:dyDescent="0.25">
      <c r="M232" t="s">
        <v>63</v>
      </c>
    </row>
    <row r="233" spans="13:13" x14ac:dyDescent="0.25">
      <c r="M233" t="s">
        <v>64</v>
      </c>
    </row>
    <row r="234" spans="13:13" x14ac:dyDescent="0.25">
      <c r="M234" t="s">
        <v>91</v>
      </c>
    </row>
    <row r="235" spans="13:13" x14ac:dyDescent="0.25">
      <c r="M235" t="s">
        <v>66</v>
      </c>
    </row>
    <row r="236" spans="13:13" x14ac:dyDescent="0.25">
      <c r="M236" t="s">
        <v>68</v>
      </c>
    </row>
    <row r="237" spans="13:13" x14ac:dyDescent="0.25">
      <c r="M237" t="s">
        <v>69</v>
      </c>
    </row>
    <row r="238" spans="13:13" x14ac:dyDescent="0.25">
      <c r="M238" t="s">
        <v>225</v>
      </c>
    </row>
    <row r="239" spans="13:13" x14ac:dyDescent="0.25">
      <c r="M239" t="s">
        <v>79</v>
      </c>
    </row>
    <row r="240" spans="13:13" x14ac:dyDescent="0.25">
      <c r="M240" t="s">
        <v>60</v>
      </c>
    </row>
    <row r="241" spans="13:13" x14ac:dyDescent="0.25">
      <c r="M241" t="s">
        <v>80</v>
      </c>
    </row>
    <row r="242" spans="13:13" x14ac:dyDescent="0.25">
      <c r="M242" t="s">
        <v>61</v>
      </c>
    </row>
    <row r="243" spans="13:13" x14ac:dyDescent="0.25">
      <c r="M243" t="s">
        <v>62</v>
      </c>
    </row>
    <row r="244" spans="13:13" x14ac:dyDescent="0.25">
      <c r="M244" t="s">
        <v>63</v>
      </c>
    </row>
    <row r="245" spans="13:13" x14ac:dyDescent="0.25">
      <c r="M245" t="s">
        <v>64</v>
      </c>
    </row>
    <row r="246" spans="13:13" x14ac:dyDescent="0.25">
      <c r="M246" t="s">
        <v>65</v>
      </c>
    </row>
    <row r="247" spans="13:13" x14ac:dyDescent="0.25">
      <c r="M247" t="s">
        <v>66</v>
      </c>
    </row>
    <row r="248" spans="13:13" x14ac:dyDescent="0.25">
      <c r="M248" t="s">
        <v>64</v>
      </c>
    </row>
    <row r="249" spans="13:13" x14ac:dyDescent="0.25">
      <c r="M249" t="s">
        <v>74</v>
      </c>
    </row>
    <row r="250" spans="13:13" x14ac:dyDescent="0.25">
      <c r="M250" t="s">
        <v>66</v>
      </c>
    </row>
    <row r="251" spans="13:13" x14ac:dyDescent="0.25">
      <c r="M251" t="s">
        <v>68</v>
      </c>
    </row>
    <row r="252" spans="13:13" x14ac:dyDescent="0.25">
      <c r="M252" t="s">
        <v>69</v>
      </c>
    </row>
    <row r="253" spans="13:13" x14ac:dyDescent="0.25">
      <c r="M253" t="s">
        <v>61</v>
      </c>
    </row>
    <row r="254" spans="13:13" x14ac:dyDescent="0.25">
      <c r="M254" t="s">
        <v>70</v>
      </c>
    </row>
    <row r="255" spans="13:13" x14ac:dyDescent="0.25">
      <c r="M255" t="s">
        <v>63</v>
      </c>
    </row>
    <row r="256" spans="13:13" x14ac:dyDescent="0.25">
      <c r="M256" t="s">
        <v>64</v>
      </c>
    </row>
    <row r="257" spans="13:13" x14ac:dyDescent="0.25">
      <c r="M257" t="s">
        <v>74</v>
      </c>
    </row>
    <row r="258" spans="13:13" x14ac:dyDescent="0.25">
      <c r="M258" t="s">
        <v>66</v>
      </c>
    </row>
    <row r="259" spans="13:13" x14ac:dyDescent="0.25">
      <c r="M259" t="s">
        <v>68</v>
      </c>
    </row>
    <row r="260" spans="13:13" x14ac:dyDescent="0.25">
      <c r="M260" t="s">
        <v>69</v>
      </c>
    </row>
    <row r="261" spans="13:13" x14ac:dyDescent="0.25">
      <c r="M261" t="s">
        <v>81</v>
      </c>
    </row>
    <row r="262" spans="13:13" x14ac:dyDescent="0.25">
      <c r="M262" t="s">
        <v>122</v>
      </c>
    </row>
    <row r="263" spans="13:13" x14ac:dyDescent="0.25">
      <c r="M263" t="s">
        <v>226</v>
      </c>
    </row>
    <row r="264" spans="13:13" x14ac:dyDescent="0.25">
      <c r="M264" t="s">
        <v>227</v>
      </c>
    </row>
    <row r="265" spans="13:13" x14ac:dyDescent="0.25">
      <c r="M265" t="s">
        <v>228</v>
      </c>
    </row>
    <row r="266" spans="13:13" x14ac:dyDescent="0.25">
      <c r="M266" t="s">
        <v>229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230</v>
      </c>
    </row>
    <row r="270" spans="13:13" x14ac:dyDescent="0.25">
      <c r="M270" t="s">
        <v>231</v>
      </c>
    </row>
    <row r="271" spans="13:13" x14ac:dyDescent="0.25">
      <c r="M271" t="s">
        <v>232</v>
      </c>
    </row>
    <row r="272" spans="13:13" x14ac:dyDescent="0.25">
      <c r="M272" t="s">
        <v>85</v>
      </c>
    </row>
    <row r="273" spans="13:13" x14ac:dyDescent="0.25">
      <c r="M273" t="s">
        <v>233</v>
      </c>
    </row>
    <row r="274" spans="13:13" x14ac:dyDescent="0.25">
      <c r="M274" t="s">
        <v>234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DB20-0C6B-42F2-B62E-E3CDD7FEB18E}">
  <dimension ref="A1:P225"/>
  <sheetViews>
    <sheetView workbookViewId="0">
      <selection activeCell="K10" sqref="K10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1443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101</v>
      </c>
    </row>
    <row r="3" spans="1:16" x14ac:dyDescent="0.25">
      <c r="A3">
        <v>1444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59876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0.37980000000000003</v>
      </c>
      <c r="G3" s="2">
        <f xml:space="preserve"> F6/100</f>
        <v>0.32</v>
      </c>
      <c r="H3">
        <f xml:space="preserve"> AVERAGE(A2:A100)</f>
        <v>1433.7676767676767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34</v>
      </c>
    </row>
    <row r="4" spans="1:16" x14ac:dyDescent="0.25">
      <c r="A4">
        <v>1444</v>
      </c>
      <c r="B4">
        <v>1</v>
      </c>
      <c r="C4">
        <v>0</v>
      </c>
      <c r="M4" t="s">
        <v>2</v>
      </c>
    </row>
    <row r="5" spans="1:16" ht="20.25" thickBot="1" x14ac:dyDescent="0.35">
      <c r="A5">
        <v>1444</v>
      </c>
      <c r="B5">
        <v>1</v>
      </c>
      <c r="C5">
        <v>0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1442</v>
      </c>
      <c r="B6">
        <v>1</v>
      </c>
      <c r="C6">
        <v>0</v>
      </c>
      <c r="E6" t="s">
        <v>7</v>
      </c>
      <c r="F6">
        <f xml:space="preserve"> COUNTIF(B:B,1)</f>
        <v>32</v>
      </c>
      <c r="M6" t="s">
        <v>4</v>
      </c>
    </row>
    <row r="7" spans="1:16" x14ac:dyDescent="0.25">
      <c r="A7">
        <v>1443</v>
      </c>
      <c r="B7">
        <v>2</v>
      </c>
      <c r="C7">
        <v>3</v>
      </c>
      <c r="E7" t="s">
        <v>6</v>
      </c>
      <c r="F7">
        <f xml:space="preserve"> COUNTIF(B:B,2)</f>
        <v>68</v>
      </c>
      <c r="M7" t="s">
        <v>214</v>
      </c>
    </row>
    <row r="8" spans="1:16" x14ac:dyDescent="0.25">
      <c r="A8">
        <v>1444</v>
      </c>
      <c r="B8">
        <v>1</v>
      </c>
      <c r="C8">
        <v>1</v>
      </c>
      <c r="E8" t="s">
        <v>82</v>
      </c>
      <c r="F8">
        <f xml:space="preserve"> B103</f>
        <v>1444</v>
      </c>
      <c r="M8" t="s">
        <v>5</v>
      </c>
    </row>
    <row r="9" spans="1:16" x14ac:dyDescent="0.25">
      <c r="A9">
        <v>1445</v>
      </c>
      <c r="B9">
        <v>2</v>
      </c>
      <c r="C9">
        <v>8</v>
      </c>
      <c r="E9" t="s">
        <v>83</v>
      </c>
      <c r="F9">
        <f t="shared" ref="F9:F10" si="0" xml:space="preserve"> B104</f>
        <v>1444</v>
      </c>
      <c r="M9" t="s">
        <v>134</v>
      </c>
    </row>
    <row r="10" spans="1:16" x14ac:dyDescent="0.25">
      <c r="A10">
        <v>1445</v>
      </c>
      <c r="B10">
        <v>2</v>
      </c>
      <c r="C10">
        <v>3</v>
      </c>
      <c r="E10" t="s">
        <v>84</v>
      </c>
      <c r="F10">
        <f t="shared" si="0"/>
        <v>1443</v>
      </c>
      <c r="M10" t="s">
        <v>5</v>
      </c>
    </row>
    <row r="11" spans="1:16" x14ac:dyDescent="0.25">
      <c r="A11">
        <v>1443</v>
      </c>
      <c r="B11">
        <v>1</v>
      </c>
      <c r="C11">
        <v>1</v>
      </c>
      <c r="M11" t="s">
        <v>244</v>
      </c>
    </row>
    <row r="12" spans="1:16" x14ac:dyDescent="0.25">
      <c r="A12">
        <v>1443</v>
      </c>
      <c r="B12">
        <v>1</v>
      </c>
      <c r="C12">
        <v>1</v>
      </c>
      <c r="M12" t="s">
        <v>5</v>
      </c>
    </row>
    <row r="13" spans="1:16" x14ac:dyDescent="0.25">
      <c r="A13">
        <v>1444</v>
      </c>
      <c r="B13">
        <v>2</v>
      </c>
      <c r="C13">
        <v>9</v>
      </c>
      <c r="M13" t="s">
        <v>216</v>
      </c>
    </row>
    <row r="14" spans="1:16" x14ac:dyDescent="0.25">
      <c r="A14">
        <v>1445</v>
      </c>
      <c r="B14">
        <v>1</v>
      </c>
      <c r="C14">
        <v>1</v>
      </c>
      <c r="M14" t="s">
        <v>5</v>
      </c>
    </row>
    <row r="15" spans="1:16" x14ac:dyDescent="0.25">
      <c r="A15">
        <v>1443</v>
      </c>
      <c r="B15">
        <v>2</v>
      </c>
      <c r="C15">
        <v>0</v>
      </c>
      <c r="M15" t="s">
        <v>217</v>
      </c>
    </row>
    <row r="16" spans="1:16" x14ac:dyDescent="0.25">
      <c r="A16">
        <v>1443</v>
      </c>
      <c r="B16">
        <v>1</v>
      </c>
      <c r="C16">
        <v>3</v>
      </c>
      <c r="M16" t="s">
        <v>5</v>
      </c>
    </row>
    <row r="17" spans="1:13" x14ac:dyDescent="0.25">
      <c r="A17">
        <v>1443</v>
      </c>
      <c r="B17">
        <v>2</v>
      </c>
      <c r="C17">
        <v>2</v>
      </c>
      <c r="M17" t="s">
        <v>4</v>
      </c>
    </row>
    <row r="18" spans="1:13" x14ac:dyDescent="0.25">
      <c r="A18">
        <v>1445</v>
      </c>
      <c r="B18">
        <v>1</v>
      </c>
      <c r="C18">
        <v>0</v>
      </c>
      <c r="M18" t="s">
        <v>95</v>
      </c>
    </row>
    <row r="19" spans="1:13" x14ac:dyDescent="0.25">
      <c r="A19">
        <v>1445</v>
      </c>
      <c r="B19">
        <v>2</v>
      </c>
      <c r="C19">
        <v>3</v>
      </c>
      <c r="M19" t="s">
        <v>96</v>
      </c>
    </row>
    <row r="20" spans="1:13" x14ac:dyDescent="0.25">
      <c r="A20">
        <v>1444</v>
      </c>
      <c r="B20">
        <v>1</v>
      </c>
      <c r="C20">
        <v>0</v>
      </c>
      <c r="M20" t="s">
        <v>3</v>
      </c>
    </row>
    <row r="21" spans="1:13" x14ac:dyDescent="0.25">
      <c r="A21">
        <v>1444</v>
      </c>
      <c r="B21">
        <v>1</v>
      </c>
      <c r="C21">
        <v>0</v>
      </c>
      <c r="M21" t="s">
        <v>2</v>
      </c>
    </row>
    <row r="22" spans="1:13" x14ac:dyDescent="0.25">
      <c r="A22">
        <v>1444</v>
      </c>
      <c r="B22">
        <v>1</v>
      </c>
      <c r="C22">
        <v>0</v>
      </c>
      <c r="M22" t="s">
        <v>35</v>
      </c>
    </row>
    <row r="23" spans="1:13" x14ac:dyDescent="0.25">
      <c r="A23">
        <v>1444</v>
      </c>
      <c r="B23">
        <v>2</v>
      </c>
      <c r="C23">
        <v>3</v>
      </c>
      <c r="M23" t="s">
        <v>218</v>
      </c>
    </row>
    <row r="24" spans="1:13" x14ac:dyDescent="0.25">
      <c r="A24">
        <v>1443</v>
      </c>
      <c r="B24">
        <v>1</v>
      </c>
      <c r="C24">
        <v>3</v>
      </c>
      <c r="M24" t="s">
        <v>36</v>
      </c>
    </row>
    <row r="25" spans="1:13" x14ac:dyDescent="0.25">
      <c r="A25">
        <v>1442</v>
      </c>
      <c r="B25">
        <v>2</v>
      </c>
      <c r="C25">
        <v>8</v>
      </c>
      <c r="M25" t="s">
        <v>37</v>
      </c>
    </row>
    <row r="26" spans="1:13" x14ac:dyDescent="0.25">
      <c r="A26">
        <v>1444</v>
      </c>
      <c r="B26">
        <v>2</v>
      </c>
      <c r="C26">
        <v>1</v>
      </c>
      <c r="M26" t="s">
        <v>38</v>
      </c>
    </row>
    <row r="27" spans="1:13" x14ac:dyDescent="0.25">
      <c r="A27">
        <v>1444</v>
      </c>
      <c r="B27">
        <v>1</v>
      </c>
      <c r="C27">
        <v>3</v>
      </c>
      <c r="M27" t="s">
        <v>39</v>
      </c>
    </row>
    <row r="28" spans="1:13" x14ac:dyDescent="0.25">
      <c r="A28">
        <v>1445</v>
      </c>
      <c r="B28">
        <v>2</v>
      </c>
      <c r="C28">
        <v>0</v>
      </c>
      <c r="M28" t="s">
        <v>40</v>
      </c>
    </row>
    <row r="29" spans="1:13" x14ac:dyDescent="0.25">
      <c r="A29">
        <v>1443</v>
      </c>
      <c r="B29">
        <v>2</v>
      </c>
      <c r="C29">
        <v>8</v>
      </c>
      <c r="M29" t="s">
        <v>41</v>
      </c>
    </row>
    <row r="30" spans="1:13" x14ac:dyDescent="0.25">
      <c r="A30">
        <v>1444</v>
      </c>
      <c r="B30">
        <v>1</v>
      </c>
      <c r="C30">
        <v>3</v>
      </c>
      <c r="M30" t="s">
        <v>42</v>
      </c>
    </row>
    <row r="31" spans="1:13" x14ac:dyDescent="0.25">
      <c r="A31">
        <v>1444</v>
      </c>
      <c r="B31">
        <v>2</v>
      </c>
      <c r="C31">
        <v>3</v>
      </c>
      <c r="M31" t="s">
        <v>43</v>
      </c>
    </row>
    <row r="32" spans="1:13" x14ac:dyDescent="0.25">
      <c r="A32">
        <v>1445</v>
      </c>
      <c r="B32">
        <v>2</v>
      </c>
      <c r="C32">
        <v>3</v>
      </c>
      <c r="M32" t="s">
        <v>44</v>
      </c>
    </row>
    <row r="33" spans="1:13" x14ac:dyDescent="0.25">
      <c r="A33">
        <v>443</v>
      </c>
      <c r="B33">
        <v>2</v>
      </c>
      <c r="C33">
        <v>7</v>
      </c>
      <c r="M33" t="s">
        <v>45</v>
      </c>
    </row>
    <row r="34" spans="1:13" x14ac:dyDescent="0.25">
      <c r="A34">
        <v>1443</v>
      </c>
      <c r="B34">
        <v>2</v>
      </c>
      <c r="C34">
        <v>0</v>
      </c>
      <c r="M34" t="s">
        <v>46</v>
      </c>
    </row>
    <row r="35" spans="1:13" x14ac:dyDescent="0.25">
      <c r="A35">
        <v>1443</v>
      </c>
      <c r="B35">
        <v>2</v>
      </c>
      <c r="C35">
        <v>3</v>
      </c>
      <c r="M35" t="s">
        <v>47</v>
      </c>
    </row>
    <row r="36" spans="1:13" x14ac:dyDescent="0.25">
      <c r="A36">
        <v>1444</v>
      </c>
      <c r="B36">
        <v>2</v>
      </c>
      <c r="C36">
        <v>7</v>
      </c>
      <c r="M36" t="s">
        <v>48</v>
      </c>
    </row>
    <row r="37" spans="1:13" x14ac:dyDescent="0.25">
      <c r="A37">
        <v>1444</v>
      </c>
      <c r="B37">
        <v>2</v>
      </c>
      <c r="C37">
        <v>0</v>
      </c>
      <c r="M37" t="s">
        <v>88</v>
      </c>
    </row>
    <row r="38" spans="1:13" x14ac:dyDescent="0.25">
      <c r="A38">
        <v>1444</v>
      </c>
      <c r="B38">
        <v>2</v>
      </c>
      <c r="C38">
        <v>8</v>
      </c>
      <c r="M38" t="s">
        <v>49</v>
      </c>
    </row>
    <row r="39" spans="1:13" x14ac:dyDescent="0.25">
      <c r="A39">
        <v>1443</v>
      </c>
      <c r="B39">
        <v>1</v>
      </c>
      <c r="C39">
        <v>8</v>
      </c>
      <c r="M39" t="s">
        <v>50</v>
      </c>
    </row>
    <row r="40" spans="1:13" x14ac:dyDescent="0.25">
      <c r="A40">
        <v>1444</v>
      </c>
      <c r="B40">
        <v>2</v>
      </c>
      <c r="C40">
        <v>7</v>
      </c>
      <c r="M40" t="s">
        <v>51</v>
      </c>
    </row>
    <row r="41" spans="1:13" x14ac:dyDescent="0.25">
      <c r="A41">
        <v>1445</v>
      </c>
      <c r="B41">
        <v>2</v>
      </c>
      <c r="C41">
        <v>7</v>
      </c>
      <c r="M41" t="s">
        <v>52</v>
      </c>
    </row>
    <row r="42" spans="1:13" x14ac:dyDescent="0.25">
      <c r="A42">
        <v>1445</v>
      </c>
      <c r="B42">
        <v>2</v>
      </c>
      <c r="C42">
        <v>0</v>
      </c>
      <c r="M42" t="s">
        <v>53</v>
      </c>
    </row>
    <row r="43" spans="1:13" x14ac:dyDescent="0.25">
      <c r="A43">
        <v>1443</v>
      </c>
      <c r="B43">
        <v>2</v>
      </c>
      <c r="C43">
        <v>0</v>
      </c>
      <c r="M43" t="s">
        <v>54</v>
      </c>
    </row>
    <row r="44" spans="1:13" x14ac:dyDescent="0.25">
      <c r="A44">
        <v>1444</v>
      </c>
      <c r="B44">
        <v>1</v>
      </c>
      <c r="C44">
        <v>7</v>
      </c>
      <c r="M44" t="s">
        <v>55</v>
      </c>
    </row>
    <row r="45" spans="1:13" x14ac:dyDescent="0.25">
      <c r="A45">
        <v>1445</v>
      </c>
      <c r="B45">
        <v>2</v>
      </c>
      <c r="C45">
        <v>0</v>
      </c>
      <c r="M45" t="s">
        <v>56</v>
      </c>
    </row>
    <row r="46" spans="1:13" x14ac:dyDescent="0.25">
      <c r="A46">
        <v>1445</v>
      </c>
      <c r="B46">
        <v>2</v>
      </c>
      <c r="C46">
        <v>8</v>
      </c>
      <c r="M46" t="s">
        <v>57</v>
      </c>
    </row>
    <row r="47" spans="1:13" x14ac:dyDescent="0.25">
      <c r="A47">
        <v>1443</v>
      </c>
      <c r="B47">
        <v>1</v>
      </c>
      <c r="C47">
        <v>0</v>
      </c>
      <c r="M47" t="s">
        <v>97</v>
      </c>
    </row>
    <row r="48" spans="1:13" x14ac:dyDescent="0.25">
      <c r="A48">
        <v>1444</v>
      </c>
      <c r="B48">
        <v>2</v>
      </c>
      <c r="C48">
        <v>0</v>
      </c>
      <c r="M48" t="s">
        <v>58</v>
      </c>
    </row>
    <row r="49" spans="1:13" x14ac:dyDescent="0.25">
      <c r="A49">
        <v>1444</v>
      </c>
      <c r="B49">
        <v>2</v>
      </c>
      <c r="C49">
        <v>3</v>
      </c>
      <c r="M49" t="s">
        <v>59</v>
      </c>
    </row>
    <row r="50" spans="1:13" x14ac:dyDescent="0.25">
      <c r="A50">
        <v>1444</v>
      </c>
      <c r="B50">
        <v>2</v>
      </c>
      <c r="C50">
        <v>8</v>
      </c>
      <c r="M50" t="s">
        <v>146</v>
      </c>
    </row>
    <row r="51" spans="1:13" x14ac:dyDescent="0.25">
      <c r="A51">
        <v>1445</v>
      </c>
      <c r="B51">
        <v>2</v>
      </c>
      <c r="C51">
        <v>0</v>
      </c>
      <c r="M51" t="s">
        <v>98</v>
      </c>
    </row>
    <row r="52" spans="1:13" x14ac:dyDescent="0.25">
      <c r="A52">
        <v>1444</v>
      </c>
      <c r="B52">
        <v>2</v>
      </c>
      <c r="C52">
        <v>8</v>
      </c>
      <c r="M52" t="s">
        <v>60</v>
      </c>
    </row>
    <row r="53" spans="1:13" x14ac:dyDescent="0.25">
      <c r="A53">
        <v>1444</v>
      </c>
      <c r="B53">
        <v>2</v>
      </c>
      <c r="C53">
        <v>8</v>
      </c>
      <c r="M53" t="s">
        <v>99</v>
      </c>
    </row>
    <row r="54" spans="1:13" x14ac:dyDescent="0.25">
      <c r="A54">
        <v>1445</v>
      </c>
      <c r="B54">
        <v>2</v>
      </c>
      <c r="C54">
        <v>4</v>
      </c>
      <c r="M54" t="s">
        <v>61</v>
      </c>
    </row>
    <row r="55" spans="1:13" x14ac:dyDescent="0.25">
      <c r="A55">
        <v>1445</v>
      </c>
      <c r="B55">
        <v>1</v>
      </c>
      <c r="C55">
        <v>4</v>
      </c>
      <c r="M55" t="s">
        <v>62</v>
      </c>
    </row>
    <row r="56" spans="1:13" x14ac:dyDescent="0.25">
      <c r="A56">
        <v>1444</v>
      </c>
      <c r="B56">
        <v>2</v>
      </c>
      <c r="C56">
        <v>8</v>
      </c>
      <c r="M56" t="s">
        <v>63</v>
      </c>
    </row>
    <row r="57" spans="1:13" x14ac:dyDescent="0.25">
      <c r="A57">
        <v>1443</v>
      </c>
      <c r="B57">
        <v>2</v>
      </c>
      <c r="C57">
        <v>8</v>
      </c>
      <c r="M57" t="s">
        <v>64</v>
      </c>
    </row>
    <row r="58" spans="1:13" x14ac:dyDescent="0.25">
      <c r="A58">
        <v>1444</v>
      </c>
      <c r="B58">
        <v>2</v>
      </c>
      <c r="C58">
        <v>0</v>
      </c>
      <c r="M58" t="s">
        <v>65</v>
      </c>
    </row>
    <row r="59" spans="1:13" x14ac:dyDescent="0.25">
      <c r="A59">
        <v>1444</v>
      </c>
      <c r="B59">
        <v>2</v>
      </c>
      <c r="C59">
        <v>3</v>
      </c>
      <c r="M59" t="s">
        <v>66</v>
      </c>
    </row>
    <row r="60" spans="1:13" x14ac:dyDescent="0.25">
      <c r="A60">
        <v>1444</v>
      </c>
      <c r="B60">
        <v>2</v>
      </c>
      <c r="C60">
        <v>8</v>
      </c>
      <c r="M60" t="s">
        <v>64</v>
      </c>
    </row>
    <row r="61" spans="1:13" x14ac:dyDescent="0.25">
      <c r="A61">
        <v>1444</v>
      </c>
      <c r="B61">
        <v>2</v>
      </c>
      <c r="C61">
        <v>8</v>
      </c>
      <c r="M61" t="s">
        <v>67</v>
      </c>
    </row>
    <row r="62" spans="1:13" x14ac:dyDescent="0.25">
      <c r="A62">
        <v>1443</v>
      </c>
      <c r="B62">
        <v>1</v>
      </c>
      <c r="C62">
        <v>8</v>
      </c>
      <c r="M62" t="s">
        <v>66</v>
      </c>
    </row>
    <row r="63" spans="1:13" x14ac:dyDescent="0.25">
      <c r="A63">
        <v>1443</v>
      </c>
      <c r="B63">
        <v>2</v>
      </c>
      <c r="C63">
        <v>0</v>
      </c>
      <c r="M63" t="s">
        <v>68</v>
      </c>
    </row>
    <row r="64" spans="1:13" x14ac:dyDescent="0.25">
      <c r="A64">
        <v>1445</v>
      </c>
      <c r="B64">
        <v>2</v>
      </c>
      <c r="C64">
        <v>7</v>
      </c>
      <c r="M64" t="s">
        <v>69</v>
      </c>
    </row>
    <row r="65" spans="1:13" x14ac:dyDescent="0.25">
      <c r="A65">
        <v>1445</v>
      </c>
      <c r="B65">
        <v>1</v>
      </c>
      <c r="C65">
        <v>4</v>
      </c>
      <c r="M65" t="s">
        <v>61</v>
      </c>
    </row>
    <row r="66" spans="1:13" x14ac:dyDescent="0.25">
      <c r="A66">
        <v>1443</v>
      </c>
      <c r="B66">
        <v>2</v>
      </c>
      <c r="C66">
        <v>7</v>
      </c>
      <c r="M66" t="s">
        <v>70</v>
      </c>
    </row>
    <row r="67" spans="1:13" x14ac:dyDescent="0.25">
      <c r="A67">
        <v>1443</v>
      </c>
      <c r="B67">
        <v>2</v>
      </c>
      <c r="C67">
        <v>7</v>
      </c>
      <c r="M67" t="s">
        <v>63</v>
      </c>
    </row>
    <row r="68" spans="1:13" x14ac:dyDescent="0.25">
      <c r="A68">
        <v>1444</v>
      </c>
      <c r="B68">
        <v>2</v>
      </c>
      <c r="C68">
        <v>8</v>
      </c>
      <c r="M68" t="s">
        <v>64</v>
      </c>
    </row>
    <row r="69" spans="1:13" x14ac:dyDescent="0.25">
      <c r="A69">
        <v>1444</v>
      </c>
      <c r="B69">
        <v>1</v>
      </c>
      <c r="C69">
        <v>8</v>
      </c>
      <c r="M69" t="s">
        <v>67</v>
      </c>
    </row>
    <row r="70" spans="1:13" x14ac:dyDescent="0.25">
      <c r="A70">
        <v>1443</v>
      </c>
      <c r="B70">
        <v>1</v>
      </c>
      <c r="C70">
        <v>8</v>
      </c>
      <c r="M70" t="s">
        <v>66</v>
      </c>
    </row>
    <row r="71" spans="1:13" x14ac:dyDescent="0.25">
      <c r="A71">
        <v>1444</v>
      </c>
      <c r="B71">
        <v>2</v>
      </c>
      <c r="C71">
        <v>3</v>
      </c>
      <c r="M71" t="s">
        <v>64</v>
      </c>
    </row>
    <row r="72" spans="1:13" x14ac:dyDescent="0.25">
      <c r="A72">
        <v>1443</v>
      </c>
      <c r="B72">
        <v>1</v>
      </c>
      <c r="C72">
        <v>8</v>
      </c>
      <c r="M72" t="s">
        <v>91</v>
      </c>
    </row>
    <row r="73" spans="1:13" x14ac:dyDescent="0.25">
      <c r="A73">
        <v>1445</v>
      </c>
      <c r="B73">
        <v>2</v>
      </c>
      <c r="C73">
        <v>0</v>
      </c>
      <c r="M73" t="s">
        <v>66</v>
      </c>
    </row>
    <row r="74" spans="1:13" x14ac:dyDescent="0.25">
      <c r="A74">
        <v>1445</v>
      </c>
      <c r="B74">
        <v>2</v>
      </c>
      <c r="C74">
        <v>0</v>
      </c>
      <c r="M74" t="s">
        <v>68</v>
      </c>
    </row>
    <row r="75" spans="1:13" x14ac:dyDescent="0.25">
      <c r="A75">
        <v>1444</v>
      </c>
      <c r="B75">
        <v>2</v>
      </c>
      <c r="C75">
        <v>0</v>
      </c>
      <c r="M75" t="s">
        <v>69</v>
      </c>
    </row>
    <row r="76" spans="1:13" x14ac:dyDescent="0.25">
      <c r="A76">
        <v>1443</v>
      </c>
      <c r="B76">
        <v>2</v>
      </c>
      <c r="C76">
        <v>0</v>
      </c>
      <c r="M76" t="s">
        <v>219</v>
      </c>
    </row>
    <row r="77" spans="1:13" x14ac:dyDescent="0.25">
      <c r="A77">
        <v>1445</v>
      </c>
      <c r="B77">
        <v>2</v>
      </c>
      <c r="C77">
        <v>0</v>
      </c>
      <c r="M77" t="s">
        <v>89</v>
      </c>
    </row>
    <row r="78" spans="1:13" x14ac:dyDescent="0.25">
      <c r="A78">
        <v>1444</v>
      </c>
      <c r="B78">
        <v>2</v>
      </c>
      <c r="C78">
        <v>0</v>
      </c>
      <c r="M78" t="s">
        <v>60</v>
      </c>
    </row>
    <row r="79" spans="1:13" x14ac:dyDescent="0.25">
      <c r="A79">
        <v>1443</v>
      </c>
      <c r="B79">
        <v>1</v>
      </c>
      <c r="C79">
        <v>7</v>
      </c>
      <c r="M79" t="s">
        <v>90</v>
      </c>
    </row>
    <row r="80" spans="1:13" x14ac:dyDescent="0.25">
      <c r="A80">
        <v>1443</v>
      </c>
      <c r="B80">
        <v>2</v>
      </c>
      <c r="C80">
        <v>8</v>
      </c>
      <c r="M80" t="s">
        <v>61</v>
      </c>
    </row>
    <row r="81" spans="1:13" x14ac:dyDescent="0.25">
      <c r="A81">
        <v>1443</v>
      </c>
      <c r="B81">
        <v>1</v>
      </c>
      <c r="C81">
        <v>7</v>
      </c>
      <c r="M81" t="s">
        <v>62</v>
      </c>
    </row>
    <row r="82" spans="1:13" x14ac:dyDescent="0.25">
      <c r="A82">
        <v>1445</v>
      </c>
      <c r="B82">
        <v>2</v>
      </c>
      <c r="C82">
        <v>3</v>
      </c>
      <c r="M82" t="s">
        <v>63</v>
      </c>
    </row>
    <row r="83" spans="1:13" x14ac:dyDescent="0.25">
      <c r="A83">
        <v>1445</v>
      </c>
      <c r="B83">
        <v>2</v>
      </c>
      <c r="C83">
        <v>0</v>
      </c>
      <c r="M83" t="s">
        <v>64</v>
      </c>
    </row>
    <row r="84" spans="1:13" x14ac:dyDescent="0.25">
      <c r="A84">
        <v>1443</v>
      </c>
      <c r="B84">
        <v>1</v>
      </c>
      <c r="C84">
        <v>7</v>
      </c>
      <c r="M84" t="s">
        <v>65</v>
      </c>
    </row>
    <row r="85" spans="1:13" x14ac:dyDescent="0.25">
      <c r="A85">
        <v>1443</v>
      </c>
      <c r="B85">
        <v>1</v>
      </c>
      <c r="C85">
        <v>7</v>
      </c>
      <c r="M85" t="s">
        <v>66</v>
      </c>
    </row>
    <row r="86" spans="1:13" x14ac:dyDescent="0.25">
      <c r="A86">
        <v>1443</v>
      </c>
      <c r="B86">
        <v>2</v>
      </c>
      <c r="C86">
        <v>0</v>
      </c>
      <c r="M86" t="s">
        <v>64</v>
      </c>
    </row>
    <row r="87" spans="1:13" x14ac:dyDescent="0.25">
      <c r="A87">
        <v>1444</v>
      </c>
      <c r="B87">
        <v>2</v>
      </c>
      <c r="C87">
        <v>0</v>
      </c>
      <c r="M87" t="s">
        <v>91</v>
      </c>
    </row>
    <row r="88" spans="1:13" x14ac:dyDescent="0.25">
      <c r="A88">
        <v>1446</v>
      </c>
      <c r="B88">
        <v>2</v>
      </c>
      <c r="C88">
        <v>0</v>
      </c>
      <c r="M88" t="s">
        <v>66</v>
      </c>
    </row>
    <row r="89" spans="1:13" x14ac:dyDescent="0.25">
      <c r="A89">
        <v>1444</v>
      </c>
      <c r="B89">
        <v>2</v>
      </c>
      <c r="C89">
        <v>7</v>
      </c>
      <c r="M89" t="s">
        <v>68</v>
      </c>
    </row>
    <row r="90" spans="1:13" x14ac:dyDescent="0.25">
      <c r="A90">
        <v>1442</v>
      </c>
      <c r="B90">
        <v>2</v>
      </c>
      <c r="C90">
        <v>4</v>
      </c>
      <c r="M90" t="s">
        <v>69</v>
      </c>
    </row>
    <row r="91" spans="1:13" x14ac:dyDescent="0.25">
      <c r="A91">
        <v>1445</v>
      </c>
      <c r="B91">
        <v>1</v>
      </c>
      <c r="C91">
        <v>3</v>
      </c>
      <c r="M91" t="s">
        <v>61</v>
      </c>
    </row>
    <row r="92" spans="1:13" x14ac:dyDescent="0.25">
      <c r="A92">
        <v>1444</v>
      </c>
      <c r="B92">
        <v>2</v>
      </c>
      <c r="C92">
        <v>8</v>
      </c>
      <c r="M92" t="s">
        <v>70</v>
      </c>
    </row>
    <row r="93" spans="1:13" x14ac:dyDescent="0.25">
      <c r="A93">
        <v>1444</v>
      </c>
      <c r="B93">
        <v>2</v>
      </c>
      <c r="C93">
        <v>0</v>
      </c>
      <c r="M93" t="s">
        <v>63</v>
      </c>
    </row>
    <row r="94" spans="1:13" x14ac:dyDescent="0.25">
      <c r="A94">
        <v>1443</v>
      </c>
      <c r="B94">
        <v>2</v>
      </c>
      <c r="C94">
        <v>0</v>
      </c>
      <c r="M94" t="s">
        <v>64</v>
      </c>
    </row>
    <row r="95" spans="1:13" x14ac:dyDescent="0.25">
      <c r="A95">
        <v>1443</v>
      </c>
      <c r="B95">
        <v>2</v>
      </c>
      <c r="C95">
        <v>0</v>
      </c>
      <c r="M95" t="s">
        <v>91</v>
      </c>
    </row>
    <row r="96" spans="1:13" x14ac:dyDescent="0.25">
      <c r="A96">
        <v>1444</v>
      </c>
      <c r="B96">
        <v>1</v>
      </c>
      <c r="C96">
        <v>8</v>
      </c>
      <c r="M96" t="s">
        <v>66</v>
      </c>
    </row>
    <row r="97" spans="1:13" x14ac:dyDescent="0.25">
      <c r="A97">
        <v>1445</v>
      </c>
      <c r="B97">
        <v>2</v>
      </c>
      <c r="C97">
        <v>8</v>
      </c>
      <c r="M97" t="s">
        <v>64</v>
      </c>
    </row>
    <row r="98" spans="1:13" x14ac:dyDescent="0.25">
      <c r="A98">
        <v>1443</v>
      </c>
      <c r="B98">
        <v>2</v>
      </c>
      <c r="C98">
        <v>8</v>
      </c>
      <c r="M98" t="s">
        <v>71</v>
      </c>
    </row>
    <row r="99" spans="1:13" x14ac:dyDescent="0.25">
      <c r="A99">
        <v>1444</v>
      </c>
      <c r="B99">
        <v>2</v>
      </c>
      <c r="C99">
        <v>7</v>
      </c>
      <c r="M99" t="s">
        <v>66</v>
      </c>
    </row>
    <row r="100" spans="1:13" x14ac:dyDescent="0.25">
      <c r="A100">
        <v>1444</v>
      </c>
      <c r="B100">
        <v>2</v>
      </c>
      <c r="C100">
        <v>8</v>
      </c>
      <c r="M100" t="s">
        <v>68</v>
      </c>
    </row>
    <row r="101" spans="1:13" x14ac:dyDescent="0.25">
      <c r="A101">
        <v>1445</v>
      </c>
      <c r="B101">
        <v>2</v>
      </c>
      <c r="C101">
        <v>8</v>
      </c>
      <c r="M101" t="s">
        <v>69</v>
      </c>
    </row>
    <row r="102" spans="1:13" x14ac:dyDescent="0.25">
      <c r="A102" t="s">
        <v>102</v>
      </c>
      <c r="M102" t="s">
        <v>220</v>
      </c>
    </row>
    <row r="103" spans="1:13" x14ac:dyDescent="0.25">
      <c r="A103" t="s">
        <v>82</v>
      </c>
      <c r="B103">
        <v>1444</v>
      </c>
      <c r="C103" t="s">
        <v>86</v>
      </c>
      <c r="M103" t="s">
        <v>72</v>
      </c>
    </row>
    <row r="104" spans="1:13" x14ac:dyDescent="0.25">
      <c r="A104" t="s">
        <v>83</v>
      </c>
      <c r="B104">
        <v>1444</v>
      </c>
      <c r="C104" t="s">
        <v>86</v>
      </c>
      <c r="M104" t="s">
        <v>60</v>
      </c>
    </row>
    <row r="105" spans="1:13" x14ac:dyDescent="0.25">
      <c r="A105" t="s">
        <v>87</v>
      </c>
      <c r="B105">
        <v>1443</v>
      </c>
      <c r="C105" t="s">
        <v>86</v>
      </c>
      <c r="M105" t="s">
        <v>73</v>
      </c>
    </row>
    <row r="106" spans="1:13" x14ac:dyDescent="0.25">
      <c r="M106" t="s">
        <v>61</v>
      </c>
    </row>
    <row r="107" spans="1:13" x14ac:dyDescent="0.25">
      <c r="M107" t="s">
        <v>62</v>
      </c>
    </row>
    <row r="108" spans="1:13" x14ac:dyDescent="0.25">
      <c r="M108" t="s">
        <v>63</v>
      </c>
    </row>
    <row r="109" spans="1:13" x14ac:dyDescent="0.25">
      <c r="M109" t="s">
        <v>64</v>
      </c>
    </row>
    <row r="110" spans="1:13" x14ac:dyDescent="0.25">
      <c r="M110" t="s">
        <v>65</v>
      </c>
    </row>
    <row r="111" spans="1:13" x14ac:dyDescent="0.25">
      <c r="M111" t="s">
        <v>66</v>
      </c>
    </row>
    <row r="112" spans="1:13" x14ac:dyDescent="0.25">
      <c r="M112" t="s">
        <v>64</v>
      </c>
    </row>
    <row r="113" spans="13:13" x14ac:dyDescent="0.25">
      <c r="M113" t="s">
        <v>71</v>
      </c>
    </row>
    <row r="114" spans="13:13" x14ac:dyDescent="0.25">
      <c r="M114" t="s">
        <v>66</v>
      </c>
    </row>
    <row r="115" spans="13:13" x14ac:dyDescent="0.25">
      <c r="M115" t="s">
        <v>68</v>
      </c>
    </row>
    <row r="116" spans="13:13" x14ac:dyDescent="0.25">
      <c r="M116" t="s">
        <v>69</v>
      </c>
    </row>
    <row r="117" spans="13:13" x14ac:dyDescent="0.25">
      <c r="M117" t="s">
        <v>61</v>
      </c>
    </row>
    <row r="118" spans="13:13" x14ac:dyDescent="0.25">
      <c r="M118" t="s">
        <v>70</v>
      </c>
    </row>
    <row r="119" spans="13:13" x14ac:dyDescent="0.25">
      <c r="M119" t="s">
        <v>63</v>
      </c>
    </row>
    <row r="120" spans="13:13" x14ac:dyDescent="0.25">
      <c r="M120" t="s">
        <v>64</v>
      </c>
    </row>
    <row r="121" spans="13:13" x14ac:dyDescent="0.25">
      <c r="M121" t="s">
        <v>71</v>
      </c>
    </row>
    <row r="122" spans="13:13" x14ac:dyDescent="0.25">
      <c r="M122" t="s">
        <v>66</v>
      </c>
    </row>
    <row r="123" spans="13:13" x14ac:dyDescent="0.25">
      <c r="M123" t="s">
        <v>64</v>
      </c>
    </row>
    <row r="124" spans="13:13" x14ac:dyDescent="0.25">
      <c r="M124" t="s">
        <v>74</v>
      </c>
    </row>
    <row r="125" spans="13:13" x14ac:dyDescent="0.25">
      <c r="M125" t="s">
        <v>66</v>
      </c>
    </row>
    <row r="126" spans="13:13" x14ac:dyDescent="0.25">
      <c r="M126" t="s">
        <v>68</v>
      </c>
    </row>
    <row r="127" spans="13:13" x14ac:dyDescent="0.25">
      <c r="M127" t="s">
        <v>69</v>
      </c>
    </row>
    <row r="128" spans="13:13" x14ac:dyDescent="0.25">
      <c r="M128" t="s">
        <v>222</v>
      </c>
    </row>
    <row r="129" spans="13:13" x14ac:dyDescent="0.25">
      <c r="M129" t="s">
        <v>75</v>
      </c>
    </row>
    <row r="130" spans="13:13" x14ac:dyDescent="0.25">
      <c r="M130" t="s">
        <v>60</v>
      </c>
    </row>
    <row r="131" spans="13:13" x14ac:dyDescent="0.25">
      <c r="M131" t="s">
        <v>76</v>
      </c>
    </row>
    <row r="132" spans="13:13" x14ac:dyDescent="0.25">
      <c r="M132" t="s">
        <v>61</v>
      </c>
    </row>
    <row r="133" spans="13:13" x14ac:dyDescent="0.25">
      <c r="M133" t="s">
        <v>62</v>
      </c>
    </row>
    <row r="134" spans="13:13" x14ac:dyDescent="0.25">
      <c r="M134" t="s">
        <v>63</v>
      </c>
    </row>
    <row r="135" spans="13:13" x14ac:dyDescent="0.25">
      <c r="M135" t="s">
        <v>64</v>
      </c>
    </row>
    <row r="136" spans="13:13" x14ac:dyDescent="0.25">
      <c r="M136" t="s">
        <v>65</v>
      </c>
    </row>
    <row r="137" spans="13:13" x14ac:dyDescent="0.25">
      <c r="M137" t="s">
        <v>66</v>
      </c>
    </row>
    <row r="138" spans="13:13" x14ac:dyDescent="0.25">
      <c r="M138" t="s">
        <v>64</v>
      </c>
    </row>
    <row r="139" spans="13:13" x14ac:dyDescent="0.25">
      <c r="M139" t="s">
        <v>71</v>
      </c>
    </row>
    <row r="140" spans="13:13" x14ac:dyDescent="0.25">
      <c r="M140" t="s">
        <v>66</v>
      </c>
    </row>
    <row r="141" spans="13:13" x14ac:dyDescent="0.25">
      <c r="M141" t="s">
        <v>68</v>
      </c>
    </row>
    <row r="142" spans="13:13" x14ac:dyDescent="0.25">
      <c r="M142" t="s">
        <v>69</v>
      </c>
    </row>
    <row r="143" spans="13:13" x14ac:dyDescent="0.25">
      <c r="M143" t="s">
        <v>61</v>
      </c>
    </row>
    <row r="144" spans="13:13" x14ac:dyDescent="0.25">
      <c r="M144" t="s">
        <v>70</v>
      </c>
    </row>
    <row r="145" spans="13:13" x14ac:dyDescent="0.25">
      <c r="M145" t="s">
        <v>63</v>
      </c>
    </row>
    <row r="146" spans="13:13" x14ac:dyDescent="0.25">
      <c r="M146" t="s">
        <v>64</v>
      </c>
    </row>
    <row r="147" spans="13:13" x14ac:dyDescent="0.25">
      <c r="M147" t="s">
        <v>71</v>
      </c>
    </row>
    <row r="148" spans="13:13" x14ac:dyDescent="0.25">
      <c r="M148" t="s">
        <v>66</v>
      </c>
    </row>
    <row r="149" spans="13:13" x14ac:dyDescent="0.25">
      <c r="M149" t="s">
        <v>68</v>
      </c>
    </row>
    <row r="150" spans="13:13" x14ac:dyDescent="0.25">
      <c r="M150" t="s">
        <v>69</v>
      </c>
    </row>
    <row r="151" spans="13:13" x14ac:dyDescent="0.25">
      <c r="M151" t="s">
        <v>223</v>
      </c>
    </row>
    <row r="152" spans="13:13" x14ac:dyDescent="0.25">
      <c r="M152" t="s">
        <v>77</v>
      </c>
    </row>
    <row r="153" spans="13:13" x14ac:dyDescent="0.25">
      <c r="M153" t="s">
        <v>60</v>
      </c>
    </row>
    <row r="154" spans="13:13" x14ac:dyDescent="0.25">
      <c r="M154" t="s">
        <v>78</v>
      </c>
    </row>
    <row r="155" spans="13:13" x14ac:dyDescent="0.25">
      <c r="M155" t="s">
        <v>61</v>
      </c>
    </row>
    <row r="156" spans="13:13" x14ac:dyDescent="0.25">
      <c r="M156" t="s">
        <v>62</v>
      </c>
    </row>
    <row r="157" spans="13:13" x14ac:dyDescent="0.25">
      <c r="M157" t="s">
        <v>63</v>
      </c>
    </row>
    <row r="158" spans="13:13" x14ac:dyDescent="0.25">
      <c r="M158" t="s">
        <v>64</v>
      </c>
    </row>
    <row r="159" spans="13:13" x14ac:dyDescent="0.25">
      <c r="M159" t="s">
        <v>65</v>
      </c>
    </row>
    <row r="160" spans="13:13" x14ac:dyDescent="0.25">
      <c r="M160" t="s">
        <v>66</v>
      </c>
    </row>
    <row r="161" spans="13:13" x14ac:dyDescent="0.25">
      <c r="M161" t="s">
        <v>64</v>
      </c>
    </row>
    <row r="162" spans="13:13" x14ac:dyDescent="0.25">
      <c r="M162" t="s">
        <v>74</v>
      </c>
    </row>
    <row r="163" spans="13:13" x14ac:dyDescent="0.25">
      <c r="M163" t="s">
        <v>66</v>
      </c>
    </row>
    <row r="164" spans="13:13" x14ac:dyDescent="0.25">
      <c r="M164" t="s">
        <v>68</v>
      </c>
    </row>
    <row r="165" spans="13:13" x14ac:dyDescent="0.25">
      <c r="M165" t="s">
        <v>69</v>
      </c>
    </row>
    <row r="166" spans="13:13" x14ac:dyDescent="0.25">
      <c r="M166" t="s">
        <v>153</v>
      </c>
    </row>
    <row r="167" spans="13:13" x14ac:dyDescent="0.25">
      <c r="M167" t="s">
        <v>92</v>
      </c>
    </row>
    <row r="168" spans="13:13" x14ac:dyDescent="0.25">
      <c r="M168" t="s">
        <v>60</v>
      </c>
    </row>
    <row r="169" spans="13:13" x14ac:dyDescent="0.25">
      <c r="M169" t="s">
        <v>93</v>
      </c>
    </row>
    <row r="170" spans="13:13" x14ac:dyDescent="0.25">
      <c r="M170" t="s">
        <v>61</v>
      </c>
    </row>
    <row r="171" spans="13:13" x14ac:dyDescent="0.25">
      <c r="M171" t="s">
        <v>62</v>
      </c>
    </row>
    <row r="172" spans="13:13" x14ac:dyDescent="0.25">
      <c r="M172" t="s">
        <v>63</v>
      </c>
    </row>
    <row r="173" spans="13:13" x14ac:dyDescent="0.25">
      <c r="M173" t="s">
        <v>64</v>
      </c>
    </row>
    <row r="174" spans="13:13" x14ac:dyDescent="0.25">
      <c r="M174" t="s">
        <v>65</v>
      </c>
    </row>
    <row r="175" spans="13:13" x14ac:dyDescent="0.25">
      <c r="M175" t="s">
        <v>66</v>
      </c>
    </row>
    <row r="176" spans="13:13" x14ac:dyDescent="0.25">
      <c r="M176" t="s">
        <v>64</v>
      </c>
    </row>
    <row r="177" spans="13:13" x14ac:dyDescent="0.25">
      <c r="M177" t="s">
        <v>91</v>
      </c>
    </row>
    <row r="178" spans="13:13" x14ac:dyDescent="0.25">
      <c r="M178" t="s">
        <v>66</v>
      </c>
    </row>
    <row r="179" spans="13:13" x14ac:dyDescent="0.25">
      <c r="M179" t="s">
        <v>68</v>
      </c>
    </row>
    <row r="180" spans="13:13" x14ac:dyDescent="0.25">
      <c r="M180" t="s">
        <v>69</v>
      </c>
    </row>
    <row r="181" spans="13:13" x14ac:dyDescent="0.25">
      <c r="M181" t="s">
        <v>61</v>
      </c>
    </row>
    <row r="182" spans="13:13" x14ac:dyDescent="0.25">
      <c r="M182" t="s">
        <v>70</v>
      </c>
    </row>
    <row r="183" spans="13:13" x14ac:dyDescent="0.25">
      <c r="M183" t="s">
        <v>63</v>
      </c>
    </row>
    <row r="184" spans="13:13" x14ac:dyDescent="0.25">
      <c r="M184" t="s">
        <v>64</v>
      </c>
    </row>
    <row r="185" spans="13:13" x14ac:dyDescent="0.25">
      <c r="M185" t="s">
        <v>91</v>
      </c>
    </row>
    <row r="186" spans="13:13" x14ac:dyDescent="0.25">
      <c r="M186" t="s">
        <v>66</v>
      </c>
    </row>
    <row r="187" spans="13:13" x14ac:dyDescent="0.25">
      <c r="M187" t="s">
        <v>68</v>
      </c>
    </row>
    <row r="188" spans="13:13" x14ac:dyDescent="0.25">
      <c r="M188" t="s">
        <v>69</v>
      </c>
    </row>
    <row r="189" spans="13:13" x14ac:dyDescent="0.25">
      <c r="M189" t="s">
        <v>225</v>
      </c>
    </row>
    <row r="190" spans="13:13" x14ac:dyDescent="0.25">
      <c r="M190" t="s">
        <v>79</v>
      </c>
    </row>
    <row r="191" spans="13:13" x14ac:dyDescent="0.25">
      <c r="M191" t="s">
        <v>60</v>
      </c>
    </row>
    <row r="192" spans="13:13" x14ac:dyDescent="0.25">
      <c r="M192" t="s">
        <v>80</v>
      </c>
    </row>
    <row r="193" spans="13:13" x14ac:dyDescent="0.25">
      <c r="M193" t="s">
        <v>61</v>
      </c>
    </row>
    <row r="194" spans="13:13" x14ac:dyDescent="0.25">
      <c r="M194" t="s">
        <v>62</v>
      </c>
    </row>
    <row r="195" spans="13:13" x14ac:dyDescent="0.25">
      <c r="M195" t="s">
        <v>63</v>
      </c>
    </row>
    <row r="196" spans="13:13" x14ac:dyDescent="0.25">
      <c r="M196" t="s">
        <v>64</v>
      </c>
    </row>
    <row r="197" spans="13:13" x14ac:dyDescent="0.25">
      <c r="M197" t="s">
        <v>65</v>
      </c>
    </row>
    <row r="198" spans="13:13" x14ac:dyDescent="0.25">
      <c r="M198" t="s">
        <v>66</v>
      </c>
    </row>
    <row r="199" spans="13:13" x14ac:dyDescent="0.25">
      <c r="M199" t="s">
        <v>64</v>
      </c>
    </row>
    <row r="200" spans="13:13" x14ac:dyDescent="0.25">
      <c r="M200" t="s">
        <v>74</v>
      </c>
    </row>
    <row r="201" spans="13:13" x14ac:dyDescent="0.25">
      <c r="M201" t="s">
        <v>66</v>
      </c>
    </row>
    <row r="202" spans="13:13" x14ac:dyDescent="0.25">
      <c r="M202" t="s">
        <v>68</v>
      </c>
    </row>
    <row r="203" spans="13:13" x14ac:dyDescent="0.25">
      <c r="M203" t="s">
        <v>69</v>
      </c>
    </row>
    <row r="204" spans="13:13" x14ac:dyDescent="0.25">
      <c r="M204" t="s">
        <v>61</v>
      </c>
    </row>
    <row r="205" spans="13:13" x14ac:dyDescent="0.25">
      <c r="M205" t="s">
        <v>70</v>
      </c>
    </row>
    <row r="206" spans="13:13" x14ac:dyDescent="0.25">
      <c r="M206" t="s">
        <v>63</v>
      </c>
    </row>
    <row r="207" spans="13:13" x14ac:dyDescent="0.25">
      <c r="M207" t="s">
        <v>64</v>
      </c>
    </row>
    <row r="208" spans="13:13" x14ac:dyDescent="0.25">
      <c r="M208" t="s">
        <v>74</v>
      </c>
    </row>
    <row r="209" spans="13:13" x14ac:dyDescent="0.25">
      <c r="M209" t="s">
        <v>66</v>
      </c>
    </row>
    <row r="210" spans="13:13" x14ac:dyDescent="0.25">
      <c r="M210" t="s">
        <v>68</v>
      </c>
    </row>
    <row r="211" spans="13:13" x14ac:dyDescent="0.25">
      <c r="M211" t="s">
        <v>69</v>
      </c>
    </row>
    <row r="212" spans="13:13" x14ac:dyDescent="0.25">
      <c r="M212" t="s">
        <v>81</v>
      </c>
    </row>
    <row r="213" spans="13:13" x14ac:dyDescent="0.25">
      <c r="M213" t="s">
        <v>100</v>
      </c>
    </row>
    <row r="214" spans="13:13" x14ac:dyDescent="0.25">
      <c r="M214" t="s">
        <v>245</v>
      </c>
    </row>
    <row r="215" spans="13:13" x14ac:dyDescent="0.25">
      <c r="M215" t="s">
        <v>246</v>
      </c>
    </row>
    <row r="216" spans="13:13" x14ac:dyDescent="0.25">
      <c r="M216" t="s">
        <v>247</v>
      </c>
    </row>
    <row r="217" spans="13:13" x14ac:dyDescent="0.25">
      <c r="M217" t="s">
        <v>248</v>
      </c>
    </row>
    <row r="218" spans="13:13" x14ac:dyDescent="0.25">
      <c r="M218" t="s">
        <v>1</v>
      </c>
    </row>
    <row r="219" spans="13:13" x14ac:dyDescent="0.25">
      <c r="M219" t="s">
        <v>0</v>
      </c>
    </row>
    <row r="220" spans="13:13" x14ac:dyDescent="0.25">
      <c r="M220" t="s">
        <v>249</v>
      </c>
    </row>
    <row r="221" spans="13:13" x14ac:dyDescent="0.25">
      <c r="M221" t="s">
        <v>250</v>
      </c>
    </row>
    <row r="222" spans="13:13" x14ac:dyDescent="0.25">
      <c r="M222" t="s">
        <v>251</v>
      </c>
    </row>
    <row r="223" spans="13:13" x14ac:dyDescent="0.25">
      <c r="M223" t="s">
        <v>85</v>
      </c>
    </row>
    <row r="224" spans="13:13" x14ac:dyDescent="0.25">
      <c r="M224" t="s">
        <v>252</v>
      </c>
    </row>
    <row r="225" spans="13:13" x14ac:dyDescent="0.25">
      <c r="M225" t="s">
        <v>253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3009-5FA7-41D0-A8F7-2C00A6DFA712}">
  <dimension ref="A1:P223"/>
  <sheetViews>
    <sheetView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26" t="s">
        <v>17</v>
      </c>
      <c r="F1" s="26"/>
      <c r="G1" s="26"/>
      <c r="H1" s="26"/>
      <c r="I1" s="26"/>
      <c r="M1" s="26" t="s">
        <v>16</v>
      </c>
      <c r="N1" s="26"/>
      <c r="O1" s="26"/>
      <c r="P1" s="26"/>
    </row>
    <row r="2" spans="1:16" ht="15.75" thickTop="1" x14ac:dyDescent="0.25">
      <c r="A2">
        <v>1430</v>
      </c>
      <c r="B2">
        <v>2</v>
      </c>
      <c r="C2">
        <v>9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32</v>
      </c>
      <c r="K2" t="s">
        <v>341</v>
      </c>
      <c r="M2" t="s">
        <v>254</v>
      </c>
    </row>
    <row r="3" spans="1:16" x14ac:dyDescent="0.25">
      <c r="A3">
        <v>1430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59636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0.34160000000000001</v>
      </c>
      <c r="G3" s="2">
        <f xml:space="preserve"> F6/100</f>
        <v>0.33</v>
      </c>
      <c r="H3">
        <f xml:space="preserve"> AVERAGE(A2:A100)</f>
        <v>1440.6060606060605</v>
      </c>
      <c r="I3" s="1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34</v>
      </c>
    </row>
    <row r="4" spans="1:16" x14ac:dyDescent="0.25">
      <c r="A4">
        <v>1431</v>
      </c>
      <c r="B4">
        <v>2</v>
      </c>
      <c r="C4">
        <v>3</v>
      </c>
      <c r="M4" t="s">
        <v>2</v>
      </c>
    </row>
    <row r="5" spans="1:16" ht="20.25" thickBot="1" x14ac:dyDescent="0.35">
      <c r="A5">
        <v>1431</v>
      </c>
      <c r="B5">
        <v>2</v>
      </c>
      <c r="C5">
        <v>1</v>
      </c>
      <c r="E5" s="26" t="s">
        <v>10</v>
      </c>
      <c r="F5" s="26"/>
      <c r="H5" s="26" t="s">
        <v>9</v>
      </c>
      <c r="I5" s="26"/>
      <c r="J5" s="26"/>
      <c r="K5" s="26"/>
      <c r="M5" t="s">
        <v>8</v>
      </c>
    </row>
    <row r="6" spans="1:16" ht="15.75" thickTop="1" x14ac:dyDescent="0.25">
      <c r="A6">
        <v>1430</v>
      </c>
      <c r="B6">
        <v>2</v>
      </c>
      <c r="C6">
        <v>8</v>
      </c>
      <c r="E6" t="s">
        <v>7</v>
      </c>
      <c r="F6">
        <f xml:space="preserve"> COUNTIF(B:B,1)</f>
        <v>33</v>
      </c>
      <c r="M6" t="s">
        <v>4</v>
      </c>
    </row>
    <row r="7" spans="1:16" x14ac:dyDescent="0.25">
      <c r="A7">
        <v>1430</v>
      </c>
      <c r="B7">
        <v>1</v>
      </c>
      <c r="C7">
        <v>1</v>
      </c>
      <c r="E7" t="s">
        <v>6</v>
      </c>
      <c r="F7">
        <f xml:space="preserve"> COUNTIF(B:B,2)</f>
        <v>67</v>
      </c>
      <c r="M7" t="s">
        <v>214</v>
      </c>
    </row>
    <row r="8" spans="1:16" x14ac:dyDescent="0.25">
      <c r="A8">
        <v>1431</v>
      </c>
      <c r="B8">
        <v>1</v>
      </c>
      <c r="C8">
        <v>1</v>
      </c>
      <c r="E8" t="s">
        <v>82</v>
      </c>
      <c r="F8">
        <f xml:space="preserve"> B103</f>
        <v>1430</v>
      </c>
      <c r="M8" t="s">
        <v>5</v>
      </c>
    </row>
    <row r="9" spans="1:16" x14ac:dyDescent="0.25">
      <c r="A9">
        <v>1431</v>
      </c>
      <c r="B9">
        <v>1</v>
      </c>
      <c r="C9">
        <v>1</v>
      </c>
      <c r="E9" t="s">
        <v>83</v>
      </c>
      <c r="F9">
        <f t="shared" ref="F9:F10" si="0" xml:space="preserve"> B104</f>
        <v>1431</v>
      </c>
      <c r="M9" t="s">
        <v>134</v>
      </c>
    </row>
    <row r="10" spans="1:16" x14ac:dyDescent="0.25">
      <c r="A10">
        <v>1431</v>
      </c>
      <c r="B10">
        <v>1</v>
      </c>
      <c r="C10">
        <v>1</v>
      </c>
      <c r="E10" t="s">
        <v>84</v>
      </c>
      <c r="F10">
        <f t="shared" si="0"/>
        <v>1430</v>
      </c>
      <c r="M10" t="s">
        <v>5</v>
      </c>
    </row>
    <row r="11" spans="1:16" x14ac:dyDescent="0.25">
      <c r="A11">
        <v>1430</v>
      </c>
      <c r="B11">
        <v>1</v>
      </c>
      <c r="C11">
        <v>1</v>
      </c>
      <c r="M11" t="s">
        <v>255</v>
      </c>
    </row>
    <row r="12" spans="1:16" x14ac:dyDescent="0.25">
      <c r="A12">
        <v>1430</v>
      </c>
      <c r="B12">
        <v>1</v>
      </c>
      <c r="C12">
        <v>1</v>
      </c>
      <c r="M12" t="s">
        <v>5</v>
      </c>
    </row>
    <row r="13" spans="1:16" x14ac:dyDescent="0.25">
      <c r="A13">
        <v>1432</v>
      </c>
      <c r="B13">
        <v>1</v>
      </c>
      <c r="C13">
        <v>1</v>
      </c>
      <c r="M13" t="s">
        <v>256</v>
      </c>
    </row>
    <row r="14" spans="1:16" x14ac:dyDescent="0.25">
      <c r="A14">
        <v>1432</v>
      </c>
      <c r="B14">
        <v>1</v>
      </c>
      <c r="C14">
        <v>1</v>
      </c>
      <c r="M14" t="s">
        <v>5</v>
      </c>
    </row>
    <row r="15" spans="1:16" x14ac:dyDescent="0.25">
      <c r="A15">
        <v>1429</v>
      </c>
      <c r="B15">
        <v>2</v>
      </c>
      <c r="C15">
        <v>5</v>
      </c>
      <c r="M15" t="s">
        <v>4</v>
      </c>
    </row>
    <row r="16" spans="1:16" x14ac:dyDescent="0.25">
      <c r="A16">
        <v>1430</v>
      </c>
      <c r="B16">
        <v>2</v>
      </c>
      <c r="C16">
        <v>4</v>
      </c>
      <c r="M16" t="s">
        <v>95</v>
      </c>
    </row>
    <row r="17" spans="1:13" x14ac:dyDescent="0.25">
      <c r="A17">
        <v>1431</v>
      </c>
      <c r="B17">
        <v>2</v>
      </c>
      <c r="C17">
        <v>4</v>
      </c>
      <c r="M17" t="s">
        <v>96</v>
      </c>
    </row>
    <row r="18" spans="1:13" x14ac:dyDescent="0.25">
      <c r="A18">
        <v>1431</v>
      </c>
      <c r="B18">
        <v>1</v>
      </c>
      <c r="C18">
        <v>0</v>
      </c>
      <c r="M18" t="s">
        <v>3</v>
      </c>
    </row>
    <row r="19" spans="1:13" x14ac:dyDescent="0.25">
      <c r="A19">
        <v>1430</v>
      </c>
      <c r="B19">
        <v>2</v>
      </c>
      <c r="C19">
        <v>4</v>
      </c>
      <c r="M19" t="s">
        <v>2</v>
      </c>
    </row>
    <row r="20" spans="1:13" x14ac:dyDescent="0.25">
      <c r="A20">
        <v>1431</v>
      </c>
      <c r="B20">
        <v>2</v>
      </c>
      <c r="C20">
        <v>3</v>
      </c>
      <c r="M20" t="s">
        <v>35</v>
      </c>
    </row>
    <row r="21" spans="1:13" x14ac:dyDescent="0.25">
      <c r="A21">
        <v>2432</v>
      </c>
      <c r="B21">
        <v>2</v>
      </c>
      <c r="C21">
        <v>3</v>
      </c>
      <c r="M21" t="s">
        <v>218</v>
      </c>
    </row>
    <row r="22" spans="1:13" x14ac:dyDescent="0.25">
      <c r="A22">
        <v>1431</v>
      </c>
      <c r="B22">
        <v>1</v>
      </c>
      <c r="C22">
        <v>0</v>
      </c>
      <c r="M22" t="s">
        <v>36</v>
      </c>
    </row>
    <row r="23" spans="1:13" x14ac:dyDescent="0.25">
      <c r="A23">
        <v>1429</v>
      </c>
      <c r="B23">
        <v>2</v>
      </c>
      <c r="C23">
        <v>9</v>
      </c>
      <c r="M23" t="s">
        <v>37</v>
      </c>
    </row>
    <row r="24" spans="1:13" x14ac:dyDescent="0.25">
      <c r="A24">
        <v>1430</v>
      </c>
      <c r="B24">
        <v>2</v>
      </c>
      <c r="C24">
        <v>9</v>
      </c>
      <c r="M24" t="s">
        <v>38</v>
      </c>
    </row>
    <row r="25" spans="1:13" x14ac:dyDescent="0.25">
      <c r="A25">
        <v>1430</v>
      </c>
      <c r="B25">
        <v>2</v>
      </c>
      <c r="C25">
        <v>9</v>
      </c>
      <c r="M25" t="s">
        <v>39</v>
      </c>
    </row>
    <row r="26" spans="1:13" x14ac:dyDescent="0.25">
      <c r="A26">
        <v>1431</v>
      </c>
      <c r="B26">
        <v>2</v>
      </c>
      <c r="C26">
        <v>9</v>
      </c>
      <c r="M26" t="s">
        <v>40</v>
      </c>
    </row>
    <row r="27" spans="1:13" x14ac:dyDescent="0.25">
      <c r="A27">
        <v>1431</v>
      </c>
      <c r="B27">
        <v>2</v>
      </c>
      <c r="C27">
        <v>5</v>
      </c>
      <c r="M27" t="s">
        <v>41</v>
      </c>
    </row>
    <row r="28" spans="1:13" x14ac:dyDescent="0.25">
      <c r="A28">
        <v>1430</v>
      </c>
      <c r="B28">
        <v>2</v>
      </c>
      <c r="C28">
        <v>3</v>
      </c>
      <c r="M28" t="s">
        <v>42</v>
      </c>
    </row>
    <row r="29" spans="1:13" x14ac:dyDescent="0.25">
      <c r="A29">
        <v>1430</v>
      </c>
      <c r="B29">
        <v>2</v>
      </c>
      <c r="C29">
        <v>9</v>
      </c>
      <c r="M29" t="s">
        <v>43</v>
      </c>
    </row>
    <row r="30" spans="1:13" x14ac:dyDescent="0.25">
      <c r="A30">
        <v>1431</v>
      </c>
      <c r="B30">
        <v>1</v>
      </c>
      <c r="C30">
        <v>3</v>
      </c>
      <c r="M30" t="s">
        <v>44</v>
      </c>
    </row>
    <row r="31" spans="1:13" x14ac:dyDescent="0.25">
      <c r="A31">
        <v>1431</v>
      </c>
      <c r="B31">
        <v>1</v>
      </c>
      <c r="C31">
        <v>1</v>
      </c>
      <c r="M31" t="s">
        <v>45</v>
      </c>
    </row>
    <row r="32" spans="1:13" x14ac:dyDescent="0.25">
      <c r="A32">
        <v>1430</v>
      </c>
      <c r="B32">
        <v>2</v>
      </c>
      <c r="C32">
        <v>3</v>
      </c>
      <c r="M32" t="s">
        <v>46</v>
      </c>
    </row>
    <row r="33" spans="1:13" x14ac:dyDescent="0.25">
      <c r="A33">
        <v>1430</v>
      </c>
      <c r="B33">
        <v>2</v>
      </c>
      <c r="C33">
        <v>9</v>
      </c>
      <c r="M33" t="s">
        <v>47</v>
      </c>
    </row>
    <row r="34" spans="1:13" x14ac:dyDescent="0.25">
      <c r="A34">
        <v>1429</v>
      </c>
      <c r="B34">
        <v>2</v>
      </c>
      <c r="C34">
        <v>0</v>
      </c>
      <c r="M34" t="s">
        <v>48</v>
      </c>
    </row>
    <row r="35" spans="1:13" x14ac:dyDescent="0.25">
      <c r="A35">
        <v>1432</v>
      </c>
      <c r="B35">
        <v>2</v>
      </c>
      <c r="C35">
        <v>3</v>
      </c>
      <c r="M35" t="s">
        <v>88</v>
      </c>
    </row>
    <row r="36" spans="1:13" x14ac:dyDescent="0.25">
      <c r="A36">
        <v>1431</v>
      </c>
      <c r="B36">
        <v>2</v>
      </c>
      <c r="C36">
        <v>4</v>
      </c>
      <c r="M36" t="s">
        <v>49</v>
      </c>
    </row>
    <row r="37" spans="1:13" x14ac:dyDescent="0.25">
      <c r="A37">
        <v>1430</v>
      </c>
      <c r="B37">
        <v>2</v>
      </c>
      <c r="C37">
        <v>3</v>
      </c>
      <c r="M37" t="s">
        <v>50</v>
      </c>
    </row>
    <row r="38" spans="1:13" x14ac:dyDescent="0.25">
      <c r="A38">
        <v>1430</v>
      </c>
      <c r="B38">
        <v>1</v>
      </c>
      <c r="C38">
        <v>5</v>
      </c>
      <c r="M38" t="s">
        <v>51</v>
      </c>
    </row>
    <row r="39" spans="1:13" x14ac:dyDescent="0.25">
      <c r="A39">
        <v>1431</v>
      </c>
      <c r="B39">
        <v>2</v>
      </c>
      <c r="C39">
        <v>4</v>
      </c>
      <c r="M39" t="s">
        <v>52</v>
      </c>
    </row>
    <row r="40" spans="1:13" x14ac:dyDescent="0.25">
      <c r="A40">
        <v>1431</v>
      </c>
      <c r="B40">
        <v>1</v>
      </c>
      <c r="C40">
        <v>4</v>
      </c>
      <c r="M40" t="s">
        <v>53</v>
      </c>
    </row>
    <row r="41" spans="1:13" x14ac:dyDescent="0.25">
      <c r="A41">
        <v>1430</v>
      </c>
      <c r="B41">
        <v>1</v>
      </c>
      <c r="C41">
        <v>4</v>
      </c>
      <c r="M41" t="s">
        <v>54</v>
      </c>
    </row>
    <row r="42" spans="1:13" x14ac:dyDescent="0.25">
      <c r="A42">
        <v>1430</v>
      </c>
      <c r="B42">
        <v>2</v>
      </c>
      <c r="C42">
        <v>4</v>
      </c>
      <c r="M42" t="s">
        <v>55</v>
      </c>
    </row>
    <row r="43" spans="1:13" x14ac:dyDescent="0.25">
      <c r="A43">
        <v>1431</v>
      </c>
      <c r="B43">
        <v>2</v>
      </c>
      <c r="C43">
        <v>3</v>
      </c>
      <c r="M43" t="s">
        <v>56</v>
      </c>
    </row>
    <row r="44" spans="1:13" x14ac:dyDescent="0.25">
      <c r="A44">
        <v>1431</v>
      </c>
      <c r="B44">
        <v>2</v>
      </c>
      <c r="C44">
        <v>9</v>
      </c>
      <c r="M44" t="s">
        <v>57</v>
      </c>
    </row>
    <row r="45" spans="1:13" x14ac:dyDescent="0.25">
      <c r="A45">
        <v>1430</v>
      </c>
      <c r="B45">
        <v>2</v>
      </c>
      <c r="C45">
        <v>9</v>
      </c>
      <c r="M45" t="s">
        <v>97</v>
      </c>
    </row>
    <row r="46" spans="1:13" x14ac:dyDescent="0.25">
      <c r="A46">
        <v>1430</v>
      </c>
      <c r="B46">
        <v>2</v>
      </c>
      <c r="C46">
        <v>2</v>
      </c>
      <c r="M46" t="s">
        <v>58</v>
      </c>
    </row>
    <row r="47" spans="1:13" x14ac:dyDescent="0.25">
      <c r="A47">
        <v>1430</v>
      </c>
      <c r="B47">
        <v>1</v>
      </c>
      <c r="C47">
        <v>0</v>
      </c>
      <c r="M47" t="s">
        <v>59</v>
      </c>
    </row>
    <row r="48" spans="1:13" x14ac:dyDescent="0.25">
      <c r="A48">
        <v>1431</v>
      </c>
      <c r="B48">
        <v>2</v>
      </c>
      <c r="C48">
        <v>5</v>
      </c>
      <c r="M48" t="s">
        <v>146</v>
      </c>
    </row>
    <row r="49" spans="1:13" x14ac:dyDescent="0.25">
      <c r="A49">
        <v>1432</v>
      </c>
      <c r="B49">
        <v>1</v>
      </c>
      <c r="C49">
        <v>5</v>
      </c>
      <c r="M49" t="s">
        <v>98</v>
      </c>
    </row>
    <row r="50" spans="1:13" x14ac:dyDescent="0.25">
      <c r="A50">
        <v>1430</v>
      </c>
      <c r="B50">
        <v>1</v>
      </c>
      <c r="C50">
        <v>4</v>
      </c>
      <c r="M50" t="s">
        <v>60</v>
      </c>
    </row>
    <row r="51" spans="1:13" x14ac:dyDescent="0.25">
      <c r="A51">
        <v>1430</v>
      </c>
      <c r="B51">
        <v>2</v>
      </c>
      <c r="C51">
        <v>9</v>
      </c>
      <c r="M51" t="s">
        <v>99</v>
      </c>
    </row>
    <row r="52" spans="1:13" x14ac:dyDescent="0.25">
      <c r="A52">
        <v>1432</v>
      </c>
      <c r="B52">
        <v>2</v>
      </c>
      <c r="C52">
        <v>4</v>
      </c>
      <c r="M52" t="s">
        <v>61</v>
      </c>
    </row>
    <row r="53" spans="1:13" x14ac:dyDescent="0.25">
      <c r="A53">
        <v>1432</v>
      </c>
      <c r="B53">
        <v>1</v>
      </c>
      <c r="C53">
        <v>4</v>
      </c>
      <c r="M53" t="s">
        <v>62</v>
      </c>
    </row>
    <row r="54" spans="1:13" x14ac:dyDescent="0.25">
      <c r="A54">
        <v>1430</v>
      </c>
      <c r="B54">
        <v>2</v>
      </c>
      <c r="C54">
        <v>4</v>
      </c>
      <c r="M54" t="s">
        <v>63</v>
      </c>
    </row>
    <row r="55" spans="1:13" x14ac:dyDescent="0.25">
      <c r="A55">
        <v>1430</v>
      </c>
      <c r="B55">
        <v>1</v>
      </c>
      <c r="C55">
        <v>4</v>
      </c>
      <c r="M55" t="s">
        <v>64</v>
      </c>
    </row>
    <row r="56" spans="1:13" x14ac:dyDescent="0.25">
      <c r="A56">
        <v>1429</v>
      </c>
      <c r="B56">
        <v>2</v>
      </c>
      <c r="C56">
        <v>4</v>
      </c>
      <c r="M56" t="s">
        <v>65</v>
      </c>
    </row>
    <row r="57" spans="1:13" x14ac:dyDescent="0.25">
      <c r="A57">
        <v>1431</v>
      </c>
      <c r="B57">
        <v>2</v>
      </c>
      <c r="C57">
        <v>3</v>
      </c>
      <c r="M57" t="s">
        <v>66</v>
      </c>
    </row>
    <row r="58" spans="1:13" x14ac:dyDescent="0.25">
      <c r="A58">
        <v>1430</v>
      </c>
      <c r="B58">
        <v>2</v>
      </c>
      <c r="C58">
        <v>4</v>
      </c>
      <c r="M58" t="s">
        <v>64</v>
      </c>
    </row>
    <row r="59" spans="1:13" x14ac:dyDescent="0.25">
      <c r="A59">
        <v>1430</v>
      </c>
      <c r="B59">
        <v>2</v>
      </c>
      <c r="C59">
        <v>4</v>
      </c>
      <c r="M59" t="s">
        <v>67</v>
      </c>
    </row>
    <row r="60" spans="1:13" x14ac:dyDescent="0.25">
      <c r="A60">
        <v>1430</v>
      </c>
      <c r="B60">
        <v>1</v>
      </c>
      <c r="C60">
        <v>9</v>
      </c>
      <c r="M60" t="s">
        <v>66</v>
      </c>
    </row>
    <row r="61" spans="1:13" x14ac:dyDescent="0.25">
      <c r="A61">
        <v>1431</v>
      </c>
      <c r="B61">
        <v>2</v>
      </c>
      <c r="C61">
        <v>8</v>
      </c>
      <c r="M61" t="s">
        <v>68</v>
      </c>
    </row>
    <row r="62" spans="1:13" x14ac:dyDescent="0.25">
      <c r="A62">
        <v>1431</v>
      </c>
      <c r="B62">
        <v>2</v>
      </c>
      <c r="C62">
        <v>5</v>
      </c>
      <c r="M62" t="s">
        <v>69</v>
      </c>
    </row>
    <row r="63" spans="1:13" x14ac:dyDescent="0.25">
      <c r="A63">
        <v>1430</v>
      </c>
      <c r="B63">
        <v>2</v>
      </c>
      <c r="C63">
        <v>9</v>
      </c>
      <c r="M63" t="s">
        <v>61</v>
      </c>
    </row>
    <row r="64" spans="1:13" x14ac:dyDescent="0.25">
      <c r="A64">
        <v>1430</v>
      </c>
      <c r="B64">
        <v>1</v>
      </c>
      <c r="C64">
        <v>4</v>
      </c>
      <c r="M64" t="s">
        <v>70</v>
      </c>
    </row>
    <row r="65" spans="1:13" x14ac:dyDescent="0.25">
      <c r="A65">
        <v>1432</v>
      </c>
      <c r="B65">
        <v>1</v>
      </c>
      <c r="C65">
        <v>4</v>
      </c>
      <c r="M65" t="s">
        <v>63</v>
      </c>
    </row>
    <row r="66" spans="1:13" x14ac:dyDescent="0.25">
      <c r="A66">
        <v>1432</v>
      </c>
      <c r="B66">
        <v>1</v>
      </c>
      <c r="C66">
        <v>4</v>
      </c>
      <c r="M66" t="s">
        <v>64</v>
      </c>
    </row>
    <row r="67" spans="1:13" x14ac:dyDescent="0.25">
      <c r="A67">
        <v>1431</v>
      </c>
      <c r="B67">
        <v>2</v>
      </c>
      <c r="C67">
        <v>4</v>
      </c>
      <c r="M67" t="s">
        <v>67</v>
      </c>
    </row>
    <row r="68" spans="1:13" x14ac:dyDescent="0.25">
      <c r="A68">
        <v>1430</v>
      </c>
      <c r="B68">
        <v>1</v>
      </c>
      <c r="C68">
        <v>9</v>
      </c>
      <c r="M68" t="s">
        <v>66</v>
      </c>
    </row>
    <row r="69" spans="1:13" x14ac:dyDescent="0.25">
      <c r="A69">
        <v>1430</v>
      </c>
      <c r="B69">
        <v>2</v>
      </c>
      <c r="C69">
        <v>2</v>
      </c>
      <c r="M69" t="s">
        <v>64</v>
      </c>
    </row>
    <row r="70" spans="1:13" x14ac:dyDescent="0.25">
      <c r="A70">
        <v>1431</v>
      </c>
      <c r="B70">
        <v>1</v>
      </c>
      <c r="C70">
        <v>8</v>
      </c>
      <c r="M70" t="s">
        <v>91</v>
      </c>
    </row>
    <row r="71" spans="1:13" x14ac:dyDescent="0.25">
      <c r="A71">
        <v>1432</v>
      </c>
      <c r="B71">
        <v>2</v>
      </c>
      <c r="C71">
        <v>9</v>
      </c>
      <c r="M71" t="s">
        <v>66</v>
      </c>
    </row>
    <row r="72" spans="1:13" x14ac:dyDescent="0.25">
      <c r="A72">
        <v>1430</v>
      </c>
      <c r="B72">
        <v>2</v>
      </c>
      <c r="C72">
        <v>4</v>
      </c>
      <c r="M72" t="s">
        <v>68</v>
      </c>
    </row>
    <row r="73" spans="1:13" x14ac:dyDescent="0.25">
      <c r="A73">
        <v>1430</v>
      </c>
      <c r="B73">
        <v>2</v>
      </c>
      <c r="C73">
        <v>4</v>
      </c>
      <c r="M73" t="s">
        <v>69</v>
      </c>
    </row>
    <row r="74" spans="1:13" x14ac:dyDescent="0.25">
      <c r="A74">
        <v>1431</v>
      </c>
      <c r="B74">
        <v>2</v>
      </c>
      <c r="C74">
        <v>4</v>
      </c>
      <c r="M74" t="s">
        <v>257</v>
      </c>
    </row>
    <row r="75" spans="1:13" x14ac:dyDescent="0.25">
      <c r="A75">
        <v>1431</v>
      </c>
      <c r="B75">
        <v>2</v>
      </c>
      <c r="C75">
        <v>0</v>
      </c>
      <c r="M75" t="s">
        <v>89</v>
      </c>
    </row>
    <row r="76" spans="1:13" x14ac:dyDescent="0.25">
      <c r="A76">
        <v>1430</v>
      </c>
      <c r="B76">
        <v>2</v>
      </c>
      <c r="C76">
        <v>4</v>
      </c>
      <c r="M76" t="s">
        <v>60</v>
      </c>
    </row>
    <row r="77" spans="1:13" x14ac:dyDescent="0.25">
      <c r="A77">
        <v>1430</v>
      </c>
      <c r="B77">
        <v>2</v>
      </c>
      <c r="C77">
        <v>4</v>
      </c>
      <c r="M77" t="s">
        <v>90</v>
      </c>
    </row>
    <row r="78" spans="1:13" x14ac:dyDescent="0.25">
      <c r="A78">
        <v>1431</v>
      </c>
      <c r="B78">
        <v>2</v>
      </c>
      <c r="C78">
        <v>4</v>
      </c>
      <c r="M78" t="s">
        <v>61</v>
      </c>
    </row>
    <row r="79" spans="1:13" x14ac:dyDescent="0.25">
      <c r="A79">
        <v>1431</v>
      </c>
      <c r="B79">
        <v>2</v>
      </c>
      <c r="C79">
        <v>9</v>
      </c>
      <c r="M79" t="s">
        <v>62</v>
      </c>
    </row>
    <row r="80" spans="1:13" x14ac:dyDescent="0.25">
      <c r="A80">
        <v>1430</v>
      </c>
      <c r="B80">
        <v>2</v>
      </c>
      <c r="C80">
        <v>9</v>
      </c>
      <c r="M80" t="s">
        <v>63</v>
      </c>
    </row>
    <row r="81" spans="1:13" x14ac:dyDescent="0.25">
      <c r="A81">
        <v>1430</v>
      </c>
      <c r="B81">
        <v>2</v>
      </c>
      <c r="C81">
        <v>9</v>
      </c>
      <c r="M81" t="s">
        <v>64</v>
      </c>
    </row>
    <row r="82" spans="1:13" x14ac:dyDescent="0.25">
      <c r="A82">
        <v>1429</v>
      </c>
      <c r="B82">
        <v>2</v>
      </c>
      <c r="C82">
        <v>9</v>
      </c>
      <c r="M82" t="s">
        <v>65</v>
      </c>
    </row>
    <row r="83" spans="1:13" x14ac:dyDescent="0.25">
      <c r="A83">
        <v>1431</v>
      </c>
      <c r="B83">
        <v>2</v>
      </c>
      <c r="C83">
        <v>9</v>
      </c>
      <c r="M83" t="s">
        <v>66</v>
      </c>
    </row>
    <row r="84" spans="1:13" x14ac:dyDescent="0.25">
      <c r="A84">
        <v>1432</v>
      </c>
      <c r="B84">
        <v>2</v>
      </c>
      <c r="C84">
        <v>4</v>
      </c>
      <c r="M84" t="s">
        <v>64</v>
      </c>
    </row>
    <row r="85" spans="1:13" x14ac:dyDescent="0.25">
      <c r="A85">
        <v>1430</v>
      </c>
      <c r="B85">
        <v>1</v>
      </c>
      <c r="C85">
        <v>7</v>
      </c>
      <c r="M85" t="s">
        <v>91</v>
      </c>
    </row>
    <row r="86" spans="1:13" x14ac:dyDescent="0.25">
      <c r="A86">
        <v>1430</v>
      </c>
      <c r="B86">
        <v>2</v>
      </c>
      <c r="C86">
        <v>9</v>
      </c>
      <c r="M86" t="s">
        <v>66</v>
      </c>
    </row>
    <row r="87" spans="1:13" x14ac:dyDescent="0.25">
      <c r="A87">
        <v>1431</v>
      </c>
      <c r="B87">
        <v>2</v>
      </c>
      <c r="C87">
        <v>4</v>
      </c>
      <c r="M87" t="s">
        <v>68</v>
      </c>
    </row>
    <row r="88" spans="1:13" x14ac:dyDescent="0.25">
      <c r="A88">
        <v>1431</v>
      </c>
      <c r="B88">
        <v>1</v>
      </c>
      <c r="C88">
        <v>5</v>
      </c>
      <c r="M88" t="s">
        <v>69</v>
      </c>
    </row>
    <row r="89" spans="1:13" x14ac:dyDescent="0.25">
      <c r="A89">
        <v>1430</v>
      </c>
      <c r="B89">
        <v>1</v>
      </c>
      <c r="C89">
        <v>9</v>
      </c>
      <c r="M89" t="s">
        <v>61</v>
      </c>
    </row>
    <row r="90" spans="1:13" x14ac:dyDescent="0.25">
      <c r="A90">
        <v>1430</v>
      </c>
      <c r="B90">
        <v>2</v>
      </c>
      <c r="C90">
        <v>4</v>
      </c>
      <c r="M90" t="s">
        <v>70</v>
      </c>
    </row>
    <row r="91" spans="1:13" x14ac:dyDescent="0.25">
      <c r="A91">
        <v>1429</v>
      </c>
      <c r="B91">
        <v>2</v>
      </c>
      <c r="C91">
        <v>7</v>
      </c>
      <c r="M91" t="s">
        <v>63</v>
      </c>
    </row>
    <row r="92" spans="1:13" x14ac:dyDescent="0.25">
      <c r="A92">
        <v>1431</v>
      </c>
      <c r="B92">
        <v>2</v>
      </c>
      <c r="C92">
        <v>4</v>
      </c>
      <c r="M92" t="s">
        <v>64</v>
      </c>
    </row>
    <row r="93" spans="1:13" x14ac:dyDescent="0.25">
      <c r="A93">
        <v>1429</v>
      </c>
      <c r="B93">
        <v>2</v>
      </c>
      <c r="C93">
        <v>9</v>
      </c>
      <c r="M93" t="s">
        <v>91</v>
      </c>
    </row>
    <row r="94" spans="1:13" x14ac:dyDescent="0.25">
      <c r="A94">
        <v>1430</v>
      </c>
      <c r="B94">
        <v>1</v>
      </c>
      <c r="C94">
        <v>8</v>
      </c>
      <c r="M94" t="s">
        <v>66</v>
      </c>
    </row>
    <row r="95" spans="1:13" x14ac:dyDescent="0.25">
      <c r="A95">
        <v>1430</v>
      </c>
      <c r="B95">
        <v>1</v>
      </c>
      <c r="C95">
        <v>8</v>
      </c>
      <c r="M95" t="s">
        <v>64</v>
      </c>
    </row>
    <row r="96" spans="1:13" x14ac:dyDescent="0.25">
      <c r="A96">
        <v>1431</v>
      </c>
      <c r="B96">
        <v>2</v>
      </c>
      <c r="C96">
        <v>1</v>
      </c>
      <c r="M96" t="s">
        <v>71</v>
      </c>
    </row>
    <row r="97" spans="1:13" x14ac:dyDescent="0.25">
      <c r="A97">
        <v>1431</v>
      </c>
      <c r="B97">
        <v>2</v>
      </c>
      <c r="C97">
        <v>9</v>
      </c>
      <c r="M97" t="s">
        <v>66</v>
      </c>
    </row>
    <row r="98" spans="1:13" x14ac:dyDescent="0.25">
      <c r="A98">
        <v>1430</v>
      </c>
      <c r="B98">
        <v>1</v>
      </c>
      <c r="C98">
        <v>9</v>
      </c>
      <c r="M98" t="s">
        <v>68</v>
      </c>
    </row>
    <row r="99" spans="1:13" x14ac:dyDescent="0.25">
      <c r="A99">
        <v>1430</v>
      </c>
      <c r="B99">
        <v>1</v>
      </c>
      <c r="C99">
        <v>9</v>
      </c>
      <c r="M99" t="s">
        <v>69</v>
      </c>
    </row>
    <row r="100" spans="1:13" x14ac:dyDescent="0.25">
      <c r="A100">
        <v>1431</v>
      </c>
      <c r="B100">
        <v>2</v>
      </c>
      <c r="C100">
        <v>4</v>
      </c>
      <c r="M100" t="s">
        <v>258</v>
      </c>
    </row>
    <row r="101" spans="1:13" x14ac:dyDescent="0.25">
      <c r="A101">
        <v>1430</v>
      </c>
      <c r="B101">
        <v>2</v>
      </c>
      <c r="C101">
        <v>8</v>
      </c>
      <c r="M101" t="s">
        <v>72</v>
      </c>
    </row>
    <row r="102" spans="1:13" x14ac:dyDescent="0.25">
      <c r="A102" t="s">
        <v>104</v>
      </c>
      <c r="B102">
        <v>33</v>
      </c>
      <c r="C102" t="s">
        <v>105</v>
      </c>
      <c r="D102">
        <v>100</v>
      </c>
      <c r="M102" t="s">
        <v>60</v>
      </c>
    </row>
    <row r="103" spans="1:13" x14ac:dyDescent="0.25">
      <c r="A103" t="s">
        <v>106</v>
      </c>
      <c r="B103">
        <v>1430</v>
      </c>
      <c r="C103" t="s">
        <v>86</v>
      </c>
      <c r="M103" t="s">
        <v>73</v>
      </c>
    </row>
    <row r="104" spans="1:13" x14ac:dyDescent="0.25">
      <c r="A104" t="s">
        <v>107</v>
      </c>
      <c r="B104">
        <v>1431</v>
      </c>
      <c r="C104" t="s">
        <v>86</v>
      </c>
      <c r="M104" t="s">
        <v>61</v>
      </c>
    </row>
    <row r="105" spans="1:13" x14ac:dyDescent="0.25">
      <c r="A105" t="s">
        <v>108</v>
      </c>
      <c r="B105">
        <v>1430</v>
      </c>
      <c r="C105" t="s">
        <v>86</v>
      </c>
      <c r="M105" t="s">
        <v>62</v>
      </c>
    </row>
    <row r="106" spans="1:13" x14ac:dyDescent="0.25">
      <c r="M106" t="s">
        <v>63</v>
      </c>
    </row>
    <row r="107" spans="1:13" x14ac:dyDescent="0.25">
      <c r="M107" t="s">
        <v>64</v>
      </c>
    </row>
    <row r="108" spans="1:13" x14ac:dyDescent="0.25">
      <c r="M108" t="s">
        <v>65</v>
      </c>
    </row>
    <row r="109" spans="1:13" x14ac:dyDescent="0.25">
      <c r="M109" t="s">
        <v>66</v>
      </c>
    </row>
    <row r="110" spans="1:13" x14ac:dyDescent="0.25">
      <c r="M110" t="s">
        <v>64</v>
      </c>
    </row>
    <row r="111" spans="1:13" x14ac:dyDescent="0.25">
      <c r="M111" t="s">
        <v>71</v>
      </c>
    </row>
    <row r="112" spans="1:13" x14ac:dyDescent="0.25">
      <c r="M112" t="s">
        <v>66</v>
      </c>
    </row>
    <row r="113" spans="13:13" x14ac:dyDescent="0.25">
      <c r="M113" t="s">
        <v>68</v>
      </c>
    </row>
    <row r="114" spans="13:13" x14ac:dyDescent="0.25">
      <c r="M114" t="s">
        <v>69</v>
      </c>
    </row>
    <row r="115" spans="13:13" x14ac:dyDescent="0.25">
      <c r="M115" t="s">
        <v>61</v>
      </c>
    </row>
    <row r="116" spans="13:13" x14ac:dyDescent="0.25">
      <c r="M116" t="s">
        <v>70</v>
      </c>
    </row>
    <row r="117" spans="13:13" x14ac:dyDescent="0.25">
      <c r="M117" t="s">
        <v>63</v>
      </c>
    </row>
    <row r="118" spans="13:13" x14ac:dyDescent="0.25">
      <c r="M118" t="s">
        <v>64</v>
      </c>
    </row>
    <row r="119" spans="13:13" x14ac:dyDescent="0.25">
      <c r="M119" t="s">
        <v>71</v>
      </c>
    </row>
    <row r="120" spans="13:13" x14ac:dyDescent="0.25">
      <c r="M120" t="s">
        <v>66</v>
      </c>
    </row>
    <row r="121" spans="13:13" x14ac:dyDescent="0.25">
      <c r="M121" t="s">
        <v>64</v>
      </c>
    </row>
    <row r="122" spans="13:13" x14ac:dyDescent="0.25">
      <c r="M122" t="s">
        <v>74</v>
      </c>
    </row>
    <row r="123" spans="13:13" x14ac:dyDescent="0.25">
      <c r="M123" t="s">
        <v>66</v>
      </c>
    </row>
    <row r="124" spans="13:13" x14ac:dyDescent="0.25">
      <c r="M124" t="s">
        <v>68</v>
      </c>
    </row>
    <row r="125" spans="13:13" x14ac:dyDescent="0.25">
      <c r="M125" t="s">
        <v>69</v>
      </c>
    </row>
    <row r="126" spans="13:13" x14ac:dyDescent="0.25">
      <c r="M126" t="s">
        <v>259</v>
      </c>
    </row>
    <row r="127" spans="13:13" x14ac:dyDescent="0.25">
      <c r="M127" t="s">
        <v>75</v>
      </c>
    </row>
    <row r="128" spans="13:13" x14ac:dyDescent="0.25">
      <c r="M128" t="s">
        <v>60</v>
      </c>
    </row>
    <row r="129" spans="13:13" x14ac:dyDescent="0.25">
      <c r="M129" t="s">
        <v>76</v>
      </c>
    </row>
    <row r="130" spans="13:13" x14ac:dyDescent="0.25">
      <c r="M130" t="s">
        <v>61</v>
      </c>
    </row>
    <row r="131" spans="13:13" x14ac:dyDescent="0.25">
      <c r="M131" t="s">
        <v>62</v>
      </c>
    </row>
    <row r="132" spans="13:13" x14ac:dyDescent="0.25">
      <c r="M132" t="s">
        <v>63</v>
      </c>
    </row>
    <row r="133" spans="13:13" x14ac:dyDescent="0.25">
      <c r="M133" t="s">
        <v>64</v>
      </c>
    </row>
    <row r="134" spans="13:13" x14ac:dyDescent="0.25">
      <c r="M134" t="s">
        <v>65</v>
      </c>
    </row>
    <row r="135" spans="13:13" x14ac:dyDescent="0.25">
      <c r="M135" t="s">
        <v>66</v>
      </c>
    </row>
    <row r="136" spans="13:13" x14ac:dyDescent="0.25">
      <c r="M136" t="s">
        <v>64</v>
      </c>
    </row>
    <row r="137" spans="13:13" x14ac:dyDescent="0.25">
      <c r="M137" t="s">
        <v>71</v>
      </c>
    </row>
    <row r="138" spans="13:13" x14ac:dyDescent="0.25">
      <c r="M138" t="s">
        <v>66</v>
      </c>
    </row>
    <row r="139" spans="13:13" x14ac:dyDescent="0.25">
      <c r="M139" t="s">
        <v>68</v>
      </c>
    </row>
    <row r="140" spans="13:13" x14ac:dyDescent="0.25">
      <c r="M140" t="s">
        <v>69</v>
      </c>
    </row>
    <row r="141" spans="13:13" x14ac:dyDescent="0.25">
      <c r="M141" t="s">
        <v>61</v>
      </c>
    </row>
    <row r="142" spans="13:13" x14ac:dyDescent="0.25">
      <c r="M142" t="s">
        <v>70</v>
      </c>
    </row>
    <row r="143" spans="13:13" x14ac:dyDescent="0.25">
      <c r="M143" t="s">
        <v>63</v>
      </c>
    </row>
    <row r="144" spans="13:13" x14ac:dyDescent="0.25">
      <c r="M144" t="s">
        <v>64</v>
      </c>
    </row>
    <row r="145" spans="13:13" x14ac:dyDescent="0.25">
      <c r="M145" t="s">
        <v>71</v>
      </c>
    </row>
    <row r="146" spans="13:13" x14ac:dyDescent="0.25">
      <c r="M146" t="s">
        <v>66</v>
      </c>
    </row>
    <row r="147" spans="13:13" x14ac:dyDescent="0.25">
      <c r="M147" t="s">
        <v>68</v>
      </c>
    </row>
    <row r="148" spans="13:13" x14ac:dyDescent="0.25">
      <c r="M148" t="s">
        <v>69</v>
      </c>
    </row>
    <row r="149" spans="13:13" x14ac:dyDescent="0.25">
      <c r="M149" t="s">
        <v>260</v>
      </c>
    </row>
    <row r="150" spans="13:13" x14ac:dyDescent="0.25">
      <c r="M150" t="s">
        <v>77</v>
      </c>
    </row>
    <row r="151" spans="13:13" x14ac:dyDescent="0.25">
      <c r="M151" t="s">
        <v>60</v>
      </c>
    </row>
    <row r="152" spans="13:13" x14ac:dyDescent="0.25">
      <c r="M152" t="s">
        <v>78</v>
      </c>
    </row>
    <row r="153" spans="13:13" x14ac:dyDescent="0.25">
      <c r="M153" t="s">
        <v>61</v>
      </c>
    </row>
    <row r="154" spans="13:13" x14ac:dyDescent="0.25">
      <c r="M154" t="s">
        <v>62</v>
      </c>
    </row>
    <row r="155" spans="13:13" x14ac:dyDescent="0.25">
      <c r="M155" t="s">
        <v>63</v>
      </c>
    </row>
    <row r="156" spans="13:13" x14ac:dyDescent="0.25">
      <c r="M156" t="s">
        <v>64</v>
      </c>
    </row>
    <row r="157" spans="13:13" x14ac:dyDescent="0.25">
      <c r="M157" t="s">
        <v>65</v>
      </c>
    </row>
    <row r="158" spans="13:13" x14ac:dyDescent="0.25">
      <c r="M158" t="s">
        <v>66</v>
      </c>
    </row>
    <row r="159" spans="13:13" x14ac:dyDescent="0.25">
      <c r="M159" t="s">
        <v>64</v>
      </c>
    </row>
    <row r="160" spans="13:13" x14ac:dyDescent="0.25">
      <c r="M160" t="s">
        <v>74</v>
      </c>
    </row>
    <row r="161" spans="13:13" x14ac:dyDescent="0.25">
      <c r="M161" t="s">
        <v>66</v>
      </c>
    </row>
    <row r="162" spans="13:13" x14ac:dyDescent="0.25">
      <c r="M162" t="s">
        <v>68</v>
      </c>
    </row>
    <row r="163" spans="13:13" x14ac:dyDescent="0.25">
      <c r="M163" t="s">
        <v>69</v>
      </c>
    </row>
    <row r="164" spans="13:13" x14ac:dyDescent="0.25">
      <c r="M164" t="s">
        <v>153</v>
      </c>
    </row>
    <row r="165" spans="13:13" x14ac:dyDescent="0.25">
      <c r="M165" t="s">
        <v>92</v>
      </c>
    </row>
    <row r="166" spans="13:13" x14ac:dyDescent="0.25">
      <c r="M166" t="s">
        <v>60</v>
      </c>
    </row>
    <row r="167" spans="13:13" x14ac:dyDescent="0.25">
      <c r="M167" t="s">
        <v>93</v>
      </c>
    </row>
    <row r="168" spans="13:13" x14ac:dyDescent="0.25">
      <c r="M168" t="s">
        <v>61</v>
      </c>
    </row>
    <row r="169" spans="13:13" x14ac:dyDescent="0.25">
      <c r="M169" t="s">
        <v>62</v>
      </c>
    </row>
    <row r="170" spans="13:13" x14ac:dyDescent="0.25">
      <c r="M170" t="s">
        <v>63</v>
      </c>
    </row>
    <row r="171" spans="13:13" x14ac:dyDescent="0.25">
      <c r="M171" t="s">
        <v>64</v>
      </c>
    </row>
    <row r="172" spans="13:13" x14ac:dyDescent="0.25">
      <c r="M172" t="s">
        <v>65</v>
      </c>
    </row>
    <row r="173" spans="13:13" x14ac:dyDescent="0.25">
      <c r="M173" t="s">
        <v>66</v>
      </c>
    </row>
    <row r="174" spans="13:13" x14ac:dyDescent="0.25">
      <c r="M174" t="s">
        <v>64</v>
      </c>
    </row>
    <row r="175" spans="13:13" x14ac:dyDescent="0.25">
      <c r="M175" t="s">
        <v>91</v>
      </c>
    </row>
    <row r="176" spans="13:13" x14ac:dyDescent="0.25">
      <c r="M176" t="s">
        <v>66</v>
      </c>
    </row>
    <row r="177" spans="13:13" x14ac:dyDescent="0.25">
      <c r="M177" t="s">
        <v>68</v>
      </c>
    </row>
    <row r="178" spans="13:13" x14ac:dyDescent="0.25">
      <c r="M178" t="s">
        <v>69</v>
      </c>
    </row>
    <row r="179" spans="13:13" x14ac:dyDescent="0.25">
      <c r="M179" t="s">
        <v>61</v>
      </c>
    </row>
    <row r="180" spans="13:13" x14ac:dyDescent="0.25">
      <c r="M180" t="s">
        <v>70</v>
      </c>
    </row>
    <row r="181" spans="13:13" x14ac:dyDescent="0.25">
      <c r="M181" t="s">
        <v>63</v>
      </c>
    </row>
    <row r="182" spans="13:13" x14ac:dyDescent="0.25">
      <c r="M182" t="s">
        <v>64</v>
      </c>
    </row>
    <row r="183" spans="13:13" x14ac:dyDescent="0.25">
      <c r="M183" t="s">
        <v>91</v>
      </c>
    </row>
    <row r="184" spans="13:13" x14ac:dyDescent="0.25">
      <c r="M184" t="s">
        <v>66</v>
      </c>
    </row>
    <row r="185" spans="13:13" x14ac:dyDescent="0.25">
      <c r="M185" t="s">
        <v>68</v>
      </c>
    </row>
    <row r="186" spans="13:13" x14ac:dyDescent="0.25">
      <c r="M186" t="s">
        <v>69</v>
      </c>
    </row>
    <row r="187" spans="13:13" x14ac:dyDescent="0.25">
      <c r="M187" t="s">
        <v>261</v>
      </c>
    </row>
    <row r="188" spans="13:13" x14ac:dyDescent="0.25">
      <c r="M188" t="s">
        <v>79</v>
      </c>
    </row>
    <row r="189" spans="13:13" x14ac:dyDescent="0.25">
      <c r="M189" t="s">
        <v>60</v>
      </c>
    </row>
    <row r="190" spans="13:13" x14ac:dyDescent="0.25">
      <c r="M190" t="s">
        <v>80</v>
      </c>
    </row>
    <row r="191" spans="13:13" x14ac:dyDescent="0.25">
      <c r="M191" t="s">
        <v>61</v>
      </c>
    </row>
    <row r="192" spans="13:13" x14ac:dyDescent="0.25">
      <c r="M192" t="s">
        <v>62</v>
      </c>
    </row>
    <row r="193" spans="13:13" x14ac:dyDescent="0.25">
      <c r="M193" t="s">
        <v>63</v>
      </c>
    </row>
    <row r="194" spans="13:13" x14ac:dyDescent="0.25">
      <c r="M194" t="s">
        <v>64</v>
      </c>
    </row>
    <row r="195" spans="13:13" x14ac:dyDescent="0.25">
      <c r="M195" t="s">
        <v>65</v>
      </c>
    </row>
    <row r="196" spans="13:13" x14ac:dyDescent="0.25">
      <c r="M196" t="s">
        <v>66</v>
      </c>
    </row>
    <row r="197" spans="13:13" x14ac:dyDescent="0.25">
      <c r="M197" t="s">
        <v>64</v>
      </c>
    </row>
    <row r="198" spans="13:13" x14ac:dyDescent="0.25">
      <c r="M198" t="s">
        <v>74</v>
      </c>
    </row>
    <row r="199" spans="13:13" x14ac:dyDescent="0.25">
      <c r="M199" t="s">
        <v>66</v>
      </c>
    </row>
    <row r="200" spans="13:13" x14ac:dyDescent="0.25">
      <c r="M200" t="s">
        <v>68</v>
      </c>
    </row>
    <row r="201" spans="13:13" x14ac:dyDescent="0.25">
      <c r="M201" t="s">
        <v>69</v>
      </c>
    </row>
    <row r="202" spans="13:13" x14ac:dyDescent="0.25">
      <c r="M202" t="s">
        <v>61</v>
      </c>
    </row>
    <row r="203" spans="13:13" x14ac:dyDescent="0.25">
      <c r="M203" t="s">
        <v>70</v>
      </c>
    </row>
    <row r="204" spans="13:13" x14ac:dyDescent="0.25">
      <c r="M204" t="s">
        <v>63</v>
      </c>
    </row>
    <row r="205" spans="13:13" x14ac:dyDescent="0.25">
      <c r="M205" t="s">
        <v>64</v>
      </c>
    </row>
    <row r="206" spans="13:13" x14ac:dyDescent="0.25">
      <c r="M206" t="s">
        <v>74</v>
      </c>
    </row>
    <row r="207" spans="13:13" x14ac:dyDescent="0.25">
      <c r="M207" t="s">
        <v>66</v>
      </c>
    </row>
    <row r="208" spans="13:13" x14ac:dyDescent="0.25">
      <c r="M208" t="s">
        <v>68</v>
      </c>
    </row>
    <row r="209" spans="13:13" x14ac:dyDescent="0.25">
      <c r="M209" t="s">
        <v>69</v>
      </c>
    </row>
    <row r="210" spans="13:13" x14ac:dyDescent="0.25">
      <c r="M210" t="s">
        <v>81</v>
      </c>
    </row>
    <row r="211" spans="13:13" x14ac:dyDescent="0.25">
      <c r="M211" t="s">
        <v>100</v>
      </c>
    </row>
    <row r="212" spans="13:13" x14ac:dyDescent="0.25">
      <c r="M212" t="s">
        <v>262</v>
      </c>
    </row>
    <row r="213" spans="13:13" x14ac:dyDescent="0.25">
      <c r="M213" t="s">
        <v>263</v>
      </c>
    </row>
    <row r="214" spans="13:13" x14ac:dyDescent="0.25">
      <c r="M214" t="s">
        <v>264</v>
      </c>
    </row>
    <row r="215" spans="13:13" x14ac:dyDescent="0.25">
      <c r="M215" t="s">
        <v>265</v>
      </c>
    </row>
    <row r="216" spans="13:13" x14ac:dyDescent="0.25">
      <c r="M216" t="s">
        <v>1</v>
      </c>
    </row>
    <row r="217" spans="13:13" x14ac:dyDescent="0.25">
      <c r="M217" t="s">
        <v>0</v>
      </c>
    </row>
    <row r="218" spans="13:13" x14ac:dyDescent="0.25">
      <c r="M218" t="s">
        <v>266</v>
      </c>
    </row>
    <row r="219" spans="13:13" x14ac:dyDescent="0.25">
      <c r="M219" t="s">
        <v>267</v>
      </c>
    </row>
    <row r="220" spans="13:13" x14ac:dyDescent="0.25">
      <c r="M220" t="s">
        <v>268</v>
      </c>
    </row>
    <row r="221" spans="13:13" x14ac:dyDescent="0.25">
      <c r="M221" t="s">
        <v>85</v>
      </c>
    </row>
    <row r="222" spans="13:13" x14ac:dyDescent="0.25">
      <c r="M222" t="s">
        <v>269</v>
      </c>
    </row>
    <row r="223" spans="13:13" x14ac:dyDescent="0.25">
      <c r="M223" t="s">
        <v>270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template</vt:lpstr>
      <vt:lpstr>Sheet1</vt:lpstr>
      <vt:lpstr>Sum</vt:lpstr>
      <vt:lpstr>f_d16r_d256r_d64r_d10s</vt:lpstr>
      <vt:lpstr>f_d16r_d64r_d64r_d10s</vt:lpstr>
      <vt:lpstr>f_d16r_drop05_d64r_d10s</vt:lpstr>
      <vt:lpstr>f_d16r_norm_d64r_d10s</vt:lpstr>
      <vt:lpstr>f_d16r_r_2mp4_f_d64r_d10s</vt:lpstr>
      <vt:lpstr>f_d16r_r_2mp1_f_d64r_d10s</vt:lpstr>
      <vt:lpstr>f_d16r_r_2cdepthr_f_d64r_d10s</vt:lpstr>
      <vt:lpstr>f_d16r_r_2cnn16_f_d64r_d10s</vt:lpstr>
      <vt:lpstr>f_d16r_r_2cnn_f_d64r_d10s</vt:lpstr>
      <vt:lpstr>f_d16r_r_2p1_f_d64r_d10s</vt:lpstr>
      <vt:lpstr>f_d16r_r_2p2_f_d64r_d10s</vt:lpstr>
      <vt:lpstr>f_d16r_r_2p4_f_d64r_d10s</vt:lpstr>
      <vt:lpstr>f_d16r_d16s_d64r_d10s</vt:lpstr>
      <vt:lpstr>f_d16r_d16r_d64r_d10s</vt:lpstr>
      <vt:lpstr>f_d16r_f_d64r_d10s</vt:lpstr>
      <vt:lpstr>f_d16r_d64r_d10s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2023-10-20T11:48:13Z</dcterms:created>
  <dcterms:modified xsi:type="dcterms:W3CDTF">2023-10-27T14:27:13Z</dcterms:modified>
</cp:coreProperties>
</file>