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3a" sheetId="1" state="visible" r:id="rId2"/>
    <sheet name="3b" sheetId="2" state="visible" r:id="rId3"/>
    <sheet name="4" sheetId="3" state="visible" r:id="rId4"/>
    <sheet name="5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<sst xmlns="http://schemas.openxmlformats.org/spreadsheetml/2006/main" count="101" uniqueCount="32">
  <si>
    <t xml:space="preserve">Sample Size=</t>
  </si>
  <si>
    <t xml:space="preserve">MEAN</t>
  </si>
  <si>
    <t xml:space="preserve">RANGE</t>
  </si>
  <si>
    <t xml:space="preserve">Sample</t>
  </si>
  <si>
    <t xml:space="preserve">Observation 1</t>
  </si>
  <si>
    <t xml:space="preserve">Observation 2</t>
  </si>
  <si>
    <t xml:space="preserve">Observation 3</t>
  </si>
  <si>
    <t xml:space="preserve">Observation 4</t>
  </si>
  <si>
    <t xml:space="preserve">Observation 5</t>
  </si>
  <si>
    <t xml:space="preserve">xbar_i</t>
  </si>
  <si>
    <t xml:space="preserve">Mean</t>
  </si>
  <si>
    <t xml:space="preserve">UCL</t>
  </si>
  <si>
    <t xml:space="preserve">LCL</t>
  </si>
  <si>
    <t xml:space="preserve">R_i</t>
  </si>
  <si>
    <t xml:space="preserve">R_bar</t>
  </si>
  <si>
    <t xml:space="preserve">X_bar_bar</t>
  </si>
  <si>
    <t xml:space="preserve">Range:</t>
  </si>
  <si>
    <t xml:space="preserve">LCL=R_bar*D_3</t>
  </si>
  <si>
    <t xml:space="preserve">UCL=R_bar*D_4</t>
  </si>
  <si>
    <t xml:space="preserve">Mean:</t>
  </si>
  <si>
    <t xml:space="preserve">LCL=x_bar_bar-A_2R_bar</t>
  </si>
  <si>
    <t xml:space="preserve">UCL=x_bar_bar+A_2R_bar</t>
  </si>
  <si>
    <t xml:space="preserve">s_i</t>
  </si>
  <si>
    <t xml:space="preserve">s_bar</t>
  </si>
  <si>
    <t xml:space="preserve">Deviation:</t>
  </si>
  <si>
    <t xml:space="preserve">LCL=B_3*s_bar</t>
  </si>
  <si>
    <t xml:space="preserve">UCL=B_4*s_bar</t>
  </si>
  <si>
    <t xml:space="preserve">LCL=x_bar_bar-A_3*s_bar</t>
  </si>
  <si>
    <t xml:space="preserve">UCL=x_bar_bar+A_3*s_bar</t>
  </si>
  <si>
    <t xml:space="preserve">x_bar_bar</t>
  </si>
  <si>
    <t xml:space="preserve">Sample X bar</t>
  </si>
  <si>
    <t xml:space="preserve">Sample Range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</si>
</sst>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0"/>
      <name val="Calibri"/>
      <family val="1"/>
    </font>
    <font>
      <sz val="12"/>
      <color rgb="FF000000"/>
      <name val="Calibri"/>
      <family val="1"/>
    </font>
    <font>
      <sz val="10"/>
      <name val="Calibri"/>
      <family val="1"/>
    </font>
    <font>
      <sz val="13"/>
      <name val="Arial"/>
      <family val="2"/>
    </font>
    <font>
      <sz val="9"/>
      <name val="Arial"/>
      <family val="2"/>
    </font>
    <font>
      <b val="true"/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ED1C24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ED1C24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72BF44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X_bar Control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3a!$G$3</c:f>
              <c:strCache>
                <c:ptCount val="1"/>
                <c:pt idx="0">
                  <c:v>xbar_i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3a!$G$4:$G$23</c:f>
              <c:numCache>
                <c:formatCode>General</c:formatCode>
                <c:ptCount val="20"/>
                <c:pt idx="0">
                  <c:v>8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4</c:v>
                </c:pt>
                <c:pt idx="6">
                  <c:v>-2</c:v>
                </c:pt>
                <c:pt idx="7">
                  <c:v>12</c:v>
                </c:pt>
                <c:pt idx="8">
                  <c:v>2</c:v>
                </c:pt>
                <c:pt idx="9">
                  <c:v>24</c:v>
                </c:pt>
                <c:pt idx="10">
                  <c:v>16</c:v>
                </c:pt>
                <c:pt idx="11">
                  <c:v>26</c:v>
                </c:pt>
                <c:pt idx="12">
                  <c:v>4</c:v>
                </c:pt>
                <c:pt idx="13">
                  <c:v>6</c:v>
                </c:pt>
                <c:pt idx="14">
                  <c:v>18</c:v>
                </c:pt>
                <c:pt idx="15">
                  <c:v>4</c:v>
                </c:pt>
                <c:pt idx="16">
                  <c:v>16</c:v>
                </c:pt>
                <c:pt idx="17">
                  <c:v>16</c:v>
                </c:pt>
                <c:pt idx="18">
                  <c:v>20</c:v>
                </c:pt>
                <c:pt idx="19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3a!$H$3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72bf44"/>
            </a:solidFill>
            <a:ln w="28800">
              <a:solidFill>
                <a:srgbClr val="72bf4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3a!$H$4:$H$23</c:f>
              <c:numCache>
                <c:formatCode>General</c:formatCode>
                <c:ptCount val="20"/>
                <c:pt idx="0">
                  <c:v>10.9</c:v>
                </c:pt>
                <c:pt idx="1">
                  <c:v>10.9</c:v>
                </c:pt>
                <c:pt idx="2">
                  <c:v>10.9</c:v>
                </c:pt>
                <c:pt idx="3">
                  <c:v>10.9</c:v>
                </c:pt>
                <c:pt idx="4">
                  <c:v>10.9</c:v>
                </c:pt>
                <c:pt idx="5">
                  <c:v>10.9</c:v>
                </c:pt>
                <c:pt idx="6">
                  <c:v>10.9</c:v>
                </c:pt>
                <c:pt idx="7">
                  <c:v>10.9</c:v>
                </c:pt>
                <c:pt idx="8">
                  <c:v>10.9</c:v>
                </c:pt>
                <c:pt idx="9">
                  <c:v>10.9</c:v>
                </c:pt>
                <c:pt idx="10">
                  <c:v>10.9</c:v>
                </c:pt>
                <c:pt idx="11">
                  <c:v>10.9</c:v>
                </c:pt>
                <c:pt idx="12">
                  <c:v>10.9</c:v>
                </c:pt>
                <c:pt idx="13">
                  <c:v>10.9</c:v>
                </c:pt>
                <c:pt idx="14">
                  <c:v>10.9</c:v>
                </c:pt>
                <c:pt idx="15">
                  <c:v>10.9</c:v>
                </c:pt>
                <c:pt idx="16">
                  <c:v>10.9</c:v>
                </c:pt>
                <c:pt idx="17">
                  <c:v>10.9</c:v>
                </c:pt>
                <c:pt idx="18">
                  <c:v>10.9</c:v>
                </c:pt>
                <c:pt idx="19">
                  <c:v>10.9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3a!$I$3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3a!$I$4:$I$23</c:f>
              <c:numCache>
                <c:formatCode>General</c:formatCode>
                <c:ptCount val="20"/>
                <c:pt idx="0">
                  <c:v>47.5395</c:v>
                </c:pt>
                <c:pt idx="1">
                  <c:v>47.5395</c:v>
                </c:pt>
                <c:pt idx="2">
                  <c:v>47.5395</c:v>
                </c:pt>
                <c:pt idx="3">
                  <c:v>47.5395</c:v>
                </c:pt>
                <c:pt idx="4">
                  <c:v>47.5395</c:v>
                </c:pt>
                <c:pt idx="5">
                  <c:v>47.5395</c:v>
                </c:pt>
                <c:pt idx="6">
                  <c:v>47.5395</c:v>
                </c:pt>
                <c:pt idx="7">
                  <c:v>47.5395</c:v>
                </c:pt>
                <c:pt idx="8">
                  <c:v>47.5395</c:v>
                </c:pt>
                <c:pt idx="9">
                  <c:v>47.5395</c:v>
                </c:pt>
                <c:pt idx="10">
                  <c:v>47.5395</c:v>
                </c:pt>
                <c:pt idx="11">
                  <c:v>47.5395</c:v>
                </c:pt>
                <c:pt idx="12">
                  <c:v>47.5395</c:v>
                </c:pt>
                <c:pt idx="13">
                  <c:v>47.5395</c:v>
                </c:pt>
                <c:pt idx="14">
                  <c:v>47.5395</c:v>
                </c:pt>
                <c:pt idx="15">
                  <c:v>47.5395</c:v>
                </c:pt>
                <c:pt idx="16">
                  <c:v>47.5395</c:v>
                </c:pt>
                <c:pt idx="17">
                  <c:v>47.5395</c:v>
                </c:pt>
                <c:pt idx="18">
                  <c:v>47.5395</c:v>
                </c:pt>
                <c:pt idx="19">
                  <c:v>47.5395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3a!$J$3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3a!$J$4:$J$23</c:f>
              <c:numCache>
                <c:formatCode>General</c:formatCode>
                <c:ptCount val="20"/>
                <c:pt idx="0">
                  <c:v>-25.7395</c:v>
                </c:pt>
                <c:pt idx="1">
                  <c:v>-25.7395</c:v>
                </c:pt>
                <c:pt idx="2">
                  <c:v>-25.7395</c:v>
                </c:pt>
                <c:pt idx="3">
                  <c:v>-25.7395</c:v>
                </c:pt>
                <c:pt idx="4">
                  <c:v>-25.7395</c:v>
                </c:pt>
                <c:pt idx="5">
                  <c:v>-25.7395</c:v>
                </c:pt>
                <c:pt idx="6">
                  <c:v>-25.7395</c:v>
                </c:pt>
                <c:pt idx="7">
                  <c:v>-25.7395</c:v>
                </c:pt>
                <c:pt idx="8">
                  <c:v>-25.7395</c:v>
                </c:pt>
                <c:pt idx="9">
                  <c:v>-25.7395</c:v>
                </c:pt>
                <c:pt idx="10">
                  <c:v>-25.7395</c:v>
                </c:pt>
                <c:pt idx="11">
                  <c:v>-25.7395</c:v>
                </c:pt>
                <c:pt idx="12">
                  <c:v>-25.7395</c:v>
                </c:pt>
                <c:pt idx="13">
                  <c:v>-25.7395</c:v>
                </c:pt>
                <c:pt idx="14">
                  <c:v>-25.7395</c:v>
                </c:pt>
                <c:pt idx="15">
                  <c:v>-25.7395</c:v>
                </c:pt>
                <c:pt idx="16">
                  <c:v>-25.7395</c:v>
                </c:pt>
                <c:pt idx="17">
                  <c:v>-25.7395</c:v>
                </c:pt>
                <c:pt idx="18">
                  <c:v>-25.7395</c:v>
                </c:pt>
                <c:pt idx="19">
                  <c:v>-25.7395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659743"/>
        <c:axId val="46398879"/>
      </c:lineChart>
      <c:catAx>
        <c:axId val="516597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Subgroup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398879"/>
        <c:crosses val="autoZero"/>
        <c:auto val="1"/>
        <c:lblAlgn val="ctr"/>
        <c:lblOffset val="100"/>
      </c:catAx>
      <c:valAx>
        <c:axId val="463988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Sample Mean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6597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R_bar Control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3a!$K$3</c:f>
              <c:strCache>
                <c:ptCount val="1"/>
                <c:pt idx="0">
                  <c:v>R_i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3a!$K$4:$K$23</c:f>
              <c:numCache>
                <c:formatCode>General</c:formatCode>
                <c:ptCount val="20"/>
                <c:pt idx="0">
                  <c:v>80</c:v>
                </c:pt>
                <c:pt idx="1">
                  <c:v>110</c:v>
                </c:pt>
                <c:pt idx="2">
                  <c:v>80</c:v>
                </c:pt>
                <c:pt idx="3">
                  <c:v>70</c:v>
                </c:pt>
                <c:pt idx="4">
                  <c:v>90</c:v>
                </c:pt>
                <c:pt idx="5">
                  <c:v>80</c:v>
                </c:pt>
                <c:pt idx="6">
                  <c:v>40</c:v>
                </c:pt>
                <c:pt idx="7">
                  <c:v>100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30</c:v>
                </c:pt>
                <c:pt idx="12">
                  <c:v>60</c:v>
                </c:pt>
                <c:pt idx="13">
                  <c:v>80</c:v>
                </c:pt>
                <c:pt idx="14">
                  <c:v>60</c:v>
                </c:pt>
                <c:pt idx="15">
                  <c:v>40</c:v>
                </c:pt>
                <c:pt idx="16">
                  <c:v>50</c:v>
                </c:pt>
                <c:pt idx="17">
                  <c:v>70</c:v>
                </c:pt>
                <c:pt idx="18">
                  <c:v>60</c:v>
                </c:pt>
                <c:pt idx="19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3a!$L$3</c:f>
              <c:strCache>
                <c:ptCount val="1"/>
                <c:pt idx="0">
                  <c:v>R_bar</c:v>
                </c:pt>
              </c:strCache>
            </c:strRef>
          </c:tx>
          <c:spPr>
            <a:solidFill>
              <a:srgbClr val="72bf44"/>
            </a:solidFill>
            <a:ln w="28800">
              <a:solidFill>
                <a:srgbClr val="72bf4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3a!$L$4:$L$23</c:f>
              <c:numCache>
                <c:formatCode>General</c:formatCode>
                <c:ptCount val="20"/>
                <c:pt idx="0">
                  <c:v>63.5</c:v>
                </c:pt>
                <c:pt idx="1">
                  <c:v>63.5</c:v>
                </c:pt>
                <c:pt idx="2">
                  <c:v>63.5</c:v>
                </c:pt>
                <c:pt idx="3">
                  <c:v>63.5</c:v>
                </c:pt>
                <c:pt idx="4">
                  <c:v>63.5</c:v>
                </c:pt>
                <c:pt idx="5">
                  <c:v>63.5</c:v>
                </c:pt>
                <c:pt idx="6">
                  <c:v>63.5</c:v>
                </c:pt>
                <c:pt idx="7">
                  <c:v>63.5</c:v>
                </c:pt>
                <c:pt idx="8">
                  <c:v>63.5</c:v>
                </c:pt>
                <c:pt idx="9">
                  <c:v>63.5</c:v>
                </c:pt>
                <c:pt idx="10">
                  <c:v>63.5</c:v>
                </c:pt>
                <c:pt idx="11">
                  <c:v>63.5</c:v>
                </c:pt>
                <c:pt idx="12">
                  <c:v>63.5</c:v>
                </c:pt>
                <c:pt idx="13">
                  <c:v>63.5</c:v>
                </c:pt>
                <c:pt idx="14">
                  <c:v>63.5</c:v>
                </c:pt>
                <c:pt idx="15">
                  <c:v>63.5</c:v>
                </c:pt>
                <c:pt idx="16">
                  <c:v>63.5</c:v>
                </c:pt>
                <c:pt idx="17">
                  <c:v>63.5</c:v>
                </c:pt>
                <c:pt idx="18">
                  <c:v>63.5</c:v>
                </c:pt>
                <c:pt idx="19">
                  <c:v>63.5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3a!$M$3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3a!$M$4:$M$23</c:f>
              <c:numCache>
                <c:formatCode>General</c:formatCode>
                <c:ptCount val="20"/>
                <c:pt idx="0">
                  <c:v>134.239</c:v>
                </c:pt>
                <c:pt idx="1">
                  <c:v>134.239</c:v>
                </c:pt>
                <c:pt idx="2">
                  <c:v>134.239</c:v>
                </c:pt>
                <c:pt idx="3">
                  <c:v>134.239</c:v>
                </c:pt>
                <c:pt idx="4">
                  <c:v>134.239</c:v>
                </c:pt>
                <c:pt idx="5">
                  <c:v>134.239</c:v>
                </c:pt>
                <c:pt idx="6">
                  <c:v>134.239</c:v>
                </c:pt>
                <c:pt idx="7">
                  <c:v>134.239</c:v>
                </c:pt>
                <c:pt idx="8">
                  <c:v>134.239</c:v>
                </c:pt>
                <c:pt idx="9">
                  <c:v>134.239</c:v>
                </c:pt>
                <c:pt idx="10">
                  <c:v>134.239</c:v>
                </c:pt>
                <c:pt idx="11">
                  <c:v>134.239</c:v>
                </c:pt>
                <c:pt idx="12">
                  <c:v>134.239</c:v>
                </c:pt>
                <c:pt idx="13">
                  <c:v>134.239</c:v>
                </c:pt>
                <c:pt idx="14">
                  <c:v>134.239</c:v>
                </c:pt>
                <c:pt idx="15">
                  <c:v>134.239</c:v>
                </c:pt>
                <c:pt idx="16">
                  <c:v>134.239</c:v>
                </c:pt>
                <c:pt idx="17">
                  <c:v>134.239</c:v>
                </c:pt>
                <c:pt idx="18">
                  <c:v>134.239</c:v>
                </c:pt>
                <c:pt idx="19">
                  <c:v>134.239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3a!$N$3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3a!$N$4:$N$23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193738"/>
        <c:axId val="77568304"/>
      </c:lineChart>
      <c:catAx>
        <c:axId val="281937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568304"/>
        <c:crosses val="autoZero"/>
        <c:auto val="1"/>
        <c:lblAlgn val="ctr"/>
        <c:lblOffset val="100"/>
      </c:catAx>
      <c:valAx>
        <c:axId val="77568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Sample Range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1937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x_bar Control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3b!$G$3</c:f>
              <c:strCache>
                <c:ptCount val="1"/>
                <c:pt idx="0">
                  <c:v>xbar_i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3b!$G$4:$G$23</c:f>
              <c:numCache>
                <c:formatCode>General</c:formatCode>
                <c:ptCount val="20"/>
                <c:pt idx="0">
                  <c:v>8</c:v>
                </c:pt>
                <c:pt idx="1">
                  <c:v>0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4</c:v>
                </c:pt>
                <c:pt idx="6">
                  <c:v>-2</c:v>
                </c:pt>
                <c:pt idx="7">
                  <c:v>12</c:v>
                </c:pt>
                <c:pt idx="8">
                  <c:v>2</c:v>
                </c:pt>
                <c:pt idx="9">
                  <c:v>24</c:v>
                </c:pt>
                <c:pt idx="10">
                  <c:v>16</c:v>
                </c:pt>
                <c:pt idx="11">
                  <c:v>26</c:v>
                </c:pt>
                <c:pt idx="12">
                  <c:v>4</c:v>
                </c:pt>
                <c:pt idx="13">
                  <c:v>6</c:v>
                </c:pt>
                <c:pt idx="14">
                  <c:v>18</c:v>
                </c:pt>
                <c:pt idx="15">
                  <c:v>4</c:v>
                </c:pt>
                <c:pt idx="16">
                  <c:v>16</c:v>
                </c:pt>
                <c:pt idx="17">
                  <c:v>16</c:v>
                </c:pt>
                <c:pt idx="18">
                  <c:v>20</c:v>
                </c:pt>
                <c:pt idx="19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3b!$H$3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72bf44"/>
            </a:solidFill>
            <a:ln w="28800">
              <a:solidFill>
                <a:srgbClr val="72bf4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3b!$H$4:$H$23</c:f>
              <c:numCache>
                <c:formatCode>General</c:formatCode>
                <c:ptCount val="20"/>
                <c:pt idx="0">
                  <c:v>10.9</c:v>
                </c:pt>
                <c:pt idx="1">
                  <c:v>10.9</c:v>
                </c:pt>
                <c:pt idx="2">
                  <c:v>10.9</c:v>
                </c:pt>
                <c:pt idx="3">
                  <c:v>10.9</c:v>
                </c:pt>
                <c:pt idx="4">
                  <c:v>10.9</c:v>
                </c:pt>
                <c:pt idx="5">
                  <c:v>10.9</c:v>
                </c:pt>
                <c:pt idx="6">
                  <c:v>10.9</c:v>
                </c:pt>
                <c:pt idx="7">
                  <c:v>10.9</c:v>
                </c:pt>
                <c:pt idx="8">
                  <c:v>10.9</c:v>
                </c:pt>
                <c:pt idx="9">
                  <c:v>10.9</c:v>
                </c:pt>
                <c:pt idx="10">
                  <c:v>10.9</c:v>
                </c:pt>
                <c:pt idx="11">
                  <c:v>10.9</c:v>
                </c:pt>
                <c:pt idx="12">
                  <c:v>10.9</c:v>
                </c:pt>
                <c:pt idx="13">
                  <c:v>10.9</c:v>
                </c:pt>
                <c:pt idx="14">
                  <c:v>10.9</c:v>
                </c:pt>
                <c:pt idx="15">
                  <c:v>10.9</c:v>
                </c:pt>
                <c:pt idx="16">
                  <c:v>10.9</c:v>
                </c:pt>
                <c:pt idx="17">
                  <c:v>10.9</c:v>
                </c:pt>
                <c:pt idx="18">
                  <c:v>10.9</c:v>
                </c:pt>
                <c:pt idx="19">
                  <c:v>10.9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3b!$I$3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3b!$I$4:$I$23</c:f>
              <c:numCache>
                <c:formatCode>General</c:formatCode>
                <c:ptCount val="20"/>
                <c:pt idx="0">
                  <c:v>47.5395</c:v>
                </c:pt>
                <c:pt idx="1">
                  <c:v>47.5395</c:v>
                </c:pt>
                <c:pt idx="2">
                  <c:v>47.5395</c:v>
                </c:pt>
                <c:pt idx="3">
                  <c:v>47.5395</c:v>
                </c:pt>
                <c:pt idx="4">
                  <c:v>47.5395</c:v>
                </c:pt>
                <c:pt idx="5">
                  <c:v>47.5395</c:v>
                </c:pt>
                <c:pt idx="6">
                  <c:v>47.5395</c:v>
                </c:pt>
                <c:pt idx="7">
                  <c:v>47.5395</c:v>
                </c:pt>
                <c:pt idx="8">
                  <c:v>47.5395</c:v>
                </c:pt>
                <c:pt idx="9">
                  <c:v>47.5395</c:v>
                </c:pt>
                <c:pt idx="10">
                  <c:v>47.5395</c:v>
                </c:pt>
                <c:pt idx="11">
                  <c:v>47.5395</c:v>
                </c:pt>
                <c:pt idx="12">
                  <c:v>47.5395</c:v>
                </c:pt>
                <c:pt idx="13">
                  <c:v>47.5395</c:v>
                </c:pt>
                <c:pt idx="14">
                  <c:v>47.5395</c:v>
                </c:pt>
                <c:pt idx="15">
                  <c:v>47.5395</c:v>
                </c:pt>
                <c:pt idx="16">
                  <c:v>47.5395</c:v>
                </c:pt>
                <c:pt idx="17">
                  <c:v>47.5395</c:v>
                </c:pt>
                <c:pt idx="18">
                  <c:v>47.5395</c:v>
                </c:pt>
                <c:pt idx="19">
                  <c:v>47.5395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3b!$J$3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3b!$J$4:$J$23</c:f>
              <c:numCache>
                <c:formatCode>General</c:formatCode>
                <c:ptCount val="20"/>
                <c:pt idx="0">
                  <c:v>-25.7395</c:v>
                </c:pt>
                <c:pt idx="1">
                  <c:v>-25.7395</c:v>
                </c:pt>
                <c:pt idx="2">
                  <c:v>-25.7395</c:v>
                </c:pt>
                <c:pt idx="3">
                  <c:v>-25.7395</c:v>
                </c:pt>
                <c:pt idx="4">
                  <c:v>-25.7395</c:v>
                </c:pt>
                <c:pt idx="5">
                  <c:v>-25.7395</c:v>
                </c:pt>
                <c:pt idx="6">
                  <c:v>-25.7395</c:v>
                </c:pt>
                <c:pt idx="7">
                  <c:v>-25.7395</c:v>
                </c:pt>
                <c:pt idx="8">
                  <c:v>-25.7395</c:v>
                </c:pt>
                <c:pt idx="9">
                  <c:v>-25.7395</c:v>
                </c:pt>
                <c:pt idx="10">
                  <c:v>-25.7395</c:v>
                </c:pt>
                <c:pt idx="11">
                  <c:v>-25.7395</c:v>
                </c:pt>
                <c:pt idx="12">
                  <c:v>-25.7395</c:v>
                </c:pt>
                <c:pt idx="13">
                  <c:v>-25.7395</c:v>
                </c:pt>
                <c:pt idx="14">
                  <c:v>-25.7395</c:v>
                </c:pt>
                <c:pt idx="15">
                  <c:v>-25.7395</c:v>
                </c:pt>
                <c:pt idx="16">
                  <c:v>-25.7395</c:v>
                </c:pt>
                <c:pt idx="17">
                  <c:v>-25.7395</c:v>
                </c:pt>
                <c:pt idx="18">
                  <c:v>-25.7395</c:v>
                </c:pt>
                <c:pt idx="19">
                  <c:v>-25.7395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796553"/>
        <c:axId val="25272429"/>
      </c:lineChart>
      <c:catAx>
        <c:axId val="897965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Sample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272429"/>
        <c:crosses val="autoZero"/>
        <c:auto val="1"/>
        <c:lblAlgn val="ctr"/>
        <c:lblOffset val="100"/>
      </c:catAx>
      <c:valAx>
        <c:axId val="252724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x_bar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7965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s_bar Control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3b!$K$3</c:f>
              <c:strCache>
                <c:ptCount val="1"/>
                <c:pt idx="0">
                  <c:v>s_i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3b!$K$4:$K$23</c:f>
              <c:numCache>
                <c:formatCode>General</c:formatCode>
                <c:ptCount val="20"/>
                <c:pt idx="0">
                  <c:v>33.466401061363</c:v>
                </c:pt>
                <c:pt idx="1">
                  <c:v>43.0116263352131</c:v>
                </c:pt>
                <c:pt idx="2">
                  <c:v>32.0936130717624</c:v>
                </c:pt>
                <c:pt idx="3">
                  <c:v>30.3315017762062</c:v>
                </c:pt>
                <c:pt idx="4">
                  <c:v>32.7108544675922</c:v>
                </c:pt>
                <c:pt idx="5">
                  <c:v>29.6647939483827</c:v>
                </c:pt>
                <c:pt idx="6">
                  <c:v>14.8323969741913</c:v>
                </c:pt>
                <c:pt idx="7">
                  <c:v>38.9871773792359</c:v>
                </c:pt>
                <c:pt idx="8">
                  <c:v>14.8323969741913</c:v>
                </c:pt>
                <c:pt idx="9">
                  <c:v>16.7332005306815</c:v>
                </c:pt>
                <c:pt idx="10">
                  <c:v>16.7332005306815</c:v>
                </c:pt>
                <c:pt idx="11">
                  <c:v>11.4017542509914</c:v>
                </c:pt>
                <c:pt idx="12">
                  <c:v>21.9089023002066</c:v>
                </c:pt>
                <c:pt idx="13">
                  <c:v>32.86335345031</c:v>
                </c:pt>
                <c:pt idx="14">
                  <c:v>25.8843582110896</c:v>
                </c:pt>
                <c:pt idx="15">
                  <c:v>15.1657508881031</c:v>
                </c:pt>
                <c:pt idx="16">
                  <c:v>20.7364413533277</c:v>
                </c:pt>
                <c:pt idx="17">
                  <c:v>26.0768096208106</c:v>
                </c:pt>
                <c:pt idx="18">
                  <c:v>25.4950975679639</c:v>
                </c:pt>
                <c:pt idx="19">
                  <c:v>21.6794833886788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3b!$L$3</c:f>
              <c:strCache>
                <c:ptCount val="1"/>
                <c:pt idx="0">
                  <c:v>s_bar</c:v>
                </c:pt>
              </c:strCache>
            </c:strRef>
          </c:tx>
          <c:spPr>
            <a:solidFill>
              <a:srgbClr val="72bf44"/>
            </a:solidFill>
            <a:ln w="28800">
              <a:solidFill>
                <a:srgbClr val="72bf4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3b!$L$4:$L$23</c:f>
              <c:numCache>
                <c:formatCode>General</c:formatCode>
                <c:ptCount val="20"/>
                <c:pt idx="0">
                  <c:v>25.2304557040491</c:v>
                </c:pt>
                <c:pt idx="1">
                  <c:v>25.2304557040491</c:v>
                </c:pt>
                <c:pt idx="2">
                  <c:v>25.2304557040491</c:v>
                </c:pt>
                <c:pt idx="3">
                  <c:v>25.2304557040491</c:v>
                </c:pt>
                <c:pt idx="4">
                  <c:v>25.2304557040491</c:v>
                </c:pt>
                <c:pt idx="5">
                  <c:v>25.2304557040491</c:v>
                </c:pt>
                <c:pt idx="6">
                  <c:v>25.2304557040491</c:v>
                </c:pt>
                <c:pt idx="7">
                  <c:v>25.2304557040491</c:v>
                </c:pt>
                <c:pt idx="8">
                  <c:v>25.2304557040491</c:v>
                </c:pt>
                <c:pt idx="9">
                  <c:v>25.2304557040491</c:v>
                </c:pt>
                <c:pt idx="10">
                  <c:v>25.2304557040491</c:v>
                </c:pt>
                <c:pt idx="11">
                  <c:v>25.2304557040491</c:v>
                </c:pt>
                <c:pt idx="12">
                  <c:v>25.2304557040491</c:v>
                </c:pt>
                <c:pt idx="13">
                  <c:v>25.2304557040491</c:v>
                </c:pt>
                <c:pt idx="14">
                  <c:v>25.2304557040491</c:v>
                </c:pt>
                <c:pt idx="15">
                  <c:v>25.2304557040491</c:v>
                </c:pt>
                <c:pt idx="16">
                  <c:v>25.2304557040491</c:v>
                </c:pt>
                <c:pt idx="17">
                  <c:v>25.2304557040491</c:v>
                </c:pt>
                <c:pt idx="18">
                  <c:v>25.2304557040491</c:v>
                </c:pt>
                <c:pt idx="19">
                  <c:v>25.2304557040491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3b!$M$3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3b!$M$4:$M$23</c:f>
              <c:numCache>
                <c:formatCode>General</c:formatCode>
                <c:ptCount val="20"/>
                <c:pt idx="0">
                  <c:v>52.7064219657587</c:v>
                </c:pt>
                <c:pt idx="1">
                  <c:v>52.7064219657587</c:v>
                </c:pt>
                <c:pt idx="2">
                  <c:v>52.7064219657587</c:v>
                </c:pt>
                <c:pt idx="3">
                  <c:v>52.7064219657587</c:v>
                </c:pt>
                <c:pt idx="4">
                  <c:v>52.7064219657587</c:v>
                </c:pt>
                <c:pt idx="5">
                  <c:v>52.7064219657587</c:v>
                </c:pt>
                <c:pt idx="6">
                  <c:v>52.7064219657587</c:v>
                </c:pt>
                <c:pt idx="7">
                  <c:v>52.7064219657587</c:v>
                </c:pt>
                <c:pt idx="8">
                  <c:v>52.7064219657587</c:v>
                </c:pt>
                <c:pt idx="9">
                  <c:v>52.7064219657587</c:v>
                </c:pt>
                <c:pt idx="10">
                  <c:v>52.7064219657587</c:v>
                </c:pt>
                <c:pt idx="11">
                  <c:v>52.7064219657587</c:v>
                </c:pt>
                <c:pt idx="12">
                  <c:v>52.7064219657587</c:v>
                </c:pt>
                <c:pt idx="13">
                  <c:v>52.7064219657587</c:v>
                </c:pt>
                <c:pt idx="14">
                  <c:v>52.7064219657587</c:v>
                </c:pt>
                <c:pt idx="15">
                  <c:v>52.7064219657587</c:v>
                </c:pt>
                <c:pt idx="16">
                  <c:v>52.7064219657587</c:v>
                </c:pt>
                <c:pt idx="17">
                  <c:v>52.7064219657587</c:v>
                </c:pt>
                <c:pt idx="18">
                  <c:v>52.7064219657587</c:v>
                </c:pt>
                <c:pt idx="19">
                  <c:v>52.7064219657587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3b!$N$3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3b!$N$4:$N$23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955288"/>
        <c:axId val="73164071"/>
      </c:lineChart>
      <c:catAx>
        <c:axId val="389552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Sample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164071"/>
        <c:crosses val="autoZero"/>
        <c:auto val="1"/>
        <c:lblAlgn val="ctr"/>
        <c:lblOffset val="100"/>
      </c:catAx>
      <c:valAx>
        <c:axId val="731640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s_bar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9552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xbar Control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'4'!$E$3</c:f>
              <c:strCache>
                <c:ptCount val="1"/>
                <c:pt idx="0">
                  <c:v>xbar_i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'4'!$E$4:$E$28</c:f>
              <c:numCache>
                <c:formatCode>General</c:formatCode>
                <c:ptCount val="25"/>
                <c:pt idx="0">
                  <c:v>0.0635</c:v>
                </c:pt>
                <c:pt idx="1">
                  <c:v>0.0627666666666667</c:v>
                </c:pt>
                <c:pt idx="2">
                  <c:v>0.0630666666666667</c:v>
                </c:pt>
                <c:pt idx="3">
                  <c:v>0.0631666666666667</c:v>
                </c:pt>
                <c:pt idx="4">
                  <c:v>0.0625666666666667</c:v>
                </c:pt>
                <c:pt idx="5">
                  <c:v>0.0625333333333333</c:v>
                </c:pt>
                <c:pt idx="6">
                  <c:v>0.0631333333333333</c:v>
                </c:pt>
                <c:pt idx="7">
                  <c:v>0.0625666666666667</c:v>
                </c:pt>
                <c:pt idx="8">
                  <c:v>0.0627333333333333</c:v>
                </c:pt>
                <c:pt idx="9">
                  <c:v>0.0631666666666667</c:v>
                </c:pt>
                <c:pt idx="10">
                  <c:v>0.0634333333333333</c:v>
                </c:pt>
                <c:pt idx="11">
                  <c:v>0.0627666666666667</c:v>
                </c:pt>
                <c:pt idx="12">
                  <c:v>0.0632</c:v>
                </c:pt>
                <c:pt idx="13">
                  <c:v>0.0638666666666667</c:v>
                </c:pt>
                <c:pt idx="14">
                  <c:v>0.0631666666666667</c:v>
                </c:pt>
                <c:pt idx="15">
                  <c:v>0.0629333333333333</c:v>
                </c:pt>
                <c:pt idx="16">
                  <c:v>0.0623333333333333</c:v>
                </c:pt>
                <c:pt idx="17">
                  <c:v>0.0628666666666667</c:v>
                </c:pt>
                <c:pt idx="18">
                  <c:v>0.0632</c:v>
                </c:pt>
                <c:pt idx="19">
                  <c:v>0.0634666666666667</c:v>
                </c:pt>
                <c:pt idx="20">
                  <c:v>0.0623</c:v>
                </c:pt>
                <c:pt idx="21">
                  <c:v>0.0619666666666667</c:v>
                </c:pt>
                <c:pt idx="22">
                  <c:v>0.0630666666666667</c:v>
                </c:pt>
                <c:pt idx="23">
                  <c:v>0.0633</c:v>
                </c:pt>
                <c:pt idx="24">
                  <c:v>0.0627333333333333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'4'!$F$3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72bf44"/>
            </a:solidFill>
            <a:ln w="28800">
              <a:solidFill>
                <a:srgbClr val="72bf4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'4'!$F$4:$F$28</c:f>
              <c:numCache>
                <c:formatCode>General</c:formatCode>
                <c:ptCount val="25"/>
                <c:pt idx="0">
                  <c:v>0.062952</c:v>
                </c:pt>
                <c:pt idx="1">
                  <c:v>0.062952</c:v>
                </c:pt>
                <c:pt idx="2">
                  <c:v>0.062952</c:v>
                </c:pt>
                <c:pt idx="3">
                  <c:v>0.062952</c:v>
                </c:pt>
                <c:pt idx="4">
                  <c:v>0.062952</c:v>
                </c:pt>
                <c:pt idx="5">
                  <c:v>0.062952</c:v>
                </c:pt>
                <c:pt idx="6">
                  <c:v>0.062952</c:v>
                </c:pt>
                <c:pt idx="7">
                  <c:v>0.062952</c:v>
                </c:pt>
                <c:pt idx="8">
                  <c:v>0.062952</c:v>
                </c:pt>
                <c:pt idx="9">
                  <c:v>0.062952</c:v>
                </c:pt>
                <c:pt idx="10">
                  <c:v>0.062952</c:v>
                </c:pt>
                <c:pt idx="11">
                  <c:v>0.062952</c:v>
                </c:pt>
                <c:pt idx="12">
                  <c:v>0.062952</c:v>
                </c:pt>
                <c:pt idx="13">
                  <c:v>0.062952</c:v>
                </c:pt>
                <c:pt idx="14">
                  <c:v>0.062952</c:v>
                </c:pt>
                <c:pt idx="15">
                  <c:v>0.062952</c:v>
                </c:pt>
                <c:pt idx="16">
                  <c:v>0.062952</c:v>
                </c:pt>
                <c:pt idx="17">
                  <c:v>0.062952</c:v>
                </c:pt>
                <c:pt idx="18">
                  <c:v>0.062952</c:v>
                </c:pt>
                <c:pt idx="19">
                  <c:v>0.062952</c:v>
                </c:pt>
                <c:pt idx="20">
                  <c:v>0.062952</c:v>
                </c:pt>
                <c:pt idx="21">
                  <c:v>0.062952</c:v>
                </c:pt>
                <c:pt idx="22">
                  <c:v>0.062952</c:v>
                </c:pt>
                <c:pt idx="23">
                  <c:v>0.062952</c:v>
                </c:pt>
                <c:pt idx="24">
                  <c:v>0.062952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'4'!$G$3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'4'!$G$4:$G$28</c:f>
              <c:numCache>
                <c:formatCode>General</c:formatCode>
                <c:ptCount val="25"/>
                <c:pt idx="0">
                  <c:v>0.06389316</c:v>
                </c:pt>
                <c:pt idx="1">
                  <c:v>0.06389316</c:v>
                </c:pt>
                <c:pt idx="2">
                  <c:v>0.06389316</c:v>
                </c:pt>
                <c:pt idx="3">
                  <c:v>0.06389316</c:v>
                </c:pt>
                <c:pt idx="4">
                  <c:v>0.06389316</c:v>
                </c:pt>
                <c:pt idx="5">
                  <c:v>0.06389316</c:v>
                </c:pt>
                <c:pt idx="6">
                  <c:v>0.06389316</c:v>
                </c:pt>
                <c:pt idx="7">
                  <c:v>0.06389316</c:v>
                </c:pt>
                <c:pt idx="8">
                  <c:v>0.06389316</c:v>
                </c:pt>
                <c:pt idx="9">
                  <c:v>0.06389316</c:v>
                </c:pt>
                <c:pt idx="10">
                  <c:v>0.06389316</c:v>
                </c:pt>
                <c:pt idx="11">
                  <c:v>0.06389316</c:v>
                </c:pt>
                <c:pt idx="12">
                  <c:v>0.06389316</c:v>
                </c:pt>
                <c:pt idx="13">
                  <c:v>0.06389316</c:v>
                </c:pt>
                <c:pt idx="14">
                  <c:v>0.06389316</c:v>
                </c:pt>
                <c:pt idx="15">
                  <c:v>0.06389316</c:v>
                </c:pt>
                <c:pt idx="16">
                  <c:v>0.06389316</c:v>
                </c:pt>
                <c:pt idx="17">
                  <c:v>0.06389316</c:v>
                </c:pt>
                <c:pt idx="18">
                  <c:v>0.06389316</c:v>
                </c:pt>
                <c:pt idx="19">
                  <c:v>0.06389316</c:v>
                </c:pt>
                <c:pt idx="20">
                  <c:v>0.06389316</c:v>
                </c:pt>
                <c:pt idx="21">
                  <c:v>0.06389316</c:v>
                </c:pt>
                <c:pt idx="22">
                  <c:v>0.06389316</c:v>
                </c:pt>
                <c:pt idx="23">
                  <c:v>0.06389316</c:v>
                </c:pt>
                <c:pt idx="24">
                  <c:v>0.06389316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'4'!$H$3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'4'!$H$4:$H$28</c:f>
              <c:numCache>
                <c:formatCode>General</c:formatCode>
                <c:ptCount val="25"/>
                <c:pt idx="0">
                  <c:v>0.06201084</c:v>
                </c:pt>
                <c:pt idx="1">
                  <c:v>0.06201084</c:v>
                </c:pt>
                <c:pt idx="2">
                  <c:v>0.06201084</c:v>
                </c:pt>
                <c:pt idx="3">
                  <c:v>0.06201084</c:v>
                </c:pt>
                <c:pt idx="4">
                  <c:v>0.06201084</c:v>
                </c:pt>
                <c:pt idx="5">
                  <c:v>0.06201084</c:v>
                </c:pt>
                <c:pt idx="6">
                  <c:v>0.06201084</c:v>
                </c:pt>
                <c:pt idx="7">
                  <c:v>0.06201084</c:v>
                </c:pt>
                <c:pt idx="8">
                  <c:v>0.06201084</c:v>
                </c:pt>
                <c:pt idx="9">
                  <c:v>0.06201084</c:v>
                </c:pt>
                <c:pt idx="10">
                  <c:v>0.06201084</c:v>
                </c:pt>
                <c:pt idx="11">
                  <c:v>0.06201084</c:v>
                </c:pt>
                <c:pt idx="12">
                  <c:v>0.06201084</c:v>
                </c:pt>
                <c:pt idx="13">
                  <c:v>0.06201084</c:v>
                </c:pt>
                <c:pt idx="14">
                  <c:v>0.06201084</c:v>
                </c:pt>
                <c:pt idx="15">
                  <c:v>0.06201084</c:v>
                </c:pt>
                <c:pt idx="16">
                  <c:v>0.06201084</c:v>
                </c:pt>
                <c:pt idx="17">
                  <c:v>0.06201084</c:v>
                </c:pt>
                <c:pt idx="18">
                  <c:v>0.06201084</c:v>
                </c:pt>
                <c:pt idx="19">
                  <c:v>0.06201084</c:v>
                </c:pt>
                <c:pt idx="20">
                  <c:v>0.06201084</c:v>
                </c:pt>
                <c:pt idx="21">
                  <c:v>0.06201084</c:v>
                </c:pt>
                <c:pt idx="22">
                  <c:v>0.06201084</c:v>
                </c:pt>
                <c:pt idx="23">
                  <c:v>0.06201084</c:v>
                </c:pt>
                <c:pt idx="24">
                  <c:v>0.06201084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965173"/>
        <c:axId val="14486400"/>
      </c:lineChart>
      <c:catAx>
        <c:axId val="769651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Sample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486400"/>
        <c:crosses val="autoZero"/>
        <c:auto val="1"/>
        <c:lblAlgn val="ctr"/>
        <c:lblOffset val="100"/>
      </c:catAx>
      <c:valAx>
        <c:axId val="144864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x_bar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9651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R_bar Control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'4'!$I$3</c:f>
              <c:strCache>
                <c:ptCount val="1"/>
                <c:pt idx="0">
                  <c:v>R_i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'4'!$I$4:$I$28</c:f>
              <c:numCache>
                <c:formatCode>General</c:formatCode>
                <c:ptCount val="25"/>
                <c:pt idx="0">
                  <c:v>0.0011</c:v>
                </c:pt>
                <c:pt idx="1">
                  <c:v>0.000899999999999998</c:v>
                </c:pt>
                <c:pt idx="2">
                  <c:v>0.0005</c:v>
                </c:pt>
                <c:pt idx="3">
                  <c:v>0.000399999999999998</c:v>
                </c:pt>
                <c:pt idx="4">
                  <c:v>0.0011</c:v>
                </c:pt>
                <c:pt idx="5">
                  <c:v>0.0021</c:v>
                </c:pt>
                <c:pt idx="6">
                  <c:v>0.0014</c:v>
                </c:pt>
                <c:pt idx="7">
                  <c:v>0.000600000000000003</c:v>
                </c:pt>
                <c:pt idx="8">
                  <c:v>0.00100000000000001</c:v>
                </c:pt>
                <c:pt idx="9">
                  <c:v>0.000200000000000006</c:v>
                </c:pt>
                <c:pt idx="10">
                  <c:v>0.000800000000000009</c:v>
                </c:pt>
                <c:pt idx="11">
                  <c:v>0.000699999999999999</c:v>
                </c:pt>
                <c:pt idx="12">
                  <c:v>0.0005</c:v>
                </c:pt>
                <c:pt idx="13">
                  <c:v>0.0014</c:v>
                </c:pt>
                <c:pt idx="14">
                  <c:v>0.0025</c:v>
                </c:pt>
                <c:pt idx="15">
                  <c:v>0.000399999999999998</c:v>
                </c:pt>
                <c:pt idx="16">
                  <c:v>0.0015</c:v>
                </c:pt>
                <c:pt idx="17">
                  <c:v>0.000399999999999998</c:v>
                </c:pt>
                <c:pt idx="18">
                  <c:v>0.000700000000000006</c:v>
                </c:pt>
                <c:pt idx="19">
                  <c:v>0.0011</c:v>
                </c:pt>
                <c:pt idx="20">
                  <c:v>0.00120000000000001</c:v>
                </c:pt>
                <c:pt idx="21">
                  <c:v>0.000999999999999994</c:v>
                </c:pt>
                <c:pt idx="22">
                  <c:v>0.000200000000000006</c:v>
                </c:pt>
                <c:pt idx="23">
                  <c:v>0.000600000000000003</c:v>
                </c:pt>
                <c:pt idx="24">
                  <c:v>0.000699999999999999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'4'!$J$3</c:f>
              <c:strCache>
                <c:ptCount val="1"/>
                <c:pt idx="0">
                  <c:v>R_bar</c:v>
                </c:pt>
              </c:strCache>
            </c:strRef>
          </c:tx>
          <c:spPr>
            <a:solidFill>
              <a:srgbClr val="72bf44"/>
            </a:solidFill>
            <a:ln w="28800">
              <a:solidFill>
                <a:srgbClr val="72bf4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'4'!$J$4:$J$28</c:f>
              <c:numCache>
                <c:formatCode>General</c:formatCode>
                <c:ptCount val="25"/>
                <c:pt idx="0">
                  <c:v>0.000920000000000001</c:v>
                </c:pt>
                <c:pt idx="1">
                  <c:v>0.000920000000000001</c:v>
                </c:pt>
                <c:pt idx="2">
                  <c:v>0.000920000000000001</c:v>
                </c:pt>
                <c:pt idx="3">
                  <c:v>0.000920000000000001</c:v>
                </c:pt>
                <c:pt idx="4">
                  <c:v>0.000920000000000001</c:v>
                </c:pt>
                <c:pt idx="5">
                  <c:v>0.000920000000000001</c:v>
                </c:pt>
                <c:pt idx="6">
                  <c:v>0.000920000000000001</c:v>
                </c:pt>
                <c:pt idx="7">
                  <c:v>0.000920000000000001</c:v>
                </c:pt>
                <c:pt idx="8">
                  <c:v>0.000920000000000001</c:v>
                </c:pt>
                <c:pt idx="9">
                  <c:v>0.000920000000000001</c:v>
                </c:pt>
                <c:pt idx="10">
                  <c:v>0.000920000000000001</c:v>
                </c:pt>
                <c:pt idx="11">
                  <c:v>0.000920000000000001</c:v>
                </c:pt>
                <c:pt idx="12">
                  <c:v>0.000920000000000001</c:v>
                </c:pt>
                <c:pt idx="13">
                  <c:v>0.000920000000000001</c:v>
                </c:pt>
                <c:pt idx="14">
                  <c:v>0.000920000000000001</c:v>
                </c:pt>
                <c:pt idx="15">
                  <c:v>0.000920000000000001</c:v>
                </c:pt>
                <c:pt idx="16">
                  <c:v>0.000920000000000001</c:v>
                </c:pt>
                <c:pt idx="17">
                  <c:v>0.000920000000000001</c:v>
                </c:pt>
                <c:pt idx="18">
                  <c:v>0.000920000000000001</c:v>
                </c:pt>
                <c:pt idx="19">
                  <c:v>0.000920000000000001</c:v>
                </c:pt>
                <c:pt idx="20">
                  <c:v>0.000920000000000001</c:v>
                </c:pt>
                <c:pt idx="21">
                  <c:v>0.000920000000000001</c:v>
                </c:pt>
                <c:pt idx="22">
                  <c:v>0.000920000000000001</c:v>
                </c:pt>
                <c:pt idx="23">
                  <c:v>0.000920000000000001</c:v>
                </c:pt>
                <c:pt idx="24">
                  <c:v>0.000920000000000001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'4'!$K$3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'4'!$K$4:$K$28</c:f>
              <c:numCache>
                <c:formatCode>General</c:formatCode>
                <c:ptCount val="25"/>
                <c:pt idx="0">
                  <c:v>0.00236808</c:v>
                </c:pt>
                <c:pt idx="1">
                  <c:v>0.00236808</c:v>
                </c:pt>
                <c:pt idx="2">
                  <c:v>0.00236808</c:v>
                </c:pt>
                <c:pt idx="3">
                  <c:v>0.00236808</c:v>
                </c:pt>
                <c:pt idx="4">
                  <c:v>0.00236808</c:v>
                </c:pt>
                <c:pt idx="5">
                  <c:v>0.00236808</c:v>
                </c:pt>
                <c:pt idx="6">
                  <c:v>0.00236808</c:v>
                </c:pt>
                <c:pt idx="7">
                  <c:v>0.00236808</c:v>
                </c:pt>
                <c:pt idx="8">
                  <c:v>0.00236808</c:v>
                </c:pt>
                <c:pt idx="9">
                  <c:v>0.00236808</c:v>
                </c:pt>
                <c:pt idx="10">
                  <c:v>0.00236808</c:v>
                </c:pt>
                <c:pt idx="11">
                  <c:v>0.00236808</c:v>
                </c:pt>
                <c:pt idx="12">
                  <c:v>0.00236808</c:v>
                </c:pt>
                <c:pt idx="13">
                  <c:v>0.00236808</c:v>
                </c:pt>
                <c:pt idx="14">
                  <c:v>0.00236808</c:v>
                </c:pt>
                <c:pt idx="15">
                  <c:v>0.00236808</c:v>
                </c:pt>
                <c:pt idx="16">
                  <c:v>0.00236808</c:v>
                </c:pt>
                <c:pt idx="17">
                  <c:v>0.00236808</c:v>
                </c:pt>
                <c:pt idx="18">
                  <c:v>0.00236808</c:v>
                </c:pt>
                <c:pt idx="19">
                  <c:v>0.00236808</c:v>
                </c:pt>
                <c:pt idx="20">
                  <c:v>0.00236808</c:v>
                </c:pt>
                <c:pt idx="21">
                  <c:v>0.00236808</c:v>
                </c:pt>
                <c:pt idx="22">
                  <c:v>0.00236808</c:v>
                </c:pt>
                <c:pt idx="23">
                  <c:v>0.00236808</c:v>
                </c:pt>
                <c:pt idx="24">
                  <c:v>0.00236808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'4'!$L$3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'4'!$L$4:$L$28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750131"/>
        <c:axId val="45053788"/>
      </c:lineChart>
      <c:catAx>
        <c:axId val="407501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Sample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053788"/>
        <c:crosses val="autoZero"/>
        <c:auto val="1"/>
        <c:lblAlgn val="ctr"/>
        <c:lblOffset val="100"/>
      </c:catAx>
      <c:valAx>
        <c:axId val="450537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R_i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7501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X_bar Control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'5'!$B$3</c:f>
              <c:strCache>
                <c:ptCount val="1"/>
                <c:pt idx="0">
                  <c:v>Sample X bar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'5'!$B$4:$B$23</c:f>
              <c:numCache>
                <c:formatCode>General</c:formatCode>
                <c:ptCount val="20"/>
                <c:pt idx="0">
                  <c:v>8.3</c:v>
                </c:pt>
                <c:pt idx="1">
                  <c:v>8.1</c:v>
                </c:pt>
                <c:pt idx="2">
                  <c:v>7.9</c:v>
                </c:pt>
                <c:pt idx="3">
                  <c:v>6.3</c:v>
                </c:pt>
                <c:pt idx="4">
                  <c:v>8.5</c:v>
                </c:pt>
                <c:pt idx="5">
                  <c:v>7.5</c:v>
                </c:pt>
                <c:pt idx="6">
                  <c:v>8</c:v>
                </c:pt>
                <c:pt idx="7">
                  <c:v>7.4</c:v>
                </c:pt>
                <c:pt idx="8">
                  <c:v>6.4</c:v>
                </c:pt>
                <c:pt idx="9">
                  <c:v>7.5</c:v>
                </c:pt>
                <c:pt idx="10">
                  <c:v>8.8</c:v>
                </c:pt>
                <c:pt idx="11">
                  <c:v>9.1</c:v>
                </c:pt>
                <c:pt idx="12">
                  <c:v>5.9</c:v>
                </c:pt>
                <c:pt idx="13">
                  <c:v>9</c:v>
                </c:pt>
                <c:pt idx="14">
                  <c:v>6.4</c:v>
                </c:pt>
                <c:pt idx="15">
                  <c:v>7.3</c:v>
                </c:pt>
                <c:pt idx="16">
                  <c:v>5.3</c:v>
                </c:pt>
                <c:pt idx="17">
                  <c:v>7.6</c:v>
                </c:pt>
                <c:pt idx="18">
                  <c:v>8.1</c:v>
                </c:pt>
                <c:pt idx="19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'5'!$D$3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rgbClr val="72bf44"/>
            </a:solidFill>
            <a:ln w="28800">
              <a:solidFill>
                <a:srgbClr val="72bf4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'5'!$D$4:$D$23</c:f>
              <c:numCache>
                <c:formatCode>General</c:formatCode>
                <c:ptCount val="20"/>
                <c:pt idx="0">
                  <c:v>7.57</c:v>
                </c:pt>
                <c:pt idx="1">
                  <c:v>7.57</c:v>
                </c:pt>
                <c:pt idx="2">
                  <c:v>7.57</c:v>
                </c:pt>
                <c:pt idx="3">
                  <c:v>7.57</c:v>
                </c:pt>
                <c:pt idx="4">
                  <c:v>7.57</c:v>
                </c:pt>
                <c:pt idx="5">
                  <c:v>7.57</c:v>
                </c:pt>
                <c:pt idx="6">
                  <c:v>7.57</c:v>
                </c:pt>
                <c:pt idx="7">
                  <c:v>7.57</c:v>
                </c:pt>
                <c:pt idx="8">
                  <c:v>7.57</c:v>
                </c:pt>
                <c:pt idx="9">
                  <c:v>7.57</c:v>
                </c:pt>
                <c:pt idx="10">
                  <c:v>7.57</c:v>
                </c:pt>
                <c:pt idx="11">
                  <c:v>7.57</c:v>
                </c:pt>
                <c:pt idx="12">
                  <c:v>7.57</c:v>
                </c:pt>
                <c:pt idx="13">
                  <c:v>7.57</c:v>
                </c:pt>
                <c:pt idx="14">
                  <c:v>7.57</c:v>
                </c:pt>
                <c:pt idx="15">
                  <c:v>7.57</c:v>
                </c:pt>
                <c:pt idx="16">
                  <c:v>7.57</c:v>
                </c:pt>
                <c:pt idx="17">
                  <c:v>7.57</c:v>
                </c:pt>
                <c:pt idx="18">
                  <c:v>7.57</c:v>
                </c:pt>
                <c:pt idx="19">
                  <c:v>7.57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'5'!$E$3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'5'!$E$4:$E$23</c:f>
              <c:numCache>
                <c:formatCode>General</c:formatCode>
                <c:ptCount val="20"/>
                <c:pt idx="0">
                  <c:v>13.492</c:v>
                </c:pt>
                <c:pt idx="1">
                  <c:v>13.492</c:v>
                </c:pt>
                <c:pt idx="2">
                  <c:v>13.492</c:v>
                </c:pt>
                <c:pt idx="3">
                  <c:v>13.492</c:v>
                </c:pt>
                <c:pt idx="4">
                  <c:v>13.492</c:v>
                </c:pt>
                <c:pt idx="5">
                  <c:v>13.492</c:v>
                </c:pt>
                <c:pt idx="6">
                  <c:v>13.492</c:v>
                </c:pt>
                <c:pt idx="7">
                  <c:v>13.492</c:v>
                </c:pt>
                <c:pt idx="8">
                  <c:v>13.492</c:v>
                </c:pt>
                <c:pt idx="9">
                  <c:v>13.492</c:v>
                </c:pt>
                <c:pt idx="10">
                  <c:v>13.492</c:v>
                </c:pt>
                <c:pt idx="11">
                  <c:v>13.492</c:v>
                </c:pt>
                <c:pt idx="12">
                  <c:v>13.492</c:v>
                </c:pt>
                <c:pt idx="13">
                  <c:v>13.492</c:v>
                </c:pt>
                <c:pt idx="14">
                  <c:v>13.492</c:v>
                </c:pt>
                <c:pt idx="15">
                  <c:v>13.492</c:v>
                </c:pt>
                <c:pt idx="16">
                  <c:v>13.492</c:v>
                </c:pt>
                <c:pt idx="17">
                  <c:v>13.492</c:v>
                </c:pt>
                <c:pt idx="18">
                  <c:v>13.492</c:v>
                </c:pt>
                <c:pt idx="19">
                  <c:v>13.492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'5'!$F$3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'5'!$F$4:$F$23</c:f>
              <c:numCache>
                <c:formatCode>General</c:formatCode>
                <c:ptCount val="20"/>
                <c:pt idx="0">
                  <c:v>1.648</c:v>
                </c:pt>
                <c:pt idx="1">
                  <c:v>1.648</c:v>
                </c:pt>
                <c:pt idx="2">
                  <c:v>1.648</c:v>
                </c:pt>
                <c:pt idx="3">
                  <c:v>1.648</c:v>
                </c:pt>
                <c:pt idx="4">
                  <c:v>1.648</c:v>
                </c:pt>
                <c:pt idx="5">
                  <c:v>1.648</c:v>
                </c:pt>
                <c:pt idx="6">
                  <c:v>1.648</c:v>
                </c:pt>
                <c:pt idx="7">
                  <c:v>1.648</c:v>
                </c:pt>
                <c:pt idx="8">
                  <c:v>1.648</c:v>
                </c:pt>
                <c:pt idx="9">
                  <c:v>1.648</c:v>
                </c:pt>
                <c:pt idx="10">
                  <c:v>1.648</c:v>
                </c:pt>
                <c:pt idx="11">
                  <c:v>1.648</c:v>
                </c:pt>
                <c:pt idx="12">
                  <c:v>1.648</c:v>
                </c:pt>
                <c:pt idx="13">
                  <c:v>1.648</c:v>
                </c:pt>
                <c:pt idx="14">
                  <c:v>1.648</c:v>
                </c:pt>
                <c:pt idx="15">
                  <c:v>1.648</c:v>
                </c:pt>
                <c:pt idx="16">
                  <c:v>1.648</c:v>
                </c:pt>
                <c:pt idx="17">
                  <c:v>1.648</c:v>
                </c:pt>
                <c:pt idx="18">
                  <c:v>1.648</c:v>
                </c:pt>
                <c:pt idx="19">
                  <c:v>1.648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973184"/>
        <c:axId val="87818357"/>
      </c:lineChart>
      <c:catAx>
        <c:axId val="249731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Sample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818357"/>
        <c:crosses val="autoZero"/>
        <c:auto val="1"/>
        <c:lblAlgn val="ctr"/>
        <c:lblOffset val="100"/>
      </c:catAx>
      <c:valAx>
        <c:axId val="878183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x_bar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9731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R_bar Control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'5'!$C$3</c:f>
              <c:strCache>
                <c:ptCount val="1"/>
                <c:pt idx="0">
                  <c:v>Sample Range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'5'!$C$4:$C$23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'5'!$G$3</c:f>
              <c:strCache>
                <c:ptCount val="1"/>
                <c:pt idx="0">
                  <c:v>R_bar</c:v>
                </c:pt>
              </c:strCache>
            </c:strRef>
          </c:tx>
          <c:spPr>
            <a:solidFill>
              <a:srgbClr val="72bf44"/>
            </a:solidFill>
            <a:ln w="28800">
              <a:solidFill>
                <a:srgbClr val="72bf4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'5'!$G$4:$G$23</c:f>
              <c:numCache>
                <c:formatCode>General</c:formatCode>
                <c:ptCount val="20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  <c:pt idx="11">
                  <c:v>3.15</c:v>
                </c:pt>
                <c:pt idx="12">
                  <c:v>3.15</c:v>
                </c:pt>
                <c:pt idx="13">
                  <c:v>3.15</c:v>
                </c:pt>
                <c:pt idx="14">
                  <c:v>3.15</c:v>
                </c:pt>
                <c:pt idx="15">
                  <c:v>3.15</c:v>
                </c:pt>
                <c:pt idx="16">
                  <c:v>3.15</c:v>
                </c:pt>
                <c:pt idx="17">
                  <c:v>3.15</c:v>
                </c:pt>
                <c:pt idx="18">
                  <c:v>3.15</c:v>
                </c:pt>
                <c:pt idx="19">
                  <c:v>3.15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'5'!$H$3</c:f>
              <c:strCache>
                <c:ptCount val="1"/>
                <c:pt idx="0">
                  <c:v>UCL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'5'!$H$4:$H$23</c:f>
              <c:numCache>
                <c:formatCode>General</c:formatCode>
                <c:ptCount val="20"/>
                <c:pt idx="0">
                  <c:v>10.29105</c:v>
                </c:pt>
                <c:pt idx="1">
                  <c:v>10.29105</c:v>
                </c:pt>
                <c:pt idx="2">
                  <c:v>10.29105</c:v>
                </c:pt>
                <c:pt idx="3">
                  <c:v>10.29105</c:v>
                </c:pt>
                <c:pt idx="4">
                  <c:v>10.29105</c:v>
                </c:pt>
                <c:pt idx="5">
                  <c:v>10.29105</c:v>
                </c:pt>
                <c:pt idx="6">
                  <c:v>10.29105</c:v>
                </c:pt>
                <c:pt idx="7">
                  <c:v>10.29105</c:v>
                </c:pt>
                <c:pt idx="8">
                  <c:v>10.29105</c:v>
                </c:pt>
                <c:pt idx="9">
                  <c:v>10.29105</c:v>
                </c:pt>
                <c:pt idx="10">
                  <c:v>10.29105</c:v>
                </c:pt>
                <c:pt idx="11">
                  <c:v>10.29105</c:v>
                </c:pt>
                <c:pt idx="12">
                  <c:v>10.29105</c:v>
                </c:pt>
                <c:pt idx="13">
                  <c:v>10.29105</c:v>
                </c:pt>
                <c:pt idx="14">
                  <c:v>10.29105</c:v>
                </c:pt>
                <c:pt idx="15">
                  <c:v>10.29105</c:v>
                </c:pt>
                <c:pt idx="16">
                  <c:v>10.29105</c:v>
                </c:pt>
                <c:pt idx="17">
                  <c:v>10.29105</c:v>
                </c:pt>
                <c:pt idx="18">
                  <c:v>10.29105</c:v>
                </c:pt>
                <c:pt idx="19">
                  <c:v>10.29105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'5'!$I$3</c:f>
              <c:strCache>
                <c:ptCount val="1"/>
                <c:pt idx="0">
                  <c:v>LCL</c:v>
                </c:pt>
              </c:strCache>
            </c:strRef>
          </c:tx>
          <c:spPr>
            <a:solidFill>
              <a:srgbClr val="ed1c24"/>
            </a:solidFill>
            <a:ln w="28800">
              <a:solidFill>
                <a:srgbClr val="ed1c2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'5'!$I$4:$I$23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440173"/>
        <c:axId val="95837460"/>
      </c:lineChart>
      <c:catAx>
        <c:axId val="844401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Sample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837460"/>
        <c:crosses val="autoZero"/>
        <c:auto val="1"/>
        <c:lblAlgn val="ctr"/>
        <c:lblOffset val="100"/>
      </c:catAx>
      <c:valAx>
        <c:axId val="958374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R_i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4401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974160</xdr:colOff>
      <xdr:row>26</xdr:row>
      <xdr:rowOff>102960</xdr:rowOff>
    </xdr:from>
    <xdr:to>
      <xdr:col>14</xdr:col>
      <xdr:colOff>196920</xdr:colOff>
      <xdr:row>46</xdr:row>
      <xdr:rowOff>91440</xdr:rowOff>
    </xdr:to>
    <xdr:graphicFrame>
      <xdr:nvGraphicFramePr>
        <xdr:cNvPr id="0" name=""/>
        <xdr:cNvGraphicFramePr/>
      </xdr:nvGraphicFramePr>
      <xdr:xfrm>
        <a:off x="5739480" y="4413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1037160</xdr:colOff>
      <xdr:row>47</xdr:row>
      <xdr:rowOff>159840</xdr:rowOff>
    </xdr:from>
    <xdr:to>
      <xdr:col>14</xdr:col>
      <xdr:colOff>259920</xdr:colOff>
      <xdr:row>67</xdr:row>
      <xdr:rowOff>147960</xdr:rowOff>
    </xdr:to>
    <xdr:graphicFrame>
      <xdr:nvGraphicFramePr>
        <xdr:cNvPr id="1" name=""/>
        <xdr:cNvGraphicFramePr/>
      </xdr:nvGraphicFramePr>
      <xdr:xfrm>
        <a:off x="5802480" y="7883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824760</xdr:colOff>
      <xdr:row>26</xdr:row>
      <xdr:rowOff>134640</xdr:rowOff>
    </xdr:from>
    <xdr:to>
      <xdr:col>14</xdr:col>
      <xdr:colOff>45360</xdr:colOff>
      <xdr:row>46</xdr:row>
      <xdr:rowOff>123840</xdr:rowOff>
    </xdr:to>
    <xdr:graphicFrame>
      <xdr:nvGraphicFramePr>
        <xdr:cNvPr id="2" name=""/>
        <xdr:cNvGraphicFramePr/>
      </xdr:nvGraphicFramePr>
      <xdr:xfrm>
        <a:off x="5590080" y="4444920"/>
        <a:ext cx="57574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903600</xdr:colOff>
      <xdr:row>49</xdr:row>
      <xdr:rowOff>94680</xdr:rowOff>
    </xdr:from>
    <xdr:to>
      <xdr:col>14</xdr:col>
      <xdr:colOff>124200</xdr:colOff>
      <xdr:row>69</xdr:row>
      <xdr:rowOff>83880</xdr:rowOff>
    </xdr:to>
    <xdr:graphicFrame>
      <xdr:nvGraphicFramePr>
        <xdr:cNvPr id="3" name=""/>
        <xdr:cNvGraphicFramePr/>
      </xdr:nvGraphicFramePr>
      <xdr:xfrm>
        <a:off x="5668920" y="8143920"/>
        <a:ext cx="575748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167760</xdr:colOff>
      <xdr:row>31</xdr:row>
      <xdr:rowOff>131400</xdr:rowOff>
    </xdr:from>
    <xdr:to>
      <xdr:col>11</xdr:col>
      <xdr:colOff>120960</xdr:colOff>
      <xdr:row>51</xdr:row>
      <xdr:rowOff>119880</xdr:rowOff>
    </xdr:to>
    <xdr:graphicFrame>
      <xdr:nvGraphicFramePr>
        <xdr:cNvPr id="4" name=""/>
        <xdr:cNvGraphicFramePr/>
      </xdr:nvGraphicFramePr>
      <xdr:xfrm>
        <a:off x="3607200" y="5170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250920</xdr:colOff>
      <xdr:row>52</xdr:row>
      <xdr:rowOff>153360</xdr:rowOff>
    </xdr:from>
    <xdr:to>
      <xdr:col>11</xdr:col>
      <xdr:colOff>196560</xdr:colOff>
      <xdr:row>72</xdr:row>
      <xdr:rowOff>143640</xdr:rowOff>
    </xdr:to>
    <xdr:graphicFrame>
      <xdr:nvGraphicFramePr>
        <xdr:cNvPr id="5" name=""/>
        <xdr:cNvGraphicFramePr/>
      </xdr:nvGraphicFramePr>
      <xdr:xfrm>
        <a:off x="3690360" y="8606160"/>
        <a:ext cx="57520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371520</xdr:colOff>
      <xdr:row>24</xdr:row>
      <xdr:rowOff>57600</xdr:rowOff>
    </xdr:from>
    <xdr:to>
      <xdr:col>11</xdr:col>
      <xdr:colOff>152640</xdr:colOff>
      <xdr:row>44</xdr:row>
      <xdr:rowOff>47880</xdr:rowOff>
    </xdr:to>
    <xdr:graphicFrame>
      <xdr:nvGraphicFramePr>
        <xdr:cNvPr id="6" name=""/>
        <xdr:cNvGraphicFramePr/>
      </xdr:nvGraphicFramePr>
      <xdr:xfrm>
        <a:off x="3111840" y="3958920"/>
        <a:ext cx="5759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292320</xdr:colOff>
      <xdr:row>45</xdr:row>
      <xdr:rowOff>18720</xdr:rowOff>
    </xdr:from>
    <xdr:to>
      <xdr:col>11</xdr:col>
      <xdr:colOff>73440</xdr:colOff>
      <xdr:row>65</xdr:row>
      <xdr:rowOff>9000</xdr:rowOff>
    </xdr:to>
    <xdr:graphicFrame>
      <xdr:nvGraphicFramePr>
        <xdr:cNvPr id="7" name=""/>
        <xdr:cNvGraphicFramePr/>
      </xdr:nvGraphicFramePr>
      <xdr:xfrm>
        <a:off x="3032640" y="7333920"/>
        <a:ext cx="57596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E34" colorId="64" zoomScale="100" zoomScaleNormal="100" zoomScalePageLayoutView="100" workbookViewId="0">
      <selection pane="topLeft" activeCell="B27" activeCellId="0" sqref="B27"/>
    </sheetView>
  </sheetViews>
  <sheetFormatPr defaultRowHeight="12.8" zeroHeight="false" outlineLevelRow="0" outlineLevelCol="0"/>
  <cols>
    <col collapsed="false" customWidth="true" hidden="false" outlineLevel="0" max="1" min="1" style="0" width="9.35"/>
    <col collapsed="false" customWidth="true" hidden="false" outlineLevel="0" max="2" min="2" style="0" width="23.38"/>
    <col collapsed="false" customWidth="true" hidden="false" outlineLevel="0" max="6" min="3" style="0" width="17.4"/>
    <col collapsed="false" customWidth="true" hidden="false" outlineLevel="0" max="7" min="7" style="0" width="6.71"/>
    <col collapsed="false" customWidth="true" hidden="false" outlineLevel="0" max="8" min="8" style="0" width="6.29"/>
    <col collapsed="false" customWidth="true" hidden="false" outlineLevel="0" max="9" min="9" style="0" width="8.23"/>
    <col collapsed="false" customWidth="true" hidden="false" outlineLevel="0" max="10" min="10" style="0" width="8.79"/>
    <col collapsed="false" customWidth="true" hidden="false" outlineLevel="0" max="11" min="11" style="0" width="4.76"/>
    <col collapsed="false" customWidth="true" hidden="false" outlineLevel="0" max="12" min="12" style="0" width="6.57"/>
    <col collapsed="false" customWidth="true" hidden="false" outlineLevel="0" max="14" min="13" style="0" width="8.23"/>
    <col collapsed="false" customWidth="true" hidden="false" outlineLevel="0" max="1025" min="15" style="0" width="11.8"/>
  </cols>
  <sheetData>
    <row r="1" customFormat="false" ht="15" hidden="false" customHeight="false" outlineLevel="0" collapsed="false">
      <c r="A1" s="1"/>
      <c r="B1" s="2" t="s">
        <v>0</v>
      </c>
      <c r="C1" s="2" t="n">
        <v>5</v>
      </c>
      <c r="D1" s="2"/>
      <c r="E1" s="2"/>
      <c r="F1" s="2"/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I2" s="0" t="s">
        <v>1</v>
      </c>
      <c r="J2" s="0" t="s">
        <v>1</v>
      </c>
      <c r="M2" s="0" t="s">
        <v>2</v>
      </c>
      <c r="N2" s="0" t="s">
        <v>2</v>
      </c>
    </row>
    <row r="3" customFormat="false" ht="15" hidden="false" customHeight="false" outlineLevel="0" collapsed="false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0" t="s">
        <v>9</v>
      </c>
      <c r="H3" s="0" t="s">
        <v>10</v>
      </c>
      <c r="I3" s="0" t="s">
        <v>11</v>
      </c>
      <c r="J3" s="0" t="s">
        <v>12</v>
      </c>
      <c r="K3" s="0" t="s">
        <v>13</v>
      </c>
      <c r="L3" s="0" t="s">
        <v>14</v>
      </c>
      <c r="M3" s="0" t="s">
        <v>11</v>
      </c>
      <c r="N3" s="0" t="s">
        <v>12</v>
      </c>
    </row>
    <row r="4" customFormat="false" ht="12.8" hidden="false" customHeight="false" outlineLevel="0" collapsed="false">
      <c r="A4" s="3" t="n">
        <v>1</v>
      </c>
      <c r="B4" s="4" t="n">
        <v>-30</v>
      </c>
      <c r="C4" s="4" t="n">
        <v>50</v>
      </c>
      <c r="D4" s="4" t="n">
        <v>-20</v>
      </c>
      <c r="E4" s="4" t="n">
        <v>10</v>
      </c>
      <c r="F4" s="4" t="n">
        <v>30</v>
      </c>
      <c r="G4" s="0" t="n">
        <f aca="false">AVERAGE(B4:F4)</f>
        <v>8</v>
      </c>
      <c r="H4" s="0" t="n">
        <f aca="false">$G$25</f>
        <v>10.9</v>
      </c>
      <c r="I4" s="0" t="n">
        <v>47.5395</v>
      </c>
      <c r="J4" s="0" t="n">
        <v>-25.7395</v>
      </c>
      <c r="K4" s="0" t="n">
        <f aca="false">MAX(B4:F4)-MIN(B4:F4)</f>
        <v>80</v>
      </c>
      <c r="L4" s="0" t="n">
        <f aca="false">$G$26</f>
        <v>63.5</v>
      </c>
      <c r="M4" s="0" t="n">
        <f aca="false">$C$29</f>
        <v>134.239</v>
      </c>
      <c r="N4" s="0" t="n">
        <f aca="false">$C$28</f>
        <v>0</v>
      </c>
    </row>
    <row r="5" customFormat="false" ht="12.8" hidden="false" customHeight="false" outlineLevel="0" collapsed="false">
      <c r="A5" s="3" t="n">
        <v>2</v>
      </c>
      <c r="B5" s="4" t="n">
        <v>0</v>
      </c>
      <c r="C5" s="4" t="n">
        <v>50</v>
      </c>
      <c r="D5" s="4" t="n">
        <v>-60</v>
      </c>
      <c r="E5" s="4" t="n">
        <v>-20</v>
      </c>
      <c r="F5" s="4" t="n">
        <v>30</v>
      </c>
      <c r="G5" s="0" t="n">
        <f aca="false">AVERAGE(B5:F5)</f>
        <v>0</v>
      </c>
      <c r="H5" s="0" t="n">
        <f aca="false">$G$25</f>
        <v>10.9</v>
      </c>
      <c r="I5" s="0" t="n">
        <v>47.5395</v>
      </c>
      <c r="J5" s="0" t="n">
        <v>-25.7395</v>
      </c>
      <c r="K5" s="0" t="n">
        <f aca="false">MAX(B5:F5)-MIN(B5:F5)</f>
        <v>110</v>
      </c>
      <c r="L5" s="0" t="n">
        <f aca="false">$G$26</f>
        <v>63.5</v>
      </c>
      <c r="M5" s="0" t="n">
        <f aca="false">$C$29</f>
        <v>134.239</v>
      </c>
      <c r="N5" s="0" t="n">
        <f aca="false">$C$28</f>
        <v>0</v>
      </c>
    </row>
    <row r="6" customFormat="false" ht="12.8" hidden="false" customHeight="false" outlineLevel="0" collapsed="false">
      <c r="A6" s="3" t="n">
        <v>3</v>
      </c>
      <c r="B6" s="4" t="n">
        <v>-50</v>
      </c>
      <c r="C6" s="4" t="n">
        <v>10</v>
      </c>
      <c r="D6" s="4" t="n">
        <v>20</v>
      </c>
      <c r="E6" s="4" t="n">
        <v>30</v>
      </c>
      <c r="F6" s="4" t="n">
        <v>20</v>
      </c>
      <c r="G6" s="0" t="n">
        <f aca="false">AVERAGE(B6:F6)</f>
        <v>6</v>
      </c>
      <c r="H6" s="0" t="n">
        <f aca="false">$G$25</f>
        <v>10.9</v>
      </c>
      <c r="I6" s="0" t="n">
        <v>47.5395</v>
      </c>
      <c r="J6" s="0" t="n">
        <v>-25.7395</v>
      </c>
      <c r="K6" s="0" t="n">
        <f aca="false">MAX(B6:F6)-MIN(B6:F6)</f>
        <v>80</v>
      </c>
      <c r="L6" s="0" t="n">
        <f aca="false">$G$26</f>
        <v>63.5</v>
      </c>
      <c r="M6" s="0" t="n">
        <f aca="false">$C$29</f>
        <v>134.239</v>
      </c>
      <c r="N6" s="0" t="n">
        <f aca="false">$C$28</f>
        <v>0</v>
      </c>
    </row>
    <row r="7" customFormat="false" ht="12.8" hidden="false" customHeight="false" outlineLevel="0" collapsed="false">
      <c r="A7" s="3" t="n">
        <v>4</v>
      </c>
      <c r="B7" s="4" t="n">
        <v>-10</v>
      </c>
      <c r="C7" s="4" t="n">
        <v>-10</v>
      </c>
      <c r="D7" s="4" t="n">
        <v>30</v>
      </c>
      <c r="E7" s="4" t="n">
        <v>-20</v>
      </c>
      <c r="F7" s="4" t="n">
        <v>50</v>
      </c>
      <c r="G7" s="0" t="n">
        <f aca="false">AVERAGE(B7:F7)</f>
        <v>8</v>
      </c>
      <c r="H7" s="0" t="n">
        <f aca="false">$G$25</f>
        <v>10.9</v>
      </c>
      <c r="I7" s="0" t="n">
        <v>47.5395</v>
      </c>
      <c r="J7" s="0" t="n">
        <v>-25.7395</v>
      </c>
      <c r="K7" s="0" t="n">
        <f aca="false">MAX(B7:F7)-MIN(B7:F7)</f>
        <v>70</v>
      </c>
      <c r="L7" s="0" t="n">
        <f aca="false">$G$26</f>
        <v>63.5</v>
      </c>
      <c r="M7" s="0" t="n">
        <f aca="false">$C$29</f>
        <v>134.239</v>
      </c>
      <c r="N7" s="0" t="n">
        <f aca="false">$C$28</f>
        <v>0</v>
      </c>
    </row>
    <row r="8" customFormat="false" ht="12.8" hidden="false" customHeight="false" outlineLevel="0" collapsed="false">
      <c r="A8" s="3" t="n">
        <v>5</v>
      </c>
      <c r="B8" s="4" t="n">
        <v>20</v>
      </c>
      <c r="C8" s="4" t="n">
        <v>-40</v>
      </c>
      <c r="D8" s="4" t="n">
        <v>50</v>
      </c>
      <c r="E8" s="4" t="n">
        <v>20</v>
      </c>
      <c r="F8" s="4" t="n">
        <v>10</v>
      </c>
      <c r="G8" s="0" t="n">
        <f aca="false">AVERAGE(B8:F8)</f>
        <v>12</v>
      </c>
      <c r="H8" s="0" t="n">
        <f aca="false">$G$25</f>
        <v>10.9</v>
      </c>
      <c r="I8" s="0" t="n">
        <v>47.5395</v>
      </c>
      <c r="J8" s="0" t="n">
        <v>-25.7395</v>
      </c>
      <c r="K8" s="0" t="n">
        <f aca="false">MAX(B8:F8)-MIN(B8:F8)</f>
        <v>90</v>
      </c>
      <c r="L8" s="0" t="n">
        <f aca="false">$G$26</f>
        <v>63.5</v>
      </c>
      <c r="M8" s="0" t="n">
        <f aca="false">$C$29</f>
        <v>134.239</v>
      </c>
      <c r="N8" s="0" t="n">
        <f aca="false">$C$28</f>
        <v>0</v>
      </c>
    </row>
    <row r="9" customFormat="false" ht="12.8" hidden="false" customHeight="false" outlineLevel="0" collapsed="false">
      <c r="A9" s="3" t="n">
        <v>6</v>
      </c>
      <c r="B9" s="4" t="n">
        <v>0</v>
      </c>
      <c r="C9" s="4" t="n">
        <v>0</v>
      </c>
      <c r="D9" s="4" t="n">
        <v>40</v>
      </c>
      <c r="E9" s="4" t="n">
        <v>-40</v>
      </c>
      <c r="F9" s="4" t="n">
        <v>20</v>
      </c>
      <c r="G9" s="0" t="n">
        <f aca="false">AVERAGE(B9:F9)</f>
        <v>4</v>
      </c>
      <c r="H9" s="0" t="n">
        <f aca="false">$G$25</f>
        <v>10.9</v>
      </c>
      <c r="I9" s="0" t="n">
        <v>47.5395</v>
      </c>
      <c r="J9" s="0" t="n">
        <v>-25.7395</v>
      </c>
      <c r="K9" s="0" t="n">
        <f aca="false">MAX(B9:F9)-MIN(B9:F9)</f>
        <v>80</v>
      </c>
      <c r="L9" s="0" t="n">
        <f aca="false">$G$26</f>
        <v>63.5</v>
      </c>
      <c r="M9" s="0" t="n">
        <f aca="false">$C$29</f>
        <v>134.239</v>
      </c>
      <c r="N9" s="0" t="n">
        <f aca="false">$C$28</f>
        <v>0</v>
      </c>
    </row>
    <row r="10" customFormat="false" ht="12.8" hidden="false" customHeight="false" outlineLevel="0" collapsed="false">
      <c r="A10" s="3" t="n">
        <v>7</v>
      </c>
      <c r="B10" s="4" t="n">
        <v>0</v>
      </c>
      <c r="C10" s="4" t="n">
        <v>0</v>
      </c>
      <c r="D10" s="4" t="n">
        <v>20</v>
      </c>
      <c r="E10" s="4" t="n">
        <v>-20</v>
      </c>
      <c r="F10" s="4" t="n">
        <v>-10</v>
      </c>
      <c r="G10" s="0" t="n">
        <f aca="false">AVERAGE(B10:F10)</f>
        <v>-2</v>
      </c>
      <c r="H10" s="0" t="n">
        <f aca="false">$G$25</f>
        <v>10.9</v>
      </c>
      <c r="I10" s="0" t="n">
        <v>47.5395</v>
      </c>
      <c r="J10" s="0" t="n">
        <v>-25.7395</v>
      </c>
      <c r="K10" s="0" t="n">
        <f aca="false">MAX(B10:F10)-MIN(B10:F10)</f>
        <v>40</v>
      </c>
      <c r="L10" s="0" t="n">
        <f aca="false">$G$26</f>
        <v>63.5</v>
      </c>
      <c r="M10" s="0" t="n">
        <f aca="false">$C$29</f>
        <v>134.239</v>
      </c>
      <c r="N10" s="0" t="n">
        <f aca="false">$C$28</f>
        <v>0</v>
      </c>
    </row>
    <row r="11" customFormat="false" ht="12.8" hidden="false" customHeight="false" outlineLevel="0" collapsed="false">
      <c r="A11" s="3" t="n">
        <v>8</v>
      </c>
      <c r="B11" s="4" t="n">
        <v>70</v>
      </c>
      <c r="C11" s="4" t="n">
        <v>-30</v>
      </c>
      <c r="D11" s="4" t="n">
        <v>30</v>
      </c>
      <c r="E11" s="4" t="n">
        <v>-10</v>
      </c>
      <c r="F11" s="4" t="n">
        <v>0</v>
      </c>
      <c r="G11" s="0" t="n">
        <f aca="false">AVERAGE(B11:F11)</f>
        <v>12</v>
      </c>
      <c r="H11" s="0" t="n">
        <f aca="false">$G$25</f>
        <v>10.9</v>
      </c>
      <c r="I11" s="0" t="n">
        <v>47.5395</v>
      </c>
      <c r="J11" s="0" t="n">
        <v>-25.7395</v>
      </c>
      <c r="K11" s="0" t="n">
        <f aca="false">MAX(B11:F11)-MIN(B11:F11)</f>
        <v>100</v>
      </c>
      <c r="L11" s="0" t="n">
        <f aca="false">$G$26</f>
        <v>63.5</v>
      </c>
      <c r="M11" s="0" t="n">
        <f aca="false">$C$29</f>
        <v>134.239</v>
      </c>
      <c r="N11" s="0" t="n">
        <f aca="false">$C$28</f>
        <v>0</v>
      </c>
    </row>
    <row r="12" customFormat="false" ht="12.8" hidden="false" customHeight="false" outlineLevel="0" collapsed="false">
      <c r="A12" s="3" t="n">
        <v>9</v>
      </c>
      <c r="B12" s="4" t="n">
        <v>0</v>
      </c>
      <c r="C12" s="4" t="n">
        <v>0</v>
      </c>
      <c r="D12" s="4" t="n">
        <v>20</v>
      </c>
      <c r="E12" s="4" t="n">
        <v>-20</v>
      </c>
      <c r="F12" s="4" t="n">
        <v>10</v>
      </c>
      <c r="G12" s="0" t="n">
        <f aca="false">AVERAGE(B12:F12)</f>
        <v>2</v>
      </c>
      <c r="H12" s="0" t="n">
        <f aca="false">$G$25</f>
        <v>10.9</v>
      </c>
      <c r="I12" s="0" t="n">
        <v>47.5395</v>
      </c>
      <c r="J12" s="0" t="n">
        <v>-25.7395</v>
      </c>
      <c r="K12" s="0" t="n">
        <f aca="false">MAX(B12:F12)-MIN(B12:F12)</f>
        <v>40</v>
      </c>
      <c r="L12" s="0" t="n">
        <f aca="false">$G$26</f>
        <v>63.5</v>
      </c>
      <c r="M12" s="0" t="n">
        <f aca="false">$C$29</f>
        <v>134.239</v>
      </c>
      <c r="N12" s="0" t="n">
        <f aca="false">$C$28</f>
        <v>0</v>
      </c>
    </row>
    <row r="13" customFormat="false" ht="12.8" hidden="false" customHeight="false" outlineLevel="0" collapsed="false">
      <c r="A13" s="3" t="n">
        <v>10</v>
      </c>
      <c r="B13" s="4" t="n">
        <v>10</v>
      </c>
      <c r="C13" s="4" t="n">
        <v>20</v>
      </c>
      <c r="D13" s="4" t="n">
        <v>30</v>
      </c>
      <c r="E13" s="4" t="n">
        <v>10</v>
      </c>
      <c r="F13" s="4" t="n">
        <v>50</v>
      </c>
      <c r="G13" s="0" t="n">
        <f aca="false">AVERAGE(B13:F13)</f>
        <v>24</v>
      </c>
      <c r="H13" s="0" t="n">
        <f aca="false">$G$25</f>
        <v>10.9</v>
      </c>
      <c r="I13" s="0" t="n">
        <v>47.5395</v>
      </c>
      <c r="J13" s="0" t="n">
        <v>-25.7395</v>
      </c>
      <c r="K13" s="0" t="n">
        <f aca="false">MAX(B13:F13)-MIN(B13:F13)</f>
        <v>40</v>
      </c>
      <c r="L13" s="0" t="n">
        <f aca="false">$G$26</f>
        <v>63.5</v>
      </c>
      <c r="M13" s="0" t="n">
        <f aca="false">$C$29</f>
        <v>134.239</v>
      </c>
      <c r="N13" s="0" t="n">
        <f aca="false">$C$28</f>
        <v>0</v>
      </c>
    </row>
    <row r="14" customFormat="false" ht="12.8" hidden="false" customHeight="false" outlineLevel="0" collapsed="false">
      <c r="A14" s="3" t="n">
        <v>11</v>
      </c>
      <c r="B14" s="4" t="n">
        <v>40</v>
      </c>
      <c r="C14" s="4" t="n">
        <v>0</v>
      </c>
      <c r="D14" s="4" t="n">
        <v>20</v>
      </c>
      <c r="E14" s="4" t="n">
        <v>0</v>
      </c>
      <c r="F14" s="4" t="n">
        <v>20</v>
      </c>
      <c r="G14" s="0" t="n">
        <f aca="false">AVERAGE(B14:F14)</f>
        <v>16</v>
      </c>
      <c r="H14" s="0" t="n">
        <f aca="false">$G$25</f>
        <v>10.9</v>
      </c>
      <c r="I14" s="0" t="n">
        <v>47.5395</v>
      </c>
      <c r="J14" s="0" t="n">
        <v>-25.7395</v>
      </c>
      <c r="K14" s="0" t="n">
        <f aca="false">MAX(B14:F14)-MIN(B14:F14)</f>
        <v>40</v>
      </c>
      <c r="L14" s="0" t="n">
        <f aca="false">$G$26</f>
        <v>63.5</v>
      </c>
      <c r="M14" s="0" t="n">
        <f aca="false">$C$29</f>
        <v>134.239</v>
      </c>
      <c r="N14" s="0" t="n">
        <f aca="false">$C$28</f>
        <v>0</v>
      </c>
    </row>
    <row r="15" customFormat="false" ht="12.8" hidden="false" customHeight="false" outlineLevel="0" collapsed="false">
      <c r="A15" s="3" t="n">
        <v>12</v>
      </c>
      <c r="B15" s="4" t="n">
        <v>30</v>
      </c>
      <c r="C15" s="4" t="n">
        <v>20</v>
      </c>
      <c r="D15" s="4" t="n">
        <v>30</v>
      </c>
      <c r="E15" s="4" t="n">
        <v>10</v>
      </c>
      <c r="F15" s="4" t="n">
        <v>40</v>
      </c>
      <c r="G15" s="0" t="n">
        <f aca="false">AVERAGE(B15:F15)</f>
        <v>26</v>
      </c>
      <c r="H15" s="0" t="n">
        <f aca="false">$G$25</f>
        <v>10.9</v>
      </c>
      <c r="I15" s="0" t="n">
        <v>47.5395</v>
      </c>
      <c r="J15" s="0" t="n">
        <v>-25.7395</v>
      </c>
      <c r="K15" s="0" t="n">
        <f aca="false">MAX(B15:F15)-MIN(B15:F15)</f>
        <v>30</v>
      </c>
      <c r="L15" s="0" t="n">
        <f aca="false">$G$26</f>
        <v>63.5</v>
      </c>
      <c r="M15" s="0" t="n">
        <f aca="false">$C$29</f>
        <v>134.239</v>
      </c>
      <c r="N15" s="0" t="n">
        <f aca="false">$C$28</f>
        <v>0</v>
      </c>
    </row>
    <row r="16" customFormat="false" ht="12.8" hidden="false" customHeight="false" outlineLevel="0" collapsed="false">
      <c r="A16" s="3" t="n">
        <v>13</v>
      </c>
      <c r="B16" s="4" t="n">
        <v>30</v>
      </c>
      <c r="C16" s="4" t="n">
        <v>-30</v>
      </c>
      <c r="D16" s="4" t="n">
        <v>0</v>
      </c>
      <c r="E16" s="4" t="n">
        <v>10</v>
      </c>
      <c r="F16" s="4" t="n">
        <v>10</v>
      </c>
      <c r="G16" s="0" t="n">
        <f aca="false">AVERAGE(B16:F16)</f>
        <v>4</v>
      </c>
      <c r="H16" s="0" t="n">
        <f aca="false">$G$25</f>
        <v>10.9</v>
      </c>
      <c r="I16" s="0" t="n">
        <v>47.5395</v>
      </c>
      <c r="J16" s="0" t="n">
        <v>-25.7395</v>
      </c>
      <c r="K16" s="0" t="n">
        <f aca="false">MAX(B16:F16)-MIN(B16:F16)</f>
        <v>60</v>
      </c>
      <c r="L16" s="0" t="n">
        <f aca="false">$G$26</f>
        <v>63.5</v>
      </c>
      <c r="M16" s="0" t="n">
        <f aca="false">$C$29</f>
        <v>134.239</v>
      </c>
      <c r="N16" s="0" t="n">
        <f aca="false">$C$28</f>
        <v>0</v>
      </c>
    </row>
    <row r="17" customFormat="false" ht="12.8" hidden="false" customHeight="false" outlineLevel="0" collapsed="false">
      <c r="A17" s="3" t="n">
        <v>14</v>
      </c>
      <c r="B17" s="4" t="n">
        <v>30</v>
      </c>
      <c r="C17" s="4" t="n">
        <v>-10</v>
      </c>
      <c r="D17" s="4" t="n">
        <v>50</v>
      </c>
      <c r="E17" s="4" t="n">
        <v>-10</v>
      </c>
      <c r="F17" s="4" t="n">
        <v>-30</v>
      </c>
      <c r="G17" s="0" t="n">
        <f aca="false">AVERAGE(B17:F17)</f>
        <v>6</v>
      </c>
      <c r="H17" s="0" t="n">
        <f aca="false">$G$25</f>
        <v>10.9</v>
      </c>
      <c r="I17" s="0" t="n">
        <v>47.5395</v>
      </c>
      <c r="J17" s="0" t="n">
        <v>-25.7395</v>
      </c>
      <c r="K17" s="0" t="n">
        <f aca="false">MAX(B17:F17)-MIN(B17:F17)</f>
        <v>80</v>
      </c>
      <c r="L17" s="0" t="n">
        <f aca="false">$G$26</f>
        <v>63.5</v>
      </c>
      <c r="M17" s="0" t="n">
        <f aca="false">$C$29</f>
        <v>134.239</v>
      </c>
      <c r="N17" s="0" t="n">
        <f aca="false">$C$28</f>
        <v>0</v>
      </c>
    </row>
    <row r="18" customFormat="false" ht="12.8" hidden="false" customHeight="false" outlineLevel="0" collapsed="false">
      <c r="A18" s="3" t="n">
        <v>15</v>
      </c>
      <c r="B18" s="4" t="n">
        <v>10</v>
      </c>
      <c r="C18" s="4" t="n">
        <v>-10</v>
      </c>
      <c r="D18" s="4" t="n">
        <v>50</v>
      </c>
      <c r="E18" s="4" t="n">
        <v>40</v>
      </c>
      <c r="F18" s="4" t="n">
        <v>0</v>
      </c>
      <c r="G18" s="0" t="n">
        <f aca="false">AVERAGE(B18:F18)</f>
        <v>18</v>
      </c>
      <c r="H18" s="0" t="n">
        <f aca="false">$G$25</f>
        <v>10.9</v>
      </c>
      <c r="I18" s="0" t="n">
        <v>47.5395</v>
      </c>
      <c r="J18" s="0" t="n">
        <v>-25.7395</v>
      </c>
      <c r="K18" s="0" t="n">
        <f aca="false">MAX(B18:F18)-MIN(B18:F18)</f>
        <v>60</v>
      </c>
      <c r="L18" s="0" t="n">
        <f aca="false">$G$26</f>
        <v>63.5</v>
      </c>
      <c r="M18" s="0" t="n">
        <f aca="false">$C$29</f>
        <v>134.239</v>
      </c>
      <c r="N18" s="0" t="n">
        <f aca="false">$C$28</f>
        <v>0</v>
      </c>
    </row>
    <row r="19" customFormat="false" ht="12.8" hidden="false" customHeight="false" outlineLevel="0" collapsed="false">
      <c r="A19" s="3" t="n">
        <v>16</v>
      </c>
      <c r="B19" s="4" t="n">
        <v>0</v>
      </c>
      <c r="C19" s="4" t="n">
        <v>0</v>
      </c>
      <c r="D19" s="4" t="n">
        <v>30</v>
      </c>
      <c r="E19" s="4" t="n">
        <v>-10</v>
      </c>
      <c r="F19" s="4" t="n">
        <v>0</v>
      </c>
      <c r="G19" s="0" t="n">
        <f aca="false">AVERAGE(B19:F19)</f>
        <v>4</v>
      </c>
      <c r="H19" s="0" t="n">
        <f aca="false">$G$25</f>
        <v>10.9</v>
      </c>
      <c r="I19" s="0" t="n">
        <v>47.5395</v>
      </c>
      <c r="J19" s="0" t="n">
        <v>-25.7395</v>
      </c>
      <c r="K19" s="0" t="n">
        <f aca="false">MAX(B19:F19)-MIN(B19:F19)</f>
        <v>40</v>
      </c>
      <c r="L19" s="0" t="n">
        <f aca="false">$G$26</f>
        <v>63.5</v>
      </c>
      <c r="M19" s="0" t="n">
        <f aca="false">$C$29</f>
        <v>134.239</v>
      </c>
      <c r="N19" s="0" t="n">
        <f aca="false">$C$28</f>
        <v>0</v>
      </c>
    </row>
    <row r="20" customFormat="false" ht="12.8" hidden="false" customHeight="false" outlineLevel="0" collapsed="false">
      <c r="A20" s="3" t="n">
        <v>17</v>
      </c>
      <c r="B20" s="4" t="n">
        <v>20</v>
      </c>
      <c r="C20" s="4" t="n">
        <v>20</v>
      </c>
      <c r="D20" s="4" t="n">
        <v>30</v>
      </c>
      <c r="E20" s="4" t="n">
        <v>30</v>
      </c>
      <c r="F20" s="4" t="n">
        <v>-20</v>
      </c>
      <c r="G20" s="0" t="n">
        <f aca="false">AVERAGE(B20:F20)</f>
        <v>16</v>
      </c>
      <c r="H20" s="0" t="n">
        <f aca="false">$G$25</f>
        <v>10.9</v>
      </c>
      <c r="I20" s="0" t="n">
        <v>47.5395</v>
      </c>
      <c r="J20" s="0" t="n">
        <v>-25.7395</v>
      </c>
      <c r="K20" s="0" t="n">
        <f aca="false">MAX(B20:F20)-MIN(B20:F20)</f>
        <v>50</v>
      </c>
      <c r="L20" s="0" t="n">
        <f aca="false">$G$26</f>
        <v>63.5</v>
      </c>
      <c r="M20" s="0" t="n">
        <f aca="false">$C$29</f>
        <v>134.239</v>
      </c>
      <c r="N20" s="0" t="n">
        <f aca="false">$C$28</f>
        <v>0</v>
      </c>
    </row>
    <row r="21" customFormat="false" ht="12.8" hidden="false" customHeight="false" outlineLevel="0" collapsed="false">
      <c r="A21" s="3" t="n">
        <v>18</v>
      </c>
      <c r="B21" s="4" t="n">
        <v>10</v>
      </c>
      <c r="C21" s="4" t="n">
        <v>-20</v>
      </c>
      <c r="D21" s="4" t="n">
        <v>50</v>
      </c>
      <c r="E21" s="4" t="n">
        <v>30</v>
      </c>
      <c r="F21" s="4" t="n">
        <v>10</v>
      </c>
      <c r="G21" s="0" t="n">
        <f aca="false">AVERAGE(B21:F21)</f>
        <v>16</v>
      </c>
      <c r="H21" s="0" t="n">
        <f aca="false">$G$25</f>
        <v>10.9</v>
      </c>
      <c r="I21" s="0" t="n">
        <v>47.5395</v>
      </c>
      <c r="J21" s="0" t="n">
        <v>-25.7395</v>
      </c>
      <c r="K21" s="0" t="n">
        <f aca="false">MAX(B21:F21)-MIN(B21:F21)</f>
        <v>70</v>
      </c>
      <c r="L21" s="0" t="n">
        <f aca="false">$G$26</f>
        <v>63.5</v>
      </c>
      <c r="M21" s="0" t="n">
        <f aca="false">$C$29</f>
        <v>134.239</v>
      </c>
      <c r="N21" s="0" t="n">
        <f aca="false">$C$28</f>
        <v>0</v>
      </c>
    </row>
    <row r="22" customFormat="false" ht="12.8" hidden="false" customHeight="false" outlineLevel="0" collapsed="false">
      <c r="A22" s="3" t="n">
        <v>19</v>
      </c>
      <c r="B22" s="4" t="n">
        <v>50</v>
      </c>
      <c r="C22" s="4" t="n">
        <v>-10</v>
      </c>
      <c r="D22" s="4" t="n">
        <v>40</v>
      </c>
      <c r="E22" s="4" t="n">
        <v>20</v>
      </c>
      <c r="F22" s="4" t="n">
        <v>0</v>
      </c>
      <c r="G22" s="0" t="n">
        <f aca="false">AVERAGE(B22:F22)</f>
        <v>20</v>
      </c>
      <c r="H22" s="0" t="n">
        <f aca="false">$G$25</f>
        <v>10.9</v>
      </c>
      <c r="I22" s="0" t="n">
        <v>47.5395</v>
      </c>
      <c r="J22" s="0" t="n">
        <v>-25.7395</v>
      </c>
      <c r="K22" s="0" t="n">
        <f aca="false">MAX(B22:F22)-MIN(B22:F22)</f>
        <v>60</v>
      </c>
      <c r="L22" s="0" t="n">
        <f aca="false">$G$26</f>
        <v>63.5</v>
      </c>
      <c r="M22" s="0" t="n">
        <f aca="false">$C$29</f>
        <v>134.239</v>
      </c>
      <c r="N22" s="0" t="n">
        <f aca="false">$C$28</f>
        <v>0</v>
      </c>
    </row>
    <row r="23" customFormat="false" ht="12.8" hidden="false" customHeight="false" outlineLevel="0" collapsed="false">
      <c r="A23" s="3" t="n">
        <v>20</v>
      </c>
      <c r="B23" s="4" t="n">
        <v>50</v>
      </c>
      <c r="C23" s="4" t="n">
        <v>0</v>
      </c>
      <c r="D23" s="4" t="n">
        <v>0</v>
      </c>
      <c r="E23" s="4" t="n">
        <v>30</v>
      </c>
      <c r="F23" s="4" t="n">
        <v>10</v>
      </c>
      <c r="G23" s="0" t="n">
        <f aca="false">AVERAGE(B23:F23)</f>
        <v>18</v>
      </c>
      <c r="H23" s="0" t="n">
        <f aca="false">$G$25</f>
        <v>10.9</v>
      </c>
      <c r="I23" s="0" t="n">
        <v>47.5395</v>
      </c>
      <c r="J23" s="0" t="n">
        <v>-25.7395</v>
      </c>
      <c r="K23" s="0" t="n">
        <f aca="false">MAX(B23:F23)-MIN(B23:F23)</f>
        <v>50</v>
      </c>
      <c r="L23" s="0" t="n">
        <f aca="false">$G$26</f>
        <v>63.5</v>
      </c>
      <c r="M23" s="0" t="n">
        <f aca="false">$C$29</f>
        <v>134.239</v>
      </c>
      <c r="N23" s="0" t="n">
        <f aca="false">$C$28</f>
        <v>0</v>
      </c>
    </row>
    <row r="25" customFormat="false" ht="12.8" hidden="false" customHeight="false" outlineLevel="0" collapsed="false">
      <c r="F25" s="0" t="s">
        <v>15</v>
      </c>
      <c r="G25" s="0" t="n">
        <f aca="false">AVERAGE(G4:G23)</f>
        <v>10.9</v>
      </c>
    </row>
    <row r="26" customFormat="false" ht="12.8" hidden="false" customHeight="false" outlineLevel="0" collapsed="false">
      <c r="F26" s="0" t="s">
        <v>14</v>
      </c>
      <c r="G26" s="0" t="n">
        <f aca="false">AVERAGE(K4:K23)</f>
        <v>63.5</v>
      </c>
    </row>
    <row r="27" customFormat="false" ht="12.8" hidden="false" customHeight="false" outlineLevel="0" collapsed="false">
      <c r="B27" s="0" t="s">
        <v>16</v>
      </c>
    </row>
    <row r="28" customFormat="false" ht="12.8" hidden="false" customHeight="false" outlineLevel="0" collapsed="false">
      <c r="B28" s="0" t="s">
        <v>17</v>
      </c>
      <c r="C28" s="0" t="n">
        <f aca="false">G26*0</f>
        <v>0</v>
      </c>
    </row>
    <row r="29" customFormat="false" ht="12.8" hidden="false" customHeight="false" outlineLevel="0" collapsed="false">
      <c r="B29" s="0" t="s">
        <v>18</v>
      </c>
      <c r="C29" s="0" t="n">
        <f aca="false">G26*2.114</f>
        <v>134.239</v>
      </c>
    </row>
    <row r="31" customFormat="false" ht="12.8" hidden="false" customHeight="false" outlineLevel="0" collapsed="false">
      <c r="B31" s="0" t="s">
        <v>19</v>
      </c>
    </row>
    <row r="32" customFormat="false" ht="12.8" hidden="false" customHeight="false" outlineLevel="0" collapsed="false">
      <c r="B32" s="0" t="s">
        <v>20</v>
      </c>
      <c r="C32" s="0" t="n">
        <f aca="false">G25-G26*0.577</f>
        <v>-25.7395</v>
      </c>
    </row>
    <row r="33" customFormat="false" ht="12.8" hidden="false" customHeight="false" outlineLevel="0" collapsed="false">
      <c r="B33" s="0" t="s">
        <v>21</v>
      </c>
      <c r="C33" s="0" t="n">
        <f aca="false">G25+G26*0.577</f>
        <v>47.5395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E25" colorId="64" zoomScale="100" zoomScaleNormal="100" zoomScalePageLayoutView="100" workbookViewId="0">
      <selection pane="topLeft" activeCell="P57" activeCellId="0" sqref="P57"/>
    </sheetView>
  </sheetViews>
  <sheetFormatPr defaultRowHeight="12.8" zeroHeight="false" outlineLevelRow="0" outlineLevelCol="0"/>
  <cols>
    <col collapsed="false" customWidth="true" hidden="false" outlineLevel="0" max="1" min="1" style="0" width="9.35"/>
    <col collapsed="false" customWidth="true" hidden="false" outlineLevel="0" max="2" min="2" style="0" width="23.38"/>
    <col collapsed="false" customWidth="true" hidden="false" outlineLevel="0" max="6" min="3" style="0" width="17.4"/>
    <col collapsed="false" customWidth="true" hidden="false" outlineLevel="0" max="7" min="7" style="0" width="6.71"/>
    <col collapsed="false" customWidth="true" hidden="false" outlineLevel="0" max="8" min="8" style="0" width="6.29"/>
    <col collapsed="false" customWidth="true" hidden="false" outlineLevel="0" max="9" min="9" style="0" width="8.23"/>
    <col collapsed="false" customWidth="true" hidden="false" outlineLevel="0" max="10" min="10" style="0" width="8.79"/>
    <col collapsed="false" customWidth="true" hidden="false" outlineLevel="0" max="11" min="11" style="0" width="4.76"/>
    <col collapsed="false" customWidth="true" hidden="false" outlineLevel="0" max="12" min="12" style="0" width="6.57"/>
    <col collapsed="false" customWidth="true" hidden="false" outlineLevel="0" max="14" min="13" style="0" width="8.23"/>
    <col collapsed="false" customWidth="true" hidden="false" outlineLevel="0" max="1025" min="15" style="0" width="11.8"/>
  </cols>
  <sheetData>
    <row r="1" customFormat="false" ht="15" hidden="false" customHeight="false" outlineLevel="0" collapsed="false">
      <c r="A1" s="1"/>
      <c r="B1" s="2" t="s">
        <v>0</v>
      </c>
      <c r="C1" s="2" t="n">
        <v>5</v>
      </c>
      <c r="D1" s="2"/>
      <c r="E1" s="2"/>
      <c r="F1" s="2"/>
    </row>
    <row r="2" customFormat="false" ht="15" hidden="false" customHeight="false" outlineLevel="0" collapsed="false">
      <c r="A2" s="1"/>
      <c r="B2" s="2"/>
      <c r="C2" s="2"/>
      <c r="D2" s="2"/>
      <c r="E2" s="2"/>
      <c r="F2" s="2"/>
      <c r="I2" s="0" t="s">
        <v>1</v>
      </c>
      <c r="J2" s="0" t="s">
        <v>1</v>
      </c>
      <c r="M2" s="0" t="s">
        <v>2</v>
      </c>
      <c r="N2" s="0" t="s">
        <v>2</v>
      </c>
    </row>
    <row r="3" customFormat="false" ht="15" hidden="false" customHeight="false" outlineLevel="0" collapsed="false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0" t="s">
        <v>9</v>
      </c>
      <c r="H3" s="0" t="s">
        <v>10</v>
      </c>
      <c r="I3" s="0" t="s">
        <v>11</v>
      </c>
      <c r="J3" s="0" t="s">
        <v>12</v>
      </c>
      <c r="K3" s="0" t="s">
        <v>22</v>
      </c>
      <c r="L3" s="0" t="s">
        <v>23</v>
      </c>
      <c r="M3" s="0" t="s">
        <v>11</v>
      </c>
      <c r="N3" s="0" t="s">
        <v>12</v>
      </c>
    </row>
    <row r="4" customFormat="false" ht="12.8" hidden="false" customHeight="false" outlineLevel="0" collapsed="false">
      <c r="A4" s="3" t="n">
        <v>1</v>
      </c>
      <c r="B4" s="4" t="n">
        <v>-30</v>
      </c>
      <c r="C4" s="4" t="n">
        <v>50</v>
      </c>
      <c r="D4" s="4" t="n">
        <v>-20</v>
      </c>
      <c r="E4" s="4" t="n">
        <v>10</v>
      </c>
      <c r="F4" s="4" t="n">
        <v>30</v>
      </c>
      <c r="G4" s="0" t="n">
        <f aca="false">AVERAGE(B4:F4)</f>
        <v>8</v>
      </c>
      <c r="H4" s="0" t="n">
        <f aca="false">$G$25</f>
        <v>10.9</v>
      </c>
      <c r="I4" s="0" t="n">
        <v>47.5395</v>
      </c>
      <c r="J4" s="0" t="n">
        <v>-25.7395</v>
      </c>
      <c r="K4" s="0" t="n">
        <f aca="false">STDEV(B4:F4)</f>
        <v>33.466401061363</v>
      </c>
      <c r="L4" s="0" t="n">
        <f aca="false">$G$26</f>
        <v>25.2304557040491</v>
      </c>
      <c r="M4" s="0" t="n">
        <f aca="false">$C$29</f>
        <v>52.7064219657587</v>
      </c>
      <c r="N4" s="0" t="n">
        <f aca="false">$C$28</f>
        <v>0</v>
      </c>
    </row>
    <row r="5" customFormat="false" ht="12.8" hidden="false" customHeight="false" outlineLevel="0" collapsed="false">
      <c r="A5" s="3" t="n">
        <v>2</v>
      </c>
      <c r="B5" s="4" t="n">
        <v>0</v>
      </c>
      <c r="C5" s="4" t="n">
        <v>50</v>
      </c>
      <c r="D5" s="4" t="n">
        <v>-60</v>
      </c>
      <c r="E5" s="4" t="n">
        <v>-20</v>
      </c>
      <c r="F5" s="4" t="n">
        <v>30</v>
      </c>
      <c r="G5" s="0" t="n">
        <f aca="false">AVERAGE(B5:F5)</f>
        <v>0</v>
      </c>
      <c r="H5" s="0" t="n">
        <f aca="false">$G$25</f>
        <v>10.9</v>
      </c>
      <c r="I5" s="0" t="n">
        <v>47.5395</v>
      </c>
      <c r="J5" s="0" t="n">
        <v>-25.7395</v>
      </c>
      <c r="K5" s="0" t="n">
        <f aca="false">STDEV(B5:F5)</f>
        <v>43.0116263352131</v>
      </c>
      <c r="L5" s="0" t="n">
        <f aca="false">$G$26</f>
        <v>25.2304557040491</v>
      </c>
      <c r="M5" s="0" t="n">
        <f aca="false">$C$29</f>
        <v>52.7064219657587</v>
      </c>
      <c r="N5" s="0" t="n">
        <f aca="false">$C$28</f>
        <v>0</v>
      </c>
    </row>
    <row r="6" customFormat="false" ht="12.8" hidden="false" customHeight="false" outlineLevel="0" collapsed="false">
      <c r="A6" s="3" t="n">
        <v>3</v>
      </c>
      <c r="B6" s="4" t="n">
        <v>-50</v>
      </c>
      <c r="C6" s="4" t="n">
        <v>10</v>
      </c>
      <c r="D6" s="4" t="n">
        <v>20</v>
      </c>
      <c r="E6" s="4" t="n">
        <v>30</v>
      </c>
      <c r="F6" s="4" t="n">
        <v>20</v>
      </c>
      <c r="G6" s="0" t="n">
        <f aca="false">AVERAGE(B6:F6)</f>
        <v>6</v>
      </c>
      <c r="H6" s="0" t="n">
        <f aca="false">$G$25</f>
        <v>10.9</v>
      </c>
      <c r="I6" s="0" t="n">
        <v>47.5395</v>
      </c>
      <c r="J6" s="0" t="n">
        <v>-25.7395</v>
      </c>
      <c r="K6" s="0" t="n">
        <f aca="false">STDEV(B6:F6)</f>
        <v>32.0936130717624</v>
      </c>
      <c r="L6" s="0" t="n">
        <f aca="false">$G$26</f>
        <v>25.2304557040491</v>
      </c>
      <c r="M6" s="0" t="n">
        <f aca="false">$C$29</f>
        <v>52.7064219657587</v>
      </c>
      <c r="N6" s="0" t="n">
        <f aca="false">$C$28</f>
        <v>0</v>
      </c>
    </row>
    <row r="7" customFormat="false" ht="12.8" hidden="false" customHeight="false" outlineLevel="0" collapsed="false">
      <c r="A7" s="3" t="n">
        <v>4</v>
      </c>
      <c r="B7" s="4" t="n">
        <v>-10</v>
      </c>
      <c r="C7" s="4" t="n">
        <v>-10</v>
      </c>
      <c r="D7" s="4" t="n">
        <v>30</v>
      </c>
      <c r="E7" s="4" t="n">
        <v>-20</v>
      </c>
      <c r="F7" s="4" t="n">
        <v>50</v>
      </c>
      <c r="G7" s="0" t="n">
        <f aca="false">AVERAGE(B7:F7)</f>
        <v>8</v>
      </c>
      <c r="H7" s="0" t="n">
        <f aca="false">$G$25</f>
        <v>10.9</v>
      </c>
      <c r="I7" s="0" t="n">
        <v>47.5395</v>
      </c>
      <c r="J7" s="0" t="n">
        <v>-25.7395</v>
      </c>
      <c r="K7" s="0" t="n">
        <f aca="false">STDEV(B7:F7)</f>
        <v>30.3315017762062</v>
      </c>
      <c r="L7" s="0" t="n">
        <f aca="false">$G$26</f>
        <v>25.2304557040491</v>
      </c>
      <c r="M7" s="0" t="n">
        <f aca="false">$C$29</f>
        <v>52.7064219657587</v>
      </c>
      <c r="N7" s="0" t="n">
        <f aca="false">$C$28</f>
        <v>0</v>
      </c>
    </row>
    <row r="8" customFormat="false" ht="12.8" hidden="false" customHeight="false" outlineLevel="0" collapsed="false">
      <c r="A8" s="3" t="n">
        <v>5</v>
      </c>
      <c r="B8" s="4" t="n">
        <v>20</v>
      </c>
      <c r="C8" s="4" t="n">
        <v>-40</v>
      </c>
      <c r="D8" s="4" t="n">
        <v>50</v>
      </c>
      <c r="E8" s="4" t="n">
        <v>20</v>
      </c>
      <c r="F8" s="4" t="n">
        <v>10</v>
      </c>
      <c r="G8" s="0" t="n">
        <f aca="false">AVERAGE(B8:F8)</f>
        <v>12</v>
      </c>
      <c r="H8" s="0" t="n">
        <f aca="false">$G$25</f>
        <v>10.9</v>
      </c>
      <c r="I8" s="0" t="n">
        <v>47.5395</v>
      </c>
      <c r="J8" s="0" t="n">
        <v>-25.7395</v>
      </c>
      <c r="K8" s="0" t="n">
        <f aca="false">STDEV(B8:F8)</f>
        <v>32.7108544675922</v>
      </c>
      <c r="L8" s="0" t="n">
        <f aca="false">$G$26</f>
        <v>25.2304557040491</v>
      </c>
      <c r="M8" s="0" t="n">
        <f aca="false">$C$29</f>
        <v>52.7064219657587</v>
      </c>
      <c r="N8" s="0" t="n">
        <f aca="false">$C$28</f>
        <v>0</v>
      </c>
    </row>
    <row r="9" customFormat="false" ht="12.8" hidden="false" customHeight="false" outlineLevel="0" collapsed="false">
      <c r="A9" s="3" t="n">
        <v>6</v>
      </c>
      <c r="B9" s="4" t="n">
        <v>0</v>
      </c>
      <c r="C9" s="4" t="n">
        <v>0</v>
      </c>
      <c r="D9" s="4" t="n">
        <v>40</v>
      </c>
      <c r="E9" s="4" t="n">
        <v>-40</v>
      </c>
      <c r="F9" s="4" t="n">
        <v>20</v>
      </c>
      <c r="G9" s="0" t="n">
        <f aca="false">AVERAGE(B9:F9)</f>
        <v>4</v>
      </c>
      <c r="H9" s="0" t="n">
        <f aca="false">$G$25</f>
        <v>10.9</v>
      </c>
      <c r="I9" s="0" t="n">
        <v>47.5395</v>
      </c>
      <c r="J9" s="0" t="n">
        <v>-25.7395</v>
      </c>
      <c r="K9" s="0" t="n">
        <f aca="false">STDEV(B9:F9)</f>
        <v>29.6647939483827</v>
      </c>
      <c r="L9" s="0" t="n">
        <f aca="false">$G$26</f>
        <v>25.2304557040491</v>
      </c>
      <c r="M9" s="0" t="n">
        <f aca="false">$C$29</f>
        <v>52.7064219657587</v>
      </c>
      <c r="N9" s="0" t="n">
        <f aca="false">$C$28</f>
        <v>0</v>
      </c>
    </row>
    <row r="10" customFormat="false" ht="12.8" hidden="false" customHeight="false" outlineLevel="0" collapsed="false">
      <c r="A10" s="3" t="n">
        <v>7</v>
      </c>
      <c r="B10" s="4" t="n">
        <v>0</v>
      </c>
      <c r="C10" s="4" t="n">
        <v>0</v>
      </c>
      <c r="D10" s="4" t="n">
        <v>20</v>
      </c>
      <c r="E10" s="4" t="n">
        <v>-20</v>
      </c>
      <c r="F10" s="4" t="n">
        <v>-10</v>
      </c>
      <c r="G10" s="0" t="n">
        <f aca="false">AVERAGE(B10:F10)</f>
        <v>-2</v>
      </c>
      <c r="H10" s="0" t="n">
        <f aca="false">$G$25</f>
        <v>10.9</v>
      </c>
      <c r="I10" s="0" t="n">
        <v>47.5395</v>
      </c>
      <c r="J10" s="0" t="n">
        <v>-25.7395</v>
      </c>
      <c r="K10" s="0" t="n">
        <f aca="false">STDEV(B10:F10)</f>
        <v>14.8323969741913</v>
      </c>
      <c r="L10" s="0" t="n">
        <f aca="false">$G$26</f>
        <v>25.2304557040491</v>
      </c>
      <c r="M10" s="0" t="n">
        <f aca="false">$C$29</f>
        <v>52.7064219657587</v>
      </c>
      <c r="N10" s="0" t="n">
        <f aca="false">$C$28</f>
        <v>0</v>
      </c>
    </row>
    <row r="11" customFormat="false" ht="12.8" hidden="false" customHeight="false" outlineLevel="0" collapsed="false">
      <c r="A11" s="3" t="n">
        <v>8</v>
      </c>
      <c r="B11" s="4" t="n">
        <v>70</v>
      </c>
      <c r="C11" s="4" t="n">
        <v>-30</v>
      </c>
      <c r="D11" s="4" t="n">
        <v>30</v>
      </c>
      <c r="E11" s="4" t="n">
        <v>-10</v>
      </c>
      <c r="F11" s="4" t="n">
        <v>0</v>
      </c>
      <c r="G11" s="0" t="n">
        <f aca="false">AVERAGE(B11:F11)</f>
        <v>12</v>
      </c>
      <c r="H11" s="0" t="n">
        <f aca="false">$G$25</f>
        <v>10.9</v>
      </c>
      <c r="I11" s="0" t="n">
        <v>47.5395</v>
      </c>
      <c r="J11" s="0" t="n">
        <v>-25.7395</v>
      </c>
      <c r="K11" s="0" t="n">
        <f aca="false">STDEV(B11:F11)</f>
        <v>38.9871773792359</v>
      </c>
      <c r="L11" s="0" t="n">
        <f aca="false">$G$26</f>
        <v>25.2304557040491</v>
      </c>
      <c r="M11" s="0" t="n">
        <f aca="false">$C$29</f>
        <v>52.7064219657587</v>
      </c>
      <c r="N11" s="0" t="n">
        <f aca="false">$C$28</f>
        <v>0</v>
      </c>
    </row>
    <row r="12" customFormat="false" ht="12.8" hidden="false" customHeight="false" outlineLevel="0" collapsed="false">
      <c r="A12" s="3" t="n">
        <v>9</v>
      </c>
      <c r="B12" s="4" t="n">
        <v>0</v>
      </c>
      <c r="C12" s="4" t="n">
        <v>0</v>
      </c>
      <c r="D12" s="4" t="n">
        <v>20</v>
      </c>
      <c r="E12" s="4" t="n">
        <v>-20</v>
      </c>
      <c r="F12" s="4" t="n">
        <v>10</v>
      </c>
      <c r="G12" s="0" t="n">
        <f aca="false">AVERAGE(B12:F12)</f>
        <v>2</v>
      </c>
      <c r="H12" s="0" t="n">
        <f aca="false">$G$25</f>
        <v>10.9</v>
      </c>
      <c r="I12" s="0" t="n">
        <v>47.5395</v>
      </c>
      <c r="J12" s="0" t="n">
        <v>-25.7395</v>
      </c>
      <c r="K12" s="0" t="n">
        <f aca="false">STDEV(B12:F12)</f>
        <v>14.8323969741913</v>
      </c>
      <c r="L12" s="0" t="n">
        <f aca="false">$G$26</f>
        <v>25.2304557040491</v>
      </c>
      <c r="M12" s="0" t="n">
        <f aca="false">$C$29</f>
        <v>52.7064219657587</v>
      </c>
      <c r="N12" s="0" t="n">
        <f aca="false">$C$28</f>
        <v>0</v>
      </c>
    </row>
    <row r="13" customFormat="false" ht="12.8" hidden="false" customHeight="false" outlineLevel="0" collapsed="false">
      <c r="A13" s="3" t="n">
        <v>10</v>
      </c>
      <c r="B13" s="4" t="n">
        <v>10</v>
      </c>
      <c r="C13" s="4" t="n">
        <v>20</v>
      </c>
      <c r="D13" s="4" t="n">
        <v>30</v>
      </c>
      <c r="E13" s="4" t="n">
        <v>10</v>
      </c>
      <c r="F13" s="4" t="n">
        <v>50</v>
      </c>
      <c r="G13" s="0" t="n">
        <f aca="false">AVERAGE(B13:F13)</f>
        <v>24</v>
      </c>
      <c r="H13" s="0" t="n">
        <f aca="false">$G$25</f>
        <v>10.9</v>
      </c>
      <c r="I13" s="0" t="n">
        <v>47.5395</v>
      </c>
      <c r="J13" s="0" t="n">
        <v>-25.7395</v>
      </c>
      <c r="K13" s="0" t="n">
        <f aca="false">STDEV(B13:F13)</f>
        <v>16.7332005306815</v>
      </c>
      <c r="L13" s="0" t="n">
        <f aca="false">$G$26</f>
        <v>25.2304557040491</v>
      </c>
      <c r="M13" s="0" t="n">
        <f aca="false">$C$29</f>
        <v>52.7064219657587</v>
      </c>
      <c r="N13" s="0" t="n">
        <f aca="false">$C$28</f>
        <v>0</v>
      </c>
    </row>
    <row r="14" customFormat="false" ht="12.8" hidden="false" customHeight="false" outlineLevel="0" collapsed="false">
      <c r="A14" s="3" t="n">
        <v>11</v>
      </c>
      <c r="B14" s="4" t="n">
        <v>40</v>
      </c>
      <c r="C14" s="4" t="n">
        <v>0</v>
      </c>
      <c r="D14" s="4" t="n">
        <v>20</v>
      </c>
      <c r="E14" s="4" t="n">
        <v>0</v>
      </c>
      <c r="F14" s="4" t="n">
        <v>20</v>
      </c>
      <c r="G14" s="0" t="n">
        <f aca="false">AVERAGE(B14:F14)</f>
        <v>16</v>
      </c>
      <c r="H14" s="0" t="n">
        <f aca="false">$G$25</f>
        <v>10.9</v>
      </c>
      <c r="I14" s="0" t="n">
        <v>47.5395</v>
      </c>
      <c r="J14" s="0" t="n">
        <v>-25.7395</v>
      </c>
      <c r="K14" s="0" t="n">
        <f aca="false">STDEV(B14:F14)</f>
        <v>16.7332005306815</v>
      </c>
      <c r="L14" s="0" t="n">
        <f aca="false">$G$26</f>
        <v>25.2304557040491</v>
      </c>
      <c r="M14" s="0" t="n">
        <f aca="false">$C$29</f>
        <v>52.7064219657587</v>
      </c>
      <c r="N14" s="0" t="n">
        <f aca="false">$C$28</f>
        <v>0</v>
      </c>
    </row>
    <row r="15" customFormat="false" ht="12.8" hidden="false" customHeight="false" outlineLevel="0" collapsed="false">
      <c r="A15" s="3" t="n">
        <v>12</v>
      </c>
      <c r="B15" s="4" t="n">
        <v>30</v>
      </c>
      <c r="C15" s="4" t="n">
        <v>20</v>
      </c>
      <c r="D15" s="4" t="n">
        <v>30</v>
      </c>
      <c r="E15" s="4" t="n">
        <v>10</v>
      </c>
      <c r="F15" s="4" t="n">
        <v>40</v>
      </c>
      <c r="G15" s="0" t="n">
        <f aca="false">AVERAGE(B15:F15)</f>
        <v>26</v>
      </c>
      <c r="H15" s="0" t="n">
        <f aca="false">$G$25</f>
        <v>10.9</v>
      </c>
      <c r="I15" s="0" t="n">
        <v>47.5395</v>
      </c>
      <c r="J15" s="0" t="n">
        <v>-25.7395</v>
      </c>
      <c r="K15" s="0" t="n">
        <f aca="false">STDEV(B15:F15)</f>
        <v>11.4017542509914</v>
      </c>
      <c r="L15" s="0" t="n">
        <f aca="false">$G$26</f>
        <v>25.2304557040491</v>
      </c>
      <c r="M15" s="0" t="n">
        <f aca="false">$C$29</f>
        <v>52.7064219657587</v>
      </c>
      <c r="N15" s="0" t="n">
        <f aca="false">$C$28</f>
        <v>0</v>
      </c>
    </row>
    <row r="16" customFormat="false" ht="12.8" hidden="false" customHeight="false" outlineLevel="0" collapsed="false">
      <c r="A16" s="3" t="n">
        <v>13</v>
      </c>
      <c r="B16" s="4" t="n">
        <v>30</v>
      </c>
      <c r="C16" s="4" t="n">
        <v>-30</v>
      </c>
      <c r="D16" s="4" t="n">
        <v>0</v>
      </c>
      <c r="E16" s="4" t="n">
        <v>10</v>
      </c>
      <c r="F16" s="4" t="n">
        <v>10</v>
      </c>
      <c r="G16" s="0" t="n">
        <f aca="false">AVERAGE(B16:F16)</f>
        <v>4</v>
      </c>
      <c r="H16" s="0" t="n">
        <f aca="false">$G$25</f>
        <v>10.9</v>
      </c>
      <c r="I16" s="0" t="n">
        <v>47.5395</v>
      </c>
      <c r="J16" s="0" t="n">
        <v>-25.7395</v>
      </c>
      <c r="K16" s="0" t="n">
        <f aca="false">STDEV(B16:F16)</f>
        <v>21.9089023002066</v>
      </c>
      <c r="L16" s="0" t="n">
        <f aca="false">$G$26</f>
        <v>25.2304557040491</v>
      </c>
      <c r="M16" s="0" t="n">
        <f aca="false">$C$29</f>
        <v>52.7064219657587</v>
      </c>
      <c r="N16" s="0" t="n">
        <f aca="false">$C$28</f>
        <v>0</v>
      </c>
    </row>
    <row r="17" customFormat="false" ht="12.8" hidden="false" customHeight="false" outlineLevel="0" collapsed="false">
      <c r="A17" s="3" t="n">
        <v>14</v>
      </c>
      <c r="B17" s="4" t="n">
        <v>30</v>
      </c>
      <c r="C17" s="4" t="n">
        <v>-10</v>
      </c>
      <c r="D17" s="4" t="n">
        <v>50</v>
      </c>
      <c r="E17" s="4" t="n">
        <v>-10</v>
      </c>
      <c r="F17" s="4" t="n">
        <v>-30</v>
      </c>
      <c r="G17" s="0" t="n">
        <f aca="false">AVERAGE(B17:F17)</f>
        <v>6</v>
      </c>
      <c r="H17" s="0" t="n">
        <f aca="false">$G$25</f>
        <v>10.9</v>
      </c>
      <c r="I17" s="0" t="n">
        <v>47.5395</v>
      </c>
      <c r="J17" s="0" t="n">
        <v>-25.7395</v>
      </c>
      <c r="K17" s="0" t="n">
        <f aca="false">STDEV(B17:F17)</f>
        <v>32.86335345031</v>
      </c>
      <c r="L17" s="0" t="n">
        <f aca="false">$G$26</f>
        <v>25.2304557040491</v>
      </c>
      <c r="M17" s="0" t="n">
        <f aca="false">$C$29</f>
        <v>52.7064219657587</v>
      </c>
      <c r="N17" s="0" t="n">
        <f aca="false">$C$28</f>
        <v>0</v>
      </c>
    </row>
    <row r="18" customFormat="false" ht="12.8" hidden="false" customHeight="false" outlineLevel="0" collapsed="false">
      <c r="A18" s="3" t="n">
        <v>15</v>
      </c>
      <c r="B18" s="4" t="n">
        <v>10</v>
      </c>
      <c r="C18" s="4" t="n">
        <v>-10</v>
      </c>
      <c r="D18" s="4" t="n">
        <v>50</v>
      </c>
      <c r="E18" s="4" t="n">
        <v>40</v>
      </c>
      <c r="F18" s="4" t="n">
        <v>0</v>
      </c>
      <c r="G18" s="0" t="n">
        <f aca="false">AVERAGE(B18:F18)</f>
        <v>18</v>
      </c>
      <c r="H18" s="0" t="n">
        <f aca="false">$G$25</f>
        <v>10.9</v>
      </c>
      <c r="I18" s="0" t="n">
        <v>47.5395</v>
      </c>
      <c r="J18" s="0" t="n">
        <v>-25.7395</v>
      </c>
      <c r="K18" s="0" t="n">
        <f aca="false">STDEV(B18:F18)</f>
        <v>25.8843582110896</v>
      </c>
      <c r="L18" s="0" t="n">
        <f aca="false">$G$26</f>
        <v>25.2304557040491</v>
      </c>
      <c r="M18" s="0" t="n">
        <f aca="false">$C$29</f>
        <v>52.7064219657587</v>
      </c>
      <c r="N18" s="0" t="n">
        <f aca="false">$C$28</f>
        <v>0</v>
      </c>
    </row>
    <row r="19" customFormat="false" ht="12.8" hidden="false" customHeight="false" outlineLevel="0" collapsed="false">
      <c r="A19" s="3" t="n">
        <v>16</v>
      </c>
      <c r="B19" s="4" t="n">
        <v>0</v>
      </c>
      <c r="C19" s="4" t="n">
        <v>0</v>
      </c>
      <c r="D19" s="4" t="n">
        <v>30</v>
      </c>
      <c r="E19" s="4" t="n">
        <v>-10</v>
      </c>
      <c r="F19" s="4" t="n">
        <v>0</v>
      </c>
      <c r="G19" s="0" t="n">
        <f aca="false">AVERAGE(B19:F19)</f>
        <v>4</v>
      </c>
      <c r="H19" s="0" t="n">
        <f aca="false">$G$25</f>
        <v>10.9</v>
      </c>
      <c r="I19" s="0" t="n">
        <v>47.5395</v>
      </c>
      <c r="J19" s="0" t="n">
        <v>-25.7395</v>
      </c>
      <c r="K19" s="0" t="n">
        <f aca="false">STDEV(B19:F19)</f>
        <v>15.1657508881031</v>
      </c>
      <c r="L19" s="0" t="n">
        <f aca="false">$G$26</f>
        <v>25.2304557040491</v>
      </c>
      <c r="M19" s="0" t="n">
        <f aca="false">$C$29</f>
        <v>52.7064219657587</v>
      </c>
      <c r="N19" s="0" t="n">
        <f aca="false">$C$28</f>
        <v>0</v>
      </c>
    </row>
    <row r="20" customFormat="false" ht="12.8" hidden="false" customHeight="false" outlineLevel="0" collapsed="false">
      <c r="A20" s="3" t="n">
        <v>17</v>
      </c>
      <c r="B20" s="4" t="n">
        <v>20</v>
      </c>
      <c r="C20" s="4" t="n">
        <v>20</v>
      </c>
      <c r="D20" s="4" t="n">
        <v>30</v>
      </c>
      <c r="E20" s="4" t="n">
        <v>30</v>
      </c>
      <c r="F20" s="4" t="n">
        <v>-20</v>
      </c>
      <c r="G20" s="0" t="n">
        <f aca="false">AVERAGE(B20:F20)</f>
        <v>16</v>
      </c>
      <c r="H20" s="0" t="n">
        <f aca="false">$G$25</f>
        <v>10.9</v>
      </c>
      <c r="I20" s="0" t="n">
        <v>47.5395</v>
      </c>
      <c r="J20" s="0" t="n">
        <v>-25.7395</v>
      </c>
      <c r="K20" s="0" t="n">
        <f aca="false">STDEV(B20:F20)</f>
        <v>20.7364413533277</v>
      </c>
      <c r="L20" s="0" t="n">
        <f aca="false">$G$26</f>
        <v>25.2304557040491</v>
      </c>
      <c r="M20" s="0" t="n">
        <f aca="false">$C$29</f>
        <v>52.7064219657587</v>
      </c>
      <c r="N20" s="0" t="n">
        <f aca="false">$C$28</f>
        <v>0</v>
      </c>
    </row>
    <row r="21" customFormat="false" ht="12.8" hidden="false" customHeight="false" outlineLevel="0" collapsed="false">
      <c r="A21" s="3" t="n">
        <v>18</v>
      </c>
      <c r="B21" s="4" t="n">
        <v>10</v>
      </c>
      <c r="C21" s="4" t="n">
        <v>-20</v>
      </c>
      <c r="D21" s="4" t="n">
        <v>50</v>
      </c>
      <c r="E21" s="4" t="n">
        <v>30</v>
      </c>
      <c r="F21" s="4" t="n">
        <v>10</v>
      </c>
      <c r="G21" s="0" t="n">
        <f aca="false">AVERAGE(B21:F21)</f>
        <v>16</v>
      </c>
      <c r="H21" s="0" t="n">
        <f aca="false">$G$25</f>
        <v>10.9</v>
      </c>
      <c r="I21" s="0" t="n">
        <v>47.5395</v>
      </c>
      <c r="J21" s="0" t="n">
        <v>-25.7395</v>
      </c>
      <c r="K21" s="0" t="n">
        <f aca="false">STDEV(B21:F21)</f>
        <v>26.0768096208106</v>
      </c>
      <c r="L21" s="0" t="n">
        <f aca="false">$G$26</f>
        <v>25.2304557040491</v>
      </c>
      <c r="M21" s="0" t="n">
        <f aca="false">$C$29</f>
        <v>52.7064219657587</v>
      </c>
      <c r="N21" s="0" t="n">
        <f aca="false">$C$28</f>
        <v>0</v>
      </c>
    </row>
    <row r="22" customFormat="false" ht="12.8" hidden="false" customHeight="false" outlineLevel="0" collapsed="false">
      <c r="A22" s="3" t="n">
        <v>19</v>
      </c>
      <c r="B22" s="4" t="n">
        <v>50</v>
      </c>
      <c r="C22" s="4" t="n">
        <v>-10</v>
      </c>
      <c r="D22" s="4" t="n">
        <v>40</v>
      </c>
      <c r="E22" s="4" t="n">
        <v>20</v>
      </c>
      <c r="F22" s="4" t="n">
        <v>0</v>
      </c>
      <c r="G22" s="0" t="n">
        <f aca="false">AVERAGE(B22:F22)</f>
        <v>20</v>
      </c>
      <c r="H22" s="0" t="n">
        <f aca="false">$G$25</f>
        <v>10.9</v>
      </c>
      <c r="I22" s="0" t="n">
        <v>47.5395</v>
      </c>
      <c r="J22" s="0" t="n">
        <v>-25.7395</v>
      </c>
      <c r="K22" s="0" t="n">
        <f aca="false">STDEV(B22:F22)</f>
        <v>25.4950975679639</v>
      </c>
      <c r="L22" s="0" t="n">
        <f aca="false">$G$26</f>
        <v>25.2304557040491</v>
      </c>
      <c r="M22" s="0" t="n">
        <f aca="false">$C$29</f>
        <v>52.7064219657587</v>
      </c>
      <c r="N22" s="0" t="n">
        <f aca="false">$C$28</f>
        <v>0</v>
      </c>
    </row>
    <row r="23" customFormat="false" ht="12.8" hidden="false" customHeight="false" outlineLevel="0" collapsed="false">
      <c r="A23" s="3" t="n">
        <v>20</v>
      </c>
      <c r="B23" s="4" t="n">
        <v>50</v>
      </c>
      <c r="C23" s="4" t="n">
        <v>0</v>
      </c>
      <c r="D23" s="4" t="n">
        <v>0</v>
      </c>
      <c r="E23" s="4" t="n">
        <v>30</v>
      </c>
      <c r="F23" s="4" t="n">
        <v>10</v>
      </c>
      <c r="G23" s="0" t="n">
        <f aca="false">AVERAGE(B23:F23)</f>
        <v>18</v>
      </c>
      <c r="H23" s="0" t="n">
        <f aca="false">$G$25</f>
        <v>10.9</v>
      </c>
      <c r="I23" s="0" t="n">
        <v>47.5395</v>
      </c>
      <c r="J23" s="0" t="n">
        <v>-25.7395</v>
      </c>
      <c r="K23" s="0" t="n">
        <f aca="false">STDEV(B23:F23)</f>
        <v>21.6794833886788</v>
      </c>
      <c r="L23" s="0" t="n">
        <f aca="false">$G$26</f>
        <v>25.2304557040491</v>
      </c>
      <c r="M23" s="0" t="n">
        <f aca="false">$C$29</f>
        <v>52.7064219657587</v>
      </c>
      <c r="N23" s="0" t="n">
        <f aca="false">$C$28</f>
        <v>0</v>
      </c>
    </row>
    <row r="25" customFormat="false" ht="12.8" hidden="false" customHeight="false" outlineLevel="0" collapsed="false">
      <c r="F25" s="0" t="s">
        <v>15</v>
      </c>
      <c r="G25" s="0" t="n">
        <f aca="false">AVERAGE(G4:G23)</f>
        <v>10.9</v>
      </c>
    </row>
    <row r="26" customFormat="false" ht="12.8" hidden="false" customHeight="false" outlineLevel="0" collapsed="false">
      <c r="F26" s="0" t="s">
        <v>23</v>
      </c>
      <c r="G26" s="0" t="n">
        <f aca="false">AVERAGE(K4:K23)</f>
        <v>25.2304557040491</v>
      </c>
    </row>
    <row r="27" customFormat="false" ht="12.8" hidden="false" customHeight="false" outlineLevel="0" collapsed="false">
      <c r="B27" s="0" t="s">
        <v>24</v>
      </c>
    </row>
    <row r="28" customFormat="false" ht="12.8" hidden="false" customHeight="false" outlineLevel="0" collapsed="false">
      <c r="B28" s="0" t="s">
        <v>25</v>
      </c>
      <c r="C28" s="0" t="n">
        <f aca="false">G26*0</f>
        <v>0</v>
      </c>
    </row>
    <row r="29" customFormat="false" ht="12.8" hidden="false" customHeight="false" outlineLevel="0" collapsed="false">
      <c r="B29" s="0" t="s">
        <v>26</v>
      </c>
      <c r="C29" s="0" t="n">
        <f aca="false">G26*2.089</f>
        <v>52.7064219657587</v>
      </c>
    </row>
    <row r="31" customFormat="false" ht="12.8" hidden="false" customHeight="false" outlineLevel="0" collapsed="false">
      <c r="B31" s="0" t="s">
        <v>19</v>
      </c>
    </row>
    <row r="32" customFormat="false" ht="12.8" hidden="false" customHeight="false" outlineLevel="0" collapsed="false">
      <c r="B32" s="0" t="s">
        <v>27</v>
      </c>
      <c r="C32" s="0" t="n">
        <f aca="false">G25-G26*1.427</f>
        <v>-25.1038602896781</v>
      </c>
    </row>
    <row r="33" customFormat="false" ht="12.8" hidden="false" customHeight="false" outlineLevel="0" collapsed="false">
      <c r="B33" s="0" t="s">
        <v>28</v>
      </c>
      <c r="C33" s="0" t="n">
        <f aca="false">G25+G26*1.427</f>
        <v>46.9038602896781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D28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9.35"/>
    <col collapsed="false" customWidth="true" hidden="false" outlineLevel="0" max="2" min="2" style="0" width="23.38"/>
    <col collapsed="false" customWidth="true" hidden="false" outlineLevel="0" max="4" min="3" style="0" width="16.02"/>
    <col collapsed="false" customWidth="true" hidden="false" outlineLevel="0" max="5" min="5" style="0" width="17.96"/>
    <col collapsed="false" customWidth="true" hidden="false" outlineLevel="0" max="6" min="6" style="0" width="9.21"/>
    <col collapsed="false" customWidth="true" hidden="false" outlineLevel="0" max="7" min="7" style="0" width="8.23"/>
    <col collapsed="false" customWidth="true" hidden="false" outlineLevel="0" max="8" min="8" style="0" width="8.79"/>
    <col collapsed="false" customWidth="true" hidden="false" outlineLevel="0" max="9" min="9" style="0" width="7.26"/>
    <col collapsed="false" customWidth="true" hidden="false" outlineLevel="0" max="10" min="10" style="0" width="6.57"/>
    <col collapsed="false" customWidth="true" hidden="false" outlineLevel="0" max="12" min="11" style="0" width="8.23"/>
    <col collapsed="false" customWidth="true" hidden="false" outlineLevel="0" max="1025" min="13" style="0" width="11.8"/>
  </cols>
  <sheetData>
    <row r="1" customFormat="false" ht="12.8" hidden="false" customHeight="false" outlineLevel="0" collapsed="false">
      <c r="A1" s="1"/>
      <c r="B1" s="5" t="s">
        <v>0</v>
      </c>
      <c r="C1" s="6" t="n">
        <v>3</v>
      </c>
      <c r="D1" s="6"/>
    </row>
    <row r="2" customFormat="false" ht="12.8" hidden="false" customHeight="false" outlineLevel="0" collapsed="false">
      <c r="A2" s="1"/>
      <c r="B2" s="5"/>
      <c r="C2" s="6"/>
      <c r="D2" s="6"/>
      <c r="G2" s="0" t="s">
        <v>1</v>
      </c>
      <c r="H2" s="0" t="s">
        <v>1</v>
      </c>
      <c r="K2" s="0" t="s">
        <v>2</v>
      </c>
      <c r="L2" s="0" t="s">
        <v>2</v>
      </c>
    </row>
    <row r="3" customFormat="false" ht="12.8" hidden="false" customHeight="false" outlineLevel="0" collapsed="false">
      <c r="A3" s="1" t="s">
        <v>3</v>
      </c>
      <c r="B3" s="5" t="s">
        <v>4</v>
      </c>
      <c r="C3" s="6" t="s">
        <v>5</v>
      </c>
      <c r="D3" s="6" t="s">
        <v>6</v>
      </c>
      <c r="E3" s="0" t="s">
        <v>9</v>
      </c>
      <c r="F3" s="0" t="s">
        <v>10</v>
      </c>
      <c r="G3" s="0" t="s">
        <v>11</v>
      </c>
      <c r="H3" s="0" t="s">
        <v>12</v>
      </c>
      <c r="I3" s="0" t="s">
        <v>13</v>
      </c>
      <c r="J3" s="0" t="s">
        <v>14</v>
      </c>
      <c r="K3" s="0" t="s">
        <v>11</v>
      </c>
      <c r="L3" s="0" t="s">
        <v>12</v>
      </c>
    </row>
    <row r="4" customFormat="false" ht="12.8" hidden="false" customHeight="false" outlineLevel="0" collapsed="false">
      <c r="A4" s="3" t="n">
        <v>1</v>
      </c>
      <c r="B4" s="4" t="n">
        <v>0.0629</v>
      </c>
      <c r="C4" s="7" t="n">
        <v>0.0636</v>
      </c>
      <c r="D4" s="7" t="n">
        <v>0.064</v>
      </c>
      <c r="E4" s="0" t="n">
        <f aca="false">AVERAGE(B4:D4)</f>
        <v>0.0635</v>
      </c>
      <c r="F4" s="0" t="n">
        <f aca="false">$E$30</f>
        <v>0.062952</v>
      </c>
      <c r="G4" s="0" t="n">
        <f aca="false">$C$39</f>
        <v>0.06389316</v>
      </c>
      <c r="H4" s="0" t="n">
        <f aca="false">$C$38</f>
        <v>0.06201084</v>
      </c>
      <c r="I4" s="0" t="n">
        <f aca="false">MAX(B4:D4)-MIN(B4:D4)</f>
        <v>0.0011</v>
      </c>
      <c r="J4" s="0" t="n">
        <f aca="false">$E$31</f>
        <v>0.000920000000000001</v>
      </c>
      <c r="K4" s="0" t="n">
        <f aca="false">$C$35</f>
        <v>0.00236808</v>
      </c>
      <c r="L4" s="0" t="n">
        <f aca="false">$C$34</f>
        <v>0</v>
      </c>
    </row>
    <row r="5" customFormat="false" ht="12.8" hidden="false" customHeight="false" outlineLevel="0" collapsed="false">
      <c r="A5" s="3" t="n">
        <v>2</v>
      </c>
      <c r="B5" s="4" t="n">
        <v>0.063</v>
      </c>
      <c r="C5" s="4" t="n">
        <v>0.0631</v>
      </c>
      <c r="D5" s="4" t="n">
        <v>0.0622</v>
      </c>
      <c r="E5" s="0" t="n">
        <f aca="false">AVERAGE(B5:D5)</f>
        <v>0.0627666666666667</v>
      </c>
      <c r="F5" s="0" t="n">
        <f aca="false">$E$30</f>
        <v>0.062952</v>
      </c>
      <c r="G5" s="0" t="n">
        <f aca="false">$C$39</f>
        <v>0.06389316</v>
      </c>
      <c r="H5" s="0" t="n">
        <f aca="false">$C$38</f>
        <v>0.06201084</v>
      </c>
      <c r="I5" s="0" t="n">
        <f aca="false">MAX(B5:D5)-MIN(B5:D5)</f>
        <v>0.000899999999999998</v>
      </c>
      <c r="J5" s="0" t="n">
        <f aca="false">$E$31</f>
        <v>0.000920000000000001</v>
      </c>
      <c r="K5" s="0" t="n">
        <f aca="false">$C$35</f>
        <v>0.00236808</v>
      </c>
      <c r="L5" s="0" t="n">
        <f aca="false">$C$34</f>
        <v>0</v>
      </c>
    </row>
    <row r="6" customFormat="false" ht="12.8" hidden="false" customHeight="false" outlineLevel="0" collapsed="false">
      <c r="A6" s="3" t="n">
        <v>3</v>
      </c>
      <c r="B6" s="4" t="n">
        <v>0.0628</v>
      </c>
      <c r="C6" s="4" t="n">
        <v>0.0631</v>
      </c>
      <c r="D6" s="4" t="n">
        <v>0.0633</v>
      </c>
      <c r="E6" s="0" t="n">
        <f aca="false">AVERAGE(B6:D6)</f>
        <v>0.0630666666666667</v>
      </c>
      <c r="F6" s="0" t="n">
        <f aca="false">$E$30</f>
        <v>0.062952</v>
      </c>
      <c r="G6" s="0" t="n">
        <f aca="false">$C$39</f>
        <v>0.06389316</v>
      </c>
      <c r="H6" s="0" t="n">
        <f aca="false">$C$38</f>
        <v>0.06201084</v>
      </c>
      <c r="I6" s="0" t="n">
        <f aca="false">MAX(B6:D6)-MIN(B6:D6)</f>
        <v>0.0005</v>
      </c>
      <c r="J6" s="0" t="n">
        <f aca="false">$E$31</f>
        <v>0.000920000000000001</v>
      </c>
      <c r="K6" s="0" t="n">
        <f aca="false">$C$35</f>
        <v>0.00236808</v>
      </c>
      <c r="L6" s="0" t="n">
        <f aca="false">$C$34</f>
        <v>0</v>
      </c>
    </row>
    <row r="7" customFormat="false" ht="12.8" hidden="false" customHeight="false" outlineLevel="0" collapsed="false">
      <c r="A7" s="3" t="n">
        <v>4</v>
      </c>
      <c r="B7" s="4" t="n">
        <v>0.0634</v>
      </c>
      <c r="C7" s="4" t="n">
        <v>0.063</v>
      </c>
      <c r="D7" s="4" t="n">
        <v>0.0631</v>
      </c>
      <c r="E7" s="0" t="n">
        <f aca="false">AVERAGE(B7:D7)</f>
        <v>0.0631666666666667</v>
      </c>
      <c r="F7" s="0" t="n">
        <f aca="false">$E$30</f>
        <v>0.062952</v>
      </c>
      <c r="G7" s="0" t="n">
        <f aca="false">$C$39</f>
        <v>0.06389316</v>
      </c>
      <c r="H7" s="0" t="n">
        <f aca="false">$C$38</f>
        <v>0.06201084</v>
      </c>
      <c r="I7" s="0" t="n">
        <f aca="false">MAX(B7:D7)-MIN(B7:D7)</f>
        <v>0.000399999999999998</v>
      </c>
      <c r="J7" s="0" t="n">
        <f aca="false">$E$31</f>
        <v>0.000920000000000001</v>
      </c>
      <c r="K7" s="0" t="n">
        <f aca="false">$C$35</f>
        <v>0.00236808</v>
      </c>
      <c r="L7" s="0" t="n">
        <f aca="false">$C$34</f>
        <v>0</v>
      </c>
    </row>
    <row r="8" customFormat="false" ht="12.8" hidden="false" customHeight="false" outlineLevel="0" collapsed="false">
      <c r="A8" s="3" t="n">
        <v>5</v>
      </c>
      <c r="B8" s="4" t="n">
        <v>0.0619</v>
      </c>
      <c r="C8" s="4" t="n">
        <v>0.0628</v>
      </c>
      <c r="D8" s="4" t="n">
        <v>0.063</v>
      </c>
      <c r="E8" s="0" t="n">
        <f aca="false">AVERAGE(B8:D8)</f>
        <v>0.0625666666666667</v>
      </c>
      <c r="F8" s="0" t="n">
        <f aca="false">$E$30</f>
        <v>0.062952</v>
      </c>
      <c r="G8" s="0" t="n">
        <f aca="false">$C$39</f>
        <v>0.06389316</v>
      </c>
      <c r="H8" s="0" t="n">
        <f aca="false">$C$38</f>
        <v>0.06201084</v>
      </c>
      <c r="I8" s="0" t="n">
        <f aca="false">MAX(B8:D8)-MIN(B8:D8)</f>
        <v>0.0011</v>
      </c>
      <c r="J8" s="0" t="n">
        <f aca="false">$E$31</f>
        <v>0.000920000000000001</v>
      </c>
      <c r="K8" s="0" t="n">
        <f aca="false">$C$35</f>
        <v>0.00236808</v>
      </c>
      <c r="L8" s="0" t="n">
        <f aca="false">$C$34</f>
        <v>0</v>
      </c>
    </row>
    <row r="9" customFormat="false" ht="12.8" hidden="false" customHeight="false" outlineLevel="0" collapsed="false">
      <c r="A9" s="3" t="n">
        <v>6</v>
      </c>
      <c r="B9" s="4" t="n">
        <v>0.0613</v>
      </c>
      <c r="C9" s="4" t="n">
        <v>0.0629</v>
      </c>
      <c r="D9" s="4" t="n">
        <v>0.0634</v>
      </c>
      <c r="E9" s="0" t="n">
        <f aca="false">AVERAGE(B9:D9)</f>
        <v>0.0625333333333333</v>
      </c>
      <c r="F9" s="0" t="n">
        <f aca="false">$E$30</f>
        <v>0.062952</v>
      </c>
      <c r="G9" s="0" t="n">
        <f aca="false">$C$39</f>
        <v>0.06389316</v>
      </c>
      <c r="H9" s="0" t="n">
        <f aca="false">$C$38</f>
        <v>0.06201084</v>
      </c>
      <c r="I9" s="0" t="n">
        <f aca="false">MAX(B9:D9)-MIN(B9:D9)</f>
        <v>0.0021</v>
      </c>
      <c r="J9" s="0" t="n">
        <f aca="false">$E$31</f>
        <v>0.000920000000000001</v>
      </c>
      <c r="K9" s="0" t="n">
        <f aca="false">$C$35</f>
        <v>0.00236808</v>
      </c>
      <c r="L9" s="0" t="n">
        <f aca="false">$C$34</f>
        <v>0</v>
      </c>
    </row>
    <row r="10" customFormat="false" ht="12.8" hidden="false" customHeight="false" outlineLevel="0" collapsed="false">
      <c r="A10" s="3" t="n">
        <v>7</v>
      </c>
      <c r="B10" s="4" t="n">
        <v>0.063</v>
      </c>
      <c r="C10" s="4" t="n">
        <v>0.0639</v>
      </c>
      <c r="D10" s="4" t="n">
        <v>0.0625</v>
      </c>
      <c r="E10" s="0" t="n">
        <f aca="false">AVERAGE(B10:D10)</f>
        <v>0.0631333333333333</v>
      </c>
      <c r="F10" s="0" t="n">
        <f aca="false">$E$30</f>
        <v>0.062952</v>
      </c>
      <c r="G10" s="0" t="n">
        <f aca="false">$C$39</f>
        <v>0.06389316</v>
      </c>
      <c r="H10" s="0" t="n">
        <f aca="false">$C$38</f>
        <v>0.06201084</v>
      </c>
      <c r="I10" s="0" t="n">
        <f aca="false">MAX(B10:D10)-MIN(B10:D10)</f>
        <v>0.0014</v>
      </c>
      <c r="J10" s="0" t="n">
        <f aca="false">$E$31</f>
        <v>0.000920000000000001</v>
      </c>
      <c r="K10" s="0" t="n">
        <f aca="false">$C$35</f>
        <v>0.00236808</v>
      </c>
      <c r="L10" s="0" t="n">
        <f aca="false">$C$34</f>
        <v>0</v>
      </c>
    </row>
    <row r="11" customFormat="false" ht="12.8" hidden="false" customHeight="false" outlineLevel="0" collapsed="false">
      <c r="A11" s="3" t="n">
        <v>8</v>
      </c>
      <c r="B11" s="4" t="n">
        <v>0.0628</v>
      </c>
      <c r="C11" s="4" t="n">
        <v>0.0627</v>
      </c>
      <c r="D11" s="4" t="n">
        <v>0.0622</v>
      </c>
      <c r="E11" s="0" t="n">
        <f aca="false">AVERAGE(B11:D11)</f>
        <v>0.0625666666666667</v>
      </c>
      <c r="F11" s="0" t="n">
        <f aca="false">$E$30</f>
        <v>0.062952</v>
      </c>
      <c r="G11" s="0" t="n">
        <f aca="false">$C$39</f>
        <v>0.06389316</v>
      </c>
      <c r="H11" s="0" t="n">
        <f aca="false">$C$38</f>
        <v>0.06201084</v>
      </c>
      <c r="I11" s="0" t="n">
        <f aca="false">MAX(B11:D11)-MIN(B11:D11)</f>
        <v>0.000600000000000003</v>
      </c>
      <c r="J11" s="0" t="n">
        <f aca="false">$E$31</f>
        <v>0.000920000000000001</v>
      </c>
      <c r="K11" s="0" t="n">
        <f aca="false">$C$35</f>
        <v>0.00236808</v>
      </c>
      <c r="L11" s="0" t="n">
        <f aca="false">$C$34</f>
        <v>0</v>
      </c>
    </row>
    <row r="12" customFormat="false" ht="12.8" hidden="false" customHeight="false" outlineLevel="0" collapsed="false">
      <c r="A12" s="3" t="n">
        <v>9</v>
      </c>
      <c r="B12" s="4" t="n">
        <v>0.0623</v>
      </c>
      <c r="C12" s="4" t="n">
        <v>0.0626</v>
      </c>
      <c r="D12" s="4" t="n">
        <v>0.0633</v>
      </c>
      <c r="E12" s="0" t="n">
        <f aca="false">AVERAGE(B12:D12)</f>
        <v>0.0627333333333333</v>
      </c>
      <c r="F12" s="0" t="n">
        <f aca="false">$E$30</f>
        <v>0.062952</v>
      </c>
      <c r="G12" s="0" t="n">
        <f aca="false">$C$39</f>
        <v>0.06389316</v>
      </c>
      <c r="H12" s="0" t="n">
        <f aca="false">$C$38</f>
        <v>0.06201084</v>
      </c>
      <c r="I12" s="0" t="n">
        <f aca="false">MAX(B12:D12)-MIN(B12:D12)</f>
        <v>0.00100000000000001</v>
      </c>
      <c r="J12" s="0" t="n">
        <f aca="false">$E$31</f>
        <v>0.000920000000000001</v>
      </c>
      <c r="K12" s="0" t="n">
        <f aca="false">$C$35</f>
        <v>0.00236808</v>
      </c>
      <c r="L12" s="0" t="n">
        <f aca="false">$C$34</f>
        <v>0</v>
      </c>
    </row>
    <row r="13" customFormat="false" ht="12.8" hidden="false" customHeight="false" outlineLevel="0" collapsed="false">
      <c r="A13" s="3" t="n">
        <v>10</v>
      </c>
      <c r="B13" s="4" t="n">
        <v>0.0631</v>
      </c>
      <c r="C13" s="4" t="n">
        <v>0.0631</v>
      </c>
      <c r="D13" s="4" t="n">
        <v>0.0633</v>
      </c>
      <c r="E13" s="0" t="n">
        <f aca="false">AVERAGE(B13:D13)</f>
        <v>0.0631666666666667</v>
      </c>
      <c r="F13" s="0" t="n">
        <f aca="false">$E$30</f>
        <v>0.062952</v>
      </c>
      <c r="G13" s="0" t="n">
        <f aca="false">$C$39</f>
        <v>0.06389316</v>
      </c>
      <c r="H13" s="0" t="n">
        <f aca="false">$C$38</f>
        <v>0.06201084</v>
      </c>
      <c r="I13" s="0" t="n">
        <f aca="false">MAX(B13:D13)-MIN(B13:D13)</f>
        <v>0.000200000000000006</v>
      </c>
      <c r="J13" s="0" t="n">
        <f aca="false">$E$31</f>
        <v>0.000920000000000001</v>
      </c>
      <c r="K13" s="0" t="n">
        <f aca="false">$C$35</f>
        <v>0.00236808</v>
      </c>
      <c r="L13" s="0" t="n">
        <f aca="false">$C$34</f>
        <v>0</v>
      </c>
    </row>
    <row r="14" customFormat="false" ht="12.8" hidden="false" customHeight="false" outlineLevel="0" collapsed="false">
      <c r="A14" s="3" t="n">
        <v>11</v>
      </c>
      <c r="B14" s="4" t="n">
        <v>0.0635</v>
      </c>
      <c r="C14" s="4" t="n">
        <v>0.063</v>
      </c>
      <c r="D14" s="7" t="n">
        <v>0.0638</v>
      </c>
      <c r="E14" s="0" t="n">
        <f aca="false">AVERAGE(B14:D14)</f>
        <v>0.0634333333333333</v>
      </c>
      <c r="F14" s="0" t="n">
        <f aca="false">$E$30</f>
        <v>0.062952</v>
      </c>
      <c r="G14" s="0" t="n">
        <f aca="false">$C$39</f>
        <v>0.06389316</v>
      </c>
      <c r="H14" s="0" t="n">
        <f aca="false">$C$38</f>
        <v>0.06201084</v>
      </c>
      <c r="I14" s="0" t="n">
        <f aca="false">MAX(B14:D14)-MIN(B14:D14)</f>
        <v>0.000800000000000009</v>
      </c>
      <c r="J14" s="0" t="n">
        <f aca="false">$E$31</f>
        <v>0.000920000000000001</v>
      </c>
      <c r="K14" s="0" t="n">
        <f aca="false">$C$35</f>
        <v>0.00236808</v>
      </c>
      <c r="L14" s="0" t="n">
        <f aca="false">$C$34</f>
        <v>0</v>
      </c>
    </row>
    <row r="15" customFormat="false" ht="12.8" hidden="false" customHeight="false" outlineLevel="0" collapsed="false">
      <c r="A15" s="3" t="n">
        <v>12</v>
      </c>
      <c r="B15" s="4" t="n">
        <v>0.0623</v>
      </c>
      <c r="C15" s="4" t="n">
        <v>0.063</v>
      </c>
      <c r="D15" s="4" t="n">
        <v>0.063</v>
      </c>
      <c r="E15" s="0" t="n">
        <f aca="false">AVERAGE(B15:D15)</f>
        <v>0.0627666666666667</v>
      </c>
      <c r="F15" s="0" t="n">
        <f aca="false">$E$30</f>
        <v>0.062952</v>
      </c>
      <c r="G15" s="0" t="n">
        <f aca="false">$C$39</f>
        <v>0.06389316</v>
      </c>
      <c r="H15" s="0" t="n">
        <f aca="false">$C$38</f>
        <v>0.06201084</v>
      </c>
      <c r="I15" s="0" t="n">
        <f aca="false">MAX(B15:D15)-MIN(B15:D15)</f>
        <v>0.000699999999999999</v>
      </c>
      <c r="J15" s="0" t="n">
        <f aca="false">$E$31</f>
        <v>0.000920000000000001</v>
      </c>
      <c r="K15" s="0" t="n">
        <f aca="false">$C$35</f>
        <v>0.00236808</v>
      </c>
      <c r="L15" s="0" t="n">
        <f aca="false">$C$34</f>
        <v>0</v>
      </c>
    </row>
    <row r="16" customFormat="false" ht="12.8" hidden="false" customHeight="false" outlineLevel="0" collapsed="false">
      <c r="A16" s="3" t="n">
        <v>13</v>
      </c>
      <c r="B16" s="4" t="n">
        <v>0.0635</v>
      </c>
      <c r="C16" s="4" t="n">
        <v>0.0631</v>
      </c>
      <c r="D16" s="4" t="n">
        <v>0.063</v>
      </c>
      <c r="E16" s="0" t="n">
        <f aca="false">AVERAGE(B16:D16)</f>
        <v>0.0632</v>
      </c>
      <c r="F16" s="0" t="n">
        <f aca="false">$E$30</f>
        <v>0.062952</v>
      </c>
      <c r="G16" s="0" t="n">
        <f aca="false">$C$39</f>
        <v>0.06389316</v>
      </c>
      <c r="H16" s="0" t="n">
        <f aca="false">$C$38</f>
        <v>0.06201084</v>
      </c>
      <c r="I16" s="0" t="n">
        <f aca="false">MAX(B16:D16)-MIN(B16:D16)</f>
        <v>0.0005</v>
      </c>
      <c r="J16" s="0" t="n">
        <f aca="false">$E$31</f>
        <v>0.000920000000000001</v>
      </c>
      <c r="K16" s="0" t="n">
        <f aca="false">$C$35</f>
        <v>0.00236808</v>
      </c>
      <c r="L16" s="0" t="n">
        <f aca="false">$C$34</f>
        <v>0</v>
      </c>
    </row>
    <row r="17" customFormat="false" ht="12.8" hidden="false" customHeight="false" outlineLevel="0" collapsed="false">
      <c r="A17" s="3" t="n">
        <v>14</v>
      </c>
      <c r="B17" s="4" t="n">
        <v>0.0645</v>
      </c>
      <c r="C17" s="4" t="n">
        <v>0.064</v>
      </c>
      <c r="D17" s="4" t="n">
        <v>0.0631</v>
      </c>
      <c r="E17" s="0" t="n">
        <f aca="false">AVERAGE(B17:D17)</f>
        <v>0.0638666666666667</v>
      </c>
      <c r="F17" s="0" t="n">
        <f aca="false">$E$30</f>
        <v>0.062952</v>
      </c>
      <c r="G17" s="0" t="n">
        <f aca="false">$C$39</f>
        <v>0.06389316</v>
      </c>
      <c r="H17" s="0" t="n">
        <f aca="false">$C$38</f>
        <v>0.06201084</v>
      </c>
      <c r="I17" s="0" t="n">
        <f aca="false">MAX(B17:D17)-MIN(B17:D17)</f>
        <v>0.0014</v>
      </c>
      <c r="J17" s="0" t="n">
        <f aca="false">$E$31</f>
        <v>0.000920000000000001</v>
      </c>
      <c r="K17" s="0" t="n">
        <f aca="false">$C$35</f>
        <v>0.00236808</v>
      </c>
      <c r="L17" s="0" t="n">
        <f aca="false">$C$34</f>
        <v>0</v>
      </c>
    </row>
    <row r="18" customFormat="false" ht="12.8" hidden="false" customHeight="false" outlineLevel="0" collapsed="false">
      <c r="A18" s="3" t="n">
        <v>15</v>
      </c>
      <c r="B18" s="4" t="n">
        <v>0.0619</v>
      </c>
      <c r="C18" s="4" t="n">
        <v>0.0644</v>
      </c>
      <c r="D18" s="4" t="n">
        <v>0.0632</v>
      </c>
      <c r="E18" s="0" t="n">
        <f aca="false">AVERAGE(B18:D18)</f>
        <v>0.0631666666666667</v>
      </c>
      <c r="F18" s="0" t="n">
        <f aca="false">$E$30</f>
        <v>0.062952</v>
      </c>
      <c r="G18" s="0" t="n">
        <f aca="false">$C$39</f>
        <v>0.06389316</v>
      </c>
      <c r="H18" s="0" t="n">
        <f aca="false">$C$38</f>
        <v>0.06201084</v>
      </c>
      <c r="I18" s="0" t="n">
        <f aca="false">MAX(B18:D18)-MIN(B18:D18)</f>
        <v>0.0025</v>
      </c>
      <c r="J18" s="0" t="n">
        <f aca="false">$E$31</f>
        <v>0.000920000000000001</v>
      </c>
      <c r="K18" s="0" t="n">
        <f aca="false">$C$35</f>
        <v>0.00236808</v>
      </c>
      <c r="L18" s="0" t="n">
        <f aca="false">$C$34</f>
        <v>0</v>
      </c>
    </row>
    <row r="19" customFormat="false" ht="12.8" hidden="false" customHeight="false" outlineLevel="0" collapsed="false">
      <c r="A19" s="3" t="n">
        <v>16</v>
      </c>
      <c r="B19" s="4" t="n">
        <v>0.0631</v>
      </c>
      <c r="C19" s="4" t="n">
        <v>0.0627</v>
      </c>
      <c r="D19" s="4" t="n">
        <v>0.063</v>
      </c>
      <c r="E19" s="0" t="n">
        <f aca="false">AVERAGE(B19:D19)</f>
        <v>0.0629333333333333</v>
      </c>
      <c r="F19" s="0" t="n">
        <f aca="false">$E$30</f>
        <v>0.062952</v>
      </c>
      <c r="G19" s="0" t="n">
        <f aca="false">$C$39</f>
        <v>0.06389316</v>
      </c>
      <c r="H19" s="0" t="n">
        <f aca="false">$C$38</f>
        <v>0.06201084</v>
      </c>
      <c r="I19" s="0" t="n">
        <f aca="false">MAX(B19:D19)-MIN(B19:D19)</f>
        <v>0.000399999999999998</v>
      </c>
      <c r="J19" s="0" t="n">
        <f aca="false">$E$31</f>
        <v>0.000920000000000001</v>
      </c>
      <c r="K19" s="0" t="n">
        <f aca="false">$C$35</f>
        <v>0.00236808</v>
      </c>
      <c r="L19" s="0" t="n">
        <f aca="false">$C$34</f>
        <v>0</v>
      </c>
    </row>
    <row r="20" customFormat="false" ht="12.8" hidden="false" customHeight="false" outlineLevel="0" collapsed="false">
      <c r="A20" s="3" t="n">
        <v>17</v>
      </c>
      <c r="B20" s="4" t="n">
        <v>0.0616</v>
      </c>
      <c r="C20" s="4" t="n">
        <v>0.0623</v>
      </c>
      <c r="D20" s="4" t="n">
        <v>0.0631</v>
      </c>
      <c r="E20" s="0" t="n">
        <f aca="false">AVERAGE(B20:D20)</f>
        <v>0.0623333333333333</v>
      </c>
      <c r="F20" s="0" t="n">
        <f aca="false">$E$30</f>
        <v>0.062952</v>
      </c>
      <c r="G20" s="0" t="n">
        <f aca="false">$C$39</f>
        <v>0.06389316</v>
      </c>
      <c r="H20" s="0" t="n">
        <f aca="false">$C$38</f>
        <v>0.06201084</v>
      </c>
      <c r="I20" s="0" t="n">
        <f aca="false">MAX(B20:D20)-MIN(B20:D20)</f>
        <v>0.0015</v>
      </c>
      <c r="J20" s="0" t="n">
        <f aca="false">$E$31</f>
        <v>0.000920000000000001</v>
      </c>
      <c r="K20" s="0" t="n">
        <f aca="false">$C$35</f>
        <v>0.00236808</v>
      </c>
      <c r="L20" s="0" t="n">
        <f aca="false">$C$34</f>
        <v>0</v>
      </c>
    </row>
    <row r="21" customFormat="false" ht="12.8" hidden="false" customHeight="false" outlineLevel="0" collapsed="false">
      <c r="A21" s="3" t="n">
        <v>18</v>
      </c>
      <c r="B21" s="4" t="n">
        <v>0.063</v>
      </c>
      <c r="C21" s="4" t="n">
        <v>0.063</v>
      </c>
      <c r="D21" s="4" t="n">
        <v>0.0626</v>
      </c>
      <c r="E21" s="0" t="n">
        <f aca="false">AVERAGE(B21:D21)</f>
        <v>0.0628666666666667</v>
      </c>
      <c r="F21" s="0" t="n">
        <f aca="false">$E$30</f>
        <v>0.062952</v>
      </c>
      <c r="G21" s="0" t="n">
        <f aca="false">$C$39</f>
        <v>0.06389316</v>
      </c>
      <c r="H21" s="0" t="n">
        <f aca="false">$C$38</f>
        <v>0.06201084</v>
      </c>
      <c r="I21" s="0" t="n">
        <f aca="false">MAX(B21:D21)-MIN(B21:D21)</f>
        <v>0.000399999999999998</v>
      </c>
      <c r="J21" s="0" t="n">
        <f aca="false">$E$31</f>
        <v>0.000920000000000001</v>
      </c>
      <c r="K21" s="0" t="n">
        <f aca="false">$C$35</f>
        <v>0.00236808</v>
      </c>
      <c r="L21" s="0" t="n">
        <f aca="false">$C$34</f>
        <v>0</v>
      </c>
    </row>
    <row r="22" customFormat="false" ht="12.8" hidden="false" customHeight="false" outlineLevel="0" collapsed="false">
      <c r="A22" s="3" t="n">
        <v>19</v>
      </c>
      <c r="B22" s="4" t="n">
        <v>0.0636</v>
      </c>
      <c r="C22" s="4" t="n">
        <v>0.0631</v>
      </c>
      <c r="D22" s="4" t="n">
        <v>0.0629</v>
      </c>
      <c r="E22" s="0" t="n">
        <f aca="false">AVERAGE(B22:D22)</f>
        <v>0.0632</v>
      </c>
      <c r="F22" s="0" t="n">
        <f aca="false">$E$30</f>
        <v>0.062952</v>
      </c>
      <c r="G22" s="0" t="n">
        <f aca="false">$C$39</f>
        <v>0.06389316</v>
      </c>
      <c r="H22" s="0" t="n">
        <f aca="false">$C$38</f>
        <v>0.06201084</v>
      </c>
      <c r="I22" s="0" t="n">
        <f aca="false">MAX(B22:D22)-MIN(B22:D22)</f>
        <v>0.000700000000000006</v>
      </c>
      <c r="J22" s="0" t="n">
        <f aca="false">$E$31</f>
        <v>0.000920000000000001</v>
      </c>
      <c r="K22" s="0" t="n">
        <f aca="false">$C$35</f>
        <v>0.00236808</v>
      </c>
      <c r="L22" s="0" t="n">
        <f aca="false">$C$34</f>
        <v>0</v>
      </c>
    </row>
    <row r="23" customFormat="false" ht="12.8" hidden="false" customHeight="false" outlineLevel="0" collapsed="false">
      <c r="A23" s="3" t="n">
        <v>20</v>
      </c>
      <c r="B23" s="4" t="n">
        <v>0.064</v>
      </c>
      <c r="C23" s="4" t="n">
        <v>0.0635</v>
      </c>
      <c r="D23" s="4" t="n">
        <v>0.0629</v>
      </c>
      <c r="E23" s="0" t="n">
        <f aca="false">AVERAGE(B23:D23)</f>
        <v>0.0634666666666667</v>
      </c>
      <c r="F23" s="0" t="n">
        <f aca="false">$E$30</f>
        <v>0.062952</v>
      </c>
      <c r="G23" s="0" t="n">
        <f aca="false">$C$39</f>
        <v>0.06389316</v>
      </c>
      <c r="H23" s="0" t="n">
        <f aca="false">$C$38</f>
        <v>0.06201084</v>
      </c>
      <c r="I23" s="0" t="n">
        <f aca="false">MAX(B23:D23)-MIN(B23:D23)</f>
        <v>0.0011</v>
      </c>
      <c r="J23" s="0" t="n">
        <f aca="false">$E$31</f>
        <v>0.000920000000000001</v>
      </c>
      <c r="K23" s="0" t="n">
        <f aca="false">$C$35</f>
        <v>0.00236808</v>
      </c>
      <c r="L23" s="0" t="n">
        <f aca="false">$C$34</f>
        <v>0</v>
      </c>
    </row>
    <row r="24" customFormat="false" ht="12.8" hidden="false" customHeight="false" outlineLevel="0" collapsed="false">
      <c r="A24" s="3" t="n">
        <v>21</v>
      </c>
      <c r="B24" s="4" t="n">
        <v>0.0628</v>
      </c>
      <c r="C24" s="4" t="n">
        <v>0.0625</v>
      </c>
      <c r="D24" s="4" t="n">
        <v>0.0616</v>
      </c>
      <c r="E24" s="0" t="n">
        <f aca="false">AVERAGE(B24:D24)</f>
        <v>0.0623</v>
      </c>
      <c r="F24" s="0" t="n">
        <f aca="false">$E$30</f>
        <v>0.062952</v>
      </c>
      <c r="G24" s="0" t="n">
        <f aca="false">$C$39</f>
        <v>0.06389316</v>
      </c>
      <c r="H24" s="0" t="n">
        <f aca="false">$C$38</f>
        <v>0.06201084</v>
      </c>
      <c r="I24" s="0" t="n">
        <f aca="false">MAX(B24:D24)-MIN(B24:D24)</f>
        <v>0.00120000000000001</v>
      </c>
      <c r="J24" s="0" t="n">
        <f aca="false">$E$31</f>
        <v>0.000920000000000001</v>
      </c>
      <c r="K24" s="0" t="n">
        <f aca="false">$C$35</f>
        <v>0.00236808</v>
      </c>
      <c r="L24" s="0" t="n">
        <f aca="false">$C$34</f>
        <v>0</v>
      </c>
    </row>
    <row r="25" customFormat="false" ht="12.8" hidden="false" customHeight="false" outlineLevel="0" collapsed="false">
      <c r="A25" s="3" t="n">
        <v>22</v>
      </c>
      <c r="B25" s="4" t="n">
        <v>0.0615</v>
      </c>
      <c r="C25" s="4" t="n">
        <v>0.0625</v>
      </c>
      <c r="D25" s="4" t="n">
        <v>0.0619</v>
      </c>
      <c r="E25" s="0" t="n">
        <f aca="false">AVERAGE(B25:D25)</f>
        <v>0.0619666666666667</v>
      </c>
      <c r="F25" s="0" t="n">
        <f aca="false">$E$30</f>
        <v>0.062952</v>
      </c>
      <c r="G25" s="0" t="n">
        <f aca="false">$C$39</f>
        <v>0.06389316</v>
      </c>
      <c r="H25" s="0" t="n">
        <f aca="false">$C$38</f>
        <v>0.06201084</v>
      </c>
      <c r="I25" s="0" t="n">
        <f aca="false">MAX(B25:D25)-MIN(B25:D25)</f>
        <v>0.000999999999999994</v>
      </c>
      <c r="J25" s="0" t="n">
        <f aca="false">$E$31</f>
        <v>0.000920000000000001</v>
      </c>
      <c r="K25" s="0" t="n">
        <f aca="false">$C$35</f>
        <v>0.00236808</v>
      </c>
      <c r="L25" s="0" t="n">
        <f aca="false">$C$34</f>
        <v>0</v>
      </c>
    </row>
    <row r="26" customFormat="false" ht="12.8" hidden="false" customHeight="false" outlineLevel="0" collapsed="false">
      <c r="A26" s="3" t="n">
        <v>23</v>
      </c>
      <c r="B26" s="4" t="n">
        <v>0.063</v>
      </c>
      <c r="C26" s="4" t="n">
        <v>0.0632</v>
      </c>
      <c r="D26" s="4" t="n">
        <v>0.063</v>
      </c>
      <c r="E26" s="0" t="n">
        <f aca="false">AVERAGE(B26:D26)</f>
        <v>0.0630666666666667</v>
      </c>
      <c r="F26" s="0" t="n">
        <f aca="false">$E$30</f>
        <v>0.062952</v>
      </c>
      <c r="G26" s="0" t="n">
        <f aca="false">$C$39</f>
        <v>0.06389316</v>
      </c>
      <c r="H26" s="0" t="n">
        <f aca="false">$C$38</f>
        <v>0.06201084</v>
      </c>
      <c r="I26" s="0" t="n">
        <f aca="false">MAX(B26:D26)-MIN(B26:D26)</f>
        <v>0.000200000000000006</v>
      </c>
      <c r="J26" s="0" t="n">
        <f aca="false">$E$31</f>
        <v>0.000920000000000001</v>
      </c>
      <c r="K26" s="0" t="n">
        <f aca="false">$C$35</f>
        <v>0.00236808</v>
      </c>
      <c r="L26" s="0" t="n">
        <f aca="false">$C$34</f>
        <v>0</v>
      </c>
    </row>
    <row r="27" customFormat="false" ht="12.8" hidden="false" customHeight="false" outlineLevel="0" collapsed="false">
      <c r="A27" s="3" t="n">
        <v>24</v>
      </c>
      <c r="B27" s="4" t="n">
        <v>0.0635</v>
      </c>
      <c r="C27" s="4" t="n">
        <v>0.0629</v>
      </c>
      <c r="D27" s="4" t="n">
        <v>0.0635</v>
      </c>
      <c r="E27" s="0" t="n">
        <f aca="false">AVERAGE(B27:D27)</f>
        <v>0.0633</v>
      </c>
      <c r="F27" s="0" t="n">
        <f aca="false">$E$30</f>
        <v>0.062952</v>
      </c>
      <c r="G27" s="0" t="n">
        <f aca="false">$C$39</f>
        <v>0.06389316</v>
      </c>
      <c r="H27" s="0" t="n">
        <f aca="false">$C$38</f>
        <v>0.06201084</v>
      </c>
      <c r="I27" s="0" t="n">
        <f aca="false">MAX(B27:D27)-MIN(B27:D27)</f>
        <v>0.000600000000000003</v>
      </c>
      <c r="J27" s="0" t="n">
        <f aca="false">$E$31</f>
        <v>0.000920000000000001</v>
      </c>
      <c r="K27" s="0" t="n">
        <f aca="false">$C$35</f>
        <v>0.00236808</v>
      </c>
      <c r="L27" s="0" t="n">
        <f aca="false">$C$34</f>
        <v>0</v>
      </c>
    </row>
    <row r="28" customFormat="false" ht="12.8" hidden="false" customHeight="false" outlineLevel="0" collapsed="false">
      <c r="A28" s="3" t="n">
        <v>25</v>
      </c>
      <c r="B28" s="4" t="n">
        <v>0.0623</v>
      </c>
      <c r="C28" s="4" t="n">
        <v>0.0629</v>
      </c>
      <c r="D28" s="4" t="n">
        <v>0.063</v>
      </c>
      <c r="E28" s="0" t="n">
        <f aca="false">AVERAGE(B28:D28)</f>
        <v>0.0627333333333333</v>
      </c>
      <c r="F28" s="0" t="n">
        <f aca="false">$E$30</f>
        <v>0.062952</v>
      </c>
      <c r="G28" s="0" t="n">
        <f aca="false">$C$39</f>
        <v>0.06389316</v>
      </c>
      <c r="H28" s="0" t="n">
        <f aca="false">$C$38</f>
        <v>0.06201084</v>
      </c>
      <c r="I28" s="0" t="n">
        <f aca="false">MAX(B28:D28)-MIN(B28:D28)</f>
        <v>0.000699999999999999</v>
      </c>
      <c r="J28" s="0" t="n">
        <f aca="false">$E$31</f>
        <v>0.000920000000000001</v>
      </c>
      <c r="K28" s="0" t="n">
        <f aca="false">$C$35</f>
        <v>0.00236808</v>
      </c>
      <c r="L28" s="0" t="n">
        <f aca="false">$C$34</f>
        <v>0</v>
      </c>
    </row>
    <row r="30" customFormat="false" ht="12.8" hidden="false" customHeight="false" outlineLevel="0" collapsed="false">
      <c r="D30" s="0" t="s">
        <v>29</v>
      </c>
      <c r="E30" s="0" t="n">
        <f aca="false">AVERAGE(E4:E28)</f>
        <v>0.062952</v>
      </c>
    </row>
    <row r="31" customFormat="false" ht="12.8" hidden="false" customHeight="false" outlineLevel="0" collapsed="false">
      <c r="D31" s="0" t="s">
        <v>14</v>
      </c>
      <c r="E31" s="0" t="n">
        <f aca="false">AVERAGE(I4:I28)</f>
        <v>0.000920000000000001</v>
      </c>
    </row>
    <row r="33" customFormat="false" ht="12.8" hidden="false" customHeight="false" outlineLevel="0" collapsed="false">
      <c r="B33" s="0" t="s">
        <v>16</v>
      </c>
    </row>
    <row r="34" customFormat="false" ht="12.8" hidden="false" customHeight="false" outlineLevel="0" collapsed="false">
      <c r="B34" s="0" t="s">
        <v>17</v>
      </c>
      <c r="C34" s="0" t="n">
        <f aca="false">G32*0</f>
        <v>0</v>
      </c>
    </row>
    <row r="35" customFormat="false" ht="12.8" hidden="false" customHeight="false" outlineLevel="0" collapsed="false">
      <c r="B35" s="0" t="s">
        <v>18</v>
      </c>
      <c r="C35" s="0" t="n">
        <f aca="false">E31*2.574</f>
        <v>0.00236808</v>
      </c>
    </row>
    <row r="37" customFormat="false" ht="12.8" hidden="false" customHeight="false" outlineLevel="0" collapsed="false">
      <c r="B37" s="0" t="s">
        <v>19</v>
      </c>
    </row>
    <row r="38" customFormat="false" ht="12.8" hidden="false" customHeight="false" outlineLevel="0" collapsed="false">
      <c r="B38" s="0" t="s">
        <v>20</v>
      </c>
      <c r="C38" s="0" t="n">
        <f aca="false">E30-E31*1.023</f>
        <v>0.06201084</v>
      </c>
    </row>
    <row r="39" customFormat="false" ht="12.8" hidden="false" customHeight="false" outlineLevel="0" collapsed="false">
      <c r="B39" s="0" t="s">
        <v>21</v>
      </c>
      <c r="C39" s="0" t="n">
        <f aca="false">E30+E31*1.023</f>
        <v>0.06389316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"/>
  <sheetViews>
    <sheetView showFormulas="false" showGridLines="true" showRowColHeaders="true" showZeros="true" rightToLeft="false" tabSelected="true" showOutlineSymbols="true" defaultGridColor="true" view="normal" topLeftCell="B22" colorId="64" zoomScale="100" zoomScaleNormal="100" zoomScalePageLayoutView="100" workbookViewId="0">
      <selection pane="topLeft" activeCell="H7" activeCellId="0" sqref="H7"/>
    </sheetView>
  </sheetViews>
  <sheetFormatPr defaultRowHeight="12.8" zeroHeight="false" outlineLevelRow="0" outlineLevelCol="0"/>
  <cols>
    <col collapsed="false" customWidth="true" hidden="false" outlineLevel="0" max="1" min="1" style="0" width="23.38"/>
    <col collapsed="false" customWidth="true" hidden="false" outlineLevel="0" max="2" min="2" style="0" width="15.46"/>
    <col collapsed="false" customWidth="true" hidden="false" outlineLevel="0" max="3" min="3" style="0" width="16.43"/>
    <col collapsed="false" customWidth="true" hidden="false" outlineLevel="0" max="4" min="4" style="0" width="6.29"/>
    <col collapsed="false" customWidth="true" hidden="false" outlineLevel="0" max="5" min="5" style="0" width="7.26"/>
    <col collapsed="false" customWidth="true" hidden="false" outlineLevel="0" max="6" min="6" style="0" width="7.13"/>
    <col collapsed="false" customWidth="true" hidden="false" outlineLevel="0" max="7" min="7" style="0" width="6.57"/>
    <col collapsed="false" customWidth="true" hidden="false" outlineLevel="0" max="8" min="8" style="0" width="9.21"/>
    <col collapsed="false" customWidth="true" hidden="false" outlineLevel="0" max="9" min="9" style="0" width="8.23"/>
    <col collapsed="false" customWidth="true" hidden="false" outlineLevel="0" max="1025" min="10" style="0" width="11.8"/>
  </cols>
  <sheetData>
    <row r="1" customFormat="false" ht="12.8" hidden="false" customHeight="false" outlineLevel="0" collapsed="false">
      <c r="A1" s="1"/>
      <c r="B1" s="5"/>
      <c r="C1" s="5"/>
    </row>
    <row r="2" customFormat="false" ht="12.8" hidden="false" customHeight="false" outlineLevel="0" collapsed="false">
      <c r="A2" s="1"/>
      <c r="B2" s="5"/>
      <c r="C2" s="5"/>
      <c r="E2" s="0" t="s">
        <v>1</v>
      </c>
      <c r="F2" s="0" t="s">
        <v>1</v>
      </c>
      <c r="H2" s="0" t="s">
        <v>2</v>
      </c>
      <c r="I2" s="0" t="s">
        <v>2</v>
      </c>
    </row>
    <row r="3" customFormat="false" ht="12.8" hidden="false" customHeight="false" outlineLevel="0" collapsed="false">
      <c r="A3" s="1" t="s">
        <v>3</v>
      </c>
      <c r="B3" s="5" t="s">
        <v>30</v>
      </c>
      <c r="C3" s="5" t="s">
        <v>31</v>
      </c>
      <c r="D3" s="0" t="s">
        <v>10</v>
      </c>
      <c r="E3" s="0" t="s">
        <v>11</v>
      </c>
      <c r="F3" s="0" t="s">
        <v>12</v>
      </c>
      <c r="G3" s="0" t="s">
        <v>14</v>
      </c>
      <c r="H3" s="0" t="s">
        <v>11</v>
      </c>
      <c r="I3" s="0" t="s">
        <v>12</v>
      </c>
    </row>
    <row r="4" customFormat="false" ht="12.8" hidden="false" customHeight="false" outlineLevel="0" collapsed="false">
      <c r="A4" s="3" t="n">
        <v>1</v>
      </c>
      <c r="B4" s="4" t="n">
        <v>8.3</v>
      </c>
      <c r="C4" s="4" t="n">
        <v>2</v>
      </c>
      <c r="D4" s="0" t="n">
        <f aca="false">$B$27</f>
        <v>7.57</v>
      </c>
      <c r="E4" s="0" t="n">
        <f aca="false">$B$37</f>
        <v>13.492</v>
      </c>
      <c r="F4" s="0" t="n">
        <f aca="false">$B$36</f>
        <v>1.648</v>
      </c>
      <c r="G4" s="0" t="n">
        <f aca="false">$B$28</f>
        <v>3.15</v>
      </c>
      <c r="H4" s="0" t="n">
        <f aca="false">$B$33</f>
        <v>10.29105</v>
      </c>
      <c r="I4" s="0" t="n">
        <f aca="false">$B$32</f>
        <v>0</v>
      </c>
    </row>
    <row r="5" customFormat="false" ht="12.8" hidden="false" customHeight="false" outlineLevel="0" collapsed="false">
      <c r="A5" s="3" t="n">
        <v>2</v>
      </c>
      <c r="B5" s="4" t="n">
        <v>8.1</v>
      </c>
      <c r="C5" s="4" t="n">
        <v>3</v>
      </c>
      <c r="D5" s="0" t="n">
        <f aca="false">$B$27</f>
        <v>7.57</v>
      </c>
      <c r="E5" s="0" t="n">
        <f aca="false">$B$37</f>
        <v>13.492</v>
      </c>
      <c r="F5" s="0" t="n">
        <f aca="false">$B$36</f>
        <v>1.648</v>
      </c>
      <c r="G5" s="0" t="n">
        <f aca="false">$B$28</f>
        <v>3.15</v>
      </c>
      <c r="H5" s="0" t="n">
        <f aca="false">$B$33</f>
        <v>10.29105</v>
      </c>
      <c r="I5" s="0" t="n">
        <f aca="false">$B$32</f>
        <v>0</v>
      </c>
    </row>
    <row r="6" customFormat="false" ht="12.8" hidden="false" customHeight="false" outlineLevel="0" collapsed="false">
      <c r="A6" s="3" t="n">
        <v>3</v>
      </c>
      <c r="B6" s="4" t="n">
        <v>7.9</v>
      </c>
      <c r="C6" s="4" t="n">
        <v>1</v>
      </c>
      <c r="D6" s="0" t="n">
        <f aca="false">$B$27</f>
        <v>7.57</v>
      </c>
      <c r="E6" s="0" t="n">
        <f aca="false">$B$37</f>
        <v>13.492</v>
      </c>
      <c r="F6" s="0" t="n">
        <f aca="false">$B$36</f>
        <v>1.648</v>
      </c>
      <c r="G6" s="0" t="n">
        <f aca="false">$B$28</f>
        <v>3.15</v>
      </c>
      <c r="H6" s="0" t="n">
        <f aca="false">$B$33</f>
        <v>10.29105</v>
      </c>
      <c r="I6" s="0" t="n">
        <f aca="false">$B$32</f>
        <v>0</v>
      </c>
    </row>
    <row r="7" customFormat="false" ht="12.8" hidden="false" customHeight="false" outlineLevel="0" collapsed="false">
      <c r="A7" s="3" t="n">
        <v>4</v>
      </c>
      <c r="B7" s="4" t="n">
        <v>6.3</v>
      </c>
      <c r="C7" s="4" t="n">
        <v>5</v>
      </c>
      <c r="D7" s="0" t="n">
        <f aca="false">$B$27</f>
        <v>7.57</v>
      </c>
      <c r="E7" s="0" t="n">
        <f aca="false">$B$37</f>
        <v>13.492</v>
      </c>
      <c r="F7" s="0" t="n">
        <f aca="false">$B$36</f>
        <v>1.648</v>
      </c>
      <c r="G7" s="0" t="n">
        <f aca="false">$B$28</f>
        <v>3.15</v>
      </c>
      <c r="H7" s="0" t="n">
        <f aca="false">$B$33</f>
        <v>10.29105</v>
      </c>
      <c r="I7" s="0" t="n">
        <f aca="false">$B$32</f>
        <v>0</v>
      </c>
    </row>
    <row r="8" customFormat="false" ht="12.8" hidden="false" customHeight="false" outlineLevel="0" collapsed="false">
      <c r="A8" s="3" t="n">
        <v>5</v>
      </c>
      <c r="B8" s="4" t="n">
        <v>8.5</v>
      </c>
      <c r="C8" s="4" t="n">
        <v>3</v>
      </c>
      <c r="D8" s="0" t="n">
        <f aca="false">$B$27</f>
        <v>7.57</v>
      </c>
      <c r="E8" s="0" t="n">
        <f aca="false">$B$37</f>
        <v>13.492</v>
      </c>
      <c r="F8" s="0" t="n">
        <f aca="false">$B$36</f>
        <v>1.648</v>
      </c>
      <c r="G8" s="0" t="n">
        <f aca="false">$B$28</f>
        <v>3.15</v>
      </c>
      <c r="H8" s="0" t="n">
        <f aca="false">$B$33</f>
        <v>10.29105</v>
      </c>
      <c r="I8" s="0" t="n">
        <f aca="false">$B$32</f>
        <v>0</v>
      </c>
    </row>
    <row r="9" customFormat="false" ht="12.8" hidden="false" customHeight="false" outlineLevel="0" collapsed="false">
      <c r="A9" s="3" t="n">
        <v>6</v>
      </c>
      <c r="B9" s="4" t="n">
        <v>7.5</v>
      </c>
      <c r="C9" s="4" t="n">
        <v>4</v>
      </c>
      <c r="D9" s="0" t="n">
        <f aca="false">$B$27</f>
        <v>7.57</v>
      </c>
      <c r="E9" s="0" t="n">
        <f aca="false">$B$37</f>
        <v>13.492</v>
      </c>
      <c r="F9" s="0" t="n">
        <f aca="false">$B$36</f>
        <v>1.648</v>
      </c>
      <c r="G9" s="0" t="n">
        <f aca="false">$B$28</f>
        <v>3.15</v>
      </c>
      <c r="H9" s="0" t="n">
        <f aca="false">$B$33</f>
        <v>10.29105</v>
      </c>
      <c r="I9" s="0" t="n">
        <f aca="false">$B$32</f>
        <v>0</v>
      </c>
    </row>
    <row r="10" customFormat="false" ht="12.8" hidden="false" customHeight="false" outlineLevel="0" collapsed="false">
      <c r="A10" s="3" t="n">
        <v>7</v>
      </c>
      <c r="B10" s="4" t="n">
        <v>8</v>
      </c>
      <c r="C10" s="4" t="n">
        <v>3</v>
      </c>
      <c r="D10" s="0" t="n">
        <f aca="false">$B$27</f>
        <v>7.57</v>
      </c>
      <c r="E10" s="0" t="n">
        <f aca="false">$B$37</f>
        <v>13.492</v>
      </c>
      <c r="F10" s="0" t="n">
        <f aca="false">$B$36</f>
        <v>1.648</v>
      </c>
      <c r="G10" s="0" t="n">
        <f aca="false">$B$28</f>
        <v>3.15</v>
      </c>
      <c r="H10" s="0" t="n">
        <f aca="false">$B$33</f>
        <v>10.29105</v>
      </c>
      <c r="I10" s="0" t="n">
        <f aca="false">$B$32</f>
        <v>0</v>
      </c>
    </row>
    <row r="11" customFormat="false" ht="12.8" hidden="false" customHeight="false" outlineLevel="0" collapsed="false">
      <c r="A11" s="3" t="n">
        <v>8</v>
      </c>
      <c r="B11" s="4" t="n">
        <v>7.4</v>
      </c>
      <c r="C11" s="4" t="n">
        <v>2</v>
      </c>
      <c r="D11" s="0" t="n">
        <f aca="false">$B$27</f>
        <v>7.57</v>
      </c>
      <c r="E11" s="0" t="n">
        <f aca="false">$B$37</f>
        <v>13.492</v>
      </c>
      <c r="F11" s="0" t="n">
        <f aca="false">$B$36</f>
        <v>1.648</v>
      </c>
      <c r="G11" s="0" t="n">
        <f aca="false">$B$28</f>
        <v>3.15</v>
      </c>
      <c r="H11" s="0" t="n">
        <f aca="false">$B$33</f>
        <v>10.29105</v>
      </c>
      <c r="I11" s="0" t="n">
        <f aca="false">$B$32</f>
        <v>0</v>
      </c>
    </row>
    <row r="12" customFormat="false" ht="12.8" hidden="false" customHeight="false" outlineLevel="0" collapsed="false">
      <c r="A12" s="3" t="n">
        <v>9</v>
      </c>
      <c r="B12" s="4" t="n">
        <v>6.4</v>
      </c>
      <c r="C12" s="4" t="n">
        <v>2</v>
      </c>
      <c r="D12" s="0" t="n">
        <f aca="false">$B$27</f>
        <v>7.57</v>
      </c>
      <c r="E12" s="0" t="n">
        <f aca="false">$B$37</f>
        <v>13.492</v>
      </c>
      <c r="F12" s="0" t="n">
        <f aca="false">$B$36</f>
        <v>1.648</v>
      </c>
      <c r="G12" s="0" t="n">
        <f aca="false">$B$28</f>
        <v>3.15</v>
      </c>
      <c r="H12" s="0" t="n">
        <f aca="false">$B$33</f>
        <v>10.29105</v>
      </c>
      <c r="I12" s="0" t="n">
        <f aca="false">$B$32</f>
        <v>0</v>
      </c>
    </row>
    <row r="13" customFormat="false" ht="12.8" hidden="false" customHeight="false" outlineLevel="0" collapsed="false">
      <c r="A13" s="3" t="n">
        <v>10</v>
      </c>
      <c r="B13" s="4" t="n">
        <v>7.5</v>
      </c>
      <c r="C13" s="4" t="n">
        <v>4</v>
      </c>
      <c r="D13" s="0" t="n">
        <f aca="false">$B$27</f>
        <v>7.57</v>
      </c>
      <c r="E13" s="0" t="n">
        <f aca="false">$B$37</f>
        <v>13.492</v>
      </c>
      <c r="F13" s="0" t="n">
        <f aca="false">$B$36</f>
        <v>1.648</v>
      </c>
      <c r="G13" s="0" t="n">
        <f aca="false">$B$28</f>
        <v>3.15</v>
      </c>
      <c r="H13" s="0" t="n">
        <f aca="false">$B$33</f>
        <v>10.29105</v>
      </c>
      <c r="I13" s="0" t="n">
        <f aca="false">$B$32</f>
        <v>0</v>
      </c>
    </row>
    <row r="14" customFormat="false" ht="12.8" hidden="false" customHeight="false" outlineLevel="0" collapsed="false">
      <c r="A14" s="3" t="n">
        <v>11</v>
      </c>
      <c r="B14" s="4" t="n">
        <v>8.8</v>
      </c>
      <c r="C14" s="4" t="n">
        <v>3</v>
      </c>
      <c r="D14" s="0" t="n">
        <f aca="false">$B$27</f>
        <v>7.57</v>
      </c>
      <c r="E14" s="0" t="n">
        <f aca="false">$B$37</f>
        <v>13.492</v>
      </c>
      <c r="F14" s="0" t="n">
        <f aca="false">$B$36</f>
        <v>1.648</v>
      </c>
      <c r="G14" s="0" t="n">
        <f aca="false">$B$28</f>
        <v>3.15</v>
      </c>
      <c r="H14" s="0" t="n">
        <f aca="false">$B$33</f>
        <v>10.29105</v>
      </c>
      <c r="I14" s="0" t="n">
        <f aca="false">$B$32</f>
        <v>0</v>
      </c>
    </row>
    <row r="15" customFormat="false" ht="12.8" hidden="false" customHeight="false" outlineLevel="0" collapsed="false">
      <c r="A15" s="3" t="n">
        <v>12</v>
      </c>
      <c r="B15" s="4" t="n">
        <v>9.1</v>
      </c>
      <c r="C15" s="4" t="n">
        <v>5</v>
      </c>
      <c r="D15" s="0" t="n">
        <f aca="false">$B$27</f>
        <v>7.57</v>
      </c>
      <c r="E15" s="0" t="n">
        <f aca="false">$B$37</f>
        <v>13.492</v>
      </c>
      <c r="F15" s="0" t="n">
        <f aca="false">$B$36</f>
        <v>1.648</v>
      </c>
      <c r="G15" s="0" t="n">
        <f aca="false">$B$28</f>
        <v>3.15</v>
      </c>
      <c r="H15" s="0" t="n">
        <f aca="false">$B$33</f>
        <v>10.29105</v>
      </c>
      <c r="I15" s="0" t="n">
        <f aca="false">$B$32</f>
        <v>0</v>
      </c>
    </row>
    <row r="16" customFormat="false" ht="12.8" hidden="false" customHeight="false" outlineLevel="0" collapsed="false">
      <c r="A16" s="3" t="n">
        <v>13</v>
      </c>
      <c r="B16" s="4" t="n">
        <v>5.9</v>
      </c>
      <c r="C16" s="4" t="n">
        <v>3</v>
      </c>
      <c r="D16" s="0" t="n">
        <f aca="false">$B$27</f>
        <v>7.57</v>
      </c>
      <c r="E16" s="0" t="n">
        <f aca="false">$B$37</f>
        <v>13.492</v>
      </c>
      <c r="F16" s="0" t="n">
        <f aca="false">$B$36</f>
        <v>1.648</v>
      </c>
      <c r="G16" s="0" t="n">
        <f aca="false">$B$28</f>
        <v>3.15</v>
      </c>
      <c r="H16" s="0" t="n">
        <f aca="false">$B$33</f>
        <v>10.29105</v>
      </c>
      <c r="I16" s="0" t="n">
        <f aca="false">$B$32</f>
        <v>0</v>
      </c>
    </row>
    <row r="17" customFormat="false" ht="12.8" hidden="false" customHeight="false" outlineLevel="0" collapsed="false">
      <c r="A17" s="3" t="n">
        <v>14</v>
      </c>
      <c r="B17" s="4" t="n">
        <v>9</v>
      </c>
      <c r="C17" s="4" t="n">
        <v>6</v>
      </c>
      <c r="D17" s="0" t="n">
        <f aca="false">$B$27</f>
        <v>7.57</v>
      </c>
      <c r="E17" s="0" t="n">
        <f aca="false">$B$37</f>
        <v>13.492</v>
      </c>
      <c r="F17" s="0" t="n">
        <f aca="false">$B$36</f>
        <v>1.648</v>
      </c>
      <c r="G17" s="0" t="n">
        <f aca="false">$B$28</f>
        <v>3.15</v>
      </c>
      <c r="H17" s="0" t="n">
        <f aca="false">$B$33</f>
        <v>10.29105</v>
      </c>
      <c r="I17" s="0" t="n">
        <f aca="false">$B$32</f>
        <v>0</v>
      </c>
    </row>
    <row r="18" customFormat="false" ht="12.8" hidden="false" customHeight="false" outlineLevel="0" collapsed="false">
      <c r="A18" s="3" t="n">
        <v>15</v>
      </c>
      <c r="B18" s="4" t="n">
        <v>6.4</v>
      </c>
      <c r="C18" s="4" t="n">
        <v>3</v>
      </c>
      <c r="D18" s="0" t="n">
        <f aca="false">$B$27</f>
        <v>7.57</v>
      </c>
      <c r="E18" s="0" t="n">
        <f aca="false">$B$37</f>
        <v>13.492</v>
      </c>
      <c r="F18" s="0" t="n">
        <f aca="false">$B$36</f>
        <v>1.648</v>
      </c>
      <c r="G18" s="0" t="n">
        <f aca="false">$B$28</f>
        <v>3.15</v>
      </c>
      <c r="H18" s="0" t="n">
        <f aca="false">$B$33</f>
        <v>10.29105</v>
      </c>
      <c r="I18" s="0" t="n">
        <f aca="false">$B$32</f>
        <v>0</v>
      </c>
    </row>
    <row r="19" customFormat="false" ht="12.8" hidden="false" customHeight="false" outlineLevel="0" collapsed="false">
      <c r="A19" s="3" t="n">
        <v>16</v>
      </c>
      <c r="B19" s="4" t="n">
        <v>7.3</v>
      </c>
      <c r="C19" s="4" t="n">
        <v>3</v>
      </c>
      <c r="D19" s="0" t="n">
        <f aca="false">$B$27</f>
        <v>7.57</v>
      </c>
      <c r="E19" s="0" t="n">
        <f aca="false">$B$37</f>
        <v>13.492</v>
      </c>
      <c r="F19" s="0" t="n">
        <f aca="false">$B$36</f>
        <v>1.648</v>
      </c>
      <c r="G19" s="0" t="n">
        <f aca="false">$B$28</f>
        <v>3.15</v>
      </c>
      <c r="H19" s="0" t="n">
        <f aca="false">$B$33</f>
        <v>10.29105</v>
      </c>
      <c r="I19" s="0" t="n">
        <f aca="false">$B$32</f>
        <v>0</v>
      </c>
    </row>
    <row r="20" customFormat="false" ht="12.8" hidden="false" customHeight="false" outlineLevel="0" collapsed="false">
      <c r="A20" s="3" t="n">
        <v>17</v>
      </c>
      <c r="B20" s="4" t="n">
        <v>5.3</v>
      </c>
      <c r="C20" s="4" t="n">
        <v>2</v>
      </c>
      <c r="D20" s="0" t="n">
        <f aca="false">$B$27</f>
        <v>7.57</v>
      </c>
      <c r="E20" s="0" t="n">
        <f aca="false">$B$37</f>
        <v>13.492</v>
      </c>
      <c r="F20" s="0" t="n">
        <f aca="false">$B$36</f>
        <v>1.648</v>
      </c>
      <c r="G20" s="0" t="n">
        <f aca="false">$B$28</f>
        <v>3.15</v>
      </c>
      <c r="H20" s="0" t="n">
        <f aca="false">$B$33</f>
        <v>10.29105</v>
      </c>
      <c r="I20" s="0" t="n">
        <f aca="false">$B$32</f>
        <v>0</v>
      </c>
    </row>
    <row r="21" customFormat="false" ht="12.8" hidden="false" customHeight="false" outlineLevel="0" collapsed="false">
      <c r="A21" s="3" t="n">
        <v>18</v>
      </c>
      <c r="B21" s="4" t="n">
        <v>7.6</v>
      </c>
      <c r="C21" s="4" t="n">
        <v>4</v>
      </c>
      <c r="D21" s="0" t="n">
        <f aca="false">$B$27</f>
        <v>7.57</v>
      </c>
      <c r="E21" s="0" t="n">
        <f aca="false">$B$37</f>
        <v>13.492</v>
      </c>
      <c r="F21" s="0" t="n">
        <f aca="false">$B$36</f>
        <v>1.648</v>
      </c>
      <c r="G21" s="0" t="n">
        <f aca="false">$B$28</f>
        <v>3.15</v>
      </c>
      <c r="H21" s="0" t="n">
        <f aca="false">$B$33</f>
        <v>10.29105</v>
      </c>
      <c r="I21" s="0" t="n">
        <f aca="false">$B$32</f>
        <v>0</v>
      </c>
    </row>
    <row r="22" customFormat="false" ht="12.8" hidden="false" customHeight="false" outlineLevel="0" collapsed="false">
      <c r="A22" s="3" t="n">
        <v>19</v>
      </c>
      <c r="B22" s="4" t="n">
        <v>8.1</v>
      </c>
      <c r="C22" s="4" t="n">
        <v>3</v>
      </c>
      <c r="D22" s="0" t="n">
        <f aca="false">$B$27</f>
        <v>7.57</v>
      </c>
      <c r="E22" s="0" t="n">
        <f aca="false">$B$37</f>
        <v>13.492</v>
      </c>
      <c r="F22" s="0" t="n">
        <f aca="false">$B$36</f>
        <v>1.648</v>
      </c>
      <c r="G22" s="0" t="n">
        <f aca="false">$B$28</f>
        <v>3.15</v>
      </c>
      <c r="H22" s="0" t="n">
        <f aca="false">$B$33</f>
        <v>10.29105</v>
      </c>
      <c r="I22" s="0" t="n">
        <f aca="false">$B$32</f>
        <v>0</v>
      </c>
    </row>
    <row r="23" customFormat="false" ht="12.8" hidden="false" customHeight="false" outlineLevel="0" collapsed="false">
      <c r="A23" s="3" t="n">
        <v>20</v>
      </c>
      <c r="B23" s="4" t="n">
        <v>8</v>
      </c>
      <c r="C23" s="4" t="n">
        <v>2</v>
      </c>
      <c r="D23" s="0" t="n">
        <f aca="false">$B$27</f>
        <v>7.57</v>
      </c>
      <c r="E23" s="0" t="n">
        <f aca="false">$B$37</f>
        <v>13.492</v>
      </c>
      <c r="F23" s="0" t="n">
        <f aca="false">$B$36</f>
        <v>1.648</v>
      </c>
      <c r="G23" s="0" t="n">
        <f aca="false">$B$28</f>
        <v>3.15</v>
      </c>
      <c r="H23" s="0" t="n">
        <f aca="false">$B$33</f>
        <v>10.29105</v>
      </c>
      <c r="I23" s="0" t="n">
        <f aca="false">$B$32</f>
        <v>0</v>
      </c>
    </row>
    <row r="25" customFormat="false" ht="12.8" hidden="false" customHeight="false" outlineLevel="0" collapsed="false">
      <c r="A25" s="0" t="s">
        <v>0</v>
      </c>
      <c r="B25" s="0" t="n">
        <v>2</v>
      </c>
    </row>
    <row r="27" customFormat="false" ht="12.8" hidden="false" customHeight="false" outlineLevel="0" collapsed="false">
      <c r="A27" s="0" t="s">
        <v>15</v>
      </c>
      <c r="B27" s="0" t="n">
        <f aca="false">AVERAGE(B4:B23)</f>
        <v>7.57</v>
      </c>
    </row>
    <row r="28" customFormat="false" ht="12.8" hidden="false" customHeight="false" outlineLevel="0" collapsed="false">
      <c r="A28" s="0" t="s">
        <v>14</v>
      </c>
      <c r="B28" s="0" t="n">
        <f aca="false">AVERAGE(C4:C23)</f>
        <v>3.15</v>
      </c>
    </row>
    <row r="31" customFormat="false" ht="12.8" hidden="false" customHeight="false" outlineLevel="0" collapsed="false">
      <c r="A31" s="0" t="s">
        <v>16</v>
      </c>
    </row>
    <row r="32" customFormat="false" ht="12.8" hidden="false" customHeight="false" outlineLevel="0" collapsed="false">
      <c r="A32" s="0" t="s">
        <v>17</v>
      </c>
      <c r="B32" s="0" t="n">
        <f aca="false">B28*0</f>
        <v>0</v>
      </c>
    </row>
    <row r="33" customFormat="false" ht="12.8" hidden="false" customHeight="false" outlineLevel="0" collapsed="false">
      <c r="A33" s="0" t="s">
        <v>18</v>
      </c>
      <c r="B33" s="0" t="n">
        <f aca="false">B28*3.267</f>
        <v>10.29105</v>
      </c>
    </row>
    <row r="35" customFormat="false" ht="12.8" hidden="false" customHeight="false" outlineLevel="0" collapsed="false">
      <c r="A35" s="0" t="s">
        <v>19</v>
      </c>
    </row>
    <row r="36" customFormat="false" ht="12.8" hidden="false" customHeight="false" outlineLevel="0" collapsed="false">
      <c r="A36" s="0" t="s">
        <v>20</v>
      </c>
      <c r="B36" s="0" t="n">
        <f aca="false">B27-1.88*B28</f>
        <v>1.648</v>
      </c>
    </row>
    <row r="37" customFormat="false" ht="12.8" hidden="false" customHeight="false" outlineLevel="0" collapsed="false">
      <c r="A37" s="0" t="s">
        <v>21</v>
      </c>
      <c r="B37" s="0" t="n">
        <f aca="false">B27+1.88*B28</f>
        <v>13.492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2019-03-25T02:41:39Z</dcterms:created>
  <dc:creator/>
  <dc:description/>
  <dc:language>en-US</dc:language>
  <cp:lastModifiedBy/>
  <dcterms:modified xsi:type="dcterms:W3CDTF">2019-03-25T04:17:14Z</dcterms:modified>
  <cp:revision>2</cp:revision>
  <dc:subject/>
  <dc:title/>
</cp:coreProperties>
</file>