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esktop\Spring 2019\Quality-Engineering\Assignment 7\"/>
    </mc:Choice>
  </mc:AlternateContent>
  <bookViews>
    <workbookView xWindow="0" yWindow="0" windowWidth="10215" windowHeight="7680" activeTab="3"/>
  </bookViews>
  <sheets>
    <sheet name="Problem 1" sheetId="1" r:id="rId1"/>
    <sheet name="Problem 2" sheetId="2" r:id="rId2"/>
    <sheet name="Problem 3" sheetId="3" r:id="rId3"/>
    <sheet name="Problem 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3" l="1"/>
  <c r="L2" i="3"/>
  <c r="D3" i="1"/>
  <c r="D4" i="1"/>
  <c r="D5" i="1"/>
  <c r="D6" i="1"/>
  <c r="D7" i="1"/>
  <c r="D8" i="1"/>
  <c r="D2" i="1"/>
  <c r="G11" i="3" l="1"/>
  <c r="I8" i="3" s="1"/>
  <c r="D3" i="3"/>
  <c r="D4" i="3"/>
  <c r="D5" i="3"/>
  <c r="D6" i="3"/>
  <c r="D9" i="3"/>
  <c r="D10" i="3"/>
  <c r="D11" i="3"/>
  <c r="D12" i="3"/>
  <c r="D2" i="3"/>
  <c r="F4" i="2"/>
  <c r="F5" i="2" s="1"/>
  <c r="F6" i="2" s="1"/>
  <c r="F7" i="2" s="1"/>
  <c r="F8" i="2" s="1"/>
  <c r="F9" i="2" s="1"/>
  <c r="F10" i="2" s="1"/>
  <c r="F3" i="2"/>
  <c r="F2" i="2"/>
  <c r="G2" i="2"/>
  <c r="E11" i="2"/>
  <c r="G4" i="2" s="1"/>
  <c r="E28" i="1"/>
  <c r="E29" i="1"/>
  <c r="E30" i="1"/>
  <c r="E31" i="1"/>
  <c r="E32" i="1" s="1"/>
  <c r="E27" i="1"/>
  <c r="E26" i="1"/>
  <c r="F27" i="1"/>
  <c r="F28" i="1"/>
  <c r="F29" i="1"/>
  <c r="F30" i="1"/>
  <c r="F31" i="1"/>
  <c r="F32" i="1"/>
  <c r="F26" i="1"/>
  <c r="D33" i="1"/>
  <c r="D30" i="1"/>
  <c r="D29" i="1"/>
  <c r="D32" i="1"/>
  <c r="D31" i="1"/>
  <c r="D27" i="1"/>
  <c r="D26" i="1"/>
  <c r="D28" i="1"/>
  <c r="C17" i="1"/>
  <c r="C18" i="1"/>
  <c r="C19" i="1"/>
  <c r="C20" i="1"/>
  <c r="C21" i="1" s="1"/>
  <c r="C16" i="1"/>
  <c r="C15" i="1"/>
  <c r="D16" i="1"/>
  <c r="D17" i="1"/>
  <c r="D18" i="1"/>
  <c r="D19" i="1"/>
  <c r="D20" i="1"/>
  <c r="D21" i="1"/>
  <c r="D15" i="1"/>
  <c r="B22" i="1"/>
  <c r="I3" i="3" l="1"/>
  <c r="I5" i="3"/>
  <c r="I9" i="3"/>
  <c r="I10" i="3"/>
  <c r="I2" i="3"/>
  <c r="H2" i="3" s="1"/>
  <c r="H3" i="3" s="1"/>
  <c r="I4" i="3"/>
  <c r="I6" i="3"/>
  <c r="I7" i="3"/>
  <c r="G5" i="2"/>
  <c r="G9" i="2"/>
  <c r="G3" i="2"/>
  <c r="G6" i="2"/>
  <c r="G10" i="2"/>
  <c r="G8" i="2"/>
  <c r="G7" i="2"/>
  <c r="H4" i="3" l="1"/>
  <c r="H5" i="3" s="1"/>
  <c r="H6" i="3" s="1"/>
  <c r="H7" i="3" s="1"/>
  <c r="H8" i="3" s="1"/>
  <c r="H9" i="3" s="1"/>
  <c r="H10" i="3" s="1"/>
</calcChain>
</file>

<file path=xl/sharedStrings.xml><?xml version="1.0" encoding="utf-8"?>
<sst xmlns="http://schemas.openxmlformats.org/spreadsheetml/2006/main" count="96" uniqueCount="38">
  <si>
    <t>Frequency</t>
  </si>
  <si>
    <t>Cost/Unit</t>
  </si>
  <si>
    <t>Blister</t>
  </si>
  <si>
    <t>Light Spray</t>
  </si>
  <si>
    <t>Drips</t>
  </si>
  <si>
    <t>Overspray</t>
  </si>
  <si>
    <t>Splatter</t>
  </si>
  <si>
    <t>Bad Paint</t>
  </si>
  <si>
    <t>Runs</t>
  </si>
  <si>
    <t>Other</t>
  </si>
  <si>
    <t>-</t>
  </si>
  <si>
    <t>Pareto Frequency:</t>
  </si>
  <si>
    <t>Type:</t>
  </si>
  <si>
    <t>Cumulative %</t>
  </si>
  <si>
    <t>%</t>
  </si>
  <si>
    <t>Total</t>
  </si>
  <si>
    <t>Pareto Cost:</t>
  </si>
  <si>
    <t>Cost</t>
  </si>
  <si>
    <t>Total:</t>
  </si>
  <si>
    <t>Finsh Flaws</t>
  </si>
  <si>
    <t>Scratches</t>
  </si>
  <si>
    <t>Dents</t>
  </si>
  <si>
    <t>Surface Finish Disfigurations</t>
  </si>
  <si>
    <t>Damage to Casing</t>
  </si>
  <si>
    <t>Operational Flaws</t>
  </si>
  <si>
    <t>Mounting Plate off Center</t>
  </si>
  <si>
    <t>Nonfunctional Electrical System</t>
  </si>
  <si>
    <t>Activation Switch Malfunction</t>
  </si>
  <si>
    <t>Motor Failure</t>
  </si>
  <si>
    <t>Wrong Color</t>
  </si>
  <si>
    <t>Number</t>
  </si>
  <si>
    <t>Collective</t>
  </si>
  <si>
    <t>Cost/Instance</t>
  </si>
  <si>
    <t>Condensed:</t>
  </si>
  <si>
    <t>Hysteresis</t>
  </si>
  <si>
    <t>Number of Units</t>
  </si>
  <si>
    <t>Finish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</si>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</sst>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</a:t>
            </a:r>
            <a:r>
              <a:rPr lang="en-US" baseline="0"/>
              <a:t> Frequency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1'!$B$14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1'!$A$15:$A$21</c:f>
              <c:strCache>
                <c:ptCount val="7"/>
                <c:pt idx="0">
                  <c:v>Light Spray</c:v>
                </c:pt>
                <c:pt idx="1">
                  <c:v>Runs</c:v>
                </c:pt>
                <c:pt idx="2">
                  <c:v>Drips</c:v>
                </c:pt>
                <c:pt idx="3">
                  <c:v>Blister</c:v>
                </c:pt>
                <c:pt idx="4">
                  <c:v>Splatter</c:v>
                </c:pt>
                <c:pt idx="5">
                  <c:v>Bad Paint</c:v>
                </c:pt>
                <c:pt idx="6">
                  <c:v>Overspray</c:v>
                </c:pt>
              </c:strCache>
            </c:strRef>
          </c:cat>
          <c:val>
            <c:numRef>
              <c:f>'Problem 1'!$B$15:$B$21</c:f>
              <c:numCache>
                <c:formatCode>General</c:formatCode>
                <c:ptCount val="7"/>
                <c:pt idx="0">
                  <c:v>582</c:v>
                </c:pt>
                <c:pt idx="1">
                  <c:v>434</c:v>
                </c:pt>
                <c:pt idx="2">
                  <c:v>227</c:v>
                </c:pt>
                <c:pt idx="3">
                  <c:v>212</c:v>
                </c:pt>
                <c:pt idx="4">
                  <c:v>141</c:v>
                </c:pt>
                <c:pt idx="5">
                  <c:v>126</c:v>
                </c:pt>
                <c:pt idx="6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6452008"/>
        <c:axId val="476456712"/>
      </c:barChart>
      <c:lineChart>
        <c:grouping val="standard"/>
        <c:varyColors val="0"/>
        <c:ser>
          <c:idx val="1"/>
          <c:order val="1"/>
          <c:tx>
            <c:strRef>
              <c:f>'Problem 1'!$C$14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1'!$A$15:$A$21</c:f>
              <c:strCache>
                <c:ptCount val="7"/>
                <c:pt idx="0">
                  <c:v>Light Spray</c:v>
                </c:pt>
                <c:pt idx="1">
                  <c:v>Runs</c:v>
                </c:pt>
                <c:pt idx="2">
                  <c:v>Drips</c:v>
                </c:pt>
                <c:pt idx="3">
                  <c:v>Blister</c:v>
                </c:pt>
                <c:pt idx="4">
                  <c:v>Splatter</c:v>
                </c:pt>
                <c:pt idx="5">
                  <c:v>Bad Paint</c:v>
                </c:pt>
                <c:pt idx="6">
                  <c:v>Overspray</c:v>
                </c:pt>
              </c:strCache>
            </c:strRef>
          </c:cat>
          <c:val>
            <c:numRef>
              <c:f>'Problem 1'!$C$15:$C$21</c:f>
              <c:numCache>
                <c:formatCode>0.00%</c:formatCode>
                <c:ptCount val="7"/>
                <c:pt idx="0">
                  <c:v>0.3178590933915893</c:v>
                </c:pt>
                <c:pt idx="1">
                  <c:v>0.55488803932277442</c:v>
                </c:pt>
                <c:pt idx="2">
                  <c:v>0.67886400873839425</c:v>
                </c:pt>
                <c:pt idx="3">
                  <c:v>0.79464773347897322</c:v>
                </c:pt>
                <c:pt idx="4">
                  <c:v>0.87165483342435823</c:v>
                </c:pt>
                <c:pt idx="5">
                  <c:v>0.94046968869470227</c:v>
                </c:pt>
                <c:pt idx="6">
                  <c:v>0.99999999999999989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886720"/>
        <c:axId val="470681264"/>
      </c:lineChart>
      <c:catAx>
        <c:axId val="47645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6712"/>
        <c:crosses val="autoZero"/>
        <c:auto val="1"/>
        <c:lblAlgn val="ctr"/>
        <c:lblOffset val="100"/>
        <c:noMultiLvlLbl val="0"/>
      </c:catAx>
      <c:valAx>
        <c:axId val="47645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2008"/>
        <c:crosses val="autoZero"/>
        <c:crossBetween val="between"/>
      </c:valAx>
      <c:valAx>
        <c:axId val="4706812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86720"/>
        <c:crosses val="max"/>
        <c:crossBetween val="between"/>
      </c:valAx>
      <c:catAx>
        <c:axId val="41088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6812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'Problem 1'!$D$25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1'!$A$26:$A$32</c:f>
              <c:strCache>
                <c:ptCount val="7"/>
                <c:pt idx="0">
                  <c:v>Runs</c:v>
                </c:pt>
                <c:pt idx="1">
                  <c:v>Bad Paint</c:v>
                </c:pt>
                <c:pt idx="2">
                  <c:v>Blister</c:v>
                </c:pt>
                <c:pt idx="3">
                  <c:v>Drips</c:v>
                </c:pt>
                <c:pt idx="4">
                  <c:v>Light Spray</c:v>
                </c:pt>
                <c:pt idx="5">
                  <c:v>Splatter</c:v>
                </c:pt>
                <c:pt idx="6">
                  <c:v>Overspray</c:v>
                </c:pt>
              </c:strCache>
            </c:strRef>
          </c:cat>
          <c:val>
            <c:numRef>
              <c:f>'Problem 1'!$D$26:$D$32</c:f>
              <c:numCache>
                <c:formatCode>General</c:formatCode>
                <c:ptCount val="7"/>
                <c:pt idx="0">
                  <c:v>651</c:v>
                </c:pt>
                <c:pt idx="1">
                  <c:v>378</c:v>
                </c:pt>
                <c:pt idx="2">
                  <c:v>106</c:v>
                </c:pt>
                <c:pt idx="3">
                  <c:v>90.800000000000011</c:v>
                </c:pt>
                <c:pt idx="4">
                  <c:v>58.2</c:v>
                </c:pt>
                <c:pt idx="5">
                  <c:v>49.349999999999994</c:v>
                </c:pt>
                <c:pt idx="6">
                  <c:v>27.25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0547640"/>
        <c:axId val="4805409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'Problem 1'!$B$25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'Problem 1'!$A$26:$A$32</c15:sqref>
                        </c15:formulaRef>
                      </c:ext>
                    </c:extLst>
                    <c:strCache>
                      <c:ptCount val="7"/>
                      <c:pt idx="0">
                        <c:v>Runs</c:v>
                      </c:pt>
                      <c:pt idx="1">
                        <c:v>Bad Paint</c:v>
                      </c:pt>
                      <c:pt idx="2">
                        <c:v>Blister</c:v>
                      </c:pt>
                      <c:pt idx="3">
                        <c:v>Drips</c:v>
                      </c:pt>
                      <c:pt idx="4">
                        <c:v>Light Spray</c:v>
                      </c:pt>
                      <c:pt idx="5">
                        <c:v>Splatter</c:v>
                      </c:pt>
                      <c:pt idx="6">
                        <c:v>Overspray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'Problem 1'!$B$26:$B$32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434</c:v>
                      </c:pt>
                      <c:pt idx="1">
                        <c:v>126</c:v>
                      </c:pt>
                      <c:pt idx="2">
                        <c:v>212</c:v>
                      </c:pt>
                      <c:pt idx="3">
                        <c:v>227</c:v>
                      </c:pt>
                      <c:pt idx="4">
                        <c:v>582</c:v>
                      </c:pt>
                      <c:pt idx="5">
                        <c:v>141</c:v>
                      </c:pt>
                      <c:pt idx="6">
                        <c:v>109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'Problem 1'!$C$25</c15:sqref>
                        </c15:formulaRef>
                      </c:ext>
                    </c:extLst>
                    <c:strCache>
                      <c:ptCount val="1"/>
                      <c:pt idx="0">
                        <c:v>Cost/Unit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'Problem 1'!$A$26:$A$32</c15:sqref>
                        </c15:formulaRef>
                      </c:ext>
                    </c:extLst>
                    <c:strCache>
                      <c:ptCount val="7"/>
                      <c:pt idx="0">
                        <c:v>Runs</c:v>
                      </c:pt>
                      <c:pt idx="1">
                        <c:v>Bad Paint</c:v>
                      </c:pt>
                      <c:pt idx="2">
                        <c:v>Blister</c:v>
                      </c:pt>
                      <c:pt idx="3">
                        <c:v>Drips</c:v>
                      </c:pt>
                      <c:pt idx="4">
                        <c:v>Light Spray</c:v>
                      </c:pt>
                      <c:pt idx="5">
                        <c:v>Splatter</c:v>
                      </c:pt>
                      <c:pt idx="6">
                        <c:v>Overspray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'Problem 1'!$C$26:$C$32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1.5</c:v>
                      </c:pt>
                      <c:pt idx="1">
                        <c:v>3</c:v>
                      </c:pt>
                      <c:pt idx="2">
                        <c:v>0.5</c:v>
                      </c:pt>
                      <c:pt idx="3">
                        <c:v>0.4</c:v>
                      </c:pt>
                      <c:pt idx="4">
                        <c:v>0.1</c:v>
                      </c:pt>
                      <c:pt idx="5">
                        <c:v>0.35</c:v>
                      </c:pt>
                      <c:pt idx="6">
                        <c:v>0.25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'Problem 1'!$F$25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'Problem 1'!$A$26:$A$32</c15:sqref>
                        </c15:formulaRef>
                      </c:ext>
                    </c:extLst>
                    <c:strCache>
                      <c:ptCount val="7"/>
                      <c:pt idx="0">
                        <c:v>Runs</c:v>
                      </c:pt>
                      <c:pt idx="1">
                        <c:v>Bad Paint</c:v>
                      </c:pt>
                      <c:pt idx="2">
                        <c:v>Blister</c:v>
                      </c:pt>
                      <c:pt idx="3">
                        <c:v>Drips</c:v>
                      </c:pt>
                      <c:pt idx="4">
                        <c:v>Light Spray</c:v>
                      </c:pt>
                      <c:pt idx="5">
                        <c:v>Splatter</c:v>
                      </c:pt>
                      <c:pt idx="6">
                        <c:v>Overspray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'Problem 1'!$F$26:$F$32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0.47846538291930035</c:v>
                      </c:pt>
                      <c:pt idx="1">
                        <c:v>0.27781860943701309</c:v>
                      </c:pt>
                      <c:pt idx="2">
                        <c:v>7.790680582096135E-2</c:v>
                      </c:pt>
                      <c:pt idx="3">
                        <c:v>6.6735263854181992E-2</c:v>
                      </c:pt>
                      <c:pt idx="4">
                        <c:v>4.2775246214905194E-2</c:v>
                      </c:pt>
                      <c:pt idx="5">
                        <c:v>3.6270762898721151E-2</c:v>
                      </c:pt>
                      <c:pt idx="6">
                        <c:v>2.002792885491695E-2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'Problem 1'!$E$25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5555555555555046E-3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3888888888888888E-2"/>
                  <c:y val="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3333333333333332E-3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8.3333333333333332E-3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5.5555555555556572E-3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1'!$A$26:$A$32</c:f>
              <c:strCache>
                <c:ptCount val="7"/>
                <c:pt idx="0">
                  <c:v>Runs</c:v>
                </c:pt>
                <c:pt idx="1">
                  <c:v>Bad Paint</c:v>
                </c:pt>
                <c:pt idx="2">
                  <c:v>Blister</c:v>
                </c:pt>
                <c:pt idx="3">
                  <c:v>Drips</c:v>
                </c:pt>
                <c:pt idx="4">
                  <c:v>Light Spray</c:v>
                </c:pt>
                <c:pt idx="5">
                  <c:v>Splatter</c:v>
                </c:pt>
                <c:pt idx="6">
                  <c:v>Overspray</c:v>
                </c:pt>
              </c:strCache>
            </c:strRef>
          </c:cat>
          <c:val>
            <c:numRef>
              <c:f>'Problem 1'!$E$26:$E$32</c:f>
              <c:numCache>
                <c:formatCode>0.00%</c:formatCode>
                <c:ptCount val="7"/>
                <c:pt idx="0">
                  <c:v>0.47846538291930035</c:v>
                </c:pt>
                <c:pt idx="1">
                  <c:v>0.75628399235631338</c:v>
                </c:pt>
                <c:pt idx="2">
                  <c:v>0.83419079817727471</c:v>
                </c:pt>
                <c:pt idx="3">
                  <c:v>0.90092606203145675</c:v>
                </c:pt>
                <c:pt idx="4">
                  <c:v>0.94370130824636189</c:v>
                </c:pt>
                <c:pt idx="5">
                  <c:v>0.979972071145083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462200"/>
        <c:axId val="476462592"/>
      </c:lineChart>
      <c:catAx>
        <c:axId val="48054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40976"/>
        <c:crosses val="autoZero"/>
        <c:auto val="1"/>
        <c:lblAlgn val="ctr"/>
        <c:lblOffset val="100"/>
        <c:noMultiLvlLbl val="0"/>
      </c:catAx>
      <c:valAx>
        <c:axId val="48054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47640"/>
        <c:crosses val="autoZero"/>
        <c:crossBetween val="between"/>
      </c:valAx>
      <c:valAx>
        <c:axId val="4764625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62200"/>
        <c:crosses val="max"/>
        <c:crossBetween val="between"/>
      </c:valAx>
      <c:catAx>
        <c:axId val="476462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64625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 Company</a:t>
            </a:r>
            <a:r>
              <a:rPr lang="en-US" baseline="0"/>
              <a:t> PT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2'!$E$1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'Problem 2'!$D$2:$D$10</c:f>
              <c:strCache>
                <c:ptCount val="9"/>
                <c:pt idx="0">
                  <c:v>Mounting Plate off Center</c:v>
                </c:pt>
                <c:pt idx="1">
                  <c:v>Scratches</c:v>
                </c:pt>
                <c:pt idx="2">
                  <c:v>Surface Finish Disfigurations</c:v>
                </c:pt>
                <c:pt idx="3">
                  <c:v>Motor Failure</c:v>
                </c:pt>
                <c:pt idx="4">
                  <c:v>Dents</c:v>
                </c:pt>
                <c:pt idx="5">
                  <c:v>Nonfunctional Electrical System</c:v>
                </c:pt>
                <c:pt idx="6">
                  <c:v>Damage to Casing</c:v>
                </c:pt>
                <c:pt idx="7">
                  <c:v>Wrong Color</c:v>
                </c:pt>
                <c:pt idx="8">
                  <c:v>Activation Switch Malfunction</c:v>
                </c:pt>
              </c:strCache>
            </c:strRef>
          </c:cat>
          <c:val>
            <c:numRef>
              <c:f>'Problem 2'!$E$2:$E$10</c:f>
              <c:numCache>
                <c:formatCode>General</c:formatCode>
                <c:ptCount val="9"/>
                <c:pt idx="0">
                  <c:v>11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6450048"/>
        <c:axId val="476455928"/>
      </c:barChart>
      <c:lineChart>
        <c:grouping val="standard"/>
        <c:varyColors val="0"/>
        <c:ser>
          <c:idx val="1"/>
          <c:order val="1"/>
          <c:tx>
            <c:strRef>
              <c:f>'Problem 2'!$F$1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8.3333333333333332E-3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4.1666666666666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7777777777777779E-3"/>
                  <c:y val="3.24074074074073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7777777777777779E-3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8.3333333333333332E-3"/>
                  <c:y val="4.6296296296296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1.3888888888888788E-2"/>
                  <c:y val="4.1666666666666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6.3888888888888884E-2"/>
                  <c:y val="-4.6296296296296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2'!$D$2:$D$10</c:f>
              <c:strCache>
                <c:ptCount val="9"/>
                <c:pt idx="0">
                  <c:v>Mounting Plate off Center</c:v>
                </c:pt>
                <c:pt idx="1">
                  <c:v>Scratches</c:v>
                </c:pt>
                <c:pt idx="2">
                  <c:v>Surface Finish Disfigurations</c:v>
                </c:pt>
                <c:pt idx="3">
                  <c:v>Motor Failure</c:v>
                </c:pt>
                <c:pt idx="4">
                  <c:v>Dents</c:v>
                </c:pt>
                <c:pt idx="5">
                  <c:v>Nonfunctional Electrical System</c:v>
                </c:pt>
                <c:pt idx="6">
                  <c:v>Damage to Casing</c:v>
                </c:pt>
                <c:pt idx="7">
                  <c:v>Wrong Color</c:v>
                </c:pt>
                <c:pt idx="8">
                  <c:v>Activation Switch Malfunction</c:v>
                </c:pt>
              </c:strCache>
            </c:strRef>
          </c:cat>
          <c:val>
            <c:numRef>
              <c:f>'Problem 2'!$F$2:$F$10</c:f>
              <c:numCache>
                <c:formatCode>0.00%</c:formatCode>
                <c:ptCount val="9"/>
                <c:pt idx="0">
                  <c:v>0.3235294117647059</c:v>
                </c:pt>
                <c:pt idx="1">
                  <c:v>0.55882352941176472</c:v>
                </c:pt>
                <c:pt idx="2">
                  <c:v>0.67647058823529416</c:v>
                </c:pt>
                <c:pt idx="3">
                  <c:v>0.79411764705882359</c:v>
                </c:pt>
                <c:pt idx="4">
                  <c:v>0.85294117647058831</c:v>
                </c:pt>
                <c:pt idx="5">
                  <c:v>0.91176470588235303</c:v>
                </c:pt>
                <c:pt idx="6">
                  <c:v>0.94117647058823539</c:v>
                </c:pt>
                <c:pt idx="7">
                  <c:v>0.97058823529411775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34944"/>
        <c:axId val="406441608"/>
      </c:lineChart>
      <c:catAx>
        <c:axId val="47645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5928"/>
        <c:crosses val="autoZero"/>
        <c:auto val="1"/>
        <c:lblAlgn val="ctr"/>
        <c:lblOffset val="100"/>
        <c:noMultiLvlLbl val="0"/>
      </c:catAx>
      <c:valAx>
        <c:axId val="4764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0048"/>
        <c:crosses val="autoZero"/>
        <c:crossBetween val="between"/>
      </c:valAx>
      <c:valAx>
        <c:axId val="4064416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34944"/>
        <c:crosses val="max"/>
        <c:crossBetween val="between"/>
      </c:valAx>
      <c:catAx>
        <c:axId val="40643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4416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 Cost Company</a:t>
            </a:r>
            <a:r>
              <a:rPr lang="en-US" baseline="0"/>
              <a:t> PT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79177602799649"/>
          <c:y val="0.17171296296296298"/>
          <c:w val="0.76665748031496062"/>
          <c:h val="0.404750291630212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'Problem 3'!$G$1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3'!$F$2:$F$10</c:f>
              <c:strCache>
                <c:ptCount val="9"/>
                <c:pt idx="0">
                  <c:v>Nonfunctional Electrical System</c:v>
                </c:pt>
                <c:pt idx="1">
                  <c:v>Damage to Casing</c:v>
                </c:pt>
                <c:pt idx="2">
                  <c:v>Surface Finish Disfigurations</c:v>
                </c:pt>
                <c:pt idx="3">
                  <c:v>Motor Failure</c:v>
                </c:pt>
                <c:pt idx="4">
                  <c:v>Scratches</c:v>
                </c:pt>
                <c:pt idx="5">
                  <c:v>Mounting Plate off Center</c:v>
                </c:pt>
                <c:pt idx="6">
                  <c:v>Dents</c:v>
                </c:pt>
                <c:pt idx="7">
                  <c:v>Activation Switch Malfunction</c:v>
                </c:pt>
                <c:pt idx="8">
                  <c:v>Wrong Color</c:v>
                </c:pt>
              </c:strCache>
            </c:strRef>
          </c:cat>
          <c:val>
            <c:numRef>
              <c:f>'Problem 3'!$G$2:$G$10</c:f>
              <c:numCache>
                <c:formatCode>General</c:formatCode>
                <c:ptCount val="9"/>
                <c:pt idx="0">
                  <c:v>10000</c:v>
                </c:pt>
                <c:pt idx="1">
                  <c:v>6500</c:v>
                </c:pt>
                <c:pt idx="2">
                  <c:v>3816</c:v>
                </c:pt>
                <c:pt idx="3">
                  <c:v>1680</c:v>
                </c:pt>
                <c:pt idx="4">
                  <c:v>1160</c:v>
                </c:pt>
                <c:pt idx="5">
                  <c:v>825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3923688"/>
        <c:axId val="483921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'Problem 3'!$I$1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'Problem 3'!$F$2:$F$10</c15:sqref>
                        </c15:formulaRef>
                      </c:ext>
                    </c:extLst>
                    <c:strCache>
                      <c:ptCount val="9"/>
                      <c:pt idx="0">
                        <c:v>Nonfunctional Electrical System</c:v>
                      </c:pt>
                      <c:pt idx="1">
                        <c:v>Damage to Casing</c:v>
                      </c:pt>
                      <c:pt idx="2">
                        <c:v>Surface Finish Disfigurations</c:v>
                      </c:pt>
                      <c:pt idx="3">
                        <c:v>Motor Failure</c:v>
                      </c:pt>
                      <c:pt idx="4">
                        <c:v>Scratches</c:v>
                      </c:pt>
                      <c:pt idx="5">
                        <c:v>Mounting Plate off Center</c:v>
                      </c:pt>
                      <c:pt idx="6">
                        <c:v>Dents</c:v>
                      </c:pt>
                      <c:pt idx="7">
                        <c:v>Activation Switch Malfunction</c:v>
                      </c:pt>
                      <c:pt idx="8">
                        <c:v>Wrong Color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'Problem 3'!$I$2:$I$10</c15:sqref>
                        </c15:formulaRef>
                      </c:ext>
                    </c:extLst>
                    <c:numCache>
                      <c:formatCode>0.00%</c:formatCode>
                      <c:ptCount val="9"/>
                      <c:pt idx="0">
                        <c:v>0.40191310638639927</c:v>
                      </c:pt>
                      <c:pt idx="1">
                        <c:v>0.26124351915115951</c:v>
                      </c:pt>
                      <c:pt idx="2">
                        <c:v>0.15337004139704996</c:v>
                      </c:pt>
                      <c:pt idx="3">
                        <c:v>6.7521401872915082E-2</c:v>
                      </c:pt>
                      <c:pt idx="4">
                        <c:v>4.6621920340822312E-2</c:v>
                      </c:pt>
                      <c:pt idx="5">
                        <c:v>3.3157831276877936E-2</c:v>
                      </c:pt>
                      <c:pt idx="6">
                        <c:v>1.6076524255455971E-2</c:v>
                      </c:pt>
                      <c:pt idx="7">
                        <c:v>1.2057393191591978E-2</c:v>
                      </c:pt>
                      <c:pt idx="8">
                        <c:v>8.0382621277279853E-3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'Problem 3'!$H$1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5.5555555555555558E-3"/>
                  <c:y val="4.6296296296296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5.5555555555555558E-3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9444444444444445E-2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9444444444444445E-2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1111111111111112E-2"/>
                  <c:y val="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1666666666666768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8888888888888994E-2"/>
                  <c:y val="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3'!$F$2:$F$10</c:f>
              <c:strCache>
                <c:ptCount val="9"/>
                <c:pt idx="0">
                  <c:v>Nonfunctional Electrical System</c:v>
                </c:pt>
                <c:pt idx="1">
                  <c:v>Damage to Casing</c:v>
                </c:pt>
                <c:pt idx="2">
                  <c:v>Surface Finish Disfigurations</c:v>
                </c:pt>
                <c:pt idx="3">
                  <c:v>Motor Failure</c:v>
                </c:pt>
                <c:pt idx="4">
                  <c:v>Scratches</c:v>
                </c:pt>
                <c:pt idx="5">
                  <c:v>Mounting Plate off Center</c:v>
                </c:pt>
                <c:pt idx="6">
                  <c:v>Dents</c:v>
                </c:pt>
                <c:pt idx="7">
                  <c:v>Activation Switch Malfunction</c:v>
                </c:pt>
                <c:pt idx="8">
                  <c:v>Wrong Color</c:v>
                </c:pt>
              </c:strCache>
            </c:strRef>
          </c:cat>
          <c:val>
            <c:numRef>
              <c:f>'Problem 3'!$H$2:$H$10</c:f>
              <c:numCache>
                <c:formatCode>0.00%</c:formatCode>
                <c:ptCount val="9"/>
                <c:pt idx="0">
                  <c:v>0.40191310638639927</c:v>
                </c:pt>
                <c:pt idx="1">
                  <c:v>0.66315662553755872</c:v>
                </c:pt>
                <c:pt idx="2">
                  <c:v>0.81652666693460874</c:v>
                </c:pt>
                <c:pt idx="3">
                  <c:v>0.88404806880752385</c:v>
                </c:pt>
                <c:pt idx="4">
                  <c:v>0.9306699891483462</c:v>
                </c:pt>
                <c:pt idx="5">
                  <c:v>0.96382782042522419</c:v>
                </c:pt>
                <c:pt idx="6">
                  <c:v>0.97990434468068011</c:v>
                </c:pt>
                <c:pt idx="7">
                  <c:v>0.99196173787227204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943056"/>
        <c:axId val="481940704"/>
      </c:lineChart>
      <c:catAx>
        <c:axId val="483923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21728"/>
        <c:crosses val="autoZero"/>
        <c:auto val="1"/>
        <c:lblAlgn val="ctr"/>
        <c:lblOffset val="100"/>
        <c:noMultiLvlLbl val="0"/>
      </c:catAx>
      <c:valAx>
        <c:axId val="4839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23688"/>
        <c:crosses val="autoZero"/>
        <c:crossBetween val="between"/>
      </c:valAx>
      <c:valAx>
        <c:axId val="4819407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43056"/>
        <c:crosses val="max"/>
        <c:crossBetween val="between"/>
      </c:valAx>
      <c:catAx>
        <c:axId val="481943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1940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Hysteresis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'Problem 6'!$B$1</c:f>
              <c:strCache>
                <c:ptCount val="1"/>
                <c:pt idx="0">
                  <c:v>Number of Units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'Problem 6'!$A$2:$A$26</c:f>
              <c:numCache>
                <c:formatCode>General</c:formatCode>
                <c:ptCount val="25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</c:numCache>
            </c:numRef>
          </c:cat>
          <c:val>
            <c:numRef>
              <c:f>'Problem 6'!$B$2:$B$26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8</c:v>
                </c:pt>
                <c:pt idx="3">
                  <c:v>16</c:v>
                </c:pt>
                <c:pt idx="4">
                  <c:v>33</c:v>
                </c:pt>
                <c:pt idx="5">
                  <c:v>56</c:v>
                </c:pt>
                <c:pt idx="6">
                  <c:v>64</c:v>
                </c:pt>
                <c:pt idx="7">
                  <c:v>79</c:v>
                </c:pt>
                <c:pt idx="8">
                  <c:v>90</c:v>
                </c:pt>
                <c:pt idx="9">
                  <c:v>77</c:v>
                </c:pt>
                <c:pt idx="10">
                  <c:v>78</c:v>
                </c:pt>
                <c:pt idx="11">
                  <c:v>58</c:v>
                </c:pt>
                <c:pt idx="12">
                  <c:v>54</c:v>
                </c:pt>
                <c:pt idx="13">
                  <c:v>50</c:v>
                </c:pt>
                <c:pt idx="14">
                  <c:v>32</c:v>
                </c:pt>
                <c:pt idx="15">
                  <c:v>26</c:v>
                </c:pt>
                <c:pt idx="16">
                  <c:v>11</c:v>
                </c:pt>
                <c:pt idx="17">
                  <c:v>7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25788664"/>
        <c:axId val="525791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'Problem 6'!$A$1</c15:sqref>
                        </c15:formulaRef>
                      </c:ext>
                    </c:extLst>
                    <c:strCache>
                      <c:ptCount val="1"/>
                      <c:pt idx="0">
                        <c:v>Hysteresis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'Problem 6'!$A$2:$A$26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  <c:pt idx="10">
                        <c:v>24</c:v>
                      </c:pt>
                      <c:pt idx="11">
                        <c:v>25</c:v>
                      </c:pt>
                      <c:pt idx="12">
                        <c:v>26</c:v>
                      </c:pt>
                      <c:pt idx="13">
                        <c:v>27</c:v>
                      </c:pt>
                      <c:pt idx="14">
                        <c:v>28</c:v>
                      </c:pt>
                      <c:pt idx="15">
                        <c:v>29</c:v>
                      </c:pt>
                      <c:pt idx="16">
                        <c:v>30</c:v>
                      </c:pt>
                      <c:pt idx="17">
                        <c:v>31</c:v>
                      </c:pt>
                      <c:pt idx="18">
                        <c:v>32</c:v>
                      </c:pt>
                      <c:pt idx="19">
                        <c:v>33</c:v>
                      </c:pt>
                      <c:pt idx="20">
                        <c:v>34</c:v>
                      </c:pt>
                      <c:pt idx="21">
                        <c:v>35</c:v>
                      </c:pt>
                      <c:pt idx="22">
                        <c:v>36</c:v>
                      </c:pt>
                      <c:pt idx="23">
                        <c:v>37</c:v>
                      </c:pt>
                      <c:pt idx="24">
                        <c:v>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'Problem 6'!$A$2:$A$26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  <c:pt idx="10">
                        <c:v>24</c:v>
                      </c:pt>
                      <c:pt idx="11">
                        <c:v>25</c:v>
                      </c:pt>
                      <c:pt idx="12">
                        <c:v>26</c:v>
                      </c:pt>
                      <c:pt idx="13">
                        <c:v>27</c:v>
                      </c:pt>
                      <c:pt idx="14">
                        <c:v>28</c:v>
                      </c:pt>
                      <c:pt idx="15">
                        <c:v>29</c:v>
                      </c:pt>
                      <c:pt idx="16">
                        <c:v>30</c:v>
                      </c:pt>
                      <c:pt idx="17">
                        <c:v>31</c:v>
                      </c:pt>
                      <c:pt idx="18">
                        <c:v>32</c:v>
                      </c:pt>
                      <c:pt idx="19">
                        <c:v>33</c:v>
                      </c:pt>
                      <c:pt idx="20">
                        <c:v>34</c:v>
                      </c:pt>
                      <c:pt idx="21">
                        <c:v>35</c:v>
                      </c:pt>
                      <c:pt idx="22">
                        <c:v>36</c:v>
                      </c:pt>
                      <c:pt idx="23">
                        <c:v>37</c:v>
                      </c:pt>
                      <c:pt idx="24">
                        <c:v>38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2578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91016"/>
        <c:crosses val="autoZero"/>
        <c:auto val="1"/>
        <c:lblAlgn val="ctr"/>
        <c:lblOffset val="100"/>
        <c:noMultiLvlLbl val="0"/>
      </c:catAx>
      <c:valAx>
        <c:axId val="52579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8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6</xdr:row>
      <xdr:rowOff>114300</xdr:rowOff>
    </xdr:from>
    <xdr:to>
      <xdr:col>12</xdr:col>
      <xdr:colOff>233362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22</xdr:row>
      <xdr:rowOff>4762</xdr:rowOff>
    </xdr:from>
    <xdr:to>
      <xdr:col>14</xdr:col>
      <xdr:colOff>457200</xdr:colOff>
      <xdr:row>36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0</xdr:row>
      <xdr:rowOff>52387</xdr:rowOff>
    </xdr:from>
    <xdr:to>
      <xdr:col>14</xdr:col>
      <xdr:colOff>600075</xdr:colOff>
      <xdr:row>14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366711</xdr:colOff>
      <xdr:row>12</xdr:row>
      <xdr:rowOff>57149</xdr:rowOff>
    </xdr:from>
    <xdr:to>
      <xdr:col>12</xdr:col>
      <xdr:colOff>390525</xdr:colOff>
      <xdr:row>32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187394</xdr:colOff>
      <xdr:row>1</xdr:row>
      <xdr:rowOff>143703</xdr:rowOff>
    </xdr:from>
    <xdr:to>
      <xdr:col>9</xdr:col>
      <xdr:colOff>492195</xdr:colOff>
      <xdr:row>16</xdr:row>
      <xdr:rowOff>29403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0.11258</cdr:x>
      <cdr:y>0.17031</cdr:y>
    </cdr:from>
    <cdr:to>
      <cdr:x>0.11507</cdr:x>
      <cdr:y>0.78491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 flipV="1">
          <a:off x="514002" y="467189"/>
          <a:ext cx="11356" cy="168596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0.50644</cdr:x>
      <cdr:y>0.172</cdr:y>
    </cdr:from>
    <cdr:to>
      <cdr:x>0.50745</cdr:x>
      <cdr:y>0.78515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2312136" y="471836"/>
          <a:ext cx="4647" cy="168197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workbookViewId="0">
      <selection activeCell="D2" sqref="D2:D8"/>
    </sheetView>
  </sheetViews>
  <sheetFormatPr defaultRowHeight="15" x14ac:dyDescent="0.25"/>
  <cols>
    <col min="1" max="1" width="15.7109375" customWidth="1"/>
    <col min="2" max="2" width="14.28515625" customWidth="1"/>
    <col min="3" max="3" width="15.140625" customWidth="1"/>
    <col min="5" max="5" width="15.42578125" customWidth="1"/>
  </cols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B2">
        <v>212</v>
      </c>
      <c r="C2">
        <v>0.5</v>
      </c>
      <c r="D2">
        <f>C2*B2</f>
        <v>106</v>
      </c>
    </row>
    <row r="3" spans="1:4" x14ac:dyDescent="0.25">
      <c r="A3" t="s">
        <v>3</v>
      </c>
      <c r="B3">
        <v>582</v>
      </c>
      <c r="C3">
        <v>0.1</v>
      </c>
      <c r="D3">
        <f t="shared" ref="D3:D8" si="0">C3*B3</f>
        <v>58.2</v>
      </c>
    </row>
    <row r="4" spans="1:4" x14ac:dyDescent="0.25">
      <c r="A4" t="s">
        <v>4</v>
      </c>
      <c r="B4">
        <v>227</v>
      </c>
      <c r="C4">
        <v>0.4</v>
      </c>
      <c r="D4">
        <f t="shared" si="0"/>
        <v>90.800000000000011</v>
      </c>
    </row>
    <row r="5" spans="1:4" x14ac:dyDescent="0.25">
      <c r="A5" t="s">
        <v>5</v>
      </c>
      <c r="B5">
        <v>109</v>
      </c>
      <c r="C5">
        <v>0.25</v>
      </c>
      <c r="D5">
        <f t="shared" si="0"/>
        <v>27.25</v>
      </c>
    </row>
    <row r="6" spans="1:4" x14ac:dyDescent="0.25">
      <c r="A6" t="s">
        <v>6</v>
      </c>
      <c r="B6">
        <v>141</v>
      </c>
      <c r="C6">
        <v>0.35</v>
      </c>
      <c r="D6">
        <f t="shared" si="0"/>
        <v>49.349999999999994</v>
      </c>
    </row>
    <row r="7" spans="1:4" x14ac:dyDescent="0.25">
      <c r="A7" t="s">
        <v>7</v>
      </c>
      <c r="B7">
        <v>126</v>
      </c>
      <c r="C7">
        <v>3</v>
      </c>
      <c r="D7">
        <f t="shared" si="0"/>
        <v>378</v>
      </c>
    </row>
    <row r="8" spans="1:4" x14ac:dyDescent="0.25">
      <c r="A8" t="s">
        <v>8</v>
      </c>
      <c r="B8">
        <v>434</v>
      </c>
      <c r="C8">
        <v>1.5</v>
      </c>
      <c r="D8">
        <f t="shared" si="0"/>
        <v>651</v>
      </c>
    </row>
    <row r="9" spans="1:4" x14ac:dyDescent="0.25">
      <c r="A9" t="s">
        <v>9</v>
      </c>
      <c r="B9">
        <v>50</v>
      </c>
      <c r="C9" t="s">
        <v>10</v>
      </c>
    </row>
    <row r="13" spans="1:4" x14ac:dyDescent="0.25">
      <c r="A13" t="s">
        <v>11</v>
      </c>
    </row>
    <row r="14" spans="1:4" x14ac:dyDescent="0.25">
      <c r="A14" t="s">
        <v>12</v>
      </c>
      <c r="B14" t="s">
        <v>0</v>
      </c>
      <c r="C14" t="s">
        <v>13</v>
      </c>
      <c r="D14" t="s">
        <v>14</v>
      </c>
    </row>
    <row r="15" spans="1:4" x14ac:dyDescent="0.25">
      <c r="A15" t="s">
        <v>3</v>
      </c>
      <c r="B15">
        <v>582</v>
      </c>
      <c r="C15" s="2">
        <f>D15</f>
        <v>0.3178590933915893</v>
      </c>
      <c r="D15" s="1">
        <f>B15/$B$22</f>
        <v>0.3178590933915893</v>
      </c>
    </row>
    <row r="16" spans="1:4" x14ac:dyDescent="0.25">
      <c r="A16" t="s">
        <v>8</v>
      </c>
      <c r="B16">
        <v>434</v>
      </c>
      <c r="C16" s="2">
        <f>C15+D16</f>
        <v>0.55488803932277442</v>
      </c>
      <c r="D16" s="1">
        <f t="shared" ref="D16:D22" si="1">B16/$B$22</f>
        <v>0.23702894593118515</v>
      </c>
    </row>
    <row r="17" spans="1:6" x14ac:dyDescent="0.25">
      <c r="A17" t="s">
        <v>4</v>
      </c>
      <c r="B17">
        <v>227</v>
      </c>
      <c r="C17" s="2">
        <f t="shared" ref="C17:C21" si="2">C16+D17</f>
        <v>0.67886400873839425</v>
      </c>
      <c r="D17" s="1">
        <f t="shared" si="1"/>
        <v>0.12397596941561988</v>
      </c>
    </row>
    <row r="18" spans="1:6" x14ac:dyDescent="0.25">
      <c r="A18" t="s">
        <v>2</v>
      </c>
      <c r="B18">
        <v>212</v>
      </c>
      <c r="C18" s="2">
        <f t="shared" si="2"/>
        <v>0.79464773347897322</v>
      </c>
      <c r="D18" s="1">
        <f t="shared" si="1"/>
        <v>0.11578372474057892</v>
      </c>
    </row>
    <row r="19" spans="1:6" x14ac:dyDescent="0.25">
      <c r="A19" t="s">
        <v>6</v>
      </c>
      <c r="B19">
        <v>141</v>
      </c>
      <c r="C19" s="2">
        <f t="shared" si="2"/>
        <v>0.87165483342435823</v>
      </c>
      <c r="D19" s="1">
        <f t="shared" si="1"/>
        <v>7.700709994538503E-2</v>
      </c>
    </row>
    <row r="20" spans="1:6" x14ac:dyDescent="0.25">
      <c r="A20" t="s">
        <v>7</v>
      </c>
      <c r="B20">
        <v>126</v>
      </c>
      <c r="C20" s="2">
        <f t="shared" si="2"/>
        <v>0.94046968869470227</v>
      </c>
      <c r="D20" s="1">
        <f t="shared" si="1"/>
        <v>6.8814855270344075E-2</v>
      </c>
    </row>
    <row r="21" spans="1:6" x14ac:dyDescent="0.25">
      <c r="A21" t="s">
        <v>5</v>
      </c>
      <c r="B21">
        <v>109</v>
      </c>
      <c r="C21" s="2">
        <f t="shared" si="2"/>
        <v>0.99999999999999989</v>
      </c>
      <c r="D21" s="1">
        <f t="shared" si="1"/>
        <v>5.9530311305297651E-2</v>
      </c>
    </row>
    <row r="22" spans="1:6" x14ac:dyDescent="0.25">
      <c r="A22" t="s">
        <v>15</v>
      </c>
      <c r="B22">
        <f>SUM(B15:B21)</f>
        <v>1831</v>
      </c>
      <c r="D22" s="2"/>
    </row>
    <row r="24" spans="1:6" x14ac:dyDescent="0.25">
      <c r="A24" t="s">
        <v>16</v>
      </c>
    </row>
    <row r="25" spans="1:6" x14ac:dyDescent="0.25">
      <c r="B25" t="s">
        <v>0</v>
      </c>
      <c r="C25" t="s">
        <v>1</v>
      </c>
      <c r="D25" t="s">
        <v>17</v>
      </c>
      <c r="E25" t="s">
        <v>13</v>
      </c>
      <c r="F25" t="s">
        <v>14</v>
      </c>
    </row>
    <row r="26" spans="1:6" x14ac:dyDescent="0.25">
      <c r="A26" t="s">
        <v>8</v>
      </c>
      <c r="B26">
        <v>434</v>
      </c>
      <c r="C26">
        <v>1.5</v>
      </c>
      <c r="D26">
        <f>B26*C26</f>
        <v>651</v>
      </c>
      <c r="E26" s="2">
        <f>F26</f>
        <v>0.47846538291930035</v>
      </c>
      <c r="F26" s="1">
        <f>D26/$D$33</f>
        <v>0.47846538291930035</v>
      </c>
    </row>
    <row r="27" spans="1:6" x14ac:dyDescent="0.25">
      <c r="A27" t="s">
        <v>7</v>
      </c>
      <c r="B27">
        <v>126</v>
      </c>
      <c r="C27">
        <v>3</v>
      </c>
      <c r="D27">
        <f>B27*C27</f>
        <v>378</v>
      </c>
      <c r="E27" s="2">
        <f>E26+F27</f>
        <v>0.75628399235631338</v>
      </c>
      <c r="F27" s="1">
        <f t="shared" ref="F27:F32" si="3">D27/$D$33</f>
        <v>0.27781860943701309</v>
      </c>
    </row>
    <row r="28" spans="1:6" x14ac:dyDescent="0.25">
      <c r="A28" t="s">
        <v>2</v>
      </c>
      <c r="B28">
        <v>212</v>
      </c>
      <c r="C28">
        <v>0.5</v>
      </c>
      <c r="D28">
        <f>B28*C28</f>
        <v>106</v>
      </c>
      <c r="E28" s="2">
        <f t="shared" ref="E28:E32" si="4">E27+F28</f>
        <v>0.83419079817727471</v>
      </c>
      <c r="F28" s="1">
        <f t="shared" si="3"/>
        <v>7.790680582096135E-2</v>
      </c>
    </row>
    <row r="29" spans="1:6" x14ac:dyDescent="0.25">
      <c r="A29" t="s">
        <v>4</v>
      </c>
      <c r="B29">
        <v>227</v>
      </c>
      <c r="C29">
        <v>0.4</v>
      </c>
      <c r="D29">
        <f>B29*C29</f>
        <v>90.800000000000011</v>
      </c>
      <c r="E29" s="2">
        <f t="shared" si="4"/>
        <v>0.90092606203145675</v>
      </c>
      <c r="F29" s="1">
        <f t="shared" si="3"/>
        <v>6.6735263854181992E-2</v>
      </c>
    </row>
    <row r="30" spans="1:6" x14ac:dyDescent="0.25">
      <c r="A30" t="s">
        <v>3</v>
      </c>
      <c r="B30">
        <v>582</v>
      </c>
      <c r="C30">
        <v>0.1</v>
      </c>
      <c r="D30">
        <f>B30*C30</f>
        <v>58.2</v>
      </c>
      <c r="E30" s="2">
        <f t="shared" si="4"/>
        <v>0.94370130824636189</v>
      </c>
      <c r="F30" s="1">
        <f t="shared" si="3"/>
        <v>4.2775246214905194E-2</v>
      </c>
    </row>
    <row r="31" spans="1:6" x14ac:dyDescent="0.25">
      <c r="A31" t="s">
        <v>6</v>
      </c>
      <c r="B31">
        <v>141</v>
      </c>
      <c r="C31">
        <v>0.35</v>
      </c>
      <c r="D31">
        <f>B31*C31</f>
        <v>49.349999999999994</v>
      </c>
      <c r="E31" s="2">
        <f t="shared" si="4"/>
        <v>0.979972071145083</v>
      </c>
      <c r="F31" s="1">
        <f t="shared" si="3"/>
        <v>3.6270762898721151E-2</v>
      </c>
    </row>
    <row r="32" spans="1:6" x14ac:dyDescent="0.25">
      <c r="A32" t="s">
        <v>5</v>
      </c>
      <c r="B32">
        <v>109</v>
      </c>
      <c r="C32">
        <v>0.25</v>
      </c>
      <c r="D32">
        <f>B32*C32</f>
        <v>27.25</v>
      </c>
      <c r="E32" s="2">
        <f t="shared" si="4"/>
        <v>1</v>
      </c>
      <c r="F32" s="1">
        <f t="shared" si="3"/>
        <v>2.002792885491695E-2</v>
      </c>
    </row>
    <row r="33" spans="1:4" x14ac:dyDescent="0.25">
      <c r="A33" t="s">
        <v>18</v>
      </c>
      <c r="D33">
        <f>SUM(D26:D32)</f>
        <v>1360.6</v>
      </c>
    </row>
  </sheetData>
  <sortState ref="A26:D32">
    <sortCondition descending="1" ref="D26:D32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6" sqref="F16"/>
    </sheetView>
  </sheetViews>
  <sheetFormatPr defaultRowHeight="15" x14ac:dyDescent="0.25"/>
  <cols>
    <col min="1" max="1" width="29" customWidth="1"/>
    <col min="4" max="4" width="29.85546875" customWidth="1"/>
  </cols>
  <sheetData>
    <row r="1" spans="1:7" x14ac:dyDescent="0.25">
      <c r="A1" s="3" t="s">
        <v>19</v>
      </c>
      <c r="B1" t="s">
        <v>30</v>
      </c>
      <c r="D1" t="s">
        <v>31</v>
      </c>
      <c r="E1" t="s">
        <v>30</v>
      </c>
      <c r="F1" t="s">
        <v>13</v>
      </c>
      <c r="G1" t="s">
        <v>14</v>
      </c>
    </row>
    <row r="2" spans="1:7" x14ac:dyDescent="0.25">
      <c r="A2" t="s">
        <v>20</v>
      </c>
      <c r="B2">
        <v>8</v>
      </c>
      <c r="D2" t="s">
        <v>25</v>
      </c>
      <c r="E2">
        <v>11</v>
      </c>
      <c r="F2" s="1">
        <f>G2</f>
        <v>0.3235294117647059</v>
      </c>
      <c r="G2" s="1">
        <f>E2/$E$11</f>
        <v>0.3235294117647059</v>
      </c>
    </row>
    <row r="3" spans="1:7" x14ac:dyDescent="0.25">
      <c r="A3" t="s">
        <v>21</v>
      </c>
      <c r="B3">
        <v>2</v>
      </c>
      <c r="D3" t="s">
        <v>20</v>
      </c>
      <c r="E3">
        <v>8</v>
      </c>
      <c r="F3" s="1">
        <f>F2+G3</f>
        <v>0.55882352941176472</v>
      </c>
      <c r="G3" s="1">
        <f>E3/$E$11</f>
        <v>0.23529411764705882</v>
      </c>
    </row>
    <row r="4" spans="1:7" x14ac:dyDescent="0.25">
      <c r="A4" t="s">
        <v>22</v>
      </c>
      <c r="B4">
        <v>4</v>
      </c>
      <c r="D4" t="s">
        <v>22</v>
      </c>
      <c r="E4">
        <v>4</v>
      </c>
      <c r="F4" s="1">
        <f t="shared" ref="F4:F10" si="0">F3+G4</f>
        <v>0.67647058823529416</v>
      </c>
      <c r="G4" s="1">
        <f>E4/$E$11</f>
        <v>0.11764705882352941</v>
      </c>
    </row>
    <row r="5" spans="1:7" x14ac:dyDescent="0.25">
      <c r="A5" t="s">
        <v>23</v>
      </c>
      <c r="B5">
        <v>1</v>
      </c>
      <c r="D5" t="s">
        <v>28</v>
      </c>
      <c r="E5">
        <v>4</v>
      </c>
      <c r="F5" s="1">
        <f t="shared" si="0"/>
        <v>0.79411764705882359</v>
      </c>
      <c r="G5" s="1">
        <f>E5/$E$11</f>
        <v>0.11764705882352941</v>
      </c>
    </row>
    <row r="6" spans="1:7" x14ac:dyDescent="0.25">
      <c r="A6" t="s">
        <v>29</v>
      </c>
      <c r="B6">
        <v>1</v>
      </c>
      <c r="D6" t="s">
        <v>21</v>
      </c>
      <c r="E6">
        <v>2</v>
      </c>
      <c r="F6" s="1">
        <f t="shared" si="0"/>
        <v>0.85294117647058831</v>
      </c>
      <c r="G6" s="1">
        <f>E6/$E$11</f>
        <v>5.8823529411764705E-2</v>
      </c>
    </row>
    <row r="7" spans="1:7" x14ac:dyDescent="0.25">
      <c r="D7" t="s">
        <v>26</v>
      </c>
      <c r="E7">
        <v>2</v>
      </c>
      <c r="F7" s="1">
        <f t="shared" si="0"/>
        <v>0.91176470588235303</v>
      </c>
      <c r="G7" s="1">
        <f>E7/$E$11</f>
        <v>5.8823529411764705E-2</v>
      </c>
    </row>
    <row r="8" spans="1:7" x14ac:dyDescent="0.25">
      <c r="A8" s="3" t="s">
        <v>24</v>
      </c>
      <c r="D8" t="s">
        <v>23</v>
      </c>
      <c r="E8">
        <v>1</v>
      </c>
      <c r="F8" s="1">
        <f t="shared" si="0"/>
        <v>0.94117647058823539</v>
      </c>
      <c r="G8" s="1">
        <f>E8/$E$11</f>
        <v>2.9411764705882353E-2</v>
      </c>
    </row>
    <row r="9" spans="1:7" x14ac:dyDescent="0.25">
      <c r="A9" t="s">
        <v>25</v>
      </c>
      <c r="B9">
        <v>11</v>
      </c>
      <c r="D9" t="s">
        <v>29</v>
      </c>
      <c r="E9">
        <v>1</v>
      </c>
      <c r="F9" s="1">
        <f t="shared" si="0"/>
        <v>0.97058823529411775</v>
      </c>
      <c r="G9" s="1">
        <f>E9/$E$11</f>
        <v>2.9411764705882353E-2</v>
      </c>
    </row>
    <row r="10" spans="1:7" x14ac:dyDescent="0.25">
      <c r="A10" t="s">
        <v>26</v>
      </c>
      <c r="B10">
        <v>2</v>
      </c>
      <c r="D10" t="s">
        <v>27</v>
      </c>
      <c r="E10">
        <v>1</v>
      </c>
      <c r="F10" s="1">
        <f t="shared" si="0"/>
        <v>1</v>
      </c>
      <c r="G10" s="1">
        <f>E10/$E$11</f>
        <v>2.9411764705882353E-2</v>
      </c>
    </row>
    <row r="11" spans="1:7" x14ac:dyDescent="0.25">
      <c r="A11" t="s">
        <v>27</v>
      </c>
      <c r="B11">
        <v>1</v>
      </c>
      <c r="D11" t="s">
        <v>15</v>
      </c>
      <c r="E11">
        <f>SUM(E2:E10)</f>
        <v>34</v>
      </c>
    </row>
    <row r="12" spans="1:7" x14ac:dyDescent="0.25">
      <c r="A12" t="s">
        <v>28</v>
      </c>
      <c r="B12">
        <v>4</v>
      </c>
    </row>
  </sheetData>
  <sortState ref="D2:G10">
    <sortCondition descending="1" ref="E2:E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3" sqref="M3"/>
    </sheetView>
  </sheetViews>
  <sheetFormatPr defaultRowHeight="15" x14ac:dyDescent="0.25"/>
  <cols>
    <col min="1" max="1" width="29.28515625" customWidth="1"/>
    <col min="6" max="6" width="29.28515625" customWidth="1"/>
    <col min="8" max="8" width="13.7109375" customWidth="1"/>
  </cols>
  <sheetData>
    <row r="1" spans="1:13" x14ac:dyDescent="0.25">
      <c r="A1" s="3" t="s">
        <v>19</v>
      </c>
      <c r="B1" t="s">
        <v>30</v>
      </c>
      <c r="C1" t="s">
        <v>32</v>
      </c>
      <c r="D1" t="s">
        <v>17</v>
      </c>
      <c r="F1" t="s">
        <v>33</v>
      </c>
      <c r="G1" t="s">
        <v>17</v>
      </c>
      <c r="H1" t="s">
        <v>13</v>
      </c>
      <c r="I1" t="s">
        <v>14</v>
      </c>
      <c r="L1" t="s">
        <v>36</v>
      </c>
      <c r="M1" t="s">
        <v>37</v>
      </c>
    </row>
    <row r="2" spans="1:13" x14ac:dyDescent="0.25">
      <c r="A2" t="s">
        <v>20</v>
      </c>
      <c r="B2">
        <v>8</v>
      </c>
      <c r="C2">
        <v>145</v>
      </c>
      <c r="D2">
        <f>C2*B2</f>
        <v>1160</v>
      </c>
      <c r="F2" t="s">
        <v>26</v>
      </c>
      <c r="G2">
        <v>10000</v>
      </c>
      <c r="H2" s="2">
        <f>I2</f>
        <v>0.40191310638639927</v>
      </c>
      <c r="I2" s="1">
        <f>G2/$G$11</f>
        <v>0.40191310638639927</v>
      </c>
      <c r="L2" s="2">
        <f>SUM(I6,I8,I4,I3,I10)</f>
        <v>0.48535026727221575</v>
      </c>
      <c r="M2" s="2">
        <f>SUM(I2,I7,I9,I5)</f>
        <v>0.51464973272778425</v>
      </c>
    </row>
    <row r="3" spans="1:13" x14ac:dyDescent="0.25">
      <c r="A3" t="s">
        <v>21</v>
      </c>
      <c r="B3">
        <v>2</v>
      </c>
      <c r="C3">
        <v>200</v>
      </c>
      <c r="D3">
        <f t="shared" ref="D3:D12" si="0">C3*B3</f>
        <v>400</v>
      </c>
      <c r="F3" t="s">
        <v>23</v>
      </c>
      <c r="G3">
        <v>6500</v>
      </c>
      <c r="H3" s="2">
        <f>H2+I3</f>
        <v>0.66315662553755872</v>
      </c>
      <c r="I3" s="1">
        <f>G3/$G$11</f>
        <v>0.26124351915115951</v>
      </c>
    </row>
    <row r="4" spans="1:13" x14ac:dyDescent="0.25">
      <c r="A4" t="s">
        <v>22</v>
      </c>
      <c r="B4">
        <v>4</v>
      </c>
      <c r="C4">
        <v>954</v>
      </c>
      <c r="D4">
        <f t="shared" si="0"/>
        <v>3816</v>
      </c>
      <c r="F4" t="s">
        <v>22</v>
      </c>
      <c r="G4">
        <v>3816</v>
      </c>
      <c r="H4" s="2">
        <f t="shared" ref="H4:H10" si="1">H3+I4</f>
        <v>0.81652666693460874</v>
      </c>
      <c r="I4" s="1">
        <f>G4/$G$11</f>
        <v>0.15337004139704996</v>
      </c>
    </row>
    <row r="5" spans="1:13" x14ac:dyDescent="0.25">
      <c r="A5" t="s">
        <v>23</v>
      </c>
      <c r="B5">
        <v>1</v>
      </c>
      <c r="C5">
        <v>6500</v>
      </c>
      <c r="D5">
        <f t="shared" si="0"/>
        <v>6500</v>
      </c>
      <c r="F5" t="s">
        <v>28</v>
      </c>
      <c r="G5">
        <v>1680</v>
      </c>
      <c r="H5" s="2">
        <f t="shared" si="1"/>
        <v>0.88404806880752385</v>
      </c>
      <c r="I5" s="1">
        <f>G5/$G$11</f>
        <v>6.7521401872915082E-2</v>
      </c>
    </row>
    <row r="6" spans="1:13" x14ac:dyDescent="0.25">
      <c r="A6" t="s">
        <v>29</v>
      </c>
      <c r="B6">
        <v>1</v>
      </c>
      <c r="C6">
        <v>200</v>
      </c>
      <c r="D6">
        <f t="shared" si="0"/>
        <v>200</v>
      </c>
      <c r="F6" t="s">
        <v>20</v>
      </c>
      <c r="G6">
        <v>1160</v>
      </c>
      <c r="H6" s="2">
        <f t="shared" si="1"/>
        <v>0.9306699891483462</v>
      </c>
      <c r="I6" s="1">
        <f>G6/$G$11</f>
        <v>4.6621920340822312E-2</v>
      </c>
    </row>
    <row r="7" spans="1:13" x14ac:dyDescent="0.25">
      <c r="F7" t="s">
        <v>25</v>
      </c>
      <c r="G7">
        <v>825</v>
      </c>
      <c r="H7" s="2">
        <f t="shared" si="1"/>
        <v>0.96382782042522419</v>
      </c>
      <c r="I7" s="1">
        <f>G7/$G$11</f>
        <v>3.3157831276877936E-2</v>
      </c>
    </row>
    <row r="8" spans="1:13" x14ac:dyDescent="0.25">
      <c r="A8" s="3" t="s">
        <v>24</v>
      </c>
      <c r="F8" t="s">
        <v>21</v>
      </c>
      <c r="G8">
        <v>400</v>
      </c>
      <c r="H8" s="2">
        <f t="shared" si="1"/>
        <v>0.97990434468068011</v>
      </c>
      <c r="I8" s="1">
        <f>G8/$G$11</f>
        <v>1.6076524255455971E-2</v>
      </c>
    </row>
    <row r="9" spans="1:13" x14ac:dyDescent="0.25">
      <c r="A9" t="s">
        <v>25</v>
      </c>
      <c r="B9">
        <v>11</v>
      </c>
      <c r="C9">
        <v>75</v>
      </c>
      <c r="D9">
        <f t="shared" si="0"/>
        <v>825</v>
      </c>
      <c r="F9" t="s">
        <v>27</v>
      </c>
      <c r="G9">
        <v>300</v>
      </c>
      <c r="H9" s="2">
        <f t="shared" si="1"/>
        <v>0.99196173787227204</v>
      </c>
      <c r="I9" s="1">
        <f>G9/$G$11</f>
        <v>1.2057393191591978E-2</v>
      </c>
    </row>
    <row r="10" spans="1:13" x14ac:dyDescent="0.25">
      <c r="A10" t="s">
        <v>26</v>
      </c>
      <c r="B10">
        <v>2</v>
      </c>
      <c r="C10">
        <v>5000</v>
      </c>
      <c r="D10">
        <f t="shared" si="0"/>
        <v>10000</v>
      </c>
      <c r="F10" t="s">
        <v>29</v>
      </c>
      <c r="G10">
        <v>200</v>
      </c>
      <c r="H10" s="2">
        <f t="shared" si="1"/>
        <v>1</v>
      </c>
      <c r="I10" s="1">
        <f>G10/$G$11</f>
        <v>8.0382621277279853E-3</v>
      </c>
    </row>
    <row r="11" spans="1:13" x14ac:dyDescent="0.25">
      <c r="A11" t="s">
        <v>27</v>
      </c>
      <c r="B11">
        <v>1</v>
      </c>
      <c r="C11">
        <v>300</v>
      </c>
      <c r="D11">
        <f t="shared" si="0"/>
        <v>300</v>
      </c>
      <c r="F11" t="s">
        <v>18</v>
      </c>
      <c r="G11">
        <f>SUM(G2:G10)</f>
        <v>24881</v>
      </c>
    </row>
    <row r="12" spans="1:13" x14ac:dyDescent="0.25">
      <c r="A12" t="s">
        <v>28</v>
      </c>
      <c r="B12">
        <v>4</v>
      </c>
      <c r="C12">
        <v>420</v>
      </c>
      <c r="D12">
        <f t="shared" si="0"/>
        <v>1680</v>
      </c>
    </row>
  </sheetData>
  <sortState ref="F1:J10">
    <sortCondition descending="1" ref="G1:G1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15" zoomScaleNormal="115" workbookViewId="0">
      <selection activeCell="B27" sqref="B27"/>
    </sheetView>
  </sheetViews>
  <sheetFormatPr defaultRowHeight="15" x14ac:dyDescent="0.25"/>
  <sheetData>
    <row r="1" spans="1:6" ht="15.75" thickBot="1" x14ac:dyDescent="0.3">
      <c r="A1" t="s">
        <v>34</v>
      </c>
      <c r="B1" t="s">
        <v>35</v>
      </c>
    </row>
    <row r="2" spans="1:6" x14ac:dyDescent="0.25">
      <c r="A2">
        <v>14</v>
      </c>
      <c r="B2">
        <v>1</v>
      </c>
      <c r="E2" s="7"/>
      <c r="F2" s="7"/>
    </row>
    <row r="3" spans="1:6" x14ac:dyDescent="0.25">
      <c r="A3">
        <v>15</v>
      </c>
      <c r="B3">
        <v>0</v>
      </c>
      <c r="E3" s="4"/>
      <c r="F3" s="5"/>
    </row>
    <row r="4" spans="1:6" x14ac:dyDescent="0.25">
      <c r="A4">
        <v>16</v>
      </c>
      <c r="B4">
        <v>8</v>
      </c>
      <c r="E4" s="4"/>
      <c r="F4" s="5"/>
    </row>
    <row r="5" spans="1:6" x14ac:dyDescent="0.25">
      <c r="A5">
        <v>17</v>
      </c>
      <c r="B5">
        <v>16</v>
      </c>
      <c r="E5" s="4"/>
      <c r="F5" s="5"/>
    </row>
    <row r="6" spans="1:6" x14ac:dyDescent="0.25">
      <c r="A6">
        <v>18</v>
      </c>
      <c r="B6">
        <v>33</v>
      </c>
      <c r="E6" s="4"/>
      <c r="F6" s="5"/>
    </row>
    <row r="7" spans="1:6" x14ac:dyDescent="0.25">
      <c r="A7">
        <v>19</v>
      </c>
      <c r="B7">
        <v>56</v>
      </c>
      <c r="E7" s="4"/>
      <c r="F7" s="5"/>
    </row>
    <row r="8" spans="1:6" x14ac:dyDescent="0.25">
      <c r="A8">
        <v>20</v>
      </c>
      <c r="B8">
        <v>64</v>
      </c>
      <c r="E8" s="4"/>
      <c r="F8" s="5"/>
    </row>
    <row r="9" spans="1:6" x14ac:dyDescent="0.25">
      <c r="A9">
        <v>21</v>
      </c>
      <c r="B9">
        <v>79</v>
      </c>
      <c r="E9" s="4"/>
      <c r="F9" s="5"/>
    </row>
    <row r="10" spans="1:6" x14ac:dyDescent="0.25">
      <c r="A10">
        <v>22</v>
      </c>
      <c r="B10">
        <v>90</v>
      </c>
      <c r="E10" s="4"/>
      <c r="F10" s="5"/>
    </row>
    <row r="11" spans="1:6" x14ac:dyDescent="0.25">
      <c r="A11">
        <v>23</v>
      </c>
      <c r="B11">
        <v>77</v>
      </c>
      <c r="E11" s="4"/>
      <c r="F11" s="5"/>
    </row>
    <row r="12" spans="1:6" x14ac:dyDescent="0.25">
      <c r="A12">
        <v>24</v>
      </c>
      <c r="B12">
        <v>78</v>
      </c>
      <c r="E12" s="4"/>
      <c r="F12" s="5"/>
    </row>
    <row r="13" spans="1:6" x14ac:dyDescent="0.25">
      <c r="A13">
        <v>25</v>
      </c>
      <c r="B13">
        <v>58</v>
      </c>
      <c r="E13" s="4"/>
      <c r="F13" s="5"/>
    </row>
    <row r="14" spans="1:6" x14ac:dyDescent="0.25">
      <c r="A14">
        <v>26</v>
      </c>
      <c r="B14">
        <v>54</v>
      </c>
      <c r="E14" s="4"/>
      <c r="F14" s="5"/>
    </row>
    <row r="15" spans="1:6" x14ac:dyDescent="0.25">
      <c r="A15">
        <v>27</v>
      </c>
      <c r="B15">
        <v>50</v>
      </c>
      <c r="E15" s="4"/>
      <c r="F15" s="5"/>
    </row>
    <row r="16" spans="1:6" x14ac:dyDescent="0.25">
      <c r="A16">
        <v>28</v>
      </c>
      <c r="B16">
        <v>32</v>
      </c>
      <c r="E16" s="4"/>
      <c r="F16" s="5"/>
    </row>
    <row r="17" spans="1:6" x14ac:dyDescent="0.25">
      <c r="A17">
        <v>29</v>
      </c>
      <c r="B17">
        <v>26</v>
      </c>
      <c r="E17" s="4"/>
      <c r="F17" s="5"/>
    </row>
    <row r="18" spans="1:6" x14ac:dyDescent="0.25">
      <c r="A18">
        <v>30</v>
      </c>
      <c r="B18">
        <v>11</v>
      </c>
      <c r="E18" s="4"/>
      <c r="F18" s="5"/>
    </row>
    <row r="19" spans="1:6" x14ac:dyDescent="0.25">
      <c r="A19">
        <v>31</v>
      </c>
      <c r="B19">
        <v>7</v>
      </c>
      <c r="E19" s="4"/>
      <c r="F19" s="5"/>
    </row>
    <row r="20" spans="1:6" x14ac:dyDescent="0.25">
      <c r="A20">
        <v>32</v>
      </c>
      <c r="B20">
        <v>1</v>
      </c>
      <c r="E20" s="4"/>
      <c r="F20" s="5"/>
    </row>
    <row r="21" spans="1:6" x14ac:dyDescent="0.25">
      <c r="A21">
        <v>33</v>
      </c>
      <c r="B21">
        <v>3</v>
      </c>
      <c r="E21" s="4"/>
      <c r="F21" s="5"/>
    </row>
    <row r="22" spans="1:6" x14ac:dyDescent="0.25">
      <c r="A22">
        <v>34</v>
      </c>
      <c r="B22">
        <v>1</v>
      </c>
      <c r="E22" s="4"/>
      <c r="F22" s="5"/>
    </row>
    <row r="23" spans="1:6" x14ac:dyDescent="0.25">
      <c r="A23">
        <v>35</v>
      </c>
      <c r="B23">
        <v>0</v>
      </c>
      <c r="E23" s="4"/>
      <c r="F23" s="5"/>
    </row>
    <row r="24" spans="1:6" x14ac:dyDescent="0.25">
      <c r="A24">
        <v>36</v>
      </c>
      <c r="B24">
        <v>1</v>
      </c>
      <c r="E24" s="4"/>
      <c r="F24" s="5"/>
    </row>
    <row r="25" spans="1:6" x14ac:dyDescent="0.25">
      <c r="A25">
        <v>37</v>
      </c>
      <c r="B25">
        <v>3</v>
      </c>
      <c r="E25" s="4"/>
      <c r="F25" s="5"/>
    </row>
    <row r="26" spans="1:6" x14ac:dyDescent="0.25">
      <c r="A26">
        <v>38</v>
      </c>
      <c r="B26">
        <v>1</v>
      </c>
      <c r="E26" s="4"/>
      <c r="F26" s="5"/>
    </row>
    <row r="27" spans="1:6" x14ac:dyDescent="0.25">
      <c r="E27" s="4"/>
      <c r="F27" s="5"/>
    </row>
    <row r="28" spans="1:6" ht="15.75" thickBot="1" x14ac:dyDescent="0.3">
      <c r="E28" s="6"/>
      <c r="F28" s="6"/>
    </row>
  </sheetData>
  <sortState ref="E3:E27">
    <sortCondition ref="E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Hood</dc:creator>
  <cp:lastModifiedBy>Justin Hood</cp:lastModifiedBy>
  <dcterms:created xsi:type="dcterms:W3CDTF">2019-03-18T16:53:56Z</dcterms:created>
  <dcterms:modified xsi:type="dcterms:W3CDTF">2019-03-18T21:05:51Z</dcterms:modified>
</cp:coreProperties>
</file>