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hossain\Desktop\"/>
    </mc:Choice>
  </mc:AlternateContent>
  <xr:revisionPtr revIDLastSave="0" documentId="8_{AE2264D5-34A9-4A83-9056-E415E8616516}" xr6:coauthVersionLast="40" xr6:coauthVersionMax="40" xr10:uidLastSave="{00000000-0000-0000-0000-000000000000}"/>
  <bookViews>
    <workbookView xWindow="0" yWindow="0" windowWidth="20460" windowHeight="7650" xr2:uid="{00000000-000D-0000-FFFF-FFFF00000000}"/>
  </bookViews>
  <sheets>
    <sheet name="Sheet1" sheetId="1" r:id="rId1"/>
  </sheets>
  <definedNames>
    <definedName name="solver_adj" localSheetId="0" hidden="1">Sheet1!$E$24:$E$26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Sheet1!$E$24:$E$26</definedName>
    <definedName name="solver_lhs2" localSheetId="0" hidden="1">Sheet1!$E$24:$E$26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Sheet1!$E$27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1" l="1"/>
  <c r="I28" i="1"/>
  <c r="I29" i="1"/>
  <c r="I26" i="1"/>
  <c r="G8" i="1" l="1"/>
  <c r="N8" i="1" s="1"/>
  <c r="G9" i="1"/>
  <c r="N9" i="1" s="1"/>
  <c r="G10" i="1"/>
  <c r="N10" i="1" s="1"/>
  <c r="G11" i="1"/>
  <c r="N11" i="1" s="1"/>
  <c r="G12" i="1"/>
  <c r="N12" i="1" s="1"/>
  <c r="G13" i="1"/>
  <c r="N13" i="1" s="1"/>
  <c r="G14" i="1"/>
  <c r="N14" i="1" s="1"/>
  <c r="G15" i="1"/>
  <c r="N15" i="1" s="1"/>
  <c r="G16" i="1"/>
  <c r="N16" i="1" s="1"/>
  <c r="G17" i="1"/>
  <c r="N17" i="1" s="1"/>
  <c r="G18" i="1"/>
  <c r="N18" i="1" s="1"/>
  <c r="G19" i="1"/>
  <c r="N19" i="1" s="1"/>
  <c r="G20" i="1"/>
  <c r="N20" i="1" s="1"/>
  <c r="G21" i="1"/>
  <c r="N21" i="1" s="1"/>
  <c r="G22" i="1"/>
  <c r="N22" i="1" s="1"/>
  <c r="G7" i="1"/>
  <c r="N7" i="1" s="1"/>
  <c r="H16" i="1" l="1"/>
  <c r="H8" i="1"/>
  <c r="H7" i="1"/>
  <c r="H15" i="1"/>
  <c r="H21" i="1"/>
  <c r="H20" i="1"/>
  <c r="H12" i="1"/>
  <c r="H19" i="1"/>
  <c r="H11" i="1"/>
  <c r="H22" i="1"/>
  <c r="H14" i="1"/>
  <c r="H13" i="1"/>
  <c r="H18" i="1"/>
  <c r="H10" i="1"/>
  <c r="I6" i="1" s="1"/>
  <c r="H17" i="1"/>
  <c r="H9" i="1"/>
  <c r="I5" i="1" l="1"/>
  <c r="I3" i="1"/>
  <c r="I4" i="1"/>
  <c r="J6" i="1"/>
  <c r="K7" i="1" s="1"/>
  <c r="L7" i="1" s="1"/>
  <c r="M7" i="1" s="1"/>
  <c r="F7" i="1"/>
  <c r="I7" i="1"/>
  <c r="E7" i="1"/>
  <c r="I8" i="1" s="1"/>
  <c r="F8" i="1" l="1"/>
  <c r="E8" i="1"/>
  <c r="J7" i="1"/>
  <c r="K8" i="1" s="1"/>
  <c r="L8" i="1" s="1"/>
  <c r="M8" i="1" s="1"/>
  <c r="E9" i="1" l="1"/>
  <c r="J8" i="1"/>
  <c r="K9" i="1" s="1"/>
  <c r="L9" i="1" s="1"/>
  <c r="M9" i="1" s="1"/>
  <c r="I9" i="1"/>
  <c r="F9" i="1"/>
  <c r="F10" i="1" l="1"/>
  <c r="E10" i="1"/>
  <c r="J9" i="1"/>
  <c r="K10" i="1" s="1"/>
  <c r="L10" i="1" s="1"/>
  <c r="M10" i="1" s="1"/>
  <c r="I10" i="1"/>
  <c r="E11" i="1" l="1"/>
  <c r="I11" i="1"/>
  <c r="J10" i="1"/>
  <c r="K11" i="1" s="1"/>
  <c r="L11" i="1" s="1"/>
  <c r="M11" i="1" s="1"/>
  <c r="F11" i="1"/>
  <c r="F12" i="1" l="1"/>
  <c r="J11" i="1"/>
  <c r="K12" i="1" s="1"/>
  <c r="L12" i="1" s="1"/>
  <c r="M12" i="1" s="1"/>
  <c r="I12" i="1"/>
  <c r="E12" i="1"/>
  <c r="J12" i="1" l="1"/>
  <c r="K13" i="1" s="1"/>
  <c r="L13" i="1" s="1"/>
  <c r="M13" i="1" s="1"/>
  <c r="E13" i="1"/>
  <c r="I13" i="1"/>
  <c r="F13" i="1"/>
  <c r="J13" i="1" l="1"/>
  <c r="K14" i="1" s="1"/>
  <c r="L14" i="1" s="1"/>
  <c r="M14" i="1" s="1"/>
  <c r="E14" i="1"/>
  <c r="I14" i="1"/>
  <c r="F14" i="1"/>
  <c r="F15" i="1" l="1"/>
  <c r="J14" i="1"/>
  <c r="K15" i="1" s="1"/>
  <c r="L15" i="1" s="1"/>
  <c r="M15" i="1" s="1"/>
  <c r="I15" i="1"/>
  <c r="E15" i="1"/>
  <c r="E16" i="1" l="1"/>
  <c r="J15" i="1"/>
  <c r="K16" i="1" s="1"/>
  <c r="L16" i="1" s="1"/>
  <c r="M16" i="1" s="1"/>
  <c r="I16" i="1"/>
  <c r="F16" i="1"/>
  <c r="F17" i="1" l="1"/>
  <c r="J16" i="1"/>
  <c r="K17" i="1" s="1"/>
  <c r="L17" i="1" s="1"/>
  <c r="M17" i="1" s="1"/>
  <c r="E17" i="1"/>
  <c r="I17" i="1"/>
  <c r="J17" i="1" l="1"/>
  <c r="K18" i="1" s="1"/>
  <c r="L18" i="1" s="1"/>
  <c r="M18" i="1" s="1"/>
  <c r="I18" i="1"/>
  <c r="E18" i="1"/>
  <c r="F18" i="1"/>
  <c r="F19" i="1" l="1"/>
  <c r="E19" i="1"/>
  <c r="I19" i="1"/>
  <c r="J18" i="1"/>
  <c r="K19" i="1" s="1"/>
  <c r="L19" i="1" s="1"/>
  <c r="M19" i="1" s="1"/>
  <c r="F20" i="1" l="1"/>
  <c r="I20" i="1"/>
  <c r="E20" i="1"/>
  <c r="J19" i="1"/>
  <c r="K20" i="1" s="1"/>
  <c r="L20" i="1" s="1"/>
  <c r="M20" i="1" s="1"/>
  <c r="F21" i="1" l="1"/>
  <c r="I21" i="1"/>
  <c r="J20" i="1"/>
  <c r="K21" i="1" s="1"/>
  <c r="L21" i="1" s="1"/>
  <c r="M21" i="1" s="1"/>
  <c r="E21" i="1"/>
  <c r="J21" i="1" l="1"/>
  <c r="K22" i="1" s="1"/>
  <c r="L22" i="1" s="1"/>
  <c r="M22" i="1" s="1"/>
  <c r="E27" i="1" s="1"/>
  <c r="E28" i="1" s="1"/>
  <c r="E29" i="1" s="1"/>
  <c r="I22" i="1"/>
  <c r="E22" i="1"/>
  <c r="F22" i="1"/>
  <c r="J22" i="1" l="1"/>
</calcChain>
</file>

<file path=xl/sharedStrings.xml><?xml version="1.0" encoding="utf-8"?>
<sst xmlns="http://schemas.openxmlformats.org/spreadsheetml/2006/main" count="54" uniqueCount="51">
  <si>
    <t>Bike</t>
  </si>
  <si>
    <r>
      <t>Sales(y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</si>
  <si>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l</t>
    </r>
    <r>
      <rPr>
        <vertAlign val="subscript"/>
        <sz val="11"/>
        <color theme="1"/>
        <rFont val="Calibri"/>
        <family val="2"/>
        <scheme val="minor"/>
      </rPr>
      <t>t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</si>
  <si>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</si>
  <si>
    <t>Seasonal</t>
  </si>
  <si>
    <t>Growth</t>
  </si>
  <si>
    <r>
      <t>Factor(sn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</si>
  <si>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Quarter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</si>
  <si>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</si>
  <si>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</si>
  <si>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</si>
  <si>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</si>
  <si>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</si>
  <si>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</si>
  <si>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</si>
  <si>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</si>
  <si>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</si>
  <si>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</si>
  <si>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</si>
  <si>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</si>
  <si>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</si>
  <si>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</si>
  <si>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</si>
  <si>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</si>
  <si>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</si>
  <si>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</si>
  <si>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</si>
  <si>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</si>
  <si>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</si>
  <si>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</si>
  <si>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</si>
  <si>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</si>
  <si>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</si>
  <si>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</si>
  <si>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year</t>
  </si>
  <si>
    <r>
      <t>ŷ</t>
    </r>
    <r>
      <rPr>
        <vertAlign val="subscript"/>
        <sz val="11"/>
        <color theme="1"/>
        <rFont val="Calibri"/>
        <family val="2"/>
      </rPr>
      <t>t</t>
    </r>
  </si>
  <si>
    <t>y - ŷ</t>
  </si>
  <si>
    <t>Level</t>
  </si>
  <si>
    <t>alpha</t>
  </si>
  <si>
    <t>beta</t>
  </si>
  <si>
    <t>Gamma</t>
  </si>
  <si>
    <t>sse</t>
  </si>
  <si>
    <r>
      <t>F</t>
    </r>
    <r>
      <rPr>
        <vertAlign val="subscript"/>
        <sz val="11"/>
        <color theme="1"/>
        <rFont val="Calibri"/>
        <family val="2"/>
        <scheme val="minor"/>
      </rPr>
      <t>t</t>
    </r>
  </si>
  <si>
    <r>
      <t>F</t>
    </r>
    <r>
      <rPr>
        <vertAlign val="subscript"/>
        <sz val="11"/>
        <color theme="1"/>
        <rFont val="Calibri"/>
        <family val="2"/>
        <scheme val="minor"/>
      </rPr>
      <t>t-1</t>
    </r>
  </si>
  <si>
    <r>
      <t>e</t>
    </r>
    <r>
      <rPr>
        <vertAlign val="subscript"/>
        <sz val="11"/>
        <color theme="1"/>
        <rFont val="Calibri"/>
        <family val="2"/>
        <scheme val="minor"/>
      </rPr>
      <t>t</t>
    </r>
  </si>
  <si>
    <r>
      <t>e</t>
    </r>
    <r>
      <rPr>
        <sz val="11"/>
        <color theme="1"/>
        <rFont val="Calibri"/>
        <family val="2"/>
      </rPr>
      <t>²</t>
    </r>
    <r>
      <rPr>
        <vertAlign val="subscript"/>
        <sz val="11"/>
        <color theme="1"/>
        <rFont val="Calibri"/>
        <family val="2"/>
      </rPr>
      <t>t</t>
    </r>
  </si>
  <si>
    <r>
      <t>s</t>
    </r>
    <r>
      <rPr>
        <sz val="11"/>
        <color theme="1"/>
        <rFont val="Calibri"/>
        <family val="2"/>
      </rPr>
      <t>²</t>
    </r>
  </si>
  <si>
    <t>s</t>
  </si>
  <si>
    <t>detrend</t>
  </si>
  <si>
    <t>q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</si>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</sst>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Fill="1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"/>
  <sheetViews>
    <sheetView tabSelected="1" workbookViewId="0">
      <selection activeCell="S3" sqref="S3"/>
    </sheetView>
  </sheetViews>
  <sheetFormatPr defaultColWidth="9.140625" defaultRowHeight="15" x14ac:dyDescent="0.25"/>
  <cols>
    <col min="1" max="6" width="9.140625" style="1"/>
    <col min="7" max="7" width="12.42578125" style="1" customWidth="1"/>
    <col min="8" max="8" width="12.7109375" style="1" customWidth="1"/>
    <col min="9" max="9" width="12.5703125" style="1" customWidth="1"/>
    <col min="10" max="14" width="9.140625" style="1"/>
    <col min="15" max="15" width="10.5703125" style="1" customWidth="1"/>
    <col min="16" max="17" width="9.140625" style="1"/>
    <col min="18" max="18" width="12.7109375" style="1" customWidth="1"/>
    <col min="19" max="19" width="11" style="1" customWidth="1"/>
    <col min="20" max="20" width="12.140625" style="1" customWidth="1"/>
    <col min="21" max="21" width="10.5703125" style="1" customWidth="1"/>
    <col min="22" max="22" width="11.5703125" style="1" customWidth="1"/>
    <col min="23" max="23" width="10.85546875" style="1" customWidth="1"/>
    <col min="24" max="24" width="11.42578125" style="1" customWidth="1"/>
    <col min="25" max="16384" width="9.140625" style="1"/>
  </cols>
  <sheetData>
    <row r="1" spans="1:24" x14ac:dyDescent="0.25">
      <c r="H1" s="1" t="s">
        <v>4</v>
      </c>
      <c r="I1" s="1" t="s">
        <v>4</v>
      </c>
    </row>
    <row r="2" spans="1:24" ht="18" x14ac:dyDescent="0.35">
      <c r="C2" s="1" t="s">
        <v>8</v>
      </c>
      <c r="E2" s="1" t="s">
        <v>37</v>
      </c>
      <c r="F2" s="1" t="s">
        <v>5</v>
      </c>
      <c r="H2" s="1" t="s">
        <v>6</v>
      </c>
      <c r="I2" s="1" t="s">
        <v>6</v>
      </c>
    </row>
    <row r="3" spans="1:24" x14ac:dyDescent="0.25">
      <c r="C3" s="1">
        <v>-3</v>
      </c>
      <c r="I3" s="12">
        <f>AVERAGE(H7,H11,H15,H19)</f>
        <v>-14.216176470588236</v>
      </c>
      <c r="P3" t="s">
        <v>9</v>
      </c>
      <c r="Q3"/>
      <c r="R3"/>
      <c r="S3"/>
      <c r="T3"/>
      <c r="U3"/>
      <c r="V3"/>
      <c r="W3"/>
      <c r="X3"/>
    </row>
    <row r="4" spans="1:24" ht="15.75" thickBot="1" x14ac:dyDescent="0.3">
      <c r="C4" s="1">
        <v>-2</v>
      </c>
      <c r="D4" s="1" t="s">
        <v>0</v>
      </c>
      <c r="I4" s="12">
        <f>AVERAGE(H8,H12,H16,H20)</f>
        <v>6.5529411764705872</v>
      </c>
      <c r="P4"/>
      <c r="Q4"/>
      <c r="R4"/>
      <c r="S4"/>
      <c r="T4"/>
      <c r="U4"/>
      <c r="V4"/>
      <c r="W4"/>
      <c r="X4"/>
    </row>
    <row r="5" spans="1:24" ht="18" x14ac:dyDescent="0.35">
      <c r="A5" s="1" t="s">
        <v>34</v>
      </c>
      <c r="B5" s="1" t="s">
        <v>7</v>
      </c>
      <c r="C5" s="1">
        <v>-1</v>
      </c>
      <c r="D5" s="1" t="s">
        <v>1</v>
      </c>
      <c r="E5" s="1" t="s">
        <v>2</v>
      </c>
      <c r="F5" s="1" t="s">
        <v>3</v>
      </c>
      <c r="G5" s="10" t="s">
        <v>35</v>
      </c>
      <c r="H5" s="1" t="s">
        <v>36</v>
      </c>
      <c r="I5" s="12">
        <f>AVERAGE(H9,H13,H17,H21)</f>
        <v>18.57205882352941</v>
      </c>
      <c r="J5" s="1" t="s">
        <v>43</v>
      </c>
      <c r="K5" s="1" t="s">
        <v>42</v>
      </c>
      <c r="L5" s="1" t="s">
        <v>44</v>
      </c>
      <c r="M5" s="1" t="s">
        <v>45</v>
      </c>
      <c r="N5" s="1" t="s">
        <v>48</v>
      </c>
      <c r="P5" s="5" t="s">
        <v>10</v>
      </c>
      <c r="Q5" s="5"/>
      <c r="R5"/>
      <c r="S5"/>
      <c r="T5"/>
      <c r="U5"/>
      <c r="V5"/>
      <c r="W5"/>
      <c r="X5"/>
    </row>
    <row r="6" spans="1:24" x14ac:dyDescent="0.25">
      <c r="C6" s="1">
        <v>0</v>
      </c>
      <c r="E6" s="2">
        <v>20.85</v>
      </c>
      <c r="F6" s="2">
        <v>0.98088235294117643</v>
      </c>
      <c r="G6" s="2"/>
      <c r="H6" s="6"/>
      <c r="I6" s="12">
        <f>AVERAGE(H10,H14,H18,H22)</f>
        <v>-10.908823529411766</v>
      </c>
      <c r="J6" s="12">
        <f>E6+F6+I3</f>
        <v>7.6147058823529417</v>
      </c>
      <c r="P6" s="2" t="s">
        <v>11</v>
      </c>
      <c r="Q6" s="2">
        <v>0.32050884192214119</v>
      </c>
      <c r="R6"/>
      <c r="S6"/>
      <c r="T6"/>
      <c r="U6"/>
      <c r="V6"/>
      <c r="W6"/>
      <c r="X6"/>
    </row>
    <row r="7" spans="1:24" s="15" customFormat="1" x14ac:dyDescent="0.25">
      <c r="A7" s="15">
        <v>1</v>
      </c>
      <c r="B7" s="15">
        <v>1</v>
      </c>
      <c r="C7" s="15">
        <v>1</v>
      </c>
      <c r="D7" s="15">
        <v>10</v>
      </c>
      <c r="E7" s="15">
        <f>E6+F6+$E$24*(D7-(E6+F6+I3))</f>
        <v>23.168183353329809</v>
      </c>
      <c r="F7" s="15">
        <f>F6+$E$24*$E$25*(D7-(E6+F6+I3))</f>
        <v>0.98088235294117643</v>
      </c>
      <c r="G7" s="16">
        <f>$E$6+$F$6*C7</f>
        <v>21.830882352941178</v>
      </c>
      <c r="H7" s="16">
        <f>D7-G7</f>
        <v>-11.830882352941178</v>
      </c>
      <c r="I7" s="15">
        <f>I3+(1-$E$24)*$E$26*(D7-(E6+F6+I3))</f>
        <v>-14.216176470588236</v>
      </c>
      <c r="J7" s="16">
        <f t="shared" ref="J7:J22" si="0">E7+F7+I4</f>
        <v>30.702006882741571</v>
      </c>
      <c r="K7" s="16">
        <f>J6</f>
        <v>7.6147058823529417</v>
      </c>
      <c r="L7" s="16">
        <f>D7-K7</f>
        <v>2.3852941176470583</v>
      </c>
      <c r="M7" s="15">
        <f>L7*L7</f>
        <v>5.6896280276816587</v>
      </c>
      <c r="N7" s="16">
        <f>D7-G7</f>
        <v>-11.830882352941178</v>
      </c>
      <c r="O7" s="16"/>
      <c r="P7" s="17" t="s">
        <v>12</v>
      </c>
      <c r="Q7" s="17">
        <v>0.10272591775027208</v>
      </c>
      <c r="R7" s="18"/>
      <c r="S7" s="18"/>
      <c r="T7" s="18"/>
      <c r="U7" s="18"/>
      <c r="V7" s="18"/>
      <c r="W7" s="18"/>
      <c r="X7" s="18"/>
    </row>
    <row r="8" spans="1:24" x14ac:dyDescent="0.25">
      <c r="B8" s="1">
        <v>2</v>
      </c>
      <c r="C8" s="1">
        <v>2</v>
      </c>
      <c r="D8" s="1">
        <v>31</v>
      </c>
      <c r="E8" s="6">
        <f t="shared" ref="E8:E22" si="1">E7+F7+$E$24*(D8-(E7+F7+I4))</f>
        <v>24.316133780128361</v>
      </c>
      <c r="F8" s="6">
        <f t="shared" ref="F8:F22" si="2">F7+$E$24*$E$25*(D8-(E7+F7+I4))</f>
        <v>0.98088235294117643</v>
      </c>
      <c r="G8" s="11">
        <f t="shared" ref="G8:G22" si="3">$E$6+$F$6*C8</f>
        <v>22.811764705882354</v>
      </c>
      <c r="H8" s="11">
        <f t="shared" ref="H8:H22" si="4">D8-G8</f>
        <v>8.1882352941176464</v>
      </c>
      <c r="I8" s="1">
        <f t="shared" ref="I8:I22" si="5">I4+(1-$E$24)*$E$26*(D8-(E7+F7+I4))</f>
        <v>6.5529411764705872</v>
      </c>
      <c r="J8" s="12">
        <f t="shared" si="0"/>
        <v>43.869074956598951</v>
      </c>
      <c r="K8" s="12">
        <f t="shared" ref="K8:K22" si="6">J7</f>
        <v>30.702006882741571</v>
      </c>
      <c r="L8" s="12">
        <f t="shared" ref="L8:L22" si="7">D8-K8</f>
        <v>0.2979931172584287</v>
      </c>
      <c r="M8" s="1">
        <f t="shared" ref="M8:M22" si="8">L8*L8</f>
        <v>8.8799897933395641E-2</v>
      </c>
      <c r="N8" s="12">
        <f t="shared" ref="N8:N22" si="9">D8-G8</f>
        <v>8.1882352941176464</v>
      </c>
      <c r="P8" s="2" t="s">
        <v>13</v>
      </c>
      <c r="Q8" s="2">
        <v>3.8634911875291507E-2</v>
      </c>
      <c r="R8"/>
      <c r="S8"/>
      <c r="T8"/>
      <c r="U8"/>
      <c r="V8"/>
      <c r="W8"/>
      <c r="X8"/>
    </row>
    <row r="9" spans="1:24" x14ac:dyDescent="0.25">
      <c r="B9" s="1">
        <v>3</v>
      </c>
      <c r="C9" s="1">
        <v>3</v>
      </c>
      <c r="D9" s="1">
        <v>43</v>
      </c>
      <c r="E9" s="6">
        <f t="shared" si="1"/>
        <v>24.809774412950372</v>
      </c>
      <c r="F9" s="6">
        <f t="shared" si="2"/>
        <v>0.98088235294117643</v>
      </c>
      <c r="G9" s="11">
        <f t="shared" si="3"/>
        <v>23.79264705882353</v>
      </c>
      <c r="H9" s="11">
        <f t="shared" si="4"/>
        <v>19.20735294117647</v>
      </c>
      <c r="I9" s="1">
        <f t="shared" si="5"/>
        <v>18.57205882352941</v>
      </c>
      <c r="J9" s="12">
        <f t="shared" si="0"/>
        <v>14.881833236479782</v>
      </c>
      <c r="K9" s="12">
        <f t="shared" si="6"/>
        <v>43.869074956598951</v>
      </c>
      <c r="L9" s="12">
        <f t="shared" si="7"/>
        <v>-0.86907495659895062</v>
      </c>
      <c r="M9" s="1">
        <f t="shared" si="8"/>
        <v>0.75529128018746794</v>
      </c>
      <c r="N9" s="12">
        <f t="shared" si="9"/>
        <v>19.20735294117647</v>
      </c>
      <c r="P9" s="2" t="s">
        <v>14</v>
      </c>
      <c r="Q9" s="2">
        <v>14.286140224742596</v>
      </c>
      <c r="R9"/>
      <c r="S9"/>
      <c r="T9"/>
      <c r="U9"/>
      <c r="V9"/>
      <c r="W9"/>
      <c r="X9"/>
    </row>
    <row r="10" spans="1:24" ht="15.75" thickBot="1" x14ac:dyDescent="0.3">
      <c r="B10" s="1">
        <v>4</v>
      </c>
      <c r="C10" s="1">
        <v>4</v>
      </c>
      <c r="D10" s="1">
        <v>16</v>
      </c>
      <c r="E10" s="6">
        <f t="shared" si="1"/>
        <v>26.417550330250794</v>
      </c>
      <c r="F10" s="6">
        <f t="shared" si="2"/>
        <v>0.98088235294117643</v>
      </c>
      <c r="G10" s="11">
        <f t="shared" si="3"/>
        <v>24.773529411764706</v>
      </c>
      <c r="H10" s="11">
        <f t="shared" si="4"/>
        <v>-8.7735294117647058</v>
      </c>
      <c r="I10" s="1">
        <f t="shared" si="5"/>
        <v>-10.908823529411766</v>
      </c>
      <c r="J10" s="12">
        <f t="shared" si="0"/>
        <v>13.182256212603734</v>
      </c>
      <c r="K10" s="12">
        <f t="shared" si="6"/>
        <v>14.881833236479782</v>
      </c>
      <c r="L10" s="12">
        <f t="shared" si="7"/>
        <v>1.1181667635202182</v>
      </c>
      <c r="M10" s="1">
        <f t="shared" si="8"/>
        <v>1.2502969110412794</v>
      </c>
      <c r="N10" s="12">
        <f t="shared" si="9"/>
        <v>-8.7735294117647058</v>
      </c>
      <c r="P10" s="3" t="s">
        <v>15</v>
      </c>
      <c r="Q10" s="3">
        <v>16</v>
      </c>
      <c r="R10"/>
      <c r="S10"/>
      <c r="T10"/>
      <c r="U10"/>
      <c r="V10"/>
      <c r="W10"/>
      <c r="X10"/>
    </row>
    <row r="11" spans="1:24" x14ac:dyDescent="0.25">
      <c r="A11" s="1">
        <v>2</v>
      </c>
      <c r="B11" s="1">
        <v>1</v>
      </c>
      <c r="C11" s="1">
        <v>5</v>
      </c>
      <c r="D11" s="1">
        <v>11</v>
      </c>
      <c r="E11" s="6">
        <f t="shared" si="1"/>
        <v>26.174963680091409</v>
      </c>
      <c r="F11" s="6">
        <f t="shared" si="2"/>
        <v>0.98088235294117643</v>
      </c>
      <c r="G11" s="11">
        <f t="shared" si="3"/>
        <v>25.754411764705885</v>
      </c>
      <c r="H11" s="11">
        <f t="shared" si="4"/>
        <v>-14.754411764705885</v>
      </c>
      <c r="I11" s="1">
        <f t="shared" si="5"/>
        <v>-14.216176470588236</v>
      </c>
      <c r="J11" s="12">
        <f t="shared" si="0"/>
        <v>33.708787209503171</v>
      </c>
      <c r="K11" s="12">
        <f t="shared" si="6"/>
        <v>13.182256212603734</v>
      </c>
      <c r="L11" s="12">
        <f t="shared" si="7"/>
        <v>-2.1822562126037344</v>
      </c>
      <c r="M11" s="1">
        <f t="shared" si="8"/>
        <v>4.7622421774475949</v>
      </c>
      <c r="N11" s="12">
        <f t="shared" si="9"/>
        <v>-14.754411764705885</v>
      </c>
      <c r="P11"/>
      <c r="Q11"/>
      <c r="R11"/>
      <c r="S11"/>
      <c r="T11"/>
      <c r="U11"/>
      <c r="V11"/>
      <c r="W11"/>
      <c r="X11"/>
    </row>
    <row r="12" spans="1:24" ht="15.75" thickBot="1" x14ac:dyDescent="0.3">
      <c r="B12" s="1">
        <v>2</v>
      </c>
      <c r="C12" s="1">
        <v>6</v>
      </c>
      <c r="D12" s="1">
        <v>33</v>
      </c>
      <c r="E12" s="6">
        <f t="shared" si="1"/>
        <v>26.758468687690257</v>
      </c>
      <c r="F12" s="6">
        <f t="shared" si="2"/>
        <v>0.98088235294117643</v>
      </c>
      <c r="G12" s="11">
        <f t="shared" si="3"/>
        <v>26.735294117647058</v>
      </c>
      <c r="H12" s="11">
        <f t="shared" si="4"/>
        <v>6.264705882352942</v>
      </c>
      <c r="I12" s="1">
        <f t="shared" si="5"/>
        <v>6.5529411764705872</v>
      </c>
      <c r="J12" s="12">
        <f t="shared" si="0"/>
        <v>46.311409864160844</v>
      </c>
      <c r="K12" s="12">
        <f t="shared" si="6"/>
        <v>33.708787209503171</v>
      </c>
      <c r="L12" s="12">
        <f t="shared" si="7"/>
        <v>-0.70878720950317131</v>
      </c>
      <c r="M12" s="1">
        <f t="shared" si="8"/>
        <v>0.50237930835529243</v>
      </c>
      <c r="N12" s="12">
        <f t="shared" si="9"/>
        <v>6.264705882352942</v>
      </c>
      <c r="P12" t="s">
        <v>16</v>
      </c>
      <c r="Q12"/>
      <c r="R12"/>
      <c r="S12"/>
      <c r="T12"/>
      <c r="U12"/>
      <c r="V12"/>
      <c r="W12"/>
      <c r="X12"/>
    </row>
    <row r="13" spans="1:24" x14ac:dyDescent="0.25">
      <c r="B13" s="1">
        <v>3</v>
      </c>
      <c r="C13" s="1">
        <v>7</v>
      </c>
      <c r="D13" s="1">
        <v>45</v>
      </c>
      <c r="E13" s="6">
        <f t="shared" si="1"/>
        <v>27.004116877981598</v>
      </c>
      <c r="F13" s="6">
        <f t="shared" si="2"/>
        <v>0.98088235294117643</v>
      </c>
      <c r="G13" s="11">
        <f t="shared" si="3"/>
        <v>27.716176470588238</v>
      </c>
      <c r="H13" s="11">
        <f t="shared" si="4"/>
        <v>17.283823529411762</v>
      </c>
      <c r="I13" s="1">
        <f t="shared" si="5"/>
        <v>18.57205882352941</v>
      </c>
      <c r="J13" s="12">
        <f t="shared" si="0"/>
        <v>17.076175701511008</v>
      </c>
      <c r="K13" s="12">
        <f t="shared" si="6"/>
        <v>46.311409864160844</v>
      </c>
      <c r="L13" s="12">
        <f t="shared" si="7"/>
        <v>-1.3114098641608436</v>
      </c>
      <c r="M13" s="1">
        <f t="shared" si="8"/>
        <v>1.7197958318183622</v>
      </c>
      <c r="N13" s="12">
        <f t="shared" si="9"/>
        <v>17.283823529411762</v>
      </c>
      <c r="P13" s="4"/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/>
      <c r="W13"/>
      <c r="X13"/>
    </row>
    <row r="14" spans="1:24" x14ac:dyDescent="0.25">
      <c r="B14" s="1">
        <v>4</v>
      </c>
      <c r="C14" s="1">
        <v>8</v>
      </c>
      <c r="D14" s="1">
        <v>17</v>
      </c>
      <c r="E14" s="6">
        <f t="shared" si="1"/>
        <v>27.94229177565245</v>
      </c>
      <c r="F14" s="6">
        <f t="shared" si="2"/>
        <v>0.98088235294117643</v>
      </c>
      <c r="G14" s="11">
        <f t="shared" si="3"/>
        <v>28.697058823529414</v>
      </c>
      <c r="H14" s="11">
        <f t="shared" si="4"/>
        <v>-11.697058823529414</v>
      </c>
      <c r="I14" s="1">
        <f t="shared" si="5"/>
        <v>-10.908823529411766</v>
      </c>
      <c r="J14" s="12">
        <f t="shared" si="0"/>
        <v>14.70699765800539</v>
      </c>
      <c r="K14" s="12">
        <f t="shared" si="6"/>
        <v>17.076175701511008</v>
      </c>
      <c r="L14" s="12">
        <f t="shared" si="7"/>
        <v>-7.6175701511008498E-2</v>
      </c>
      <c r="M14" s="1">
        <f t="shared" si="8"/>
        <v>5.8027375006942626E-3</v>
      </c>
      <c r="N14" s="12">
        <f t="shared" si="9"/>
        <v>-11.697058823529414</v>
      </c>
      <c r="P14" s="2" t="s">
        <v>17</v>
      </c>
      <c r="Q14" s="2">
        <v>1</v>
      </c>
      <c r="R14" s="2">
        <v>327.12426470588207</v>
      </c>
      <c r="S14" s="2">
        <v>327.12426470588207</v>
      </c>
      <c r="T14" s="2">
        <v>1.6028133175293722</v>
      </c>
      <c r="U14" s="2">
        <v>0.22616690547407153</v>
      </c>
      <c r="V14"/>
      <c r="W14"/>
      <c r="X14"/>
    </row>
    <row r="15" spans="1:24" x14ac:dyDescent="0.25">
      <c r="A15" s="1">
        <v>3</v>
      </c>
      <c r="B15" s="1">
        <v>1</v>
      </c>
      <c r="C15" s="1">
        <v>9</v>
      </c>
      <c r="D15" s="1">
        <v>14</v>
      </c>
      <c r="E15" s="6">
        <f t="shared" si="1"/>
        <v>28.526800084685082</v>
      </c>
      <c r="F15" s="6">
        <f t="shared" si="2"/>
        <v>0.98088235294117643</v>
      </c>
      <c r="G15" s="11">
        <f t="shared" si="3"/>
        <v>29.67794117647059</v>
      </c>
      <c r="H15" s="11">
        <f t="shared" si="4"/>
        <v>-15.67794117647059</v>
      </c>
      <c r="I15" s="1">
        <f t="shared" si="5"/>
        <v>-14.216176470588236</v>
      </c>
      <c r="J15" s="12">
        <f t="shared" si="0"/>
        <v>36.060623614096848</v>
      </c>
      <c r="K15" s="12">
        <f t="shared" si="6"/>
        <v>14.70699765800539</v>
      </c>
      <c r="L15" s="12">
        <f t="shared" si="7"/>
        <v>-0.70699765800539005</v>
      </c>
      <c r="M15" s="1">
        <f t="shared" si="8"/>
        <v>0.49984568842510646</v>
      </c>
      <c r="N15" s="12">
        <f t="shared" si="9"/>
        <v>-15.67794117647059</v>
      </c>
      <c r="P15" s="2" t="s">
        <v>18</v>
      </c>
      <c r="Q15" s="2">
        <v>14</v>
      </c>
      <c r="R15" s="2">
        <v>2857.3132352941179</v>
      </c>
      <c r="S15" s="2">
        <v>204.09380252100843</v>
      </c>
      <c r="T15" s="2"/>
      <c r="U15" s="2"/>
      <c r="V15"/>
      <c r="W15"/>
      <c r="X15"/>
    </row>
    <row r="16" spans="1:24" ht="15.75" thickBot="1" x14ac:dyDescent="0.3">
      <c r="B16" s="1">
        <v>2</v>
      </c>
      <c r="C16" s="1">
        <v>10</v>
      </c>
      <c r="D16" s="1">
        <v>36</v>
      </c>
      <c r="E16" s="6">
        <f t="shared" si="1"/>
        <v>29.473694167928574</v>
      </c>
      <c r="F16" s="6">
        <f t="shared" si="2"/>
        <v>0.98088235294117643</v>
      </c>
      <c r="G16" s="11">
        <f t="shared" si="3"/>
        <v>30.658823529411766</v>
      </c>
      <c r="H16" s="11">
        <f t="shared" si="4"/>
        <v>5.3411764705882341</v>
      </c>
      <c r="I16" s="1">
        <f t="shared" si="5"/>
        <v>6.5529411764705872</v>
      </c>
      <c r="J16" s="12">
        <f t="shared" si="0"/>
        <v>49.02663534439916</v>
      </c>
      <c r="K16" s="12">
        <f t="shared" si="6"/>
        <v>36.060623614096848</v>
      </c>
      <c r="L16" s="12">
        <f t="shared" si="7"/>
        <v>-6.0623614096847689E-2</v>
      </c>
      <c r="M16" s="1">
        <f t="shared" si="8"/>
        <v>3.6752225861635098E-3</v>
      </c>
      <c r="N16" s="12">
        <f t="shared" si="9"/>
        <v>5.3411764705882341</v>
      </c>
      <c r="P16" s="3" t="s">
        <v>19</v>
      </c>
      <c r="Q16" s="3">
        <v>15</v>
      </c>
      <c r="R16" s="3">
        <v>3184.4375</v>
      </c>
      <c r="S16" s="3"/>
      <c r="T16" s="3"/>
      <c r="U16" s="3"/>
      <c r="V16"/>
      <c r="W16"/>
      <c r="X16"/>
    </row>
    <row r="17" spans="1:24" ht="15.75" thickBot="1" x14ac:dyDescent="0.3">
      <c r="B17" s="1">
        <v>3</v>
      </c>
      <c r="C17" s="1">
        <v>11</v>
      </c>
      <c r="D17" s="1">
        <v>50</v>
      </c>
      <c r="E17" s="6">
        <f t="shared" si="1"/>
        <v>31.000287642214385</v>
      </c>
      <c r="F17" s="6">
        <f t="shared" si="2"/>
        <v>0.98088235294117643</v>
      </c>
      <c r="G17" s="11">
        <f t="shared" si="3"/>
        <v>31.639705882352942</v>
      </c>
      <c r="H17" s="11">
        <f t="shared" si="4"/>
        <v>18.360294117647058</v>
      </c>
      <c r="I17" s="1">
        <f t="shared" si="5"/>
        <v>18.57205882352941</v>
      </c>
      <c r="J17" s="12">
        <f t="shared" si="0"/>
        <v>21.072346465743795</v>
      </c>
      <c r="K17" s="12">
        <f t="shared" si="6"/>
        <v>49.02663534439916</v>
      </c>
      <c r="L17" s="12">
        <f t="shared" si="7"/>
        <v>0.97336465560083951</v>
      </c>
      <c r="M17" s="1">
        <f t="shared" si="8"/>
        <v>0.94743875277294087</v>
      </c>
      <c r="N17" s="12">
        <f t="shared" si="9"/>
        <v>18.360294117647058</v>
      </c>
      <c r="P17"/>
      <c r="Q17"/>
      <c r="R17"/>
      <c r="S17"/>
      <c r="T17"/>
      <c r="U17"/>
      <c r="V17"/>
      <c r="W17"/>
      <c r="X17"/>
    </row>
    <row r="18" spans="1:24" x14ac:dyDescent="0.25">
      <c r="B18" s="1">
        <v>4</v>
      </c>
      <c r="C18" s="1">
        <v>12</v>
      </c>
      <c r="D18" s="1">
        <v>21</v>
      </c>
      <c r="E18" s="6">
        <f t="shared" si="1"/>
        <v>31.940609378207746</v>
      </c>
      <c r="F18" s="6">
        <f t="shared" si="2"/>
        <v>0.98088235294117643</v>
      </c>
      <c r="G18" s="11">
        <f t="shared" si="3"/>
        <v>32.620588235294122</v>
      </c>
      <c r="H18" s="11">
        <f t="shared" si="4"/>
        <v>-11.620588235294122</v>
      </c>
      <c r="I18" s="1">
        <f t="shared" si="5"/>
        <v>-10.908823529411766</v>
      </c>
      <c r="J18" s="12">
        <f t="shared" si="0"/>
        <v>18.705315260560688</v>
      </c>
      <c r="K18" s="12">
        <f t="shared" si="6"/>
        <v>21.072346465743795</v>
      </c>
      <c r="L18" s="12">
        <f t="shared" si="7"/>
        <v>-7.2346465743795108E-2</v>
      </c>
      <c r="M18" s="1">
        <f t="shared" si="8"/>
        <v>5.2340111056181186E-3</v>
      </c>
      <c r="N18" s="12">
        <f t="shared" si="9"/>
        <v>-11.620588235294122</v>
      </c>
      <c r="P18" s="4"/>
      <c r="Q18" s="4" t="s">
        <v>26</v>
      </c>
      <c r="R18" s="4" t="s">
        <v>14</v>
      </c>
      <c r="S18" s="4" t="s">
        <v>27</v>
      </c>
      <c r="T18" s="4" t="s">
        <v>28</v>
      </c>
      <c r="U18" s="4" t="s">
        <v>29</v>
      </c>
      <c r="V18" s="4" t="s">
        <v>30</v>
      </c>
      <c r="W18" s="4" t="s">
        <v>31</v>
      </c>
      <c r="X18" s="4" t="s">
        <v>32</v>
      </c>
    </row>
    <row r="19" spans="1:24" x14ac:dyDescent="0.25">
      <c r="A19" s="1">
        <v>4</v>
      </c>
      <c r="B19" s="1">
        <v>1</v>
      </c>
      <c r="C19" s="1">
        <v>13</v>
      </c>
      <c r="D19" s="1">
        <v>19</v>
      </c>
      <c r="E19" s="6">
        <f t="shared" si="1"/>
        <v>33.086704982603294</v>
      </c>
      <c r="F19" s="6">
        <f t="shared" si="2"/>
        <v>0.98088235294117643</v>
      </c>
      <c r="G19" s="11">
        <f t="shared" si="3"/>
        <v>33.601470588235294</v>
      </c>
      <c r="H19" s="11">
        <f t="shared" si="4"/>
        <v>-14.601470588235294</v>
      </c>
      <c r="I19" s="1">
        <f t="shared" si="5"/>
        <v>-14.216176470588236</v>
      </c>
      <c r="J19" s="12">
        <f t="shared" si="0"/>
        <v>40.620528512015063</v>
      </c>
      <c r="K19" s="12">
        <f t="shared" si="6"/>
        <v>18.705315260560688</v>
      </c>
      <c r="L19" s="12">
        <f t="shared" si="7"/>
        <v>0.29468473943931173</v>
      </c>
      <c r="M19" s="1">
        <f t="shared" si="8"/>
        <v>8.683909565841505E-2</v>
      </c>
      <c r="N19" s="12">
        <f t="shared" si="9"/>
        <v>-14.601470588235294</v>
      </c>
      <c r="P19" s="2" t="s">
        <v>20</v>
      </c>
      <c r="Q19" s="2">
        <v>20.85</v>
      </c>
      <c r="R19" s="2">
        <v>7.4917151369547756</v>
      </c>
      <c r="S19" s="2">
        <v>2.7830743186099154</v>
      </c>
      <c r="T19" s="2">
        <v>1.4660482560319141E-2</v>
      </c>
      <c r="U19" s="2">
        <v>4.7818691045870878</v>
      </c>
      <c r="V19" s="2">
        <v>36.918130895412915</v>
      </c>
      <c r="W19" s="2">
        <v>4.7818691045870878</v>
      </c>
      <c r="X19" s="2">
        <v>36.918130895412915</v>
      </c>
    </row>
    <row r="20" spans="1:24" ht="15.75" thickBot="1" x14ac:dyDescent="0.3">
      <c r="B20" s="1">
        <v>2</v>
      </c>
      <c r="C20" s="1">
        <v>14</v>
      </c>
      <c r="D20" s="1">
        <v>41</v>
      </c>
      <c r="E20" s="6">
        <f t="shared" si="1"/>
        <v>34.280335774718843</v>
      </c>
      <c r="F20" s="6">
        <f t="shared" si="2"/>
        <v>0.98088235294117643</v>
      </c>
      <c r="G20" s="11">
        <f t="shared" si="3"/>
        <v>34.582352941176474</v>
      </c>
      <c r="H20" s="11">
        <f t="shared" si="4"/>
        <v>6.4176470588235262</v>
      </c>
      <c r="I20" s="1">
        <f t="shared" si="5"/>
        <v>6.5529411764705872</v>
      </c>
      <c r="J20" s="12">
        <f t="shared" si="0"/>
        <v>53.833276951189433</v>
      </c>
      <c r="K20" s="12">
        <f t="shared" si="6"/>
        <v>40.620528512015063</v>
      </c>
      <c r="L20" s="12">
        <f t="shared" si="7"/>
        <v>0.37947148798493657</v>
      </c>
      <c r="M20" s="1">
        <f t="shared" si="8"/>
        <v>0.14399861019350185</v>
      </c>
      <c r="N20" s="12">
        <f t="shared" si="9"/>
        <v>6.4176470588235262</v>
      </c>
      <c r="P20" s="3" t="s">
        <v>33</v>
      </c>
      <c r="Q20" s="3">
        <v>0.98088235294117643</v>
      </c>
      <c r="R20" s="3">
        <v>0.77477473485373272</v>
      </c>
      <c r="S20" s="3">
        <v>1.266022637052503</v>
      </c>
      <c r="T20" s="3">
        <v>0.2261669054740712</v>
      </c>
      <c r="U20" s="3">
        <v>-0.68084418450815598</v>
      </c>
      <c r="V20" s="3">
        <v>2.6426088903905089</v>
      </c>
      <c r="W20" s="3">
        <v>-0.68084418450815598</v>
      </c>
      <c r="X20" s="3">
        <v>2.6426088903905089</v>
      </c>
    </row>
    <row r="21" spans="1:24" x14ac:dyDescent="0.25">
      <c r="B21" s="1">
        <v>3</v>
      </c>
      <c r="C21" s="1">
        <v>15</v>
      </c>
      <c r="D21" s="1">
        <v>55</v>
      </c>
      <c r="E21" s="6">
        <f t="shared" si="1"/>
        <v>35.915334485390339</v>
      </c>
      <c r="F21" s="6">
        <f t="shared" si="2"/>
        <v>0.98088235294117643</v>
      </c>
      <c r="G21" s="11">
        <f t="shared" si="3"/>
        <v>35.563235294117646</v>
      </c>
      <c r="H21" s="11">
        <f t="shared" si="4"/>
        <v>19.436764705882354</v>
      </c>
      <c r="I21" s="1">
        <f t="shared" si="5"/>
        <v>18.57205882352941</v>
      </c>
      <c r="J21" s="12">
        <f t="shared" si="0"/>
        <v>25.987393308919753</v>
      </c>
      <c r="K21" s="12">
        <f t="shared" si="6"/>
        <v>53.833276951189433</v>
      </c>
      <c r="L21" s="12">
        <f t="shared" si="7"/>
        <v>1.1667230488105673</v>
      </c>
      <c r="M21" s="1">
        <f t="shared" si="8"/>
        <v>1.3612426726258255</v>
      </c>
      <c r="N21" s="12">
        <f t="shared" si="9"/>
        <v>19.436764705882354</v>
      </c>
      <c r="P21"/>
      <c r="Q21"/>
      <c r="R21"/>
      <c r="S21"/>
      <c r="T21"/>
      <c r="U21"/>
      <c r="V21"/>
      <c r="W21"/>
      <c r="X21"/>
    </row>
    <row r="22" spans="1:24" x14ac:dyDescent="0.25">
      <c r="B22" s="1">
        <v>4</v>
      </c>
      <c r="C22" s="1">
        <v>16</v>
      </c>
      <c r="D22" s="1">
        <v>25</v>
      </c>
      <c r="E22" s="6">
        <f t="shared" si="1"/>
        <v>36.342640635704583</v>
      </c>
      <c r="F22" s="6">
        <f t="shared" si="2"/>
        <v>0.98088235294117643</v>
      </c>
      <c r="G22" s="11">
        <f t="shared" si="3"/>
        <v>36.544117647058826</v>
      </c>
      <c r="H22" s="11">
        <f t="shared" si="4"/>
        <v>-11.544117647058826</v>
      </c>
      <c r="I22" s="1">
        <f t="shared" si="5"/>
        <v>-10.908823529411766</v>
      </c>
      <c r="J22" s="12">
        <f t="shared" si="0"/>
        <v>23.107346518057525</v>
      </c>
      <c r="K22" s="12">
        <f t="shared" si="6"/>
        <v>25.987393308919753</v>
      </c>
      <c r="L22" s="12">
        <f t="shared" si="7"/>
        <v>-0.98739330891975285</v>
      </c>
      <c r="M22" s="1">
        <f t="shared" si="8"/>
        <v>0.97494554649949849</v>
      </c>
      <c r="N22" s="12">
        <f t="shared" si="9"/>
        <v>-11.544117647058826</v>
      </c>
      <c r="P22"/>
      <c r="Q22"/>
      <c r="R22"/>
      <c r="S22"/>
      <c r="T22"/>
      <c r="U22"/>
      <c r="V22"/>
      <c r="W22"/>
      <c r="X22"/>
    </row>
    <row r="23" spans="1:24" s="15" customFormat="1" x14ac:dyDescent="0.25"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5">
      <c r="D24" s="14" t="s">
        <v>38</v>
      </c>
      <c r="E24" s="13">
        <v>0.56064406921348287</v>
      </c>
    </row>
    <row r="25" spans="1:24" x14ac:dyDescent="0.25">
      <c r="D25" s="14" t="s">
        <v>39</v>
      </c>
      <c r="E25" s="13">
        <v>0</v>
      </c>
      <c r="H25" s="1" t="s">
        <v>49</v>
      </c>
      <c r="I25" s="1" t="s">
        <v>50</v>
      </c>
    </row>
    <row r="26" spans="1:24" x14ac:dyDescent="0.25">
      <c r="D26" s="14" t="s">
        <v>40</v>
      </c>
      <c r="E26" s="13">
        <v>0</v>
      </c>
      <c r="H26" s="1">
        <v>1</v>
      </c>
      <c r="I26" s="1">
        <f>AVERAGEIF(B7:B22,B7,H7:H22)</f>
        <v>-14.216176470588236</v>
      </c>
    </row>
    <row r="27" spans="1:24" x14ac:dyDescent="0.25">
      <c r="D27" s="14" t="s">
        <v>41</v>
      </c>
      <c r="E27" s="13">
        <f>SUM(M7:M22)</f>
        <v>18.797455771832816</v>
      </c>
      <c r="H27" s="1">
        <v>2</v>
      </c>
      <c r="I27" s="1">
        <f t="shared" ref="I27:I29" si="10">AVERAGEIF(B8:B23,B8,H8:H23)</f>
        <v>6.5529411764705872</v>
      </c>
    </row>
    <row r="28" spans="1:24" x14ac:dyDescent="0.25">
      <c r="D28" s="14" t="s">
        <v>46</v>
      </c>
      <c r="E28" s="13">
        <f>E27/13</f>
        <v>1.4459581362948319</v>
      </c>
      <c r="H28" s="1">
        <v>3</v>
      </c>
      <c r="I28" s="1">
        <f t="shared" si="10"/>
        <v>18.57205882352941</v>
      </c>
    </row>
    <row r="29" spans="1:24" x14ac:dyDescent="0.25">
      <c r="D29" s="14" t="s">
        <v>47</v>
      </c>
      <c r="E29" s="13">
        <f>SQRT(E28)</f>
        <v>1.2024799941349678</v>
      </c>
      <c r="H29" s="1">
        <v>4</v>
      </c>
      <c r="I29" s="1">
        <f t="shared" si="10"/>
        <v>-10.908823529411766</v>
      </c>
    </row>
    <row r="43" spans="33:43" x14ac:dyDescent="0.25">
      <c r="AG43" s="6"/>
      <c r="AH43" s="7"/>
      <c r="AI43" s="7"/>
      <c r="AJ43" s="7"/>
      <c r="AK43" s="7"/>
      <c r="AL43" s="7"/>
      <c r="AM43" s="7"/>
      <c r="AN43" s="7"/>
      <c r="AO43" s="7"/>
      <c r="AP43" s="7"/>
      <c r="AQ43" s="6"/>
    </row>
    <row r="44" spans="33:43" x14ac:dyDescent="0.25"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6"/>
    </row>
    <row r="45" spans="33:43" x14ac:dyDescent="0.25">
      <c r="AG45" s="6"/>
      <c r="AH45" s="8"/>
      <c r="AI45" s="8"/>
      <c r="AJ45" s="7"/>
      <c r="AK45" s="7"/>
      <c r="AL45" s="7"/>
      <c r="AM45" s="7"/>
      <c r="AN45" s="7"/>
      <c r="AO45" s="7"/>
      <c r="AP45" s="7"/>
      <c r="AQ45" s="6"/>
    </row>
    <row r="46" spans="33:43" x14ac:dyDescent="0.25">
      <c r="AG46" s="6"/>
      <c r="AH46" s="2"/>
      <c r="AI46" s="2"/>
      <c r="AJ46" s="7"/>
      <c r="AK46" s="7"/>
      <c r="AL46" s="7"/>
      <c r="AM46" s="7"/>
      <c r="AN46" s="7"/>
      <c r="AO46" s="7"/>
      <c r="AP46" s="7"/>
      <c r="AQ46" s="6"/>
    </row>
    <row r="47" spans="33:43" x14ac:dyDescent="0.25">
      <c r="AG47" s="6"/>
      <c r="AH47" s="2"/>
      <c r="AI47" s="2"/>
      <c r="AJ47" s="7"/>
      <c r="AK47" s="7"/>
      <c r="AL47" s="7"/>
      <c r="AM47" s="7"/>
      <c r="AN47" s="7"/>
      <c r="AO47" s="7"/>
      <c r="AP47" s="7"/>
      <c r="AQ47" s="6"/>
    </row>
    <row r="48" spans="33:43" x14ac:dyDescent="0.25">
      <c r="AG48" s="6"/>
      <c r="AH48" s="2"/>
      <c r="AI48" s="2"/>
      <c r="AJ48" s="7"/>
      <c r="AK48" s="7"/>
      <c r="AL48" s="7"/>
      <c r="AM48" s="7"/>
      <c r="AN48" s="7"/>
      <c r="AO48" s="7"/>
      <c r="AP48" s="7"/>
      <c r="AQ48" s="6"/>
    </row>
    <row r="49" spans="33:43" x14ac:dyDescent="0.25">
      <c r="AG49" s="6"/>
      <c r="AH49" s="2"/>
      <c r="AI49" s="2"/>
      <c r="AJ49" s="7"/>
      <c r="AK49" s="7"/>
      <c r="AL49" s="7"/>
      <c r="AM49" s="7"/>
      <c r="AN49" s="7"/>
      <c r="AO49" s="7"/>
      <c r="AP49" s="7"/>
      <c r="AQ49" s="6"/>
    </row>
    <row r="50" spans="33:43" x14ac:dyDescent="0.25">
      <c r="AG50" s="6"/>
      <c r="AH50" s="2"/>
      <c r="AI50" s="2"/>
      <c r="AJ50" s="7"/>
      <c r="AK50" s="7"/>
      <c r="AL50" s="7"/>
      <c r="AM50" s="7"/>
      <c r="AN50" s="7"/>
      <c r="AO50" s="7"/>
      <c r="AP50" s="7"/>
      <c r="AQ50" s="6"/>
    </row>
    <row r="51" spans="33:43" x14ac:dyDescent="0.25"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6"/>
    </row>
    <row r="52" spans="33:43" x14ac:dyDescent="0.25"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6"/>
    </row>
    <row r="53" spans="33:43" x14ac:dyDescent="0.25">
      <c r="AG53" s="6"/>
      <c r="AH53" s="9"/>
      <c r="AI53" s="9"/>
      <c r="AJ53" s="9"/>
      <c r="AK53" s="9"/>
      <c r="AL53" s="9"/>
      <c r="AM53" s="9"/>
      <c r="AN53" s="7"/>
      <c r="AO53" s="7"/>
      <c r="AP53" s="7"/>
      <c r="AQ53" s="6"/>
    </row>
    <row r="54" spans="33:43" x14ac:dyDescent="0.25">
      <c r="AG54" s="6"/>
      <c r="AH54" s="2"/>
      <c r="AI54" s="2"/>
      <c r="AJ54" s="2"/>
      <c r="AK54" s="2"/>
      <c r="AL54" s="2"/>
      <c r="AM54" s="2"/>
      <c r="AN54" s="7"/>
      <c r="AO54" s="7"/>
      <c r="AP54" s="7"/>
      <c r="AQ54" s="6"/>
    </row>
    <row r="55" spans="33:43" x14ac:dyDescent="0.25">
      <c r="AG55" s="6"/>
      <c r="AH55" s="2"/>
      <c r="AI55" s="2"/>
      <c r="AJ55" s="2"/>
      <c r="AK55" s="2"/>
      <c r="AL55" s="2"/>
      <c r="AM55" s="2"/>
      <c r="AN55" s="7"/>
      <c r="AO55" s="7"/>
      <c r="AP55" s="7"/>
      <c r="AQ55" s="6"/>
    </row>
    <row r="56" spans="33:43" x14ac:dyDescent="0.25">
      <c r="AG56" s="6"/>
      <c r="AH56" s="2"/>
      <c r="AI56" s="2"/>
      <c r="AJ56" s="2"/>
      <c r="AK56" s="2"/>
      <c r="AL56" s="2"/>
      <c r="AM56" s="2"/>
      <c r="AN56" s="7"/>
      <c r="AO56" s="7"/>
      <c r="AP56" s="7"/>
      <c r="AQ56" s="6"/>
    </row>
    <row r="57" spans="33:43" x14ac:dyDescent="0.25">
      <c r="AG57" s="6"/>
      <c r="AH57" s="7"/>
      <c r="AI57" s="7"/>
      <c r="AJ57" s="7"/>
      <c r="AK57" s="7"/>
      <c r="AL57" s="7"/>
      <c r="AM57" s="7"/>
      <c r="AN57" s="7"/>
      <c r="AO57" s="7"/>
      <c r="AP57" s="7"/>
      <c r="AQ57" s="6"/>
    </row>
    <row r="58" spans="33:43" x14ac:dyDescent="0.25">
      <c r="AG58" s="6"/>
      <c r="AH58" s="9"/>
      <c r="AI58" s="9"/>
      <c r="AJ58" s="9"/>
      <c r="AK58" s="9"/>
      <c r="AL58" s="9"/>
      <c r="AM58" s="9"/>
      <c r="AN58" s="9"/>
      <c r="AO58" s="9"/>
      <c r="AP58" s="9"/>
      <c r="AQ58" s="6"/>
    </row>
    <row r="59" spans="33:43" x14ac:dyDescent="0.25">
      <c r="AG59" s="6"/>
      <c r="AH59" s="2"/>
      <c r="AI59" s="2"/>
      <c r="AJ59" s="2"/>
      <c r="AK59" s="2"/>
      <c r="AL59" s="2"/>
      <c r="AM59" s="2"/>
      <c r="AN59" s="2"/>
      <c r="AO59" s="2"/>
      <c r="AP59" s="2"/>
      <c r="AQ59" s="6"/>
    </row>
    <row r="60" spans="33:43" x14ac:dyDescent="0.25">
      <c r="AG60" s="6"/>
      <c r="AH60" s="2"/>
      <c r="AI60" s="2"/>
      <c r="AJ60" s="2"/>
      <c r="AK60" s="2"/>
      <c r="AL60" s="2"/>
      <c r="AM60" s="2"/>
      <c r="AN60" s="2"/>
      <c r="AO60" s="2"/>
      <c r="AP60" s="2"/>
      <c r="AQ60" s="6"/>
    </row>
    <row r="61" spans="33:43" x14ac:dyDescent="0.25">
      <c r="AG61" s="6"/>
      <c r="AH61" s="7"/>
      <c r="AI61" s="7"/>
      <c r="AJ61" s="7"/>
      <c r="AK61" s="7"/>
      <c r="AL61" s="7"/>
      <c r="AM61" s="7"/>
      <c r="AN61" s="7"/>
      <c r="AO61" s="7"/>
      <c r="AP61" s="7"/>
      <c r="AQ61" s="6"/>
    </row>
    <row r="62" spans="33:43" x14ac:dyDescent="0.25">
      <c r="AH62"/>
      <c r="AI62"/>
      <c r="AJ62"/>
      <c r="AK62"/>
      <c r="AL62"/>
      <c r="AM62"/>
      <c r="AN62"/>
      <c r="AO62"/>
      <c r="AP62"/>
    </row>
    <row r="63" spans="33:43" x14ac:dyDescent="0.25">
      <c r="AH63"/>
      <c r="AI63"/>
      <c r="AJ63"/>
      <c r="AK63"/>
      <c r="AL63"/>
      <c r="AM63"/>
      <c r="AN63"/>
      <c r="AO63"/>
      <c r="AP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Ayub</dc:creator>
  <cp:lastModifiedBy>Hossain, Ayub</cp:lastModifiedBy>
  <dcterms:created xsi:type="dcterms:W3CDTF">2016-12-06T00:50:30Z</dcterms:created>
  <dcterms:modified xsi:type="dcterms:W3CDTF">2018-12-03T21:35:00Z</dcterms:modified>
</cp:coreProperties>
</file>