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bhara\Google Drive\SUTD\ESD Term 6\Simulation\project\"/>
    </mc:Choice>
  </mc:AlternateContent>
  <xr:revisionPtr revIDLastSave="0" documentId="10_ncr:100000_{EB82F5D2-89D1-4232-99A5-30989EBC2285}" xr6:coauthVersionLast="31" xr6:coauthVersionMax="37" xr10:uidLastSave="{00000000-0000-0000-0000-000000000000}"/>
  <bookViews>
    <workbookView xWindow="0" yWindow="0" windowWidth="7536" windowHeight="6636" activeTab="2" xr2:uid="{F45A4252-8436-495B-846A-47F8F8BFBA8C}"/>
  </bookViews>
  <sheets>
    <sheet name="Title" sheetId="1" r:id="rId1"/>
    <sheet name="Proposal" sheetId="6" r:id="rId2"/>
    <sheet name="Grading Rubric" sheetId="5" r:id="rId3"/>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8" i="5" l="1"/>
  <c r="P9" i="5"/>
  <c r="P10" i="5"/>
  <c r="P11" i="5"/>
  <c r="P12" i="5"/>
  <c r="P13" i="5"/>
  <c r="P14" i="5"/>
  <c r="P15" i="5"/>
  <c r="P16" i="5"/>
  <c r="P17" i="5"/>
  <c r="P18" i="5"/>
  <c r="P19" i="5"/>
  <c r="P20" i="5"/>
  <c r="P21" i="5"/>
  <c r="P22" i="5"/>
  <c r="P23" i="5"/>
  <c r="P24" i="5"/>
  <c r="P25" i="5"/>
  <c r="P26" i="5"/>
  <c r="P27" i="5"/>
  <c r="P7" i="5"/>
  <c r="K8" i="5"/>
  <c r="K9" i="5"/>
  <c r="K10" i="5"/>
  <c r="K11" i="5"/>
  <c r="K12" i="5"/>
  <c r="K13" i="5"/>
  <c r="K14" i="5"/>
  <c r="K15" i="5"/>
  <c r="K16" i="5"/>
  <c r="K17" i="5"/>
  <c r="K18" i="5"/>
  <c r="K19" i="5"/>
  <c r="K20" i="5"/>
  <c r="K21" i="5"/>
  <c r="K22" i="5"/>
  <c r="K23" i="5"/>
  <c r="K24" i="5"/>
  <c r="K25" i="5"/>
  <c r="K26" i="5"/>
  <c r="K27" i="5"/>
  <c r="K7" i="5"/>
  <c r="I9" i="5"/>
  <c r="I10" i="5"/>
  <c r="I11" i="5"/>
  <c r="I12" i="5"/>
  <c r="I13" i="5"/>
  <c r="I14" i="5"/>
  <c r="I15" i="5"/>
  <c r="I16" i="5"/>
  <c r="I17" i="5"/>
  <c r="I18" i="5"/>
  <c r="I19" i="5"/>
  <c r="I20" i="5"/>
  <c r="I21" i="5"/>
  <c r="I22" i="5"/>
  <c r="I23" i="5"/>
  <c r="I24" i="5"/>
  <c r="I25" i="5"/>
  <c r="I26" i="5"/>
  <c r="I27" i="5"/>
  <c r="I8" i="5"/>
  <c r="I7" i="5"/>
  <c r="G2" i="5"/>
  <c r="G6" i="5" s="1"/>
  <c r="D6" i="5"/>
  <c r="E6" i="5"/>
  <c r="F6" i="5"/>
  <c r="C6" i="5"/>
  <c r="F5" i="5"/>
  <c r="E5" i="5"/>
  <c r="D5" i="5"/>
  <c r="C5" i="5"/>
  <c r="H6" i="5" l="1"/>
  <c r="H24" i="5" s="1"/>
  <c r="I6" i="5"/>
  <c r="J10" i="5" s="1"/>
  <c r="H13" i="5" l="1"/>
  <c r="H20" i="5"/>
  <c r="H16" i="5"/>
  <c r="H11" i="5"/>
  <c r="H17" i="5"/>
  <c r="H25" i="5"/>
  <c r="H27" i="5"/>
  <c r="H23" i="5"/>
  <c r="H12" i="5"/>
  <c r="H26" i="5"/>
  <c r="H22" i="5"/>
  <c r="H18" i="5"/>
  <c r="H19" i="5"/>
  <c r="H14" i="5"/>
  <c r="H15" i="5"/>
  <c r="H9" i="5"/>
  <c r="H21" i="5"/>
  <c r="J14" i="5"/>
  <c r="J26" i="5"/>
  <c r="J8" i="5"/>
  <c r="J16" i="5"/>
  <c r="J9" i="5"/>
  <c r="J13" i="5"/>
  <c r="J17" i="5"/>
  <c r="J21" i="5"/>
  <c r="J25" i="5"/>
  <c r="J11" i="5"/>
  <c r="J15" i="5"/>
  <c r="J19" i="5"/>
  <c r="J27" i="5"/>
  <c r="J23" i="5"/>
  <c r="J24" i="5"/>
  <c r="J12" i="5"/>
  <c r="J18" i="5"/>
  <c r="J7" i="5"/>
  <c r="J20" i="5"/>
  <c r="J22" i="5"/>
  <c r="J6" i="5" l="1"/>
  <c r="P6" i="5"/>
  <c r="B2" i="5" s="1"/>
</calcChain>
</file>

<file path=xl/sharedStrings.xml><?xml version="1.0" encoding="utf-8"?>
<sst xmlns="http://schemas.openxmlformats.org/spreadsheetml/2006/main" count="96" uniqueCount="89">
  <si>
    <t>Simulation Modeling and Analysis</t>
  </si>
  <si>
    <t>Term 6 2018</t>
  </si>
  <si>
    <t>Instructors: Peter Jackson and Karthyek Murthy</t>
  </si>
  <si>
    <t>Project Title:</t>
  </si>
  <si>
    <t>Member 1</t>
  </si>
  <si>
    <t>Member 2</t>
  </si>
  <si>
    <t>Member 3</t>
  </si>
  <si>
    <t>Member 4</t>
  </si>
  <si>
    <t>Team Size</t>
  </si>
  <si>
    <t>Raw Score</t>
  </si>
  <si>
    <t>Grading Category</t>
  </si>
  <si>
    <t>Title Page</t>
  </si>
  <si>
    <t>Suggested Content (Not Required)</t>
  </si>
  <si>
    <t>Project title, date, course name, course number, full names and photos of each team member</t>
  </si>
  <si>
    <t>Project Description</t>
  </si>
  <si>
    <t>Approx. 500 word textual description of project</t>
  </si>
  <si>
    <t>Total</t>
  </si>
  <si>
    <t>Allocated Time By Team Member</t>
  </si>
  <si>
    <t>Client Requirements</t>
  </si>
  <si>
    <t>Notes from client meetings; Summary of client requirements</t>
  </si>
  <si>
    <t>Motivation</t>
  </si>
  <si>
    <t>Problem area and importance</t>
  </si>
  <si>
    <t>Background Reading</t>
  </si>
  <si>
    <t>Project Management</t>
  </si>
  <si>
    <t>Simulation design</t>
  </si>
  <si>
    <t>Influence diagrams, stock and flow diagrams, state machine diagrams, event graphs, data structure diagram, Capella model</t>
  </si>
  <si>
    <t>Mathematical model</t>
  </si>
  <si>
    <t>Difference equations (formulas for state changes)</t>
  </si>
  <si>
    <t>Data collection</t>
  </si>
  <si>
    <t>Data visualization and analysis</t>
  </si>
  <si>
    <t>Design of data collection study (forms and schedule); sample data collected; photos of site</t>
  </si>
  <si>
    <t>Summary of collected data; parameters extracted for simulation use</t>
  </si>
  <si>
    <t>Parameter estimation</t>
  </si>
  <si>
    <t>Description of process used to estimate unknown simulation parameters; assumptions made; resources cited</t>
  </si>
  <si>
    <t>Performance measurement</t>
  </si>
  <si>
    <t>What measures of system performance are you trying to estimate using your simulation?</t>
  </si>
  <si>
    <t>Powerpoint guided tour of model (similar to lecture examples) using screenshots and annotations</t>
  </si>
  <si>
    <t>Model Construction or Programming</t>
  </si>
  <si>
    <t>Decision rules</t>
  </si>
  <si>
    <t xml:space="preserve">Identify decision-making within process which can affect performance; describe alternative rules (FCFS vs MostNeeded) or parameters to explore (eg. Stocking levels) </t>
  </si>
  <si>
    <t>Screenshots; link to YouTube video</t>
  </si>
  <si>
    <t>Visualization or Animation</t>
  </si>
  <si>
    <t>Experimental design</t>
  </si>
  <si>
    <t>User Interface</t>
  </si>
  <si>
    <t>User's manual or Powerpoint tutorial</t>
  </si>
  <si>
    <t>Experimental runs</t>
  </si>
  <si>
    <t>Tabular  summary of runs; statistical significance of differences</t>
  </si>
  <si>
    <t>Bibliography; summary of literature</t>
  </si>
  <si>
    <t>Functional diagram of project steps with input/output documentation (IDEF0); Project schedule; Task assignment; Due date performance</t>
  </si>
  <si>
    <t>Interpretation of results</t>
  </si>
  <si>
    <t>What questions will you attempt to answer using the simulation? What sensitivity analysis? How will you structure the simulation runs (eg. Paired t-tests)? How long will you run the simulation?</t>
  </si>
  <si>
    <t>Discussion of whether results are surprising or expected; lessons learned; conclusions</t>
  </si>
  <si>
    <t>User feedback</t>
  </si>
  <si>
    <t xml:space="preserve">Client response; What to improve in the next version? </t>
  </si>
  <si>
    <t>Installation/replication</t>
  </si>
  <si>
    <t>How to install the software or replicate the results?</t>
  </si>
  <si>
    <t>Hours Required</t>
  </si>
  <si>
    <t>Minimum</t>
  </si>
  <si>
    <t>Maximum</t>
  </si>
  <si>
    <t>Total Allocated</t>
  </si>
  <si>
    <t>Category Weight</t>
  </si>
  <si>
    <t>Category</t>
  </si>
  <si>
    <t>Grader 1</t>
  </si>
  <si>
    <t>Grader 2</t>
  </si>
  <si>
    <t>Grader 3</t>
  </si>
  <si>
    <t>Grader 4</t>
  </si>
  <si>
    <t>Average</t>
  </si>
  <si>
    <t>Instructions</t>
  </si>
  <si>
    <t>Fill in the light green cells for your team project. Cells in grey contain fixed content or formulas. Do not modify grey cells. You suggest grades in the yellow cells but the grader will override them.</t>
  </si>
  <si>
    <t>Password Hint</t>
  </si>
  <si>
    <t>Old boat</t>
  </si>
  <si>
    <t>Project Proposal</t>
  </si>
  <si>
    <t>Team Member Names:</t>
  </si>
  <si>
    <t>Project Title</t>
  </si>
  <si>
    <t>Fill our the Grading Rubric on the next sheet, as well.</t>
  </si>
  <si>
    <t>Bharat Desai</t>
  </si>
  <si>
    <t>Food and beverage outlets in the price-competitive landscape of hawker centres and food courts typically experience similar intra-day customer</t>
  </si>
  <si>
    <t xml:space="preserve"> demand distributinos, with peaks during breakfast, lunch and dinner timings. Efficient queueing systems allow these enterprises to meet customer</t>
  </si>
  <si>
    <t>demand during these peak periods by increasing through-put rates. In this project, we aim to model and simulate the queueing systems of one of the</t>
  </si>
  <si>
    <t>Key questions that our project aims to answer: Is the throughput rate of the alternative queueuing model statistically more significant than that of</t>
  </si>
  <si>
    <t xml:space="preserve">propose an alternative queueing model for the stall. By simulating the original customer arrival rate with the new model, we will determine if the </t>
  </si>
  <si>
    <t>alternative queueing model results in a greater throuput rate.</t>
  </si>
  <si>
    <t xml:space="preserve"> food stalls in the SUTD canteen during peak periods. After analysing the distributions of customer arrivals, departures, and service times, we aim to </t>
  </si>
  <si>
    <t>Justinian Siah</t>
  </si>
  <si>
    <t>the currently utilized queueing system? Does the alternative queueing model decrease waiting time for customers?</t>
  </si>
  <si>
    <t>Assumptions: 1. Customer who joins the queue will definitely make an order 2. Lead time is equivalent to waiting time. 3. Each item sold by the stall</t>
  </si>
  <si>
    <t xml:space="preserve"> follows the same service time distribution? 3. Cooking operations remain unchanged despite of alternative queueing models</t>
  </si>
  <si>
    <t>QuestQ: Finding the better queueing model for food court stalls.</t>
  </si>
  <si>
    <t>Justinan Siah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</si>
</sst>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20"/>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b/>
      <sz val="16"/>
      <color theme="1"/>
      <name val="Calibri"/>
      <family val="2"/>
      <scheme val="minor"/>
    </font>
    <font>
      <b/>
      <sz val="20"/>
      <color theme="1"/>
      <name val="Calibri"/>
      <family val="2"/>
      <scheme val="minor"/>
    </font>
    <font>
      <b/>
      <sz val="14"/>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92D05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2" borderId="0" xfId="0" applyFill="1"/>
    <xf numFmtId="0" fontId="1" fillId="2" borderId="0" xfId="0" applyFont="1" applyFill="1"/>
    <xf numFmtId="0" fontId="3" fillId="2" borderId="0" xfId="0" applyFont="1" applyFill="1"/>
    <xf numFmtId="0" fontId="4" fillId="2" borderId="0" xfId="0" applyFont="1" applyFill="1"/>
    <xf numFmtId="0" fontId="5" fillId="2" borderId="0" xfId="0" applyFont="1" applyFill="1"/>
    <xf numFmtId="0" fontId="7" fillId="2" borderId="0" xfId="0" applyFont="1" applyFill="1"/>
    <xf numFmtId="0" fontId="3" fillId="0" borderId="0" xfId="0" applyFont="1" applyAlignment="1">
      <alignment vertical="top"/>
    </xf>
    <xf numFmtId="0" fontId="3" fillId="0" borderId="0" xfId="0" applyFont="1" applyAlignment="1">
      <alignment vertical="top" wrapText="1"/>
    </xf>
    <xf numFmtId="0" fontId="6" fillId="4" borderId="1" xfId="0" applyFont="1" applyFill="1" applyBorder="1" applyAlignment="1">
      <alignment horizontal="center" vertical="center"/>
    </xf>
    <xf numFmtId="0" fontId="3" fillId="0" borderId="1" xfId="0" applyFont="1" applyBorder="1" applyAlignment="1">
      <alignment vertical="top"/>
    </xf>
    <xf numFmtId="0" fontId="3" fillId="3" borderId="1" xfId="0" applyFont="1" applyFill="1" applyBorder="1" applyAlignment="1" applyProtection="1">
      <alignment vertical="top" wrapText="1"/>
      <protection locked="0"/>
    </xf>
    <xf numFmtId="0" fontId="3" fillId="3" borderId="1" xfId="0" applyFont="1" applyFill="1" applyBorder="1" applyAlignment="1" applyProtection="1">
      <alignment vertical="top"/>
      <protection locked="0"/>
    </xf>
    <xf numFmtId="0" fontId="3" fillId="2" borderId="1" xfId="0" applyFont="1" applyFill="1" applyBorder="1" applyAlignment="1" applyProtection="1">
      <alignment vertical="top"/>
      <protection locked="0"/>
    </xf>
    <xf numFmtId="0" fontId="8" fillId="3" borderId="2" xfId="0" applyFont="1" applyFill="1" applyBorder="1" applyAlignment="1" applyProtection="1">
      <alignment horizontal="left" vertical="top" wrapText="1"/>
      <protection locked="0"/>
    </xf>
    <xf numFmtId="0" fontId="8" fillId="0" borderId="1" xfId="0" applyFont="1" applyBorder="1" applyAlignment="1">
      <alignment vertical="top" wrapText="1"/>
    </xf>
    <xf numFmtId="0" fontId="8" fillId="0" borderId="1" xfId="0" applyFont="1" applyBorder="1" applyAlignment="1">
      <alignment vertical="top"/>
    </xf>
    <xf numFmtId="0" fontId="8" fillId="0" borderId="0" xfId="0" applyFont="1" applyAlignment="1">
      <alignment vertical="top"/>
    </xf>
    <xf numFmtId="0" fontId="8" fillId="0" borderId="0" xfId="0" applyFont="1" applyAlignment="1">
      <alignment horizontal="center" vertical="top" wrapText="1"/>
    </xf>
    <xf numFmtId="0" fontId="8" fillId="0" borderId="1" xfId="0" applyFont="1" applyBorder="1" applyAlignment="1">
      <alignment horizontal="center" vertical="top" wrapText="1"/>
    </xf>
    <xf numFmtId="0" fontId="3" fillId="5" borderId="1" xfId="0" applyFont="1" applyFill="1" applyBorder="1" applyAlignment="1">
      <alignment vertical="top"/>
    </xf>
    <xf numFmtId="0" fontId="3" fillId="6" borderId="1" xfId="0" applyFont="1" applyFill="1" applyBorder="1" applyAlignment="1">
      <alignment vertical="top"/>
    </xf>
    <xf numFmtId="0" fontId="3" fillId="5" borderId="1" xfId="0" applyFont="1" applyFill="1" applyBorder="1" applyAlignment="1">
      <alignment vertical="top" wrapText="1"/>
    </xf>
    <xf numFmtId="0" fontId="8" fillId="0" borderId="0" xfId="0" applyFont="1" applyAlignment="1"/>
    <xf numFmtId="0" fontId="3" fillId="6" borderId="1" xfId="0" applyFont="1" applyFill="1" applyBorder="1" applyAlignment="1">
      <alignment vertical="top" wrapText="1"/>
    </xf>
    <xf numFmtId="0" fontId="3" fillId="6" borderId="0" xfId="0" applyFont="1" applyFill="1" applyAlignment="1">
      <alignment vertical="top"/>
    </xf>
    <xf numFmtId="0" fontId="0" fillId="7" borderId="1" xfId="0" applyFont="1" applyFill="1" applyBorder="1"/>
    <xf numFmtId="0" fontId="9" fillId="0" borderId="0" xfId="0" applyFont="1"/>
    <xf numFmtId="0" fontId="0" fillId="7" borderId="1" xfId="0" applyFill="1" applyBorder="1" applyAlignment="1">
      <alignment horizontal="left"/>
    </xf>
    <xf numFmtId="0" fontId="0" fillId="7" borderId="4" xfId="0" applyFill="1" applyBorder="1" applyAlignment="1">
      <alignment horizontal="left"/>
    </xf>
    <xf numFmtId="0" fontId="0" fillId="7" borderId="5" xfId="0" applyFill="1" applyBorder="1" applyAlignment="1">
      <alignment horizontal="left"/>
    </xf>
    <xf numFmtId="0" fontId="0" fillId="7" borderId="6" xfId="0" applyFill="1" applyBorder="1" applyAlignment="1">
      <alignment horizontal="left"/>
    </xf>
    <xf numFmtId="0" fontId="8" fillId="0" borderId="3" xfId="0" applyFont="1" applyBorder="1" applyAlignment="1">
      <alignment horizontal="center" vertical="top"/>
    </xf>
    <xf numFmtId="0" fontId="2" fillId="0" borderId="0" xfId="0" applyFont="1" applyAlignment="1">
      <alignment horizontal="left" vertical="top" wrapText="1"/>
    </xf>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9506F-B6D0-4B68-A7B9-8AD5FFF56750}">
  <dimension ref="B4:B11"/>
  <sheetViews>
    <sheetView workbookViewId="0">
      <selection activeCell="C18" sqref="C18"/>
    </sheetView>
  </sheetViews>
  <sheetFormatPr defaultColWidth="9.109375" defaultRowHeight="14.4" x14ac:dyDescent="0.3"/>
  <cols>
    <col min="1" max="16384" width="9.109375" style="1"/>
  </cols>
  <sheetData>
    <row r="4" spans="2:2" ht="25.8" x14ac:dyDescent="0.5">
      <c r="B4" s="6" t="s">
        <v>71</v>
      </c>
    </row>
    <row r="8" spans="2:2" ht="25.8" x14ac:dyDescent="0.5">
      <c r="B8" s="2" t="s">
        <v>0</v>
      </c>
    </row>
    <row r="9" spans="2:2" ht="18" x14ac:dyDescent="0.35">
      <c r="B9" s="3">
        <v>40.015000000000001</v>
      </c>
    </row>
    <row r="10" spans="2:2" ht="23.4" x14ac:dyDescent="0.45">
      <c r="B10" s="5" t="s">
        <v>1</v>
      </c>
    </row>
    <row r="11" spans="2:2" ht="21" x14ac:dyDescent="0.4">
      <c r="B11" s="4" t="s">
        <v>2</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C134-6A1D-4BCF-BEE8-7607D9F79226}">
  <dimension ref="B1:N20"/>
  <sheetViews>
    <sheetView workbookViewId="0">
      <selection activeCell="B11" sqref="B11"/>
    </sheetView>
  </sheetViews>
  <sheetFormatPr defaultRowHeight="14.4" x14ac:dyDescent="0.3"/>
  <cols>
    <col min="2" max="2" width="20.21875" customWidth="1"/>
    <col min="3" max="6" width="12.21875" customWidth="1"/>
  </cols>
  <sheetData>
    <row r="1" spans="2:14" x14ac:dyDescent="0.3">
      <c r="C1" t="s">
        <v>4</v>
      </c>
      <c r="D1" t="s">
        <v>5</v>
      </c>
      <c r="E1" t="s">
        <v>6</v>
      </c>
      <c r="F1" t="s">
        <v>7</v>
      </c>
    </row>
    <row r="2" spans="2:14" x14ac:dyDescent="0.3">
      <c r="B2" s="27" t="s">
        <v>72</v>
      </c>
      <c r="C2" s="26" t="s">
        <v>75</v>
      </c>
      <c r="D2" s="26" t="s">
        <v>83</v>
      </c>
      <c r="E2" s="26"/>
      <c r="F2" s="26"/>
    </row>
    <row r="3" spans="2:14" x14ac:dyDescent="0.3">
      <c r="B3" s="27"/>
    </row>
    <row r="4" spans="2:14" x14ac:dyDescent="0.3">
      <c r="B4" s="27" t="s">
        <v>73</v>
      </c>
      <c r="C4" s="29" t="s">
        <v>87</v>
      </c>
      <c r="D4" s="30"/>
      <c r="E4" s="30"/>
      <c r="F4" s="30"/>
      <c r="G4" s="30"/>
      <c r="H4" s="30"/>
      <c r="I4" s="30"/>
      <c r="J4" s="31"/>
    </row>
    <row r="5" spans="2:14" x14ac:dyDescent="0.3">
      <c r="B5" s="27"/>
    </row>
    <row r="6" spans="2:14" x14ac:dyDescent="0.3">
      <c r="B6" s="27" t="s">
        <v>14</v>
      </c>
      <c r="C6" s="28" t="s">
        <v>76</v>
      </c>
      <c r="D6" s="28"/>
      <c r="E6" s="28"/>
      <c r="F6" s="28"/>
      <c r="G6" s="28"/>
      <c r="H6" s="28"/>
      <c r="I6" s="28"/>
      <c r="J6" s="28"/>
      <c r="K6" s="28"/>
      <c r="L6" s="28"/>
      <c r="M6" s="28"/>
      <c r="N6" s="28"/>
    </row>
    <row r="7" spans="2:14" x14ac:dyDescent="0.3">
      <c r="C7" s="28" t="s">
        <v>77</v>
      </c>
      <c r="D7" s="28"/>
      <c r="E7" s="28"/>
      <c r="F7" s="28"/>
      <c r="G7" s="28"/>
      <c r="H7" s="28"/>
      <c r="I7" s="28"/>
      <c r="J7" s="28"/>
      <c r="K7" s="28"/>
      <c r="L7" s="28"/>
      <c r="M7" s="28"/>
      <c r="N7" s="28"/>
    </row>
    <row r="8" spans="2:14" x14ac:dyDescent="0.3">
      <c r="C8" s="28" t="s">
        <v>78</v>
      </c>
      <c r="D8" s="28"/>
      <c r="E8" s="28"/>
      <c r="F8" s="28"/>
      <c r="G8" s="28"/>
      <c r="H8" s="28"/>
      <c r="I8" s="28"/>
      <c r="J8" s="28"/>
      <c r="K8" s="28"/>
      <c r="L8" s="28"/>
      <c r="M8" s="28"/>
      <c r="N8" s="28"/>
    </row>
    <row r="9" spans="2:14" x14ac:dyDescent="0.3">
      <c r="C9" s="28" t="s">
        <v>82</v>
      </c>
      <c r="D9" s="28"/>
      <c r="E9" s="28"/>
      <c r="F9" s="28"/>
      <c r="G9" s="28"/>
      <c r="H9" s="28"/>
      <c r="I9" s="28"/>
      <c r="J9" s="28"/>
      <c r="K9" s="28"/>
      <c r="L9" s="28"/>
      <c r="M9" s="28"/>
      <c r="N9" s="28"/>
    </row>
    <row r="10" spans="2:14" x14ac:dyDescent="0.3">
      <c r="C10" s="28" t="s">
        <v>80</v>
      </c>
      <c r="D10" s="28"/>
      <c r="E10" s="28"/>
      <c r="F10" s="28"/>
      <c r="G10" s="28"/>
      <c r="H10" s="28"/>
      <c r="I10" s="28"/>
      <c r="J10" s="28"/>
      <c r="K10" s="28"/>
      <c r="L10" s="28"/>
      <c r="M10" s="28"/>
      <c r="N10" s="28"/>
    </row>
    <row r="11" spans="2:14" x14ac:dyDescent="0.3">
      <c r="C11" s="28" t="s">
        <v>81</v>
      </c>
      <c r="D11" s="28"/>
      <c r="E11" s="28"/>
      <c r="F11" s="28"/>
      <c r="G11" s="28"/>
      <c r="H11" s="28"/>
      <c r="I11" s="28"/>
      <c r="J11" s="28"/>
      <c r="K11" s="28"/>
      <c r="L11" s="28"/>
      <c r="M11" s="28"/>
      <c r="N11" s="28"/>
    </row>
    <row r="12" spans="2:14" x14ac:dyDescent="0.3">
      <c r="C12" s="28"/>
      <c r="D12" s="28"/>
      <c r="E12" s="28"/>
      <c r="F12" s="28"/>
      <c r="G12" s="28"/>
      <c r="H12" s="28"/>
      <c r="I12" s="28"/>
      <c r="J12" s="28"/>
      <c r="K12" s="28"/>
      <c r="L12" s="28"/>
      <c r="M12" s="28"/>
      <c r="N12" s="28"/>
    </row>
    <row r="13" spans="2:14" x14ac:dyDescent="0.3">
      <c r="C13" s="28" t="s">
        <v>79</v>
      </c>
      <c r="D13" s="28"/>
      <c r="E13" s="28"/>
      <c r="F13" s="28"/>
      <c r="G13" s="28"/>
      <c r="H13" s="28"/>
      <c r="I13" s="28"/>
      <c r="J13" s="28"/>
      <c r="K13" s="28"/>
      <c r="L13" s="28"/>
      <c r="M13" s="28"/>
      <c r="N13" s="28"/>
    </row>
    <row r="14" spans="2:14" x14ac:dyDescent="0.3">
      <c r="C14" s="28" t="s">
        <v>84</v>
      </c>
      <c r="D14" s="28"/>
      <c r="E14" s="28"/>
      <c r="F14" s="28"/>
      <c r="G14" s="28"/>
      <c r="H14" s="28"/>
      <c r="I14" s="28"/>
      <c r="J14" s="28"/>
      <c r="K14" s="28"/>
      <c r="L14" s="28"/>
      <c r="M14" s="28"/>
      <c r="N14" s="28"/>
    </row>
    <row r="15" spans="2:14" x14ac:dyDescent="0.3">
      <c r="C15" s="28" t="s">
        <v>85</v>
      </c>
      <c r="D15" s="28"/>
      <c r="E15" s="28"/>
      <c r="F15" s="28"/>
      <c r="G15" s="28"/>
      <c r="H15" s="28"/>
      <c r="I15" s="28"/>
      <c r="J15" s="28"/>
      <c r="K15" s="28"/>
      <c r="L15" s="28"/>
      <c r="M15" s="28"/>
      <c r="N15" s="28"/>
    </row>
    <row r="16" spans="2:14" x14ac:dyDescent="0.3">
      <c r="C16" s="28" t="s">
        <v>86</v>
      </c>
      <c r="D16" s="28"/>
      <c r="E16" s="28"/>
      <c r="F16" s="28"/>
      <c r="G16" s="28"/>
      <c r="H16" s="28"/>
      <c r="I16" s="28"/>
      <c r="J16" s="28"/>
      <c r="K16" s="28"/>
      <c r="L16" s="28"/>
      <c r="M16" s="28"/>
      <c r="N16" s="28"/>
    </row>
    <row r="17" spans="2:14" x14ac:dyDescent="0.3">
      <c r="C17" s="28"/>
      <c r="D17" s="28"/>
      <c r="E17" s="28"/>
      <c r="F17" s="28"/>
      <c r="G17" s="28"/>
      <c r="H17" s="28"/>
      <c r="I17" s="28"/>
      <c r="J17" s="28"/>
      <c r="K17" s="28"/>
      <c r="L17" s="28"/>
      <c r="M17" s="28"/>
      <c r="N17" s="28"/>
    </row>
    <row r="18" spans="2:14" x14ac:dyDescent="0.3">
      <c r="C18" s="28"/>
      <c r="D18" s="28"/>
      <c r="E18" s="28"/>
      <c r="F18" s="28"/>
      <c r="G18" s="28"/>
      <c r="H18" s="28"/>
      <c r="I18" s="28"/>
      <c r="J18" s="28"/>
      <c r="K18" s="28"/>
      <c r="L18" s="28"/>
      <c r="M18" s="28"/>
      <c r="N18" s="28"/>
    </row>
    <row r="20" spans="2:14" x14ac:dyDescent="0.3">
      <c r="B20" t="s">
        <v>74</v>
      </c>
    </row>
  </sheetData>
  <mergeCells count="14">
    <mergeCell ref="C10:N10"/>
    <mergeCell ref="C4:J4"/>
    <mergeCell ref="C6:N6"/>
    <mergeCell ref="C7:N7"/>
    <mergeCell ref="C8:N8"/>
    <mergeCell ref="C9:N9"/>
    <mergeCell ref="C17:N17"/>
    <mergeCell ref="C18:N18"/>
    <mergeCell ref="C11:N11"/>
    <mergeCell ref="C12:N12"/>
    <mergeCell ref="C13:N13"/>
    <mergeCell ref="C14:N14"/>
    <mergeCell ref="C15:N15"/>
    <mergeCell ref="C16:N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053DD-6728-4338-BC6D-3A60F0A537CD}">
  <dimension ref="A1:P27"/>
  <sheetViews>
    <sheetView tabSelected="1" topLeftCell="A6" zoomScale="40" zoomScaleNormal="40" workbookViewId="0">
      <selection activeCell="F22" sqref="F22"/>
    </sheetView>
  </sheetViews>
  <sheetFormatPr defaultColWidth="9.109375" defaultRowHeight="18" x14ac:dyDescent="0.3"/>
  <cols>
    <col min="1" max="1" width="43.5546875" style="7" customWidth="1"/>
    <col min="2" max="2" width="18.109375" style="8" customWidth="1"/>
    <col min="3" max="6" width="11.109375" style="7" customWidth="1"/>
    <col min="7" max="7" width="10.6640625" style="7" customWidth="1"/>
    <col min="8" max="8" width="11.109375" style="7" customWidth="1"/>
    <col min="9" max="9" width="10.44140625" style="7" customWidth="1"/>
    <col min="10" max="10" width="10.77734375" style="7" customWidth="1"/>
    <col min="11" max="11" width="18" style="7" customWidth="1"/>
    <col min="12" max="16384" width="9.109375" style="7"/>
  </cols>
  <sheetData>
    <row r="1" spans="1:16" ht="36" x14ac:dyDescent="0.35">
      <c r="A1" s="17" t="s">
        <v>3</v>
      </c>
      <c r="B1" s="17" t="s">
        <v>9</v>
      </c>
      <c r="C1" s="18" t="s">
        <v>4</v>
      </c>
      <c r="D1" s="18" t="s">
        <v>5</v>
      </c>
      <c r="E1" s="18" t="s">
        <v>6</v>
      </c>
      <c r="F1" s="18" t="s">
        <v>7</v>
      </c>
      <c r="G1" s="17" t="s">
        <v>8</v>
      </c>
      <c r="I1" s="23" t="s">
        <v>67</v>
      </c>
    </row>
    <row r="2" spans="1:16" ht="77.7" customHeight="1" x14ac:dyDescent="0.3">
      <c r="A2" s="14" t="s">
        <v>87</v>
      </c>
      <c r="B2" s="9" t="e">
        <f>P6</f>
        <v>#DIV/0!</v>
      </c>
      <c r="C2" s="11" t="s">
        <v>75</v>
      </c>
      <c r="D2" s="11" t="s">
        <v>88</v>
      </c>
      <c r="E2" s="11"/>
      <c r="F2" s="11"/>
      <c r="G2" s="20">
        <f>COUNTA(C2:F2)</f>
        <v>2</v>
      </c>
      <c r="I2" s="33" t="s">
        <v>68</v>
      </c>
      <c r="J2" s="33"/>
      <c r="K2" s="33"/>
    </row>
    <row r="3" spans="1:16" x14ac:dyDescent="0.35">
      <c r="I3" s="23" t="s">
        <v>69</v>
      </c>
      <c r="K3" s="7" t="s">
        <v>70</v>
      </c>
    </row>
    <row r="4" spans="1:16" x14ac:dyDescent="0.3">
      <c r="C4" s="32" t="s">
        <v>17</v>
      </c>
      <c r="D4" s="32"/>
      <c r="E4" s="32"/>
      <c r="F4" s="32"/>
      <c r="G4" s="32" t="s">
        <v>56</v>
      </c>
      <c r="H4" s="32"/>
    </row>
    <row r="5" spans="1:16" ht="54" x14ac:dyDescent="0.3">
      <c r="A5" s="15" t="s">
        <v>12</v>
      </c>
      <c r="B5" s="15" t="s">
        <v>10</v>
      </c>
      <c r="C5" s="15" t="str">
        <f>IF(LEN(C2)&gt;0,C2,"")</f>
        <v>Bharat Desai</v>
      </c>
      <c r="D5" s="15" t="str">
        <f>IF(LEN(D2)&gt;0,D2,"")</f>
        <v>Justinan Siah</v>
      </c>
      <c r="E5" s="15" t="str">
        <f>IF(LEN(E2)&gt;0,E2,"")</f>
        <v/>
      </c>
      <c r="F5" s="15" t="str">
        <f>IF(LEN(F2)&gt;0,F2,"")</f>
        <v/>
      </c>
      <c r="G5" s="16" t="s">
        <v>57</v>
      </c>
      <c r="H5" s="16" t="s">
        <v>58</v>
      </c>
      <c r="I5" s="15" t="s">
        <v>59</v>
      </c>
      <c r="J5" s="15" t="s">
        <v>60</v>
      </c>
      <c r="K5" s="16" t="s">
        <v>61</v>
      </c>
      <c r="L5" s="19" t="s">
        <v>62</v>
      </c>
      <c r="M5" s="19" t="s">
        <v>63</v>
      </c>
      <c r="N5" s="19" t="s">
        <v>64</v>
      </c>
      <c r="O5" s="19" t="s">
        <v>65</v>
      </c>
      <c r="P5" s="16" t="s">
        <v>66</v>
      </c>
    </row>
    <row r="6" spans="1:16" x14ac:dyDescent="0.3">
      <c r="A6" s="24" t="s">
        <v>16</v>
      </c>
      <c r="B6" s="25"/>
      <c r="C6" s="20">
        <f>IF(LEN(C2)&gt;0,SUM(C7:C27),"")</f>
        <v>20</v>
      </c>
      <c r="D6" s="20">
        <f t="shared" ref="D6:F6" si="0">IF(LEN(D2)&gt;0,SUM(D7:D27),"")</f>
        <v>20</v>
      </c>
      <c r="E6" s="20" t="str">
        <f t="shared" si="0"/>
        <v/>
      </c>
      <c r="F6" s="20" t="str">
        <f t="shared" si="0"/>
        <v/>
      </c>
      <c r="G6" s="21">
        <f>20*G2</f>
        <v>40</v>
      </c>
      <c r="H6" s="21">
        <f>20*G2</f>
        <v>40</v>
      </c>
      <c r="I6" s="20">
        <f>SUM(C6:F6)</f>
        <v>40</v>
      </c>
      <c r="J6" s="20">
        <f>SUM(J7:J27)</f>
        <v>1</v>
      </c>
      <c r="K6" s="20"/>
      <c r="L6" s="10"/>
      <c r="M6" s="10"/>
      <c r="N6" s="10"/>
      <c r="O6" s="10"/>
      <c r="P6" s="20" t="e">
        <f>SUMPRODUCT(J7:J27,P7:P27)*10</f>
        <v>#DIV/0!</v>
      </c>
    </row>
    <row r="7" spans="1:16" ht="54" x14ac:dyDescent="0.3">
      <c r="A7" s="24" t="s">
        <v>13</v>
      </c>
      <c r="B7" s="24" t="s">
        <v>11</v>
      </c>
      <c r="C7" s="12"/>
      <c r="D7" s="12">
        <v>0.5</v>
      </c>
      <c r="E7" s="12"/>
      <c r="F7" s="12"/>
      <c r="G7" s="21">
        <v>0.5</v>
      </c>
      <c r="H7" s="21">
        <v>0.5</v>
      </c>
      <c r="I7" s="20">
        <f>SUM(C7:F7)</f>
        <v>0.5</v>
      </c>
      <c r="J7" s="20">
        <f t="shared" ref="J7:J27" si="1">I7/$I$6</f>
        <v>1.2500000000000001E-2</v>
      </c>
      <c r="K7" s="22" t="str">
        <f>B7</f>
        <v>Title Page</v>
      </c>
      <c r="L7" s="13"/>
      <c r="M7" s="13"/>
      <c r="N7" s="13"/>
      <c r="O7" s="13"/>
      <c r="P7" s="20" t="e">
        <f>SUM(L7:O7)/COUNTA(L7:O7)</f>
        <v>#DIV/0!</v>
      </c>
    </row>
    <row r="8" spans="1:16" ht="36" x14ac:dyDescent="0.3">
      <c r="A8" s="24" t="s">
        <v>15</v>
      </c>
      <c r="B8" s="24" t="s">
        <v>14</v>
      </c>
      <c r="C8" s="12">
        <v>0.5</v>
      </c>
      <c r="D8" s="12">
        <v>0.5</v>
      </c>
      <c r="E8" s="12"/>
      <c r="F8" s="12"/>
      <c r="G8" s="21">
        <v>0.5</v>
      </c>
      <c r="H8" s="21">
        <v>1</v>
      </c>
      <c r="I8" s="20">
        <f>SUM(C8:F8)</f>
        <v>1</v>
      </c>
      <c r="J8" s="20">
        <f t="shared" si="1"/>
        <v>2.5000000000000001E-2</v>
      </c>
      <c r="K8" s="22" t="str">
        <f t="shared" ref="K8:K27" si="2">B8</f>
        <v>Project Description</v>
      </c>
      <c r="L8" s="13"/>
      <c r="M8" s="13"/>
      <c r="N8" s="13"/>
      <c r="O8" s="13"/>
      <c r="P8" s="20" t="e">
        <f t="shared" ref="P8:P27" si="3">SUM(L8:O8)/COUNTA(L8:O8)</f>
        <v>#DIV/0!</v>
      </c>
    </row>
    <row r="9" spans="1:16" ht="36" x14ac:dyDescent="0.3">
      <c r="A9" s="24" t="s">
        <v>19</v>
      </c>
      <c r="B9" s="24" t="s">
        <v>18</v>
      </c>
      <c r="C9" s="12"/>
      <c r="D9" s="12"/>
      <c r="E9" s="12"/>
      <c r="F9" s="12"/>
      <c r="G9" s="21">
        <v>0</v>
      </c>
      <c r="H9" s="21">
        <f>H6</f>
        <v>40</v>
      </c>
      <c r="I9" s="20">
        <f t="shared" ref="I9:I27" si="4">SUM(C9:F9)</f>
        <v>0</v>
      </c>
      <c r="J9" s="20">
        <f t="shared" si="1"/>
        <v>0</v>
      </c>
      <c r="K9" s="22" t="str">
        <f t="shared" si="2"/>
        <v>Client Requirements</v>
      </c>
      <c r="L9" s="13"/>
      <c r="M9" s="13"/>
      <c r="N9" s="13"/>
      <c r="O9" s="13"/>
      <c r="P9" s="20" t="e">
        <f t="shared" si="3"/>
        <v>#DIV/0!</v>
      </c>
    </row>
    <row r="10" spans="1:16" x14ac:dyDescent="0.3">
      <c r="A10" s="24" t="s">
        <v>21</v>
      </c>
      <c r="B10" s="24" t="s">
        <v>20</v>
      </c>
      <c r="C10" s="12">
        <v>0.5</v>
      </c>
      <c r="D10" s="12"/>
      <c r="E10" s="12"/>
      <c r="F10" s="12"/>
      <c r="G10" s="21">
        <v>0.5</v>
      </c>
      <c r="H10" s="21">
        <v>2</v>
      </c>
      <c r="I10" s="20">
        <f t="shared" si="4"/>
        <v>0.5</v>
      </c>
      <c r="J10" s="20">
        <f t="shared" si="1"/>
        <v>1.2500000000000001E-2</v>
      </c>
      <c r="K10" s="22" t="str">
        <f t="shared" si="2"/>
        <v>Motivation</v>
      </c>
      <c r="L10" s="13"/>
      <c r="M10" s="13"/>
      <c r="N10" s="13"/>
      <c r="O10" s="13"/>
      <c r="P10" s="20" t="e">
        <f t="shared" si="3"/>
        <v>#DIV/0!</v>
      </c>
    </row>
    <row r="11" spans="1:16" ht="36" x14ac:dyDescent="0.3">
      <c r="A11" s="24" t="s">
        <v>47</v>
      </c>
      <c r="B11" s="24" t="s">
        <v>22</v>
      </c>
      <c r="C11" s="12"/>
      <c r="D11" s="12"/>
      <c r="E11" s="12"/>
      <c r="F11" s="12"/>
      <c r="G11" s="21">
        <v>0</v>
      </c>
      <c r="H11" s="21">
        <f>H6</f>
        <v>40</v>
      </c>
      <c r="I11" s="20">
        <f t="shared" si="4"/>
        <v>0</v>
      </c>
      <c r="J11" s="20">
        <f t="shared" si="1"/>
        <v>0</v>
      </c>
      <c r="K11" s="22" t="str">
        <f t="shared" si="2"/>
        <v>Background Reading</v>
      </c>
      <c r="L11" s="13"/>
      <c r="M11" s="13"/>
      <c r="N11" s="13"/>
      <c r="O11" s="13"/>
      <c r="P11" s="20" t="e">
        <f t="shared" si="3"/>
        <v>#DIV/0!</v>
      </c>
    </row>
    <row r="12" spans="1:16" ht="72" x14ac:dyDescent="0.3">
      <c r="A12" s="24" t="s">
        <v>48</v>
      </c>
      <c r="B12" s="24" t="s">
        <v>23</v>
      </c>
      <c r="C12" s="12">
        <v>1</v>
      </c>
      <c r="D12" s="12">
        <v>1</v>
      </c>
      <c r="E12" s="12"/>
      <c r="F12" s="12"/>
      <c r="G12" s="21">
        <v>0.5</v>
      </c>
      <c r="H12" s="21">
        <f>H6</f>
        <v>40</v>
      </c>
      <c r="I12" s="20">
        <f t="shared" si="4"/>
        <v>2</v>
      </c>
      <c r="J12" s="20">
        <f t="shared" si="1"/>
        <v>0.05</v>
      </c>
      <c r="K12" s="22" t="str">
        <f t="shared" si="2"/>
        <v>Project Management</v>
      </c>
      <c r="L12" s="13"/>
      <c r="M12" s="13"/>
      <c r="N12" s="13"/>
      <c r="O12" s="13"/>
      <c r="P12" s="20" t="e">
        <f t="shared" si="3"/>
        <v>#DIV/0!</v>
      </c>
    </row>
    <row r="13" spans="1:16" ht="54" x14ac:dyDescent="0.3">
      <c r="A13" s="24" t="s">
        <v>35</v>
      </c>
      <c r="B13" s="24" t="s">
        <v>34</v>
      </c>
      <c r="C13" s="12">
        <v>1</v>
      </c>
      <c r="D13" s="12">
        <v>1</v>
      </c>
      <c r="E13" s="12"/>
      <c r="F13" s="12"/>
      <c r="G13" s="21">
        <v>0.5</v>
      </c>
      <c r="H13" s="21">
        <f>H6</f>
        <v>40</v>
      </c>
      <c r="I13" s="20">
        <f t="shared" si="4"/>
        <v>2</v>
      </c>
      <c r="J13" s="20">
        <f t="shared" si="1"/>
        <v>0.05</v>
      </c>
      <c r="K13" s="22" t="str">
        <f t="shared" si="2"/>
        <v>Performance measurement</v>
      </c>
      <c r="L13" s="13"/>
      <c r="M13" s="13"/>
      <c r="N13" s="13"/>
      <c r="O13" s="13"/>
      <c r="P13" s="20" t="e">
        <f t="shared" si="3"/>
        <v>#DIV/0!</v>
      </c>
    </row>
    <row r="14" spans="1:16" ht="72" x14ac:dyDescent="0.3">
      <c r="A14" s="24" t="s">
        <v>25</v>
      </c>
      <c r="B14" s="24" t="s">
        <v>24</v>
      </c>
      <c r="C14" s="12">
        <v>1</v>
      </c>
      <c r="D14" s="12">
        <v>1</v>
      </c>
      <c r="E14" s="12"/>
      <c r="F14" s="12"/>
      <c r="G14" s="21">
        <v>1</v>
      </c>
      <c r="H14" s="21">
        <f>H6</f>
        <v>40</v>
      </c>
      <c r="I14" s="20">
        <f t="shared" si="4"/>
        <v>2</v>
      </c>
      <c r="J14" s="20">
        <f t="shared" si="1"/>
        <v>0.05</v>
      </c>
      <c r="K14" s="22" t="str">
        <f t="shared" si="2"/>
        <v>Simulation design</v>
      </c>
      <c r="L14" s="13"/>
      <c r="M14" s="13"/>
      <c r="N14" s="13"/>
      <c r="O14" s="13"/>
      <c r="P14" s="20" t="e">
        <f t="shared" si="3"/>
        <v>#DIV/0!</v>
      </c>
    </row>
    <row r="15" spans="1:16" ht="36" x14ac:dyDescent="0.3">
      <c r="A15" s="24" t="s">
        <v>27</v>
      </c>
      <c r="B15" s="24" t="s">
        <v>26</v>
      </c>
      <c r="C15" s="12"/>
      <c r="D15" s="12"/>
      <c r="E15" s="12"/>
      <c r="F15" s="12"/>
      <c r="G15" s="21">
        <v>0</v>
      </c>
      <c r="H15" s="21">
        <f>H6</f>
        <v>40</v>
      </c>
      <c r="I15" s="20">
        <f t="shared" si="4"/>
        <v>0</v>
      </c>
      <c r="J15" s="20">
        <f t="shared" si="1"/>
        <v>0</v>
      </c>
      <c r="K15" s="22" t="str">
        <f t="shared" si="2"/>
        <v>Mathematical model</v>
      </c>
      <c r="L15" s="13"/>
      <c r="M15" s="13"/>
      <c r="N15" s="13"/>
      <c r="O15" s="13"/>
      <c r="P15" s="20" t="e">
        <f t="shared" si="3"/>
        <v>#DIV/0!</v>
      </c>
    </row>
    <row r="16" spans="1:16" ht="54" x14ac:dyDescent="0.3">
      <c r="A16" s="24" t="s">
        <v>30</v>
      </c>
      <c r="B16" s="24" t="s">
        <v>28</v>
      </c>
      <c r="C16" s="12">
        <v>3</v>
      </c>
      <c r="D16" s="12">
        <v>3</v>
      </c>
      <c r="E16" s="12"/>
      <c r="F16" s="12"/>
      <c r="G16" s="21">
        <v>0</v>
      </c>
      <c r="H16" s="21">
        <f>H6</f>
        <v>40</v>
      </c>
      <c r="I16" s="20">
        <f t="shared" si="4"/>
        <v>6</v>
      </c>
      <c r="J16" s="20">
        <f t="shared" si="1"/>
        <v>0.15</v>
      </c>
      <c r="K16" s="22" t="str">
        <f t="shared" si="2"/>
        <v>Data collection</v>
      </c>
      <c r="L16" s="13"/>
      <c r="M16" s="13"/>
      <c r="N16" s="13"/>
      <c r="O16" s="13"/>
      <c r="P16" s="20" t="e">
        <f t="shared" si="3"/>
        <v>#DIV/0!</v>
      </c>
    </row>
    <row r="17" spans="1:16" ht="54" x14ac:dyDescent="0.3">
      <c r="A17" s="24" t="s">
        <v>31</v>
      </c>
      <c r="B17" s="24" t="s">
        <v>29</v>
      </c>
      <c r="C17" s="12">
        <v>2</v>
      </c>
      <c r="D17" s="12">
        <v>2</v>
      </c>
      <c r="E17" s="12"/>
      <c r="F17" s="12"/>
      <c r="G17" s="21">
        <v>0</v>
      </c>
      <c r="H17" s="21">
        <f>H6</f>
        <v>40</v>
      </c>
      <c r="I17" s="20">
        <f t="shared" si="4"/>
        <v>4</v>
      </c>
      <c r="J17" s="20">
        <f t="shared" si="1"/>
        <v>0.1</v>
      </c>
      <c r="K17" s="22" t="str">
        <f t="shared" si="2"/>
        <v>Data visualization and analysis</v>
      </c>
      <c r="L17" s="13"/>
      <c r="M17" s="13"/>
      <c r="N17" s="13"/>
      <c r="O17" s="13"/>
      <c r="P17" s="20" t="e">
        <f t="shared" si="3"/>
        <v>#DIV/0!</v>
      </c>
    </row>
    <row r="18" spans="1:16" ht="54" x14ac:dyDescent="0.3">
      <c r="A18" s="24" t="s">
        <v>33</v>
      </c>
      <c r="B18" s="24" t="s">
        <v>32</v>
      </c>
      <c r="C18" s="12">
        <v>0.5</v>
      </c>
      <c r="D18" s="12">
        <v>0.5</v>
      </c>
      <c r="E18" s="12"/>
      <c r="F18" s="12"/>
      <c r="G18" s="21">
        <v>0</v>
      </c>
      <c r="H18" s="21">
        <f>H6</f>
        <v>40</v>
      </c>
      <c r="I18" s="20">
        <f t="shared" si="4"/>
        <v>1</v>
      </c>
      <c r="J18" s="20">
        <f t="shared" si="1"/>
        <v>2.5000000000000001E-2</v>
      </c>
      <c r="K18" s="22" t="str">
        <f t="shared" si="2"/>
        <v>Parameter estimation</v>
      </c>
      <c r="L18" s="13"/>
      <c r="M18" s="13"/>
      <c r="N18" s="13"/>
      <c r="O18" s="13"/>
      <c r="P18" s="20" t="e">
        <f t="shared" si="3"/>
        <v>#DIV/0!</v>
      </c>
    </row>
    <row r="19" spans="1:16" ht="90" x14ac:dyDescent="0.3">
      <c r="A19" s="24" t="s">
        <v>39</v>
      </c>
      <c r="B19" s="24" t="s">
        <v>38</v>
      </c>
      <c r="C19" s="12">
        <v>1.5</v>
      </c>
      <c r="D19" s="12">
        <v>1.5</v>
      </c>
      <c r="E19" s="12"/>
      <c r="F19" s="12"/>
      <c r="G19" s="21">
        <v>0</v>
      </c>
      <c r="H19" s="21">
        <f>H6</f>
        <v>40</v>
      </c>
      <c r="I19" s="20">
        <f t="shared" si="4"/>
        <v>3</v>
      </c>
      <c r="J19" s="20">
        <f t="shared" si="1"/>
        <v>7.4999999999999997E-2</v>
      </c>
      <c r="K19" s="22" t="str">
        <f t="shared" si="2"/>
        <v>Decision rules</v>
      </c>
      <c r="L19" s="13"/>
      <c r="M19" s="13"/>
      <c r="N19" s="13"/>
      <c r="O19" s="13"/>
      <c r="P19" s="20" t="e">
        <f t="shared" si="3"/>
        <v>#DIV/0!</v>
      </c>
    </row>
    <row r="20" spans="1:16" ht="54" x14ac:dyDescent="0.3">
      <c r="A20" s="24" t="s">
        <v>36</v>
      </c>
      <c r="B20" s="24" t="s">
        <v>37</v>
      </c>
      <c r="C20" s="12">
        <v>4</v>
      </c>
      <c r="D20" s="12">
        <v>4</v>
      </c>
      <c r="E20" s="12"/>
      <c r="F20" s="12"/>
      <c r="G20" s="21">
        <v>4</v>
      </c>
      <c r="H20" s="21">
        <f>H6</f>
        <v>40</v>
      </c>
      <c r="I20" s="20">
        <f t="shared" si="4"/>
        <v>8</v>
      </c>
      <c r="J20" s="20">
        <f t="shared" si="1"/>
        <v>0.2</v>
      </c>
      <c r="K20" s="22" t="str">
        <f t="shared" si="2"/>
        <v>Model Construction or Programming</v>
      </c>
      <c r="L20" s="13"/>
      <c r="M20" s="13"/>
      <c r="N20" s="13"/>
      <c r="O20" s="13"/>
      <c r="P20" s="20" t="e">
        <f t="shared" si="3"/>
        <v>#DIV/0!</v>
      </c>
    </row>
    <row r="21" spans="1:16" x14ac:dyDescent="0.3">
      <c r="A21" s="24" t="s">
        <v>44</v>
      </c>
      <c r="B21" s="24" t="s">
        <v>43</v>
      </c>
      <c r="C21" s="12"/>
      <c r="D21" s="12"/>
      <c r="E21" s="12"/>
      <c r="F21" s="12"/>
      <c r="G21" s="21">
        <v>0</v>
      </c>
      <c r="H21" s="21">
        <f>H6</f>
        <v>40</v>
      </c>
      <c r="I21" s="20">
        <f t="shared" si="4"/>
        <v>0</v>
      </c>
      <c r="J21" s="20">
        <f t="shared" si="1"/>
        <v>0</v>
      </c>
      <c r="K21" s="22" t="str">
        <f t="shared" si="2"/>
        <v>User Interface</v>
      </c>
      <c r="L21" s="13"/>
      <c r="M21" s="13"/>
      <c r="N21" s="13"/>
      <c r="O21" s="13"/>
      <c r="P21" s="20" t="e">
        <f t="shared" si="3"/>
        <v>#DIV/0!</v>
      </c>
    </row>
    <row r="22" spans="1:16" ht="36" x14ac:dyDescent="0.3">
      <c r="A22" s="24" t="s">
        <v>40</v>
      </c>
      <c r="B22" s="24" t="s">
        <v>41</v>
      </c>
      <c r="C22" s="12">
        <v>1</v>
      </c>
      <c r="D22" s="12">
        <v>1</v>
      </c>
      <c r="E22" s="12"/>
      <c r="F22" s="12"/>
      <c r="G22" s="21">
        <v>1</v>
      </c>
      <c r="H22" s="21">
        <f>H6</f>
        <v>40</v>
      </c>
      <c r="I22" s="20">
        <f t="shared" si="4"/>
        <v>2</v>
      </c>
      <c r="J22" s="20">
        <f t="shared" si="1"/>
        <v>0.05</v>
      </c>
      <c r="K22" s="22" t="str">
        <f t="shared" si="2"/>
        <v>Visualization or Animation</v>
      </c>
      <c r="L22" s="13"/>
      <c r="M22" s="13"/>
      <c r="N22" s="13"/>
      <c r="O22" s="13"/>
      <c r="P22" s="20" t="e">
        <f t="shared" si="3"/>
        <v>#DIV/0!</v>
      </c>
    </row>
    <row r="23" spans="1:16" ht="108" x14ac:dyDescent="0.3">
      <c r="A23" s="24" t="s">
        <v>50</v>
      </c>
      <c r="B23" s="24" t="s">
        <v>42</v>
      </c>
      <c r="C23" s="12">
        <v>2</v>
      </c>
      <c r="D23" s="12">
        <v>2</v>
      </c>
      <c r="E23" s="12"/>
      <c r="F23" s="12"/>
      <c r="G23" s="21">
        <v>0</v>
      </c>
      <c r="H23" s="21">
        <f>H6</f>
        <v>40</v>
      </c>
      <c r="I23" s="20">
        <f t="shared" si="4"/>
        <v>4</v>
      </c>
      <c r="J23" s="20">
        <f t="shared" si="1"/>
        <v>0.1</v>
      </c>
      <c r="K23" s="22" t="str">
        <f t="shared" si="2"/>
        <v>Experimental design</v>
      </c>
      <c r="L23" s="13"/>
      <c r="M23" s="13"/>
      <c r="N23" s="13"/>
      <c r="O23" s="13"/>
      <c r="P23" s="20" t="e">
        <f t="shared" si="3"/>
        <v>#DIV/0!</v>
      </c>
    </row>
    <row r="24" spans="1:16" ht="36" x14ac:dyDescent="0.3">
      <c r="A24" s="24" t="s">
        <v>46</v>
      </c>
      <c r="B24" s="24" t="s">
        <v>45</v>
      </c>
      <c r="C24" s="12">
        <v>1</v>
      </c>
      <c r="D24" s="12">
        <v>1</v>
      </c>
      <c r="E24" s="12"/>
      <c r="F24" s="12"/>
      <c r="G24" s="21">
        <v>0</v>
      </c>
      <c r="H24" s="21">
        <f>H6</f>
        <v>40</v>
      </c>
      <c r="I24" s="20">
        <f t="shared" si="4"/>
        <v>2</v>
      </c>
      <c r="J24" s="20">
        <f t="shared" si="1"/>
        <v>0.05</v>
      </c>
      <c r="K24" s="22" t="str">
        <f t="shared" si="2"/>
        <v>Experimental runs</v>
      </c>
      <c r="L24" s="13"/>
      <c r="M24" s="13"/>
      <c r="N24" s="13"/>
      <c r="O24" s="13"/>
      <c r="P24" s="20" t="e">
        <f t="shared" si="3"/>
        <v>#DIV/0!</v>
      </c>
    </row>
    <row r="25" spans="1:16" ht="54" x14ac:dyDescent="0.3">
      <c r="A25" s="24" t="s">
        <v>51</v>
      </c>
      <c r="B25" s="24" t="s">
        <v>49</v>
      </c>
      <c r="C25" s="12">
        <v>1</v>
      </c>
      <c r="D25" s="12">
        <v>1</v>
      </c>
      <c r="E25" s="12"/>
      <c r="F25" s="12"/>
      <c r="G25" s="21">
        <v>0</v>
      </c>
      <c r="H25" s="21">
        <f>H6</f>
        <v>40</v>
      </c>
      <c r="I25" s="20">
        <f t="shared" si="4"/>
        <v>2</v>
      </c>
      <c r="J25" s="20">
        <f t="shared" si="1"/>
        <v>0.05</v>
      </c>
      <c r="K25" s="22" t="str">
        <f t="shared" si="2"/>
        <v>Interpretation of results</v>
      </c>
      <c r="L25" s="13"/>
      <c r="M25" s="13"/>
      <c r="N25" s="13"/>
      <c r="O25" s="13"/>
      <c r="P25" s="20" t="e">
        <f t="shared" si="3"/>
        <v>#DIV/0!</v>
      </c>
    </row>
    <row r="26" spans="1:16" ht="36" x14ac:dyDescent="0.3">
      <c r="A26" s="24" t="s">
        <v>53</v>
      </c>
      <c r="B26" s="24" t="s">
        <v>52</v>
      </c>
      <c r="C26" s="12"/>
      <c r="D26" s="12"/>
      <c r="E26" s="12"/>
      <c r="F26" s="12"/>
      <c r="G26" s="21">
        <v>0</v>
      </c>
      <c r="H26" s="21">
        <f>H6</f>
        <v>40</v>
      </c>
      <c r="I26" s="20">
        <f t="shared" si="4"/>
        <v>0</v>
      </c>
      <c r="J26" s="20">
        <f t="shared" si="1"/>
        <v>0</v>
      </c>
      <c r="K26" s="22" t="str">
        <f t="shared" si="2"/>
        <v>User feedback</v>
      </c>
      <c r="L26" s="13"/>
      <c r="M26" s="13"/>
      <c r="N26" s="13"/>
      <c r="O26" s="13"/>
      <c r="P26" s="20" t="e">
        <f t="shared" si="3"/>
        <v>#DIV/0!</v>
      </c>
    </row>
    <row r="27" spans="1:16" ht="36" x14ac:dyDescent="0.3">
      <c r="A27" s="24" t="s">
        <v>55</v>
      </c>
      <c r="B27" s="24" t="s">
        <v>54</v>
      </c>
      <c r="C27" s="12"/>
      <c r="D27" s="12"/>
      <c r="E27" s="12"/>
      <c r="F27" s="12"/>
      <c r="G27" s="21">
        <v>0</v>
      </c>
      <c r="H27" s="21">
        <f>H6</f>
        <v>40</v>
      </c>
      <c r="I27" s="20">
        <f t="shared" si="4"/>
        <v>0</v>
      </c>
      <c r="J27" s="20">
        <f t="shared" si="1"/>
        <v>0</v>
      </c>
      <c r="K27" s="22" t="str">
        <f t="shared" si="2"/>
        <v>Installation/replication</v>
      </c>
      <c r="L27" s="13"/>
      <c r="M27" s="13"/>
      <c r="N27" s="13"/>
      <c r="O27" s="13"/>
      <c r="P27" s="20" t="e">
        <f t="shared" si="3"/>
        <v>#DIV/0!</v>
      </c>
    </row>
  </sheetData>
  <sheetProtection algorithmName="SHA-512" hashValue="3vFZLfpHVShz6PY9fpMXO22hlN+7hlq48Nrl6NGLYh/k3puxoq0r9CZgprgJnLdc/DpJ5aVa+xiROc475ITPrA==" saltValue="oly2lRAjkD3p/Qv595jeUw==" spinCount="100000" sheet="1" objects="1" scenarios="1" selectLockedCells="1"/>
  <mergeCells count="3">
    <mergeCell ref="C4:F4"/>
    <mergeCell ref="G4:H4"/>
    <mergeCell ref="I2:K2"/>
  </mergeCells>
  <conditionalFormatting sqref="I6:I27">
    <cfRule type="expression" dxfId="1" priority="2">
      <formula>OR(I6&lt;G6,I6&gt;H6)</formula>
    </cfRule>
  </conditionalFormatting>
  <conditionalFormatting sqref="J6">
    <cfRule type="expression" dxfId="0" priority="1">
      <formula>OR(J6&lt;1,J6&gt;1)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Title</vt:lpstr>
      <vt:lpstr>Proposal</vt:lpstr>
      <vt:lpstr>Grading 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Jackson</dc:creator>
  <cp:lastModifiedBy>bhara</cp:lastModifiedBy>
  <cp:lastPrinted>2018-10-25T16:08:04Z</cp:lastPrinted>
  <dcterms:created xsi:type="dcterms:W3CDTF">2018-10-13T01:34:27Z</dcterms:created>
  <dcterms:modified xsi:type="dcterms:W3CDTF">2018-10-26T02:41:58Z</dcterms:modified>
</cp:coreProperties>
</file>