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ardit_baboci_ucalgary_ca/Documents/ENEL 645/final-project/SUBMISSION/model/"/>
    </mc:Choice>
  </mc:AlternateContent>
  <xr:revisionPtr revIDLastSave="376" documentId="8_{1F55C1F2-58DA-4B0E-B5DF-D77044D297F0}" xr6:coauthVersionLast="47" xr6:coauthVersionMax="47" xr10:uidLastSave="{C47A2250-7938-447C-9330-84A966EC879A}"/>
  <bookViews>
    <workbookView xWindow="-28920" yWindow="-120" windowWidth="29040" windowHeight="15840" activeTab="2" xr2:uid="{A6005F33-3618-424D-B9C3-5E83796638B9}"/>
  </bookViews>
  <sheets>
    <sheet name="data_split" sheetId="1" r:id="rId1"/>
    <sheet name="iou_by_category" sheetId="2" r:id="rId2"/>
    <sheet name="distribution_by_pixels" sheetId="3" r:id="rId3"/>
  </sheets>
  <definedNames>
    <definedName name="_xlnm._FilterDatabase" localSheetId="1" hidden="1">iou_by_category!$A$3:$F$37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2" l="1"/>
  <c r="E40" i="2"/>
  <c r="F39" i="2"/>
  <c r="E39" i="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" i="3"/>
  <c r="J37" i="3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" i="3"/>
  <c r="H37" i="3" s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" i="3"/>
  <c r="F37" i="3" s="1"/>
  <c r="D40" i="2"/>
  <c r="D39" i="2"/>
  <c r="J12" i="1"/>
  <c r="K12" i="1" s="1"/>
  <c r="J11" i="1"/>
  <c r="K11" i="1" s="1"/>
  <c r="J13" i="1"/>
  <c r="K13" i="1" s="1"/>
  <c r="D29" i="1"/>
</calcChain>
</file>

<file path=xl/sharedStrings.xml><?xml version="1.0" encoding="utf-8"?>
<sst xmlns="http://schemas.openxmlformats.org/spreadsheetml/2006/main" count="223" uniqueCount="101">
  <si>
    <t>test</t>
  </si>
  <si>
    <t>berlin</t>
  </si>
  <si>
    <t>bielefeld</t>
  </si>
  <si>
    <t>bonn</t>
  </si>
  <si>
    <t>leverkusen</t>
  </si>
  <si>
    <t>mainz</t>
  </si>
  <si>
    <t>munich</t>
  </si>
  <si>
    <t>aachen</t>
  </si>
  <si>
    <t>bochum</t>
  </si>
  <si>
    <t>bremen</t>
  </si>
  <si>
    <t>cologne</t>
  </si>
  <si>
    <t>darmstadt</t>
  </si>
  <si>
    <t>dusseldorf</t>
  </si>
  <si>
    <t>erfurt</t>
  </si>
  <si>
    <t>hamburg</t>
  </si>
  <si>
    <t>hanover</t>
  </si>
  <si>
    <t>jena</t>
  </si>
  <si>
    <t>krefeld</t>
  </si>
  <si>
    <t>monchengladbach</t>
  </si>
  <si>
    <t>strasbourg</t>
  </si>
  <si>
    <t>stuttgart</t>
  </si>
  <si>
    <t>tubingen</t>
  </si>
  <si>
    <t>ulm</t>
  </si>
  <si>
    <t>weimar</t>
  </si>
  <si>
    <t>zurich</t>
  </si>
  <si>
    <t>train</t>
  </si>
  <si>
    <t>val</t>
  </si>
  <si>
    <t>frankfurt</t>
  </si>
  <si>
    <t>lindau</t>
  </si>
  <si>
    <t>munster</t>
  </si>
  <si>
    <t>number of data points</t>
  </si>
  <si>
    <t>Original</t>
  </si>
  <si>
    <t>Folder</t>
  </si>
  <si>
    <t>New Split</t>
  </si>
  <si>
    <t>label</t>
  </si>
  <si>
    <t>unlabeled</t>
  </si>
  <si>
    <t>ego vehicle</t>
  </si>
  <si>
    <t>rectification border</t>
  </si>
  <si>
    <t>out of roi</t>
  </si>
  <si>
    <t>static</t>
  </si>
  <si>
    <t>dynamic</t>
  </si>
  <si>
    <t>ground</t>
  </si>
  <si>
    <t>road</t>
  </si>
  <si>
    <t>sidewalk</t>
  </si>
  <si>
    <t>parking</t>
  </si>
  <si>
    <t>rail track</t>
  </si>
  <si>
    <t>building</t>
  </si>
  <si>
    <t>wall</t>
  </si>
  <si>
    <t>fence</t>
  </si>
  <si>
    <t>guard rail</t>
  </si>
  <si>
    <t>bridge</t>
  </si>
  <si>
    <t>tunnel</t>
  </si>
  <si>
    <t>pole</t>
  </si>
  <si>
    <t>polegroup</t>
  </si>
  <si>
    <t>traffic light</t>
  </si>
  <si>
    <t>traffic sign</t>
  </si>
  <si>
    <t>vegetation</t>
  </si>
  <si>
    <t>terrain</t>
  </si>
  <si>
    <t>sky</t>
  </si>
  <si>
    <t>person</t>
  </si>
  <si>
    <t>rider</t>
  </si>
  <si>
    <t>car</t>
  </si>
  <si>
    <t>truck</t>
  </si>
  <si>
    <t>bus</t>
  </si>
  <si>
    <t>caravan</t>
  </si>
  <si>
    <t>trailer</t>
  </si>
  <si>
    <t>motorcycle</t>
  </si>
  <si>
    <t>bicycle</t>
  </si>
  <si>
    <t>v0 mean IoU</t>
  </si>
  <si>
    <t>ignoreInEval</t>
  </si>
  <si>
    <t>True</t>
  </si>
  <si>
    <t>False</t>
  </si>
  <si>
    <t>mIoU on train categories</t>
  </si>
  <si>
    <t>mIoU on all categories</t>
  </si>
  <si>
    <t>validation</t>
  </si>
  <si>
    <t>number</t>
  </si>
  <si>
    <t>%</t>
  </si>
  <si>
    <t>Used in Evaluation</t>
  </si>
  <si>
    <t>label_new</t>
  </si>
  <si>
    <t>v1 mean IoU</t>
  </si>
  <si>
    <t>v2 mean IoU</t>
  </si>
  <si>
    <t>road
92.6%</t>
  </si>
  <si>
    <t>sidewalk
65.5%</t>
  </si>
  <si>
    <t>building
81.3%</t>
  </si>
  <si>
    <t>wall
19.3%</t>
  </si>
  <si>
    <t>fence
24.5%</t>
  </si>
  <si>
    <t>pole
33.9%</t>
  </si>
  <si>
    <t>traffic light
24.2%</t>
  </si>
  <si>
    <t>traffic sign
44.2%</t>
  </si>
  <si>
    <t>vegetation
86.8%</t>
  </si>
  <si>
    <t>terrain
44.7%</t>
  </si>
  <si>
    <t>sky
85.5%</t>
  </si>
  <si>
    <t>person
50.4%</t>
  </si>
  <si>
    <t>rider
0.02%</t>
  </si>
  <si>
    <t>car
85.1%</t>
  </si>
  <si>
    <t>truck
18.4%</t>
  </si>
  <si>
    <t>bus
0.2%</t>
  </si>
  <si>
    <t>train
11.4%</t>
  </si>
  <si>
    <t>motorcycle
0.9%</t>
  </si>
  <si>
    <t>bicycle
49.3%</t>
  </si>
  <si>
    <t>Mean
43.1%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</si>
</sst>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10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  <xf numFmtId="10" fontId="0" fillId="0" borderId="0" xfId="0" applyNumberFormat="1" applyAlignment="1">
      <alignment wrapText="1"/>
    </xf>
    <xf numFmtId="10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17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2" applyNumberFormat="1" applyFont="1"/>
    <xf numFmtId="170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Training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distribution_by_pixels!$C$3:$C$36</c:f>
              <c:strCache>
                <c:ptCount val="34"/>
                <c:pt idx="0">
                  <c:v>unlabeled</c:v>
                </c:pt>
                <c:pt idx="1">
                  <c:v>ego vehicle</c:v>
                </c:pt>
                <c:pt idx="2">
                  <c:v>rectification border</c:v>
                </c:pt>
                <c:pt idx="3">
                  <c:v>out of roi</c:v>
                </c:pt>
                <c:pt idx="4">
                  <c:v>static</c:v>
                </c:pt>
                <c:pt idx="5">
                  <c:v>dynamic</c:v>
                </c:pt>
                <c:pt idx="6">
                  <c:v>ground</c:v>
                </c:pt>
                <c:pt idx="7">
                  <c:v>* road</c:v>
                </c:pt>
                <c:pt idx="8">
                  <c:v>* sidewalk</c:v>
                </c:pt>
                <c:pt idx="9">
                  <c:v>parking</c:v>
                </c:pt>
                <c:pt idx="10">
                  <c:v>rail track</c:v>
                </c:pt>
                <c:pt idx="11">
                  <c:v>* building</c:v>
                </c:pt>
                <c:pt idx="12">
                  <c:v>* wall</c:v>
                </c:pt>
                <c:pt idx="13">
                  <c:v>* fence</c:v>
                </c:pt>
                <c:pt idx="14">
                  <c:v>guard rail</c:v>
                </c:pt>
                <c:pt idx="15">
                  <c:v>bridge</c:v>
                </c:pt>
                <c:pt idx="16">
                  <c:v>tunnel</c:v>
                </c:pt>
                <c:pt idx="17">
                  <c:v>* pole</c:v>
                </c:pt>
                <c:pt idx="18">
                  <c:v>polegroup</c:v>
                </c:pt>
                <c:pt idx="19">
                  <c:v>* traffic light</c:v>
                </c:pt>
                <c:pt idx="20">
                  <c:v>* traffic sign</c:v>
                </c:pt>
                <c:pt idx="21">
                  <c:v>* vegetation</c:v>
                </c:pt>
                <c:pt idx="22">
                  <c:v>* terrain</c:v>
                </c:pt>
                <c:pt idx="23">
                  <c:v>* sky</c:v>
                </c:pt>
                <c:pt idx="24">
                  <c:v>* person</c:v>
                </c:pt>
                <c:pt idx="25">
                  <c:v>* rider</c:v>
                </c:pt>
                <c:pt idx="26">
                  <c:v>* car</c:v>
                </c:pt>
                <c:pt idx="27">
                  <c:v>* truck</c:v>
                </c:pt>
                <c:pt idx="28">
                  <c:v>* bus</c:v>
                </c:pt>
                <c:pt idx="29">
                  <c:v>caravan</c:v>
                </c:pt>
                <c:pt idx="30">
                  <c:v>trailer</c:v>
                </c:pt>
                <c:pt idx="31">
                  <c:v>* train</c:v>
                </c:pt>
                <c:pt idx="32">
                  <c:v>* motorcycle</c:v>
                </c:pt>
                <c:pt idx="33">
                  <c:v>* bicycle</c:v>
                </c:pt>
              </c:strCache>
            </c:strRef>
          </c:cat>
          <c:val>
            <c:numRef>
              <c:f>distribution_by_pixels!$F$3:$F$36</c:f>
              <c:numCache>
                <c:formatCode>0.00%</c:formatCode>
                <c:ptCount val="34"/>
                <c:pt idx="0">
                  <c:v>1.0246799955877286E-4</c:v>
                </c:pt>
                <c:pt idx="1">
                  <c:v>4.6700025715170158E-2</c:v>
                </c:pt>
                <c:pt idx="2">
                  <c:v>1.5366108681697825E-2</c:v>
                </c:pt>
                <c:pt idx="3">
                  <c:v>1.5943121125711595E-2</c:v>
                </c:pt>
                <c:pt idx="4">
                  <c:v>1.3677760579599638E-2</c:v>
                </c:pt>
                <c:pt idx="5">
                  <c:v>3.0688186637971076E-3</c:v>
                </c:pt>
                <c:pt idx="6">
                  <c:v>1.216300941121024E-2</c:v>
                </c:pt>
                <c:pt idx="7">
                  <c:v>0.32617943961265383</c:v>
                </c:pt>
                <c:pt idx="8">
                  <c:v>5.1708019989662499E-2</c:v>
                </c:pt>
                <c:pt idx="9">
                  <c:v>7.0058729856153305E-3</c:v>
                </c:pt>
                <c:pt idx="10">
                  <c:v>2.9758375719150382E-3</c:v>
                </c:pt>
                <c:pt idx="11">
                  <c:v>0.20210733040015408</c:v>
                </c:pt>
                <c:pt idx="12">
                  <c:v>5.6254630075833149E-3</c:v>
                </c:pt>
                <c:pt idx="13">
                  <c:v>8.0201226992845567E-3</c:v>
                </c:pt>
                <c:pt idx="14">
                  <c:v>6.2986365677909566E-4</c:v>
                </c:pt>
                <c:pt idx="15">
                  <c:v>3.8988322100082912E-3</c:v>
                </c:pt>
                <c:pt idx="16">
                  <c:v>1.0728934668314462E-3</c:v>
                </c:pt>
                <c:pt idx="17">
                  <c:v>1.0888614668254325E-2</c:v>
                </c:pt>
                <c:pt idx="18">
                  <c:v>7.4803766288252676E-4</c:v>
                </c:pt>
                <c:pt idx="19">
                  <c:v>2.523829015147163E-3</c:v>
                </c:pt>
                <c:pt idx="20">
                  <c:v>5.529850853595677E-3</c:v>
                </c:pt>
                <c:pt idx="21">
                  <c:v>0.13121136888661838</c:v>
                </c:pt>
                <c:pt idx="22">
                  <c:v>1.0145800801140607E-2</c:v>
                </c:pt>
                <c:pt idx="23">
                  <c:v>3.5438073472626903E-2</c:v>
                </c:pt>
                <c:pt idx="24">
                  <c:v>1.1024354228555973E-2</c:v>
                </c:pt>
                <c:pt idx="25">
                  <c:v>1.266382862108132E-3</c:v>
                </c:pt>
                <c:pt idx="26">
                  <c:v>6.3164623844765913E-2</c:v>
                </c:pt>
                <c:pt idx="27">
                  <c:v>2.5690157758483851E-3</c:v>
                </c:pt>
                <c:pt idx="28">
                  <c:v>2.1866042519387962E-3</c:v>
                </c:pt>
                <c:pt idx="29">
                  <c:v>4.3655106689766203E-4</c:v>
                </c:pt>
                <c:pt idx="30">
                  <c:v>2.3238905503485582E-4</c:v>
                </c:pt>
                <c:pt idx="31">
                  <c:v>1.8684361429753174E-3</c:v>
                </c:pt>
                <c:pt idx="32">
                  <c:v>7.8451026676041951E-4</c:v>
                </c:pt>
                <c:pt idx="33">
                  <c:v>3.7365693676161119E-3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4-4271-9923-E8E2532F0CA4}"/>
            </c:ext>
          </c:extLst>
        </c:ser>
        <c:ser>
          <c:idx val="1"/>
          <c:order val="1"/>
          <c:tx>
            <c:v>Validation</c:v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distribution_by_pixels!$C$3:$C$36</c:f>
              <c:strCache>
                <c:ptCount val="34"/>
                <c:pt idx="0">
                  <c:v>unlabeled</c:v>
                </c:pt>
                <c:pt idx="1">
                  <c:v>ego vehicle</c:v>
                </c:pt>
                <c:pt idx="2">
                  <c:v>rectification border</c:v>
                </c:pt>
                <c:pt idx="3">
                  <c:v>out of roi</c:v>
                </c:pt>
                <c:pt idx="4">
                  <c:v>static</c:v>
                </c:pt>
                <c:pt idx="5">
                  <c:v>dynamic</c:v>
                </c:pt>
                <c:pt idx="6">
                  <c:v>ground</c:v>
                </c:pt>
                <c:pt idx="7">
                  <c:v>* road</c:v>
                </c:pt>
                <c:pt idx="8">
                  <c:v>* sidewalk</c:v>
                </c:pt>
                <c:pt idx="9">
                  <c:v>parking</c:v>
                </c:pt>
                <c:pt idx="10">
                  <c:v>rail track</c:v>
                </c:pt>
                <c:pt idx="11">
                  <c:v>* building</c:v>
                </c:pt>
                <c:pt idx="12">
                  <c:v>* wall</c:v>
                </c:pt>
                <c:pt idx="13">
                  <c:v>* fence</c:v>
                </c:pt>
                <c:pt idx="14">
                  <c:v>guard rail</c:v>
                </c:pt>
                <c:pt idx="15">
                  <c:v>bridge</c:v>
                </c:pt>
                <c:pt idx="16">
                  <c:v>tunnel</c:v>
                </c:pt>
                <c:pt idx="17">
                  <c:v>* pole</c:v>
                </c:pt>
                <c:pt idx="18">
                  <c:v>polegroup</c:v>
                </c:pt>
                <c:pt idx="19">
                  <c:v>* traffic light</c:v>
                </c:pt>
                <c:pt idx="20">
                  <c:v>* traffic sign</c:v>
                </c:pt>
                <c:pt idx="21">
                  <c:v>* vegetation</c:v>
                </c:pt>
                <c:pt idx="22">
                  <c:v>* terrain</c:v>
                </c:pt>
                <c:pt idx="23">
                  <c:v>* sky</c:v>
                </c:pt>
                <c:pt idx="24">
                  <c:v>* person</c:v>
                </c:pt>
                <c:pt idx="25">
                  <c:v>* rider</c:v>
                </c:pt>
                <c:pt idx="26">
                  <c:v>* car</c:v>
                </c:pt>
                <c:pt idx="27">
                  <c:v>* truck</c:v>
                </c:pt>
                <c:pt idx="28">
                  <c:v>* bus</c:v>
                </c:pt>
                <c:pt idx="29">
                  <c:v>caravan</c:v>
                </c:pt>
                <c:pt idx="30">
                  <c:v>trailer</c:v>
                </c:pt>
                <c:pt idx="31">
                  <c:v>* train</c:v>
                </c:pt>
                <c:pt idx="32">
                  <c:v>* motorcycle</c:v>
                </c:pt>
                <c:pt idx="33">
                  <c:v>* bicycle</c:v>
                </c:pt>
              </c:strCache>
            </c:strRef>
          </c:cat>
          <c:val>
            <c:numRef>
              <c:f>distribution_by_pixels!$H$3:$H$36</c:f>
              <c:numCache>
                <c:formatCode>0.00%</c:formatCode>
                <c:ptCount val="34"/>
                <c:pt idx="0">
                  <c:v>1.2244373263572752E-4</c:v>
                </c:pt>
                <c:pt idx="1">
                  <c:v>3.8187381408648212E-2</c:v>
                </c:pt>
                <c:pt idx="2">
                  <c:v>1.449807682342543E-4</c:v>
                </c:pt>
                <c:pt idx="3">
                  <c:v>1.5876092897356923E-2</c:v>
                </c:pt>
                <c:pt idx="4">
                  <c:v>1.0562414062740774E-2</c:v>
                </c:pt>
                <c:pt idx="5">
                  <c:v>3.4361839622930419E-3</c:v>
                </c:pt>
                <c:pt idx="6">
                  <c:v>1.4888291406628933E-2</c:v>
                </c:pt>
                <c:pt idx="7">
                  <c:v>0.32338602620668966</c:v>
                </c:pt>
                <c:pt idx="8">
                  <c:v>6.2102888804393068E-2</c:v>
                </c:pt>
                <c:pt idx="9">
                  <c:v>4.0268256469301947E-3</c:v>
                </c:pt>
                <c:pt idx="10">
                  <c:v>7.4830371285903826E-4</c:v>
                </c:pt>
                <c:pt idx="11">
                  <c:v>0.18940785211951919</c:v>
                </c:pt>
                <c:pt idx="12">
                  <c:v>9.7482552968170735E-3</c:v>
                </c:pt>
                <c:pt idx="13">
                  <c:v>8.7652662439952692E-3</c:v>
                </c:pt>
                <c:pt idx="14">
                  <c:v>6.4722428789772981E-4</c:v>
                </c:pt>
                <c:pt idx="15">
                  <c:v>7.2291081133133708E-4</c:v>
                </c:pt>
                <c:pt idx="16">
                  <c:v>1.1292276173269931E-3</c:v>
                </c:pt>
                <c:pt idx="17">
                  <c:v>7.8011805931004026E-3</c:v>
                </c:pt>
                <c:pt idx="18">
                  <c:v>6.4327468608078658E-4</c:v>
                </c:pt>
                <c:pt idx="19">
                  <c:v>2.2321022760692436E-3</c:v>
                </c:pt>
                <c:pt idx="20">
                  <c:v>4.394181150079327E-3</c:v>
                </c:pt>
                <c:pt idx="21">
                  <c:v>0.18131737838410392</c:v>
                </c:pt>
                <c:pt idx="22">
                  <c:v>1.1951598395348482E-2</c:v>
                </c:pt>
                <c:pt idx="23">
                  <c:v>3.5851878557011399E-2</c:v>
                </c:pt>
                <c:pt idx="24">
                  <c:v>8.3491665781145682E-3</c:v>
                </c:pt>
                <c:pt idx="25">
                  <c:v>1.6157152638961089E-3</c:v>
                </c:pt>
                <c:pt idx="26">
                  <c:v>5.1494270476704546E-2</c:v>
                </c:pt>
                <c:pt idx="27">
                  <c:v>1.4335778570301503E-3</c:v>
                </c:pt>
                <c:pt idx="28">
                  <c:v>1.5996677278983442E-3</c:v>
                </c:pt>
                <c:pt idx="29">
                  <c:v>3.946867477223801E-4</c:v>
                </c:pt>
                <c:pt idx="30">
                  <c:v>2.1936696122351422E-4</c:v>
                </c:pt>
                <c:pt idx="31">
                  <c:v>3.038003336040289E-3</c:v>
                </c:pt>
                <c:pt idx="32">
                  <c:v>1.2934338319440296E-3</c:v>
                </c:pt>
                <c:pt idx="33">
                  <c:v>2.4679481913351424E-3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84-4271-9923-E8E2532F0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7788608"/>
        <c:axId val="78779148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Testing</c:v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distribution_by_pixels!$C$3:$C$36</c15:sqref>
                        </c15:formulaRef>
                      </c:ext>
                    </c:extLst>
                    <c:strCache>
                      <c:ptCount val="34"/>
                      <c:pt idx="0">
                        <c:v>unlabeled</c:v>
                      </c:pt>
                      <c:pt idx="1">
                        <c:v>ego vehicle</c:v>
                      </c:pt>
                      <c:pt idx="2">
                        <c:v>rectification border</c:v>
                      </c:pt>
                      <c:pt idx="3">
                        <c:v>out of roi</c:v>
                      </c:pt>
                      <c:pt idx="4">
                        <c:v>static</c:v>
                      </c:pt>
                      <c:pt idx="5">
                        <c:v>dynamic</c:v>
                      </c:pt>
                      <c:pt idx="6">
                        <c:v>ground</c:v>
                      </c:pt>
                      <c:pt idx="7">
                        <c:v>* road</c:v>
                      </c:pt>
                      <c:pt idx="8">
                        <c:v>* sidewalk</c:v>
                      </c:pt>
                      <c:pt idx="9">
                        <c:v>parking</c:v>
                      </c:pt>
                      <c:pt idx="10">
                        <c:v>rail track</c:v>
                      </c:pt>
                      <c:pt idx="11">
                        <c:v>* building</c:v>
                      </c:pt>
                      <c:pt idx="12">
                        <c:v>* wall</c:v>
                      </c:pt>
                      <c:pt idx="13">
                        <c:v>* fence</c:v>
                      </c:pt>
                      <c:pt idx="14">
                        <c:v>guard rail</c:v>
                      </c:pt>
                      <c:pt idx="15">
                        <c:v>bridge</c:v>
                      </c:pt>
                      <c:pt idx="16">
                        <c:v>tunnel</c:v>
                      </c:pt>
                      <c:pt idx="17">
                        <c:v>* pole</c:v>
                      </c:pt>
                      <c:pt idx="18">
                        <c:v>polegroup</c:v>
                      </c:pt>
                      <c:pt idx="19">
                        <c:v>* traffic light</c:v>
                      </c:pt>
                      <c:pt idx="20">
                        <c:v>* traffic sign</c:v>
                      </c:pt>
                      <c:pt idx="21">
                        <c:v>* vegetation</c:v>
                      </c:pt>
                      <c:pt idx="22">
                        <c:v>* terrain</c:v>
                      </c:pt>
                      <c:pt idx="23">
                        <c:v>* sky</c:v>
                      </c:pt>
                      <c:pt idx="24">
                        <c:v>* person</c:v>
                      </c:pt>
                      <c:pt idx="25">
                        <c:v>* rider</c:v>
                      </c:pt>
                      <c:pt idx="26">
                        <c:v>* car</c:v>
                      </c:pt>
                      <c:pt idx="27">
                        <c:v>* truck</c:v>
                      </c:pt>
                      <c:pt idx="28">
                        <c:v>* bus</c:v>
                      </c:pt>
                      <c:pt idx="29">
                        <c:v>caravan</c:v>
                      </c:pt>
                      <c:pt idx="30">
                        <c:v>trailer</c:v>
                      </c:pt>
                      <c:pt idx="31">
                        <c:v>* train</c:v>
                      </c:pt>
                      <c:pt idx="32">
                        <c:v>* motorcycle</c:v>
                      </c:pt>
                      <c:pt idx="33">
                        <c:v>* bicycle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distribution_by_pixels!$J$3:$J$36</c15:sqref>
                        </c15:formulaRef>
                      </c:ext>
                    </c:extLst>
                    <c:numCache>
                      <c:formatCode>0.00%</c:formatCode>
                      <c:ptCount val="34"/>
                      <c:pt idx="0">
                        <c:v>1.0246799955877286E-4</c:v>
                      </c:pt>
                      <c:pt idx="1">
                        <c:v>4.6700025715170158E-2</c:v>
                      </c:pt>
                      <c:pt idx="2">
                        <c:v>1.5366108681697825E-2</c:v>
                      </c:pt>
                      <c:pt idx="3">
                        <c:v>1.5943121125711595E-2</c:v>
                      </c:pt>
                      <c:pt idx="4">
                        <c:v>1.3677760579599638E-2</c:v>
                      </c:pt>
                      <c:pt idx="5">
                        <c:v>3.0688186637971076E-3</c:v>
                      </c:pt>
                      <c:pt idx="6">
                        <c:v>1.216300941121024E-2</c:v>
                      </c:pt>
                      <c:pt idx="7">
                        <c:v>0.32617943961265383</c:v>
                      </c:pt>
                      <c:pt idx="8">
                        <c:v>5.1708019989662499E-2</c:v>
                      </c:pt>
                      <c:pt idx="9">
                        <c:v>7.0058729856153305E-3</c:v>
                      </c:pt>
                      <c:pt idx="10">
                        <c:v>2.9758375719150382E-3</c:v>
                      </c:pt>
                      <c:pt idx="11">
                        <c:v>0.20210733040015408</c:v>
                      </c:pt>
                      <c:pt idx="12">
                        <c:v>5.6254630075833149E-3</c:v>
                      </c:pt>
                      <c:pt idx="13">
                        <c:v>8.0201226992845567E-3</c:v>
                      </c:pt>
                      <c:pt idx="14">
                        <c:v>6.2986365677909566E-4</c:v>
                      </c:pt>
                      <c:pt idx="15">
                        <c:v>3.8988322100082912E-3</c:v>
                      </c:pt>
                      <c:pt idx="16">
                        <c:v>1.0728934668314462E-3</c:v>
                      </c:pt>
                      <c:pt idx="17">
                        <c:v>1.0888614668254325E-2</c:v>
                      </c:pt>
                      <c:pt idx="18">
                        <c:v>7.4803766288252676E-4</c:v>
                      </c:pt>
                      <c:pt idx="19">
                        <c:v>2.523829015147163E-3</c:v>
                      </c:pt>
                      <c:pt idx="20">
                        <c:v>5.529850853595677E-3</c:v>
                      </c:pt>
                      <c:pt idx="21">
                        <c:v>0.13121136888661838</c:v>
                      </c:pt>
                      <c:pt idx="22">
                        <c:v>1.0145800801140607E-2</c:v>
                      </c:pt>
                      <c:pt idx="23">
                        <c:v>3.5438073472626903E-2</c:v>
                      </c:pt>
                      <c:pt idx="24">
                        <c:v>1.1024354228555973E-2</c:v>
                      </c:pt>
                      <c:pt idx="25">
                        <c:v>1.266382862108132E-3</c:v>
                      </c:pt>
                      <c:pt idx="26">
                        <c:v>6.3164623844765913E-2</c:v>
                      </c:pt>
                      <c:pt idx="27">
                        <c:v>2.5690157758483851E-3</c:v>
                      </c:pt>
                      <c:pt idx="28">
                        <c:v>2.1866042519387962E-3</c:v>
                      </c:pt>
                      <c:pt idx="29">
                        <c:v>4.3655106689766203E-4</c:v>
                      </c:pt>
                      <c:pt idx="30">
                        <c:v>2.3238905503485582E-4</c:v>
                      </c:pt>
                      <c:pt idx="31">
                        <c:v>1.8684361429753174E-3</c:v>
                      </c:pt>
                      <c:pt idx="32">
                        <c:v>7.8451026676041951E-4</c:v>
                      </c:pt>
                      <c:pt idx="33">
                        <c:v>3.7365693676161119E-3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684-4271-9923-E8E2532F0CA4}"/>
                  </c:ext>
                </c:extLst>
              </c15:ser>
            </c15:filteredBarSeries>
          </c:ext>
        </c:extLst>
      </c:barChart>
      <c:catAx>
        <c:axId val="78778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91488"/>
        <c:crosses val="autoZero"/>
        <c:auto val="1"/>
        <c:lblAlgn val="ctr"/>
        <c:lblOffset val="100"/>
        <c:noMultiLvlLbl val="0"/>
      </c:catAx>
      <c:valAx>
        <c:axId val="787791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of Total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8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6066949615836186"/>
          <c:y val="0.16367352783528055"/>
          <c:w val="0.12106566694249686"/>
          <c:h val="0.1530623504427484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distribution_by_pixels!$C$3:$C$36</c:f>
              <c:strCache>
                <c:ptCount val="34"/>
                <c:pt idx="0">
                  <c:v>unlabeled</c:v>
                </c:pt>
                <c:pt idx="1">
                  <c:v>ego vehicle</c:v>
                </c:pt>
                <c:pt idx="2">
                  <c:v>rectification border</c:v>
                </c:pt>
                <c:pt idx="3">
                  <c:v>out of roi</c:v>
                </c:pt>
                <c:pt idx="4">
                  <c:v>static</c:v>
                </c:pt>
                <c:pt idx="5">
                  <c:v>dynamic</c:v>
                </c:pt>
                <c:pt idx="6">
                  <c:v>ground</c:v>
                </c:pt>
                <c:pt idx="7">
                  <c:v>* road</c:v>
                </c:pt>
                <c:pt idx="8">
                  <c:v>* sidewalk</c:v>
                </c:pt>
                <c:pt idx="9">
                  <c:v>parking</c:v>
                </c:pt>
                <c:pt idx="10">
                  <c:v>rail track</c:v>
                </c:pt>
                <c:pt idx="11">
                  <c:v>* building</c:v>
                </c:pt>
                <c:pt idx="12">
                  <c:v>* wall</c:v>
                </c:pt>
                <c:pt idx="13">
                  <c:v>* fence</c:v>
                </c:pt>
                <c:pt idx="14">
                  <c:v>guard rail</c:v>
                </c:pt>
                <c:pt idx="15">
                  <c:v>bridge</c:v>
                </c:pt>
                <c:pt idx="16">
                  <c:v>tunnel</c:v>
                </c:pt>
                <c:pt idx="17">
                  <c:v>* pole</c:v>
                </c:pt>
                <c:pt idx="18">
                  <c:v>polegroup</c:v>
                </c:pt>
                <c:pt idx="19">
                  <c:v>* traffic light</c:v>
                </c:pt>
                <c:pt idx="20">
                  <c:v>* traffic sign</c:v>
                </c:pt>
                <c:pt idx="21">
                  <c:v>* vegetation</c:v>
                </c:pt>
                <c:pt idx="22">
                  <c:v>* terrain</c:v>
                </c:pt>
                <c:pt idx="23">
                  <c:v>* sky</c:v>
                </c:pt>
                <c:pt idx="24">
                  <c:v>* person</c:v>
                </c:pt>
                <c:pt idx="25">
                  <c:v>* rider</c:v>
                </c:pt>
                <c:pt idx="26">
                  <c:v>* car</c:v>
                </c:pt>
                <c:pt idx="27">
                  <c:v>* truck</c:v>
                </c:pt>
                <c:pt idx="28">
                  <c:v>* bus</c:v>
                </c:pt>
                <c:pt idx="29">
                  <c:v>caravan</c:v>
                </c:pt>
                <c:pt idx="30">
                  <c:v>trailer</c:v>
                </c:pt>
                <c:pt idx="31">
                  <c:v>* train</c:v>
                </c:pt>
                <c:pt idx="32">
                  <c:v>* motorcycle</c:v>
                </c:pt>
                <c:pt idx="33">
                  <c:v>* bicycle</c:v>
                </c:pt>
              </c:strCache>
            </c:strRef>
          </c:cat>
          <c:val>
            <c:numRef>
              <c:f>distribution_by_pixels!$E$3:$E$36</c:f>
              <c:numCache>
                <c:formatCode>0.00E+00</c:formatCode>
                <c:ptCount val="34"/>
                <c:pt idx="0">
                  <c:v>82876</c:v>
                </c:pt>
                <c:pt idx="1">
                  <c:v>37770927</c:v>
                </c:pt>
                <c:pt idx="2">
                  <c:v>12428091</c:v>
                </c:pt>
                <c:pt idx="3">
                  <c:v>12894778</c:v>
                </c:pt>
                <c:pt idx="4">
                  <c:v>11062557</c:v>
                </c:pt>
                <c:pt idx="5">
                  <c:v>2482057</c:v>
                </c:pt>
                <c:pt idx="6">
                  <c:v>9837428</c:v>
                </c:pt>
                <c:pt idx="7">
                  <c:v>263813555</c:v>
                </c:pt>
                <c:pt idx="8">
                  <c:v>41821387</c:v>
                </c:pt>
                <c:pt idx="9">
                  <c:v>5666342</c:v>
                </c:pt>
                <c:pt idx="10">
                  <c:v>2406854</c:v>
                </c:pt>
                <c:pt idx="11">
                  <c:v>163464176</c:v>
                </c:pt>
                <c:pt idx="12">
                  <c:v>4549868</c:v>
                </c:pt>
                <c:pt idx="13">
                  <c:v>6486666</c:v>
                </c:pt>
                <c:pt idx="14">
                  <c:v>509433</c:v>
                </c:pt>
                <c:pt idx="15">
                  <c:v>3153371</c:v>
                </c:pt>
                <c:pt idx="16">
                  <c:v>867755</c:v>
                </c:pt>
                <c:pt idx="17">
                  <c:v>8806699</c:v>
                </c:pt>
                <c:pt idx="18">
                  <c:v>605012</c:v>
                </c:pt>
                <c:pt idx="19">
                  <c:v>2041270</c:v>
                </c:pt>
                <c:pt idx="20">
                  <c:v>4472537</c:v>
                </c:pt>
                <c:pt idx="21">
                  <c:v>106123604</c:v>
                </c:pt>
                <c:pt idx="22">
                  <c:v>8205912</c:v>
                </c:pt>
                <c:pt idx="23">
                  <c:v>28662273</c:v>
                </c:pt>
                <c:pt idx="24">
                  <c:v>8916485</c:v>
                </c:pt>
                <c:pt idx="25">
                  <c:v>1024249</c:v>
                </c:pt>
                <c:pt idx="26">
                  <c:v>51087475</c:v>
                </c:pt>
                <c:pt idx="27">
                  <c:v>2077817</c:v>
                </c:pt>
                <c:pt idx="28">
                  <c:v>1768523</c:v>
                </c:pt>
                <c:pt idx="29">
                  <c:v>353082</c:v>
                </c:pt>
                <c:pt idx="30">
                  <c:v>187956</c:v>
                </c:pt>
                <c:pt idx="31">
                  <c:v>1511189</c:v>
                </c:pt>
                <c:pt idx="32">
                  <c:v>634511</c:v>
                </c:pt>
                <c:pt idx="33">
                  <c:v>3022133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C-4456-BABF-ABAC57226B82}"/>
            </c:ext>
          </c:extLst>
        </c:ser>
        <c:ser>
          <c:idx val="1"/>
          <c:order val="1"/>
          <c:tx>
            <c:v>Validation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distribution_by_pixels!$C$3:$C$36</c:f>
              <c:strCache>
                <c:ptCount val="34"/>
                <c:pt idx="0">
                  <c:v>unlabeled</c:v>
                </c:pt>
                <c:pt idx="1">
                  <c:v>ego vehicle</c:v>
                </c:pt>
                <c:pt idx="2">
                  <c:v>rectification border</c:v>
                </c:pt>
                <c:pt idx="3">
                  <c:v>out of roi</c:v>
                </c:pt>
                <c:pt idx="4">
                  <c:v>static</c:v>
                </c:pt>
                <c:pt idx="5">
                  <c:v>dynamic</c:v>
                </c:pt>
                <c:pt idx="6">
                  <c:v>ground</c:v>
                </c:pt>
                <c:pt idx="7">
                  <c:v>* road</c:v>
                </c:pt>
                <c:pt idx="8">
                  <c:v>* sidewalk</c:v>
                </c:pt>
                <c:pt idx="9">
                  <c:v>parking</c:v>
                </c:pt>
                <c:pt idx="10">
                  <c:v>rail track</c:v>
                </c:pt>
                <c:pt idx="11">
                  <c:v>* building</c:v>
                </c:pt>
                <c:pt idx="12">
                  <c:v>* wall</c:v>
                </c:pt>
                <c:pt idx="13">
                  <c:v>* fence</c:v>
                </c:pt>
                <c:pt idx="14">
                  <c:v>guard rail</c:v>
                </c:pt>
                <c:pt idx="15">
                  <c:v>bridge</c:v>
                </c:pt>
                <c:pt idx="16">
                  <c:v>tunnel</c:v>
                </c:pt>
                <c:pt idx="17">
                  <c:v>* pole</c:v>
                </c:pt>
                <c:pt idx="18">
                  <c:v>polegroup</c:v>
                </c:pt>
                <c:pt idx="19">
                  <c:v>* traffic light</c:v>
                </c:pt>
                <c:pt idx="20">
                  <c:v>* traffic sign</c:v>
                </c:pt>
                <c:pt idx="21">
                  <c:v>* vegetation</c:v>
                </c:pt>
                <c:pt idx="22">
                  <c:v>* terrain</c:v>
                </c:pt>
                <c:pt idx="23">
                  <c:v>* sky</c:v>
                </c:pt>
                <c:pt idx="24">
                  <c:v>* person</c:v>
                </c:pt>
                <c:pt idx="25">
                  <c:v>* rider</c:v>
                </c:pt>
                <c:pt idx="26">
                  <c:v>* car</c:v>
                </c:pt>
                <c:pt idx="27">
                  <c:v>* truck</c:v>
                </c:pt>
                <c:pt idx="28">
                  <c:v>* bus</c:v>
                </c:pt>
                <c:pt idx="29">
                  <c:v>caravan</c:v>
                </c:pt>
                <c:pt idx="30">
                  <c:v>trailer</c:v>
                </c:pt>
                <c:pt idx="31">
                  <c:v>* train</c:v>
                </c:pt>
                <c:pt idx="32">
                  <c:v>* motorcycle</c:v>
                </c:pt>
                <c:pt idx="33">
                  <c:v>* bicycle</c:v>
                </c:pt>
              </c:strCache>
            </c:strRef>
          </c:cat>
          <c:val>
            <c:numRef>
              <c:f>distribution_by_pixels!$G$3:$G$36</c:f>
              <c:numCache>
                <c:formatCode>0.00E+00</c:formatCode>
                <c:ptCount val="34"/>
                <c:pt idx="0">
                  <c:v>20151</c:v>
                </c:pt>
                <c:pt idx="1">
                  <c:v>6284633</c:v>
                </c:pt>
                <c:pt idx="2">
                  <c:v>23860</c:v>
                </c:pt>
                <c:pt idx="3">
                  <c:v>2612785</c:v>
                </c:pt>
                <c:pt idx="4">
                  <c:v>1738294</c:v>
                </c:pt>
                <c:pt idx="5">
                  <c:v>565505</c:v>
                </c:pt>
                <c:pt idx="6">
                  <c:v>2450219</c:v>
                </c:pt>
                <c:pt idx="7">
                  <c:v>53220787</c:v>
                </c:pt>
                <c:pt idx="8">
                  <c:v>10220493</c:v>
                </c:pt>
                <c:pt idx="9">
                  <c:v>662709</c:v>
                </c:pt>
                <c:pt idx="10">
                  <c:v>123151</c:v>
                </c:pt>
                <c:pt idx="11">
                  <c:v>31171523</c:v>
                </c:pt>
                <c:pt idx="12">
                  <c:v>1604305</c:v>
                </c:pt>
                <c:pt idx="13">
                  <c:v>1442531</c:v>
                </c:pt>
                <c:pt idx="14">
                  <c:v>106516</c:v>
                </c:pt>
                <c:pt idx="15">
                  <c:v>118972</c:v>
                </c:pt>
                <c:pt idx="16">
                  <c:v>185841</c:v>
                </c:pt>
                <c:pt idx="17">
                  <c:v>1283868</c:v>
                </c:pt>
                <c:pt idx="18">
                  <c:v>105866</c:v>
                </c:pt>
                <c:pt idx="19">
                  <c:v>367345</c:v>
                </c:pt>
                <c:pt idx="20">
                  <c:v>723166</c:v>
                </c:pt>
                <c:pt idx="21">
                  <c:v>29840045</c:v>
                </c:pt>
                <c:pt idx="22">
                  <c:v>1966917</c:v>
                </c:pt>
                <c:pt idx="23">
                  <c:v>5900271</c:v>
                </c:pt>
                <c:pt idx="24">
                  <c:v>1374052</c:v>
                </c:pt>
                <c:pt idx="25">
                  <c:v>265904</c:v>
                </c:pt>
                <c:pt idx="26">
                  <c:v>8474595</c:v>
                </c:pt>
                <c:pt idx="27">
                  <c:v>235929</c:v>
                </c:pt>
                <c:pt idx="28">
                  <c:v>263263</c:v>
                </c:pt>
                <c:pt idx="29">
                  <c:v>64955</c:v>
                </c:pt>
                <c:pt idx="30">
                  <c:v>36102</c:v>
                </c:pt>
                <c:pt idx="31">
                  <c:v>499975</c:v>
                </c:pt>
                <c:pt idx="32">
                  <c:v>212865</c:v>
                </c:pt>
                <c:pt idx="33">
                  <c:v>406159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CC-4456-BABF-ABAC57226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198520"/>
        <c:axId val="727201040"/>
      </c:barChart>
      <c:catAx>
        <c:axId val="72719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01040"/>
        <c:crosses val="autoZero"/>
        <c:auto val="1"/>
        <c:lblAlgn val="ctr"/>
        <c:lblOffset val="100"/>
        <c:noMultiLvlLbl val="0"/>
      </c:catAx>
      <c:valAx>
        <c:axId val="7272010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9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514348</xdr:colOff>
      <xdr:row>3</xdr:row>
      <xdr:rowOff>133350</xdr:rowOff>
    </xdr:from>
    <xdr:to>
      <xdr:col>20</xdr:col>
      <xdr:colOff>590549</xdr:colOff>
      <xdr:row>18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4A4B1-15D1-04A5-68C0-6F9AAD13C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428624</xdr:colOff>
      <xdr:row>19</xdr:row>
      <xdr:rowOff>61912</xdr:rowOff>
    </xdr:from>
    <xdr:to>
      <xdr:col>20</xdr:col>
      <xdr:colOff>590549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48F2B-8A37-4107-BB70-CB98E1316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0AB6-A94B-4AD5-AE0D-78800E0C7A48}">
  <dimension ref="B1:K29"/>
  <sheetViews>
    <sheetView workbookViewId="0">
      <selection activeCell="J21" sqref="J21"/>
    </sheetView>
  </sheetViews>
  <sheetFormatPr defaultRowHeight="15" x14ac:dyDescent="0.25"/>
  <cols>
    <col min="4" max="4" width="32" customWidth="1"/>
  </cols>
  <sheetData>
    <row r="1" spans="2:11" x14ac:dyDescent="0.25">
      <c r="B1" t="s">
        <v>31</v>
      </c>
      <c r="C1" t="s">
        <v>32</v>
      </c>
      <c r="D1" t="s">
        <v>30</v>
      </c>
      <c r="E1" t="s">
        <v>33</v>
      </c>
    </row>
    <row r="2" spans="2:11" x14ac:dyDescent="0.25">
      <c r="B2" s="1" t="s">
        <v>0</v>
      </c>
      <c r="C2" s="1" t="s">
        <v>1</v>
      </c>
      <c r="D2" s="1">
        <v>544</v>
      </c>
    </row>
    <row r="3" spans="2:11" x14ac:dyDescent="0.25">
      <c r="B3" s="1" t="s">
        <v>0</v>
      </c>
      <c r="C3" s="1" t="s">
        <v>2</v>
      </c>
      <c r="D3" s="1">
        <v>181</v>
      </c>
    </row>
    <row r="4" spans="2:11" x14ac:dyDescent="0.25">
      <c r="B4" s="1" t="s">
        <v>0</v>
      </c>
      <c r="C4" s="1" t="s">
        <v>3</v>
      </c>
      <c r="D4" s="1">
        <v>46</v>
      </c>
    </row>
    <row r="5" spans="2:11" x14ac:dyDescent="0.25">
      <c r="B5" s="1" t="s">
        <v>0</v>
      </c>
      <c r="C5" s="1" t="s">
        <v>4</v>
      </c>
      <c r="D5" s="1">
        <v>58</v>
      </c>
    </row>
    <row r="6" spans="2:11" x14ac:dyDescent="0.25">
      <c r="B6" s="1" t="s">
        <v>0</v>
      </c>
      <c r="C6" s="1" t="s">
        <v>5</v>
      </c>
      <c r="D6" s="1">
        <v>298</v>
      </c>
    </row>
    <row r="7" spans="2:11" x14ac:dyDescent="0.25">
      <c r="B7" s="1" t="s">
        <v>0</v>
      </c>
      <c r="C7" s="1" t="s">
        <v>6</v>
      </c>
      <c r="D7" s="1">
        <v>398</v>
      </c>
    </row>
    <row r="8" spans="2:11" x14ac:dyDescent="0.25">
      <c r="B8" s="5" t="s">
        <v>25</v>
      </c>
      <c r="C8" s="5" t="s">
        <v>7</v>
      </c>
      <c r="D8" s="5">
        <v>174</v>
      </c>
      <c r="E8" s="5" t="s">
        <v>25</v>
      </c>
    </row>
    <row r="9" spans="2:11" x14ac:dyDescent="0.25">
      <c r="B9" s="5" t="s">
        <v>25</v>
      </c>
      <c r="C9" s="5" t="s">
        <v>8</v>
      </c>
      <c r="D9" s="5">
        <v>96</v>
      </c>
      <c r="E9" s="5" t="s">
        <v>25</v>
      </c>
    </row>
    <row r="10" spans="2:11" x14ac:dyDescent="0.25">
      <c r="B10" s="5" t="s">
        <v>25</v>
      </c>
      <c r="C10" s="5" t="s">
        <v>9</v>
      </c>
      <c r="D10" s="5">
        <v>316</v>
      </c>
      <c r="E10" s="5" t="s">
        <v>25</v>
      </c>
    </row>
    <row r="11" spans="2:11" x14ac:dyDescent="0.25">
      <c r="B11" s="5" t="s">
        <v>25</v>
      </c>
      <c r="C11" s="5" t="s">
        <v>10</v>
      </c>
      <c r="D11" s="5">
        <v>154</v>
      </c>
      <c r="E11" s="5" t="s">
        <v>25</v>
      </c>
      <c r="I11" t="s">
        <v>25</v>
      </c>
      <c r="J11">
        <f>SUMIF(E8:E28,I11,D8:D28)</f>
        <v>2472</v>
      </c>
      <c r="K11" s="2">
        <f>J11/D29</f>
        <v>0.71136690647482015</v>
      </c>
    </row>
    <row r="12" spans="2:11" x14ac:dyDescent="0.25">
      <c r="B12" s="5" t="s">
        <v>25</v>
      </c>
      <c r="C12" s="5" t="s">
        <v>11</v>
      </c>
      <c r="D12" s="5">
        <v>85</v>
      </c>
      <c r="E12" s="5" t="s">
        <v>25</v>
      </c>
      <c r="I12" t="s">
        <v>26</v>
      </c>
      <c r="J12">
        <f>SUMIF(E8:E28,I12,D8:D28)</f>
        <v>503</v>
      </c>
      <c r="K12" s="2">
        <f>J12/D29</f>
        <v>0.14474820143884892</v>
      </c>
    </row>
    <row r="13" spans="2:11" x14ac:dyDescent="0.25">
      <c r="B13" s="5" t="s">
        <v>25</v>
      </c>
      <c r="C13" s="5" t="s">
        <v>12</v>
      </c>
      <c r="D13" s="5">
        <v>221</v>
      </c>
      <c r="E13" s="5" t="s">
        <v>25</v>
      </c>
      <c r="I13" t="s">
        <v>0</v>
      </c>
      <c r="J13">
        <f>SUMIF(E8:E28,I13,D8:D28)</f>
        <v>500</v>
      </c>
      <c r="K13" s="2">
        <f>J13/D29</f>
        <v>0.14388489208633093</v>
      </c>
    </row>
    <row r="14" spans="2:11" x14ac:dyDescent="0.25">
      <c r="B14" s="5" t="s">
        <v>25</v>
      </c>
      <c r="C14" s="5" t="s">
        <v>13</v>
      </c>
      <c r="D14" s="5">
        <v>109</v>
      </c>
      <c r="E14" s="5" t="s">
        <v>25</v>
      </c>
    </row>
    <row r="15" spans="2:11" x14ac:dyDescent="0.25">
      <c r="B15" s="5" t="s">
        <v>25</v>
      </c>
      <c r="C15" s="5" t="s">
        <v>14</v>
      </c>
      <c r="D15" s="5">
        <v>248</v>
      </c>
      <c r="E15" s="5" t="s">
        <v>25</v>
      </c>
    </row>
    <row r="16" spans="2:11" x14ac:dyDescent="0.25">
      <c r="B16" s="5" t="s">
        <v>25</v>
      </c>
      <c r="C16" s="5" t="s">
        <v>15</v>
      </c>
      <c r="D16" s="5">
        <v>196</v>
      </c>
      <c r="E16" s="5" t="s">
        <v>25</v>
      </c>
    </row>
    <row r="17" spans="2:5" x14ac:dyDescent="0.25">
      <c r="B17" s="5" t="s">
        <v>25</v>
      </c>
      <c r="C17" s="5" t="s">
        <v>16</v>
      </c>
      <c r="D17" s="5">
        <v>119</v>
      </c>
      <c r="E17" s="5" t="s">
        <v>25</v>
      </c>
    </row>
    <row r="18" spans="2:5" x14ac:dyDescent="0.25">
      <c r="B18" s="5" t="s">
        <v>25</v>
      </c>
      <c r="C18" s="5" t="s">
        <v>17</v>
      </c>
      <c r="D18" s="5">
        <v>99</v>
      </c>
      <c r="E18" s="5" t="s">
        <v>25</v>
      </c>
    </row>
    <row r="19" spans="2:5" x14ac:dyDescent="0.25">
      <c r="B19" s="5" t="s">
        <v>25</v>
      </c>
      <c r="C19" s="5" t="s">
        <v>18</v>
      </c>
      <c r="D19" s="5">
        <v>94</v>
      </c>
      <c r="E19" s="5" t="s">
        <v>25</v>
      </c>
    </row>
    <row r="20" spans="2:5" x14ac:dyDescent="0.25">
      <c r="B20" s="5" t="s">
        <v>25</v>
      </c>
      <c r="C20" s="5" t="s">
        <v>19</v>
      </c>
      <c r="D20" s="5">
        <v>365</v>
      </c>
      <c r="E20" s="5" t="s">
        <v>25</v>
      </c>
    </row>
    <row r="21" spans="2:5" x14ac:dyDescent="0.25">
      <c r="B21" s="5" t="s">
        <v>25</v>
      </c>
      <c r="C21" s="5" t="s">
        <v>20</v>
      </c>
      <c r="D21" s="5">
        <v>196</v>
      </c>
      <c r="E21" s="5" t="s">
        <v>25</v>
      </c>
    </row>
    <row r="22" spans="2:5" x14ac:dyDescent="0.25">
      <c r="B22" s="4" t="s">
        <v>25</v>
      </c>
      <c r="C22" s="4" t="s">
        <v>21</v>
      </c>
      <c r="D22" s="4">
        <v>144</v>
      </c>
      <c r="E22" s="4" t="s">
        <v>26</v>
      </c>
    </row>
    <row r="23" spans="2:5" x14ac:dyDescent="0.25">
      <c r="B23" s="4" t="s">
        <v>25</v>
      </c>
      <c r="C23" s="4" t="s">
        <v>22</v>
      </c>
      <c r="D23" s="4">
        <v>95</v>
      </c>
      <c r="E23" s="4" t="s">
        <v>26</v>
      </c>
    </row>
    <row r="24" spans="2:5" x14ac:dyDescent="0.25">
      <c r="B24" s="4" t="s">
        <v>25</v>
      </c>
      <c r="C24" s="4" t="s">
        <v>23</v>
      </c>
      <c r="D24" s="4">
        <v>142</v>
      </c>
      <c r="E24" s="4" t="s">
        <v>26</v>
      </c>
    </row>
    <row r="25" spans="2:5" x14ac:dyDescent="0.25">
      <c r="B25" s="4" t="s">
        <v>25</v>
      </c>
      <c r="C25" s="4" t="s">
        <v>24</v>
      </c>
      <c r="D25" s="4">
        <v>122</v>
      </c>
      <c r="E25" s="4" t="s">
        <v>26</v>
      </c>
    </row>
    <row r="26" spans="2:5" x14ac:dyDescent="0.25">
      <c r="B26" s="3" t="s">
        <v>26</v>
      </c>
      <c r="C26" s="3" t="s">
        <v>27</v>
      </c>
      <c r="D26" s="3">
        <v>267</v>
      </c>
      <c r="E26" s="3" t="s">
        <v>0</v>
      </c>
    </row>
    <row r="27" spans="2:5" x14ac:dyDescent="0.25">
      <c r="B27" s="3" t="s">
        <v>26</v>
      </c>
      <c r="C27" s="3" t="s">
        <v>28</v>
      </c>
      <c r="D27" s="3">
        <v>59</v>
      </c>
      <c r="E27" s="3" t="s">
        <v>0</v>
      </c>
    </row>
    <row r="28" spans="2:5" x14ac:dyDescent="0.25">
      <c r="B28" s="3" t="s">
        <v>26</v>
      </c>
      <c r="C28" s="3" t="s">
        <v>29</v>
      </c>
      <c r="D28" s="3">
        <v>174</v>
      </c>
      <c r="E28" s="3" t="s">
        <v>0</v>
      </c>
    </row>
    <row r="29" spans="2:5" x14ac:dyDescent="0.25">
      <c r="D29">
        <f>SUM(D8:D28)</f>
        <v>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812C-AD4B-4407-A899-9E9E2C42379F}">
  <dimension ref="A3:AP40"/>
  <sheetViews>
    <sheetView zoomScaleNormal="100" workbookViewId="0">
      <selection activeCell="M4" sqref="M4:P8"/>
    </sheetView>
  </sheetViews>
  <sheetFormatPr defaultRowHeight="15" x14ac:dyDescent="0.25"/>
  <cols>
    <col min="1" max="1" width="15.28515625" customWidth="1"/>
    <col min="2" max="2" width="20.140625" customWidth="1"/>
    <col min="4" max="4" width="23.140625" customWidth="1"/>
    <col min="5" max="5" width="12.5703125" customWidth="1"/>
  </cols>
  <sheetData>
    <row r="3" spans="1:42" x14ac:dyDescent="0.25">
      <c r="A3" t="s">
        <v>69</v>
      </c>
      <c r="B3" t="s">
        <v>34</v>
      </c>
      <c r="D3" t="s">
        <v>68</v>
      </c>
      <c r="E3" t="s">
        <v>79</v>
      </c>
      <c r="F3" t="s">
        <v>80</v>
      </c>
    </row>
    <row r="4" spans="1:42" ht="30" x14ac:dyDescent="0.25">
      <c r="A4">
        <v>1</v>
      </c>
      <c r="B4" t="s">
        <v>35</v>
      </c>
      <c r="C4">
        <v>0</v>
      </c>
      <c r="D4" s="7">
        <v>0</v>
      </c>
      <c r="E4" s="2">
        <v>0</v>
      </c>
      <c r="F4" s="2">
        <v>0</v>
      </c>
      <c r="I4" s="6"/>
      <c r="K4" s="10"/>
      <c r="L4" s="6"/>
      <c r="M4" s="16" t="s">
        <v>81</v>
      </c>
      <c r="N4" s="16" t="s">
        <v>82</v>
      </c>
      <c r="O4" s="16" t="s">
        <v>83</v>
      </c>
      <c r="P4" s="16" t="s">
        <v>84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45" x14ac:dyDescent="0.25">
      <c r="A5">
        <v>1</v>
      </c>
      <c r="B5" t="s">
        <v>36</v>
      </c>
      <c r="C5">
        <v>1</v>
      </c>
      <c r="D5" s="8">
        <v>0.97490102599999995</v>
      </c>
      <c r="E5" s="2">
        <v>0.97812642400000005</v>
      </c>
      <c r="F5" s="2">
        <v>0.97533773800000001</v>
      </c>
      <c r="K5" s="10"/>
      <c r="M5" s="16" t="s">
        <v>85</v>
      </c>
      <c r="N5" s="16" t="s">
        <v>86</v>
      </c>
      <c r="O5" s="16" t="s">
        <v>87</v>
      </c>
      <c r="P5" s="16" t="s">
        <v>88</v>
      </c>
    </row>
    <row r="6" spans="1:42" ht="45" x14ac:dyDescent="0.25">
      <c r="A6">
        <v>1</v>
      </c>
      <c r="B6" t="s">
        <v>37</v>
      </c>
      <c r="C6">
        <v>2</v>
      </c>
      <c r="D6" s="8">
        <v>0.93450471300000004</v>
      </c>
      <c r="E6" s="2">
        <v>0.93809867700000005</v>
      </c>
      <c r="F6" s="2">
        <v>0.94272436100000001</v>
      </c>
      <c r="K6" s="10"/>
      <c r="M6" s="16" t="s">
        <v>89</v>
      </c>
      <c r="N6" s="16" t="s">
        <v>90</v>
      </c>
      <c r="O6" s="16" t="s">
        <v>91</v>
      </c>
      <c r="P6" s="16" t="s">
        <v>92</v>
      </c>
    </row>
    <row r="7" spans="1:42" ht="30" x14ac:dyDescent="0.25">
      <c r="A7">
        <v>1</v>
      </c>
      <c r="B7" t="s">
        <v>38</v>
      </c>
      <c r="C7">
        <v>3</v>
      </c>
      <c r="D7" s="8">
        <v>0.98752008300000005</v>
      </c>
      <c r="E7" s="2">
        <v>0.98776652899999995</v>
      </c>
      <c r="F7" s="2">
        <v>0.98775145600000003</v>
      </c>
      <c r="K7" s="10"/>
      <c r="M7" s="16" t="s">
        <v>93</v>
      </c>
      <c r="N7" s="16" t="s">
        <v>94</v>
      </c>
      <c r="O7" s="16" t="s">
        <v>95</v>
      </c>
      <c r="P7" s="16" t="s">
        <v>96</v>
      </c>
    </row>
    <row r="8" spans="1:42" ht="45" x14ac:dyDescent="0.25">
      <c r="A8">
        <v>1</v>
      </c>
      <c r="B8" t="s">
        <v>39</v>
      </c>
      <c r="C8">
        <v>4</v>
      </c>
      <c r="D8" s="8">
        <v>0.15013325199999999</v>
      </c>
      <c r="E8" s="2">
        <v>0.11661824</v>
      </c>
      <c r="F8" s="2">
        <v>8.5040437999999996E-2</v>
      </c>
      <c r="K8" s="10"/>
      <c r="M8" s="16" t="s">
        <v>97</v>
      </c>
      <c r="N8" s="16" t="s">
        <v>98</v>
      </c>
      <c r="O8" s="16" t="s">
        <v>99</v>
      </c>
      <c r="P8" s="17" t="s">
        <v>100</v>
      </c>
    </row>
    <row r="9" spans="1:42" x14ac:dyDescent="0.25">
      <c r="A9">
        <v>1</v>
      </c>
      <c r="B9" t="s">
        <v>40</v>
      </c>
      <c r="C9">
        <v>5</v>
      </c>
      <c r="D9" s="8">
        <v>3.8958328E-3</v>
      </c>
      <c r="E9" s="2">
        <v>6.5114322000000002E-3</v>
      </c>
      <c r="F9" s="2">
        <v>5.7019702299999997E-3</v>
      </c>
      <c r="K9" s="10"/>
      <c r="M9" s="14"/>
      <c r="N9" s="14"/>
      <c r="O9" s="14"/>
      <c r="P9" s="15"/>
    </row>
    <row r="10" spans="1:42" x14ac:dyDescent="0.25">
      <c r="A10">
        <v>1</v>
      </c>
      <c r="B10" t="s">
        <v>41</v>
      </c>
      <c r="C10">
        <v>6</v>
      </c>
      <c r="D10" s="8">
        <v>2.0863465899999999E-2</v>
      </c>
      <c r="E10" s="2">
        <v>0.11183997499999999</v>
      </c>
      <c r="F10" s="2">
        <v>8.7694897399999999E-2</v>
      </c>
      <c r="K10" s="10"/>
    </row>
    <row r="11" spans="1:42" x14ac:dyDescent="0.25">
      <c r="A11">
        <v>0</v>
      </c>
      <c r="B11" t="s">
        <v>42</v>
      </c>
      <c r="C11">
        <v>7</v>
      </c>
      <c r="D11" s="8">
        <v>0.92613630000000002</v>
      </c>
      <c r="E11" s="2">
        <v>0.91895943999999996</v>
      </c>
      <c r="F11" s="2">
        <v>0.92383854499999996</v>
      </c>
      <c r="K11" s="10"/>
    </row>
    <row r="12" spans="1:42" x14ac:dyDescent="0.25">
      <c r="A12">
        <v>0</v>
      </c>
      <c r="B12" t="s">
        <v>43</v>
      </c>
      <c r="C12">
        <v>8</v>
      </c>
      <c r="D12" s="8">
        <v>0.65490362099999999</v>
      </c>
      <c r="E12" s="2">
        <v>0.66078238</v>
      </c>
      <c r="F12" s="2">
        <v>0.63543946600000001</v>
      </c>
      <c r="K12" s="10"/>
    </row>
    <row r="13" spans="1:42" x14ac:dyDescent="0.25">
      <c r="A13">
        <v>1</v>
      </c>
      <c r="B13" t="s">
        <v>44</v>
      </c>
      <c r="C13">
        <v>9</v>
      </c>
      <c r="D13" s="8">
        <v>0.21299238100000001</v>
      </c>
      <c r="E13" s="2">
        <v>0.21754156499999999</v>
      </c>
      <c r="F13" s="2">
        <v>0.221505691</v>
      </c>
      <c r="K13" s="10"/>
    </row>
    <row r="14" spans="1:42" x14ac:dyDescent="0.25">
      <c r="A14">
        <v>1</v>
      </c>
      <c r="B14" t="s">
        <v>45</v>
      </c>
      <c r="C14">
        <v>10</v>
      </c>
      <c r="D14" s="8">
        <v>1.29293289E-2</v>
      </c>
      <c r="E14" s="2">
        <v>3.33446664E-2</v>
      </c>
      <c r="F14" s="2">
        <v>1.37910671E-2</v>
      </c>
      <c r="K14" s="10"/>
    </row>
    <row r="15" spans="1:42" x14ac:dyDescent="0.25">
      <c r="A15">
        <v>0</v>
      </c>
      <c r="B15" t="s">
        <v>46</v>
      </c>
      <c r="C15">
        <v>11</v>
      </c>
      <c r="D15" s="8">
        <v>0.81310441300000003</v>
      </c>
      <c r="E15" s="2">
        <v>0.80374354800000003</v>
      </c>
      <c r="F15" s="2">
        <v>0.80367344799999996</v>
      </c>
      <c r="K15" s="10"/>
    </row>
    <row r="16" spans="1:42" x14ac:dyDescent="0.25">
      <c r="A16">
        <v>0</v>
      </c>
      <c r="B16" t="s">
        <v>47</v>
      </c>
      <c r="C16">
        <v>12</v>
      </c>
      <c r="D16" s="8">
        <v>0.193440362</v>
      </c>
      <c r="E16" s="2">
        <v>0.182462923</v>
      </c>
      <c r="F16" s="2">
        <v>0.156964929</v>
      </c>
      <c r="K16" s="10"/>
    </row>
    <row r="17" spans="1:11" x14ac:dyDescent="0.25">
      <c r="A17">
        <v>0</v>
      </c>
      <c r="B17" t="s">
        <v>48</v>
      </c>
      <c r="C17">
        <v>13</v>
      </c>
      <c r="D17" s="8">
        <v>0.24513141199999999</v>
      </c>
      <c r="E17" s="2">
        <v>0.25181410599999998</v>
      </c>
      <c r="F17" s="2">
        <v>0.229657009</v>
      </c>
      <c r="K17" s="10"/>
    </row>
    <row r="18" spans="1:11" x14ac:dyDescent="0.25">
      <c r="A18">
        <v>1</v>
      </c>
      <c r="B18" t="s">
        <v>49</v>
      </c>
      <c r="C18">
        <v>14</v>
      </c>
      <c r="D18" s="8">
        <v>0</v>
      </c>
      <c r="E18" s="2">
        <v>0</v>
      </c>
      <c r="F18" s="2">
        <v>0</v>
      </c>
      <c r="K18" s="10"/>
    </row>
    <row r="19" spans="1:11" x14ac:dyDescent="0.25">
      <c r="A19">
        <v>1</v>
      </c>
      <c r="B19" t="s">
        <v>50</v>
      </c>
      <c r="C19">
        <v>15</v>
      </c>
      <c r="D19" s="8">
        <v>0.115129342</v>
      </c>
      <c r="E19" s="2">
        <v>8.3494427699999998E-2</v>
      </c>
      <c r="F19" s="2">
        <v>0.101405168</v>
      </c>
      <c r="K19" s="10"/>
    </row>
    <row r="20" spans="1:11" x14ac:dyDescent="0.25">
      <c r="A20">
        <v>1</v>
      </c>
      <c r="B20" t="s">
        <v>51</v>
      </c>
      <c r="C20">
        <v>16</v>
      </c>
      <c r="D20" s="8">
        <v>0</v>
      </c>
      <c r="E20" s="2">
        <v>0</v>
      </c>
      <c r="F20" s="2">
        <v>0</v>
      </c>
      <c r="K20" s="10"/>
    </row>
    <row r="21" spans="1:11" x14ac:dyDescent="0.25">
      <c r="A21">
        <v>0</v>
      </c>
      <c r="B21" t="s">
        <v>52</v>
      </c>
      <c r="C21">
        <v>17</v>
      </c>
      <c r="D21" s="8">
        <v>0.33938942799999999</v>
      </c>
      <c r="E21" s="2">
        <v>0.32574438</v>
      </c>
      <c r="F21" s="2">
        <v>0.30202202900000003</v>
      </c>
      <c r="K21" s="10"/>
    </row>
    <row r="22" spans="1:11" x14ac:dyDescent="0.25">
      <c r="A22">
        <v>1</v>
      </c>
      <c r="B22" t="s">
        <v>53</v>
      </c>
      <c r="C22">
        <v>18</v>
      </c>
      <c r="D22" s="8">
        <v>0</v>
      </c>
      <c r="E22" s="2">
        <v>0</v>
      </c>
      <c r="F22" s="2">
        <v>0</v>
      </c>
      <c r="K22" s="10"/>
    </row>
    <row r="23" spans="1:11" x14ac:dyDescent="0.25">
      <c r="A23">
        <v>0</v>
      </c>
      <c r="B23" t="s">
        <v>54</v>
      </c>
      <c r="C23">
        <v>19</v>
      </c>
      <c r="D23" s="8">
        <v>0.242395423</v>
      </c>
      <c r="E23" s="2">
        <v>0.168447033</v>
      </c>
      <c r="F23" s="2">
        <v>0.19550969700000001</v>
      </c>
    </row>
    <row r="24" spans="1:11" x14ac:dyDescent="0.25">
      <c r="A24">
        <v>0</v>
      </c>
      <c r="B24" t="s">
        <v>55</v>
      </c>
      <c r="C24">
        <v>20</v>
      </c>
      <c r="D24" s="8">
        <v>0.442499484</v>
      </c>
      <c r="E24" s="2">
        <v>0.45523887299999999</v>
      </c>
      <c r="F24" s="2">
        <v>0.40099009200000002</v>
      </c>
    </row>
    <row r="25" spans="1:11" x14ac:dyDescent="0.25">
      <c r="A25">
        <v>0</v>
      </c>
      <c r="B25" t="s">
        <v>56</v>
      </c>
      <c r="C25">
        <v>21</v>
      </c>
      <c r="D25" s="8">
        <v>0.86791478099999997</v>
      </c>
      <c r="E25" s="2">
        <v>0.86180504499999999</v>
      </c>
      <c r="F25" s="2">
        <v>0.85900480000000001</v>
      </c>
    </row>
    <row r="26" spans="1:11" x14ac:dyDescent="0.25">
      <c r="A26">
        <v>0</v>
      </c>
      <c r="B26" t="s">
        <v>57</v>
      </c>
      <c r="C26">
        <v>22</v>
      </c>
      <c r="D26" s="8">
        <v>0.44738856100000002</v>
      </c>
      <c r="E26" s="2">
        <v>0.41929785600000002</v>
      </c>
      <c r="F26" s="2">
        <v>0.41462925299999998</v>
      </c>
    </row>
    <row r="27" spans="1:11" x14ac:dyDescent="0.25">
      <c r="A27">
        <v>0</v>
      </c>
      <c r="B27" t="s">
        <v>58</v>
      </c>
      <c r="C27">
        <v>23</v>
      </c>
      <c r="D27" s="8">
        <v>0.85518798900000004</v>
      </c>
      <c r="E27" s="2">
        <v>0.85071983699999998</v>
      </c>
      <c r="F27" s="2">
        <v>0.86332528100000006</v>
      </c>
    </row>
    <row r="28" spans="1:11" x14ac:dyDescent="0.25">
      <c r="A28">
        <v>0</v>
      </c>
      <c r="B28" t="s">
        <v>59</v>
      </c>
      <c r="C28">
        <v>24</v>
      </c>
      <c r="D28" s="8">
        <v>0.50387273899999996</v>
      </c>
      <c r="E28" s="2">
        <v>0.52668045900000005</v>
      </c>
      <c r="F28" s="2">
        <v>0.45879636600000001</v>
      </c>
    </row>
    <row r="29" spans="1:11" x14ac:dyDescent="0.25">
      <c r="A29">
        <v>0</v>
      </c>
      <c r="B29" t="s">
        <v>60</v>
      </c>
      <c r="C29">
        <v>25</v>
      </c>
      <c r="D29" s="8">
        <v>1.8655067800000001E-4</v>
      </c>
      <c r="E29" s="2">
        <v>4.3952394700000003E-3</v>
      </c>
      <c r="F29" s="2">
        <v>9.3245126699999998E-5</v>
      </c>
    </row>
    <row r="30" spans="1:11" x14ac:dyDescent="0.25">
      <c r="A30">
        <v>0</v>
      </c>
      <c r="B30" t="s">
        <v>61</v>
      </c>
      <c r="C30">
        <v>26</v>
      </c>
      <c r="D30" s="8">
        <v>0.85123491699999998</v>
      </c>
      <c r="E30" s="2">
        <v>0.81909213000000003</v>
      </c>
      <c r="F30" s="2">
        <v>0.82757521599999995</v>
      </c>
    </row>
    <row r="31" spans="1:11" x14ac:dyDescent="0.25">
      <c r="A31">
        <v>0</v>
      </c>
      <c r="B31" t="s">
        <v>62</v>
      </c>
      <c r="C31">
        <v>27</v>
      </c>
      <c r="D31" s="8">
        <v>0.184122761</v>
      </c>
      <c r="E31" s="2">
        <v>9.4829716300000005E-2</v>
      </c>
      <c r="F31" s="2">
        <v>0.13558424899999999</v>
      </c>
    </row>
    <row r="32" spans="1:11" x14ac:dyDescent="0.25">
      <c r="A32">
        <v>0</v>
      </c>
      <c r="B32" t="s">
        <v>63</v>
      </c>
      <c r="C32">
        <v>28</v>
      </c>
      <c r="D32" s="8">
        <v>2.1182855300000002E-3</v>
      </c>
      <c r="E32" s="2">
        <v>8.1591022400000004E-2</v>
      </c>
      <c r="F32" s="2">
        <v>0.14933527299999999</v>
      </c>
    </row>
    <row r="33" spans="1:6" x14ac:dyDescent="0.25">
      <c r="A33">
        <v>1</v>
      </c>
      <c r="B33" t="s">
        <v>64</v>
      </c>
      <c r="C33">
        <v>29</v>
      </c>
      <c r="D33" s="8">
        <v>0</v>
      </c>
      <c r="E33" s="2">
        <v>0</v>
      </c>
      <c r="F33" s="2">
        <v>0</v>
      </c>
    </row>
    <row r="34" spans="1:6" x14ac:dyDescent="0.25">
      <c r="A34">
        <v>1</v>
      </c>
      <c r="B34" t="s">
        <v>65</v>
      </c>
      <c r="C34">
        <v>30</v>
      </c>
      <c r="D34" s="8">
        <v>0</v>
      </c>
      <c r="E34" s="2">
        <v>0</v>
      </c>
      <c r="F34" s="2">
        <v>0</v>
      </c>
    </row>
    <row r="35" spans="1:6" x14ac:dyDescent="0.25">
      <c r="A35">
        <v>0</v>
      </c>
      <c r="B35" t="s">
        <v>25</v>
      </c>
      <c r="C35">
        <v>31</v>
      </c>
      <c r="D35" s="8">
        <v>0.114416804</v>
      </c>
      <c r="E35" s="2">
        <v>0.135275275</v>
      </c>
      <c r="F35" s="2">
        <v>0.14917011399999999</v>
      </c>
    </row>
    <row r="36" spans="1:6" x14ac:dyDescent="0.25">
      <c r="A36">
        <v>0</v>
      </c>
      <c r="B36" t="s">
        <v>66</v>
      </c>
      <c r="C36">
        <v>32</v>
      </c>
      <c r="D36" s="8">
        <v>8.5583430199999994E-3</v>
      </c>
      <c r="E36" s="2">
        <v>1.67161185E-4</v>
      </c>
      <c r="F36" s="2">
        <v>2.8525049399999999E-2</v>
      </c>
    </row>
    <row r="37" spans="1:6" x14ac:dyDescent="0.25">
      <c r="A37">
        <v>0</v>
      </c>
      <c r="B37" t="s">
        <v>67</v>
      </c>
      <c r="C37">
        <v>33</v>
      </c>
      <c r="D37" s="8">
        <v>0.493430814</v>
      </c>
      <c r="E37" s="2">
        <v>0.51423582499999998</v>
      </c>
      <c r="F37" s="2">
        <v>0.45565001799999999</v>
      </c>
    </row>
    <row r="38" spans="1:6" x14ac:dyDescent="0.25">
      <c r="D38" s="8"/>
    </row>
    <row r="39" spans="1:6" x14ac:dyDescent="0.25">
      <c r="C39" s="9" t="s">
        <v>73</v>
      </c>
      <c r="D39" s="8">
        <f>AVERAGE(D5:D37)</f>
        <v>0.3514637094796364</v>
      </c>
      <c r="E39" s="8">
        <f>AVERAGE(E5:E37)</f>
        <v>0.34995830865621202</v>
      </c>
      <c r="F39" s="8">
        <f>AVERAGE(F5:F37)</f>
        <v>0.34577990503808187</v>
      </c>
    </row>
    <row r="40" spans="1:6" x14ac:dyDescent="0.25">
      <c r="C40" s="9" t="s">
        <v>72</v>
      </c>
      <c r="D40" s="11">
        <f>AVERAGEIF(A4:A37, 0, D4:D37)</f>
        <v>0.43081226253831584</v>
      </c>
      <c r="E40" s="11">
        <f>AVERAGEIF(A4:A37, 0, E4:E37)</f>
        <v>0.42501485522921034</v>
      </c>
      <c r="F40" s="11">
        <f>AVERAGEIF(A4:A37, 0, F4:F37)</f>
        <v>0.42051495155403679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6B6D-7FAB-43EF-81B2-2E5CF5131139}">
  <dimension ref="A1:AS37"/>
  <sheetViews>
    <sheetView tabSelected="1" topLeftCell="A10" workbookViewId="0">
      <selection activeCell="U40" sqref="U40"/>
    </sheetView>
  </sheetViews>
  <sheetFormatPr defaultRowHeight="15" x14ac:dyDescent="0.25"/>
  <cols>
    <col min="2" max="2" width="18.28515625" customWidth="1"/>
    <col min="3" max="3" width="16" customWidth="1"/>
    <col min="5" max="5" width="12" customWidth="1"/>
    <col min="6" max="6" width="12.7109375" customWidth="1"/>
  </cols>
  <sheetData>
    <row r="1" spans="1:45" x14ac:dyDescent="0.25">
      <c r="E1" s="12" t="s">
        <v>25</v>
      </c>
      <c r="F1" s="12"/>
      <c r="G1" s="12" t="s">
        <v>74</v>
      </c>
      <c r="H1" s="12"/>
      <c r="I1" s="12" t="s">
        <v>0</v>
      </c>
      <c r="J1" s="12"/>
    </row>
    <row r="2" spans="1:45" x14ac:dyDescent="0.25">
      <c r="A2" t="s">
        <v>77</v>
      </c>
      <c r="B2" t="s">
        <v>34</v>
      </c>
      <c r="C2" t="s">
        <v>78</v>
      </c>
      <c r="E2" t="s">
        <v>75</v>
      </c>
      <c r="F2" t="s">
        <v>76</v>
      </c>
      <c r="G2" t="s">
        <v>75</v>
      </c>
      <c r="H2" t="s">
        <v>76</v>
      </c>
      <c r="I2" t="s">
        <v>75</v>
      </c>
      <c r="J2" t="s">
        <v>76</v>
      </c>
    </row>
    <row r="3" spans="1:45" x14ac:dyDescent="0.25">
      <c r="A3" t="s">
        <v>71</v>
      </c>
      <c r="B3" t="s">
        <v>35</v>
      </c>
      <c r="C3" t="str">
        <f>IF(A3="false",B3,"* " &amp; B3)</f>
        <v>unlabeled</v>
      </c>
      <c r="D3">
        <v>0</v>
      </c>
      <c r="E3" s="6">
        <v>82876</v>
      </c>
      <c r="F3" s="13">
        <f>E3/SUM($E$3:$E$36)</f>
        <v>1.0246799955877286E-4</v>
      </c>
      <c r="G3" s="6">
        <v>20151</v>
      </c>
      <c r="H3" s="8">
        <f>G3/SUM($G$3:$G$36)</f>
        <v>1.2244373263572752E-4</v>
      </c>
      <c r="I3" s="6">
        <v>82876</v>
      </c>
      <c r="J3" s="13">
        <f>I3/SUM($I$3:$I$36)</f>
        <v>1.0246799955877286E-4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x14ac:dyDescent="0.25">
      <c r="A4" t="s">
        <v>71</v>
      </c>
      <c r="B4" t="s">
        <v>36</v>
      </c>
      <c r="C4" t="str">
        <f t="shared" ref="C4:C36" si="0">IF(A4="false",B4,"* " &amp; B4)</f>
        <v>ego vehicle</v>
      </c>
      <c r="D4">
        <v>1</v>
      </c>
      <c r="E4" s="6">
        <v>37770927</v>
      </c>
      <c r="F4" s="13">
        <f t="shared" ref="F4:F36" si="1">E4/SUM($E$3:$E$36)</f>
        <v>4.6700025715170158E-2</v>
      </c>
      <c r="G4" s="6">
        <v>6284633</v>
      </c>
      <c r="H4" s="8">
        <f t="shared" ref="H4:H36" si="2">G4/SUM($G$3:$G$36)</f>
        <v>3.8187381408648212E-2</v>
      </c>
      <c r="I4" s="6">
        <v>37770927</v>
      </c>
      <c r="J4" s="13">
        <f t="shared" ref="J4:J36" si="3">I4/SUM($I$3:$I$36)</f>
        <v>4.6700025715170158E-2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x14ac:dyDescent="0.25">
      <c r="A5" t="s">
        <v>71</v>
      </c>
      <c r="B5" t="s">
        <v>37</v>
      </c>
      <c r="C5" t="str">
        <f t="shared" si="0"/>
        <v>rectification border</v>
      </c>
      <c r="D5">
        <v>2</v>
      </c>
      <c r="E5" s="6">
        <v>12428091</v>
      </c>
      <c r="F5" s="13">
        <f t="shared" si="1"/>
        <v>1.5366108681697825E-2</v>
      </c>
      <c r="G5" s="6">
        <v>23860</v>
      </c>
      <c r="H5" s="8">
        <f t="shared" si="2"/>
        <v>1.449807682342543E-4</v>
      </c>
      <c r="I5" s="6">
        <v>12428091</v>
      </c>
      <c r="J5" s="13">
        <f t="shared" si="3"/>
        <v>1.5366108681697825E-2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x14ac:dyDescent="0.25">
      <c r="A6" t="s">
        <v>71</v>
      </c>
      <c r="B6" t="s">
        <v>38</v>
      </c>
      <c r="C6" t="str">
        <f t="shared" si="0"/>
        <v>out of roi</v>
      </c>
      <c r="D6">
        <v>3</v>
      </c>
      <c r="E6" s="6">
        <v>12894778</v>
      </c>
      <c r="F6" s="13">
        <f t="shared" si="1"/>
        <v>1.5943121125711595E-2</v>
      </c>
      <c r="G6" s="6">
        <v>2612785</v>
      </c>
      <c r="H6" s="8">
        <f t="shared" si="2"/>
        <v>1.5876092897356923E-2</v>
      </c>
      <c r="I6" s="6">
        <v>12894778</v>
      </c>
      <c r="J6" s="13">
        <f t="shared" si="3"/>
        <v>1.5943121125711595E-2</v>
      </c>
    </row>
    <row r="7" spans="1:45" x14ac:dyDescent="0.25">
      <c r="A7" t="s">
        <v>71</v>
      </c>
      <c r="B7" t="s">
        <v>39</v>
      </c>
      <c r="C7" t="str">
        <f t="shared" si="0"/>
        <v>static</v>
      </c>
      <c r="D7">
        <v>4</v>
      </c>
      <c r="E7" s="6">
        <v>11062557</v>
      </c>
      <c r="F7" s="13">
        <f t="shared" si="1"/>
        <v>1.3677760579599638E-2</v>
      </c>
      <c r="G7" s="6">
        <v>1738294</v>
      </c>
      <c r="H7" s="8">
        <f t="shared" si="2"/>
        <v>1.0562414062740774E-2</v>
      </c>
      <c r="I7" s="6">
        <v>11062557</v>
      </c>
      <c r="J7" s="13">
        <f t="shared" si="3"/>
        <v>1.3677760579599638E-2</v>
      </c>
    </row>
    <row r="8" spans="1:45" x14ac:dyDescent="0.25">
      <c r="A8" t="s">
        <v>71</v>
      </c>
      <c r="B8" t="s">
        <v>40</v>
      </c>
      <c r="C8" t="str">
        <f t="shared" si="0"/>
        <v>dynamic</v>
      </c>
      <c r="D8">
        <v>5</v>
      </c>
      <c r="E8" s="6">
        <v>2482057</v>
      </c>
      <c r="F8" s="13">
        <f t="shared" si="1"/>
        <v>3.0688186637971076E-3</v>
      </c>
      <c r="G8" s="6">
        <v>565505</v>
      </c>
      <c r="H8" s="8">
        <f t="shared" si="2"/>
        <v>3.4361839622930419E-3</v>
      </c>
      <c r="I8" s="6">
        <v>2482057</v>
      </c>
      <c r="J8" s="13">
        <f t="shared" si="3"/>
        <v>3.0688186637971076E-3</v>
      </c>
    </row>
    <row r="9" spans="1:45" x14ac:dyDescent="0.25">
      <c r="A9" t="s">
        <v>71</v>
      </c>
      <c r="B9" t="s">
        <v>41</v>
      </c>
      <c r="C9" t="str">
        <f t="shared" si="0"/>
        <v>ground</v>
      </c>
      <c r="D9">
        <v>6</v>
      </c>
      <c r="E9" s="6">
        <v>9837428</v>
      </c>
      <c r="F9" s="13">
        <f t="shared" si="1"/>
        <v>1.216300941121024E-2</v>
      </c>
      <c r="G9" s="6">
        <v>2450219</v>
      </c>
      <c r="H9" s="8">
        <f t="shared" si="2"/>
        <v>1.4888291406628933E-2</v>
      </c>
      <c r="I9" s="6">
        <v>9837428</v>
      </c>
      <c r="J9" s="13">
        <f t="shared" si="3"/>
        <v>1.216300941121024E-2</v>
      </c>
    </row>
    <row r="10" spans="1:45" x14ac:dyDescent="0.25">
      <c r="A10" t="s">
        <v>70</v>
      </c>
      <c r="B10" t="s">
        <v>42</v>
      </c>
      <c r="C10" t="str">
        <f t="shared" si="0"/>
        <v>* road</v>
      </c>
      <c r="D10">
        <v>7</v>
      </c>
      <c r="E10" s="6">
        <v>263813555</v>
      </c>
      <c r="F10" s="13">
        <f t="shared" si="1"/>
        <v>0.32617943961265383</v>
      </c>
      <c r="G10" s="6">
        <v>53220787</v>
      </c>
      <c r="H10" s="8">
        <f t="shared" si="2"/>
        <v>0.32338602620668966</v>
      </c>
      <c r="I10" s="6">
        <v>263813555</v>
      </c>
      <c r="J10" s="13">
        <f t="shared" si="3"/>
        <v>0.32617943961265383</v>
      </c>
    </row>
    <row r="11" spans="1:45" x14ac:dyDescent="0.25">
      <c r="A11" t="s">
        <v>70</v>
      </c>
      <c r="B11" t="s">
        <v>43</v>
      </c>
      <c r="C11" t="str">
        <f t="shared" si="0"/>
        <v>* sidewalk</v>
      </c>
      <c r="D11">
        <v>8</v>
      </c>
      <c r="E11" s="6">
        <v>41821387</v>
      </c>
      <c r="F11" s="13">
        <f t="shared" si="1"/>
        <v>5.1708019989662499E-2</v>
      </c>
      <c r="G11" s="6">
        <v>10220493</v>
      </c>
      <c r="H11" s="8">
        <f t="shared" si="2"/>
        <v>6.2102888804393068E-2</v>
      </c>
      <c r="I11" s="6">
        <v>41821387</v>
      </c>
      <c r="J11" s="13">
        <f t="shared" si="3"/>
        <v>5.1708019989662499E-2</v>
      </c>
    </row>
    <row r="12" spans="1:45" x14ac:dyDescent="0.25">
      <c r="A12" t="s">
        <v>71</v>
      </c>
      <c r="B12" t="s">
        <v>44</v>
      </c>
      <c r="C12" t="str">
        <f t="shared" si="0"/>
        <v>parking</v>
      </c>
      <c r="D12">
        <v>9</v>
      </c>
      <c r="E12" s="6">
        <v>5666342</v>
      </c>
      <c r="F12" s="13">
        <f t="shared" si="1"/>
        <v>7.0058729856153305E-3</v>
      </c>
      <c r="G12" s="6">
        <v>662709</v>
      </c>
      <c r="H12" s="8">
        <f t="shared" si="2"/>
        <v>4.0268256469301947E-3</v>
      </c>
      <c r="I12" s="6">
        <v>5666342</v>
      </c>
      <c r="J12" s="13">
        <f t="shared" si="3"/>
        <v>7.0058729856153305E-3</v>
      </c>
    </row>
    <row r="13" spans="1:45" x14ac:dyDescent="0.25">
      <c r="A13" t="s">
        <v>71</v>
      </c>
      <c r="B13" t="s">
        <v>45</v>
      </c>
      <c r="C13" t="str">
        <f t="shared" si="0"/>
        <v>rail track</v>
      </c>
      <c r="D13">
        <v>10</v>
      </c>
      <c r="E13" s="6">
        <v>2406854</v>
      </c>
      <c r="F13" s="13">
        <f t="shared" si="1"/>
        <v>2.9758375719150382E-3</v>
      </c>
      <c r="G13" s="6">
        <v>123151</v>
      </c>
      <c r="H13" s="8">
        <f t="shared" si="2"/>
        <v>7.4830371285903826E-4</v>
      </c>
      <c r="I13" s="6">
        <v>2406854</v>
      </c>
      <c r="J13" s="13">
        <f t="shared" si="3"/>
        <v>2.9758375719150382E-3</v>
      </c>
    </row>
    <row r="14" spans="1:45" x14ac:dyDescent="0.25">
      <c r="A14" t="s">
        <v>70</v>
      </c>
      <c r="B14" t="s">
        <v>46</v>
      </c>
      <c r="C14" t="str">
        <f t="shared" si="0"/>
        <v>* building</v>
      </c>
      <c r="D14">
        <v>11</v>
      </c>
      <c r="E14" s="6">
        <v>163464176</v>
      </c>
      <c r="F14" s="13">
        <f t="shared" si="1"/>
        <v>0.20210733040015408</v>
      </c>
      <c r="G14" s="6">
        <v>31171523</v>
      </c>
      <c r="H14" s="8">
        <f t="shared" si="2"/>
        <v>0.18940785211951919</v>
      </c>
      <c r="I14" s="6">
        <v>163464176</v>
      </c>
      <c r="J14" s="13">
        <f t="shared" si="3"/>
        <v>0.20210733040015408</v>
      </c>
    </row>
    <row r="15" spans="1:45" x14ac:dyDescent="0.25">
      <c r="A15" t="s">
        <v>70</v>
      </c>
      <c r="B15" t="s">
        <v>47</v>
      </c>
      <c r="C15" t="str">
        <f t="shared" si="0"/>
        <v>* wall</v>
      </c>
      <c r="D15">
        <v>12</v>
      </c>
      <c r="E15" s="6">
        <v>4549868</v>
      </c>
      <c r="F15" s="13">
        <f t="shared" si="1"/>
        <v>5.6254630075833149E-3</v>
      </c>
      <c r="G15" s="6">
        <v>1604305</v>
      </c>
      <c r="H15" s="8">
        <f t="shared" si="2"/>
        <v>9.7482552968170735E-3</v>
      </c>
      <c r="I15" s="6">
        <v>4549868</v>
      </c>
      <c r="J15" s="13">
        <f t="shared" si="3"/>
        <v>5.6254630075833149E-3</v>
      </c>
    </row>
    <row r="16" spans="1:45" x14ac:dyDescent="0.25">
      <c r="A16" t="s">
        <v>70</v>
      </c>
      <c r="B16" t="s">
        <v>48</v>
      </c>
      <c r="C16" t="str">
        <f t="shared" si="0"/>
        <v>* fence</v>
      </c>
      <c r="D16">
        <v>13</v>
      </c>
      <c r="E16" s="6">
        <v>6486666</v>
      </c>
      <c r="F16" s="13">
        <f t="shared" si="1"/>
        <v>8.0201226992845567E-3</v>
      </c>
      <c r="G16" s="6">
        <v>1442531</v>
      </c>
      <c r="H16" s="8">
        <f t="shared" si="2"/>
        <v>8.7652662439952692E-3</v>
      </c>
      <c r="I16" s="6">
        <v>6486666</v>
      </c>
      <c r="J16" s="13">
        <f t="shared" si="3"/>
        <v>8.0201226992845567E-3</v>
      </c>
    </row>
    <row r="17" spans="1:10" x14ac:dyDescent="0.25">
      <c r="A17" t="s">
        <v>71</v>
      </c>
      <c r="B17" t="s">
        <v>49</v>
      </c>
      <c r="C17" t="str">
        <f t="shared" si="0"/>
        <v>guard rail</v>
      </c>
      <c r="D17">
        <v>14</v>
      </c>
      <c r="E17" s="6">
        <v>509433</v>
      </c>
      <c r="F17" s="13">
        <f t="shared" si="1"/>
        <v>6.2986365677909566E-4</v>
      </c>
      <c r="G17" s="6">
        <v>106516</v>
      </c>
      <c r="H17" s="8">
        <f t="shared" si="2"/>
        <v>6.4722428789772981E-4</v>
      </c>
      <c r="I17" s="6">
        <v>509433</v>
      </c>
      <c r="J17" s="13">
        <f t="shared" si="3"/>
        <v>6.2986365677909566E-4</v>
      </c>
    </row>
    <row r="18" spans="1:10" x14ac:dyDescent="0.25">
      <c r="A18" t="s">
        <v>71</v>
      </c>
      <c r="B18" t="s">
        <v>50</v>
      </c>
      <c r="C18" t="str">
        <f t="shared" si="0"/>
        <v>bridge</v>
      </c>
      <c r="D18">
        <v>15</v>
      </c>
      <c r="E18" s="6">
        <v>3153371</v>
      </c>
      <c r="F18" s="13">
        <f t="shared" si="1"/>
        <v>3.8988322100082912E-3</v>
      </c>
      <c r="G18" s="6">
        <v>118972</v>
      </c>
      <c r="H18" s="8">
        <f t="shared" si="2"/>
        <v>7.2291081133133708E-4</v>
      </c>
      <c r="I18" s="6">
        <v>3153371</v>
      </c>
      <c r="J18" s="13">
        <f t="shared" si="3"/>
        <v>3.8988322100082912E-3</v>
      </c>
    </row>
    <row r="19" spans="1:10" x14ac:dyDescent="0.25">
      <c r="A19" t="s">
        <v>71</v>
      </c>
      <c r="B19" t="s">
        <v>51</v>
      </c>
      <c r="C19" t="str">
        <f t="shared" si="0"/>
        <v>tunnel</v>
      </c>
      <c r="D19">
        <v>16</v>
      </c>
      <c r="E19" s="6">
        <v>867755</v>
      </c>
      <c r="F19" s="13">
        <f t="shared" si="1"/>
        <v>1.0728934668314462E-3</v>
      </c>
      <c r="G19" s="6">
        <v>185841</v>
      </c>
      <c r="H19" s="8">
        <f t="shared" si="2"/>
        <v>1.1292276173269931E-3</v>
      </c>
      <c r="I19" s="6">
        <v>867755</v>
      </c>
      <c r="J19" s="13">
        <f t="shared" si="3"/>
        <v>1.0728934668314462E-3</v>
      </c>
    </row>
    <row r="20" spans="1:10" x14ac:dyDescent="0.25">
      <c r="A20" t="s">
        <v>70</v>
      </c>
      <c r="B20" t="s">
        <v>52</v>
      </c>
      <c r="C20" t="str">
        <f t="shared" si="0"/>
        <v>* pole</v>
      </c>
      <c r="D20">
        <v>17</v>
      </c>
      <c r="E20" s="6">
        <v>8806699</v>
      </c>
      <c r="F20" s="13">
        <f t="shared" si="1"/>
        <v>1.0888614668254325E-2</v>
      </c>
      <c r="G20" s="6">
        <v>1283868</v>
      </c>
      <c r="H20" s="8">
        <f t="shared" si="2"/>
        <v>7.8011805931004026E-3</v>
      </c>
      <c r="I20" s="6">
        <v>8806699</v>
      </c>
      <c r="J20" s="13">
        <f t="shared" si="3"/>
        <v>1.0888614668254325E-2</v>
      </c>
    </row>
    <row r="21" spans="1:10" x14ac:dyDescent="0.25">
      <c r="A21" t="s">
        <v>71</v>
      </c>
      <c r="B21" t="s">
        <v>53</v>
      </c>
      <c r="C21" t="str">
        <f t="shared" si="0"/>
        <v>polegroup</v>
      </c>
      <c r="D21">
        <v>18</v>
      </c>
      <c r="E21" s="6">
        <v>605012</v>
      </c>
      <c r="F21" s="13">
        <f t="shared" si="1"/>
        <v>7.4803766288252676E-4</v>
      </c>
      <c r="G21" s="6">
        <v>105866</v>
      </c>
      <c r="H21" s="8">
        <f t="shared" si="2"/>
        <v>6.4327468608078658E-4</v>
      </c>
      <c r="I21" s="6">
        <v>605012</v>
      </c>
      <c r="J21" s="13">
        <f t="shared" si="3"/>
        <v>7.4803766288252676E-4</v>
      </c>
    </row>
    <row r="22" spans="1:10" x14ac:dyDescent="0.25">
      <c r="A22" t="s">
        <v>70</v>
      </c>
      <c r="B22" t="s">
        <v>54</v>
      </c>
      <c r="C22" t="str">
        <f t="shared" si="0"/>
        <v>* traffic light</v>
      </c>
      <c r="D22">
        <v>19</v>
      </c>
      <c r="E22" s="6">
        <v>2041270</v>
      </c>
      <c r="F22" s="13">
        <f t="shared" si="1"/>
        <v>2.523829015147163E-3</v>
      </c>
      <c r="G22" s="6">
        <v>367345</v>
      </c>
      <c r="H22" s="8">
        <f t="shared" si="2"/>
        <v>2.2321022760692436E-3</v>
      </c>
      <c r="I22" s="6">
        <v>2041270</v>
      </c>
      <c r="J22" s="13">
        <f t="shared" si="3"/>
        <v>2.523829015147163E-3</v>
      </c>
    </row>
    <row r="23" spans="1:10" x14ac:dyDescent="0.25">
      <c r="A23" t="s">
        <v>70</v>
      </c>
      <c r="B23" t="s">
        <v>55</v>
      </c>
      <c r="C23" t="str">
        <f t="shared" si="0"/>
        <v>* traffic sign</v>
      </c>
      <c r="D23">
        <v>20</v>
      </c>
      <c r="E23" s="6">
        <v>4472537</v>
      </c>
      <c r="F23" s="13">
        <f t="shared" si="1"/>
        <v>5.529850853595677E-3</v>
      </c>
      <c r="G23" s="6">
        <v>723166</v>
      </c>
      <c r="H23" s="8">
        <f t="shared" si="2"/>
        <v>4.394181150079327E-3</v>
      </c>
      <c r="I23" s="6">
        <v>4472537</v>
      </c>
      <c r="J23" s="13">
        <f t="shared" si="3"/>
        <v>5.529850853595677E-3</v>
      </c>
    </row>
    <row r="24" spans="1:10" x14ac:dyDescent="0.25">
      <c r="A24" t="s">
        <v>70</v>
      </c>
      <c r="B24" t="s">
        <v>56</v>
      </c>
      <c r="C24" t="str">
        <f t="shared" si="0"/>
        <v>* vegetation</v>
      </c>
      <c r="D24">
        <v>21</v>
      </c>
      <c r="E24" s="6">
        <v>106123604</v>
      </c>
      <c r="F24" s="13">
        <f t="shared" si="1"/>
        <v>0.13121136888661838</v>
      </c>
      <c r="G24" s="6">
        <v>29840045</v>
      </c>
      <c r="H24" s="8">
        <f t="shared" si="2"/>
        <v>0.18131737838410392</v>
      </c>
      <c r="I24" s="6">
        <v>106123604</v>
      </c>
      <c r="J24" s="13">
        <f t="shared" si="3"/>
        <v>0.13121136888661838</v>
      </c>
    </row>
    <row r="25" spans="1:10" x14ac:dyDescent="0.25">
      <c r="A25" t="s">
        <v>70</v>
      </c>
      <c r="B25" t="s">
        <v>57</v>
      </c>
      <c r="C25" t="str">
        <f t="shared" si="0"/>
        <v>* terrain</v>
      </c>
      <c r="D25">
        <v>22</v>
      </c>
      <c r="E25" s="6">
        <v>8205912</v>
      </c>
      <c r="F25" s="13">
        <f t="shared" si="1"/>
        <v>1.0145800801140607E-2</v>
      </c>
      <c r="G25" s="6">
        <v>1966917</v>
      </c>
      <c r="H25" s="8">
        <f t="shared" si="2"/>
        <v>1.1951598395348482E-2</v>
      </c>
      <c r="I25" s="6">
        <v>8205912</v>
      </c>
      <c r="J25" s="13">
        <f t="shared" si="3"/>
        <v>1.0145800801140607E-2</v>
      </c>
    </row>
    <row r="26" spans="1:10" x14ac:dyDescent="0.25">
      <c r="A26" t="s">
        <v>70</v>
      </c>
      <c r="B26" t="s">
        <v>58</v>
      </c>
      <c r="C26" t="str">
        <f t="shared" si="0"/>
        <v>* sky</v>
      </c>
      <c r="D26">
        <v>23</v>
      </c>
      <c r="E26" s="6">
        <v>28662273</v>
      </c>
      <c r="F26" s="13">
        <f t="shared" si="1"/>
        <v>3.5438073472626903E-2</v>
      </c>
      <c r="G26" s="6">
        <v>5900271</v>
      </c>
      <c r="H26" s="8">
        <f t="shared" si="2"/>
        <v>3.5851878557011399E-2</v>
      </c>
      <c r="I26" s="6">
        <v>28662273</v>
      </c>
      <c r="J26" s="13">
        <f t="shared" si="3"/>
        <v>3.5438073472626903E-2</v>
      </c>
    </row>
    <row r="27" spans="1:10" x14ac:dyDescent="0.25">
      <c r="A27" t="s">
        <v>70</v>
      </c>
      <c r="B27" t="s">
        <v>59</v>
      </c>
      <c r="C27" t="str">
        <f t="shared" si="0"/>
        <v>* person</v>
      </c>
      <c r="D27">
        <v>24</v>
      </c>
      <c r="E27" s="6">
        <v>8916485</v>
      </c>
      <c r="F27" s="13">
        <f t="shared" si="1"/>
        <v>1.1024354228555973E-2</v>
      </c>
      <c r="G27" s="6">
        <v>1374052</v>
      </c>
      <c r="H27" s="8">
        <f t="shared" si="2"/>
        <v>8.3491665781145682E-3</v>
      </c>
      <c r="I27" s="6">
        <v>8916485</v>
      </c>
      <c r="J27" s="13">
        <f t="shared" si="3"/>
        <v>1.1024354228555973E-2</v>
      </c>
    </row>
    <row r="28" spans="1:10" x14ac:dyDescent="0.25">
      <c r="A28" t="s">
        <v>70</v>
      </c>
      <c r="B28" t="s">
        <v>60</v>
      </c>
      <c r="C28" t="str">
        <f t="shared" si="0"/>
        <v>* rider</v>
      </c>
      <c r="D28">
        <v>25</v>
      </c>
      <c r="E28" s="6">
        <v>1024249</v>
      </c>
      <c r="F28" s="13">
        <f t="shared" si="1"/>
        <v>1.266382862108132E-3</v>
      </c>
      <c r="G28" s="6">
        <v>265904</v>
      </c>
      <c r="H28" s="8">
        <f t="shared" si="2"/>
        <v>1.6157152638961089E-3</v>
      </c>
      <c r="I28" s="6">
        <v>1024249</v>
      </c>
      <c r="J28" s="13">
        <f t="shared" si="3"/>
        <v>1.266382862108132E-3</v>
      </c>
    </row>
    <row r="29" spans="1:10" x14ac:dyDescent="0.25">
      <c r="A29" t="s">
        <v>70</v>
      </c>
      <c r="B29" t="s">
        <v>61</v>
      </c>
      <c r="C29" t="str">
        <f t="shared" si="0"/>
        <v>* car</v>
      </c>
      <c r="D29">
        <v>26</v>
      </c>
      <c r="E29" s="6">
        <v>51087475</v>
      </c>
      <c r="F29" s="13">
        <f t="shared" si="1"/>
        <v>6.3164623844765913E-2</v>
      </c>
      <c r="G29" s="6">
        <v>8474595</v>
      </c>
      <c r="H29" s="8">
        <f t="shared" si="2"/>
        <v>5.1494270476704546E-2</v>
      </c>
      <c r="I29" s="6">
        <v>51087475</v>
      </c>
      <c r="J29" s="13">
        <f t="shared" si="3"/>
        <v>6.3164623844765913E-2</v>
      </c>
    </row>
    <row r="30" spans="1:10" x14ac:dyDescent="0.25">
      <c r="A30" t="s">
        <v>70</v>
      </c>
      <c r="B30" t="s">
        <v>62</v>
      </c>
      <c r="C30" t="str">
        <f t="shared" si="0"/>
        <v>* truck</v>
      </c>
      <c r="D30">
        <v>27</v>
      </c>
      <c r="E30" s="6">
        <v>2077817</v>
      </c>
      <c r="F30" s="13">
        <f t="shared" si="1"/>
        <v>2.5690157758483851E-3</v>
      </c>
      <c r="G30" s="6">
        <v>235929</v>
      </c>
      <c r="H30" s="8">
        <f t="shared" si="2"/>
        <v>1.4335778570301503E-3</v>
      </c>
      <c r="I30" s="6">
        <v>2077817</v>
      </c>
      <c r="J30" s="13">
        <f t="shared" si="3"/>
        <v>2.5690157758483851E-3</v>
      </c>
    </row>
    <row r="31" spans="1:10" x14ac:dyDescent="0.25">
      <c r="A31" t="s">
        <v>70</v>
      </c>
      <c r="B31" t="s">
        <v>63</v>
      </c>
      <c r="C31" t="str">
        <f t="shared" si="0"/>
        <v>* bus</v>
      </c>
      <c r="D31">
        <v>28</v>
      </c>
      <c r="E31" s="6">
        <v>1768523</v>
      </c>
      <c r="F31" s="13">
        <f t="shared" si="1"/>
        <v>2.1866042519387962E-3</v>
      </c>
      <c r="G31" s="6">
        <v>263263</v>
      </c>
      <c r="H31" s="8">
        <f t="shared" si="2"/>
        <v>1.5996677278983442E-3</v>
      </c>
      <c r="I31" s="6">
        <v>1768523</v>
      </c>
      <c r="J31" s="13">
        <f t="shared" si="3"/>
        <v>2.1866042519387962E-3</v>
      </c>
    </row>
    <row r="32" spans="1:10" x14ac:dyDescent="0.25">
      <c r="A32" t="s">
        <v>71</v>
      </c>
      <c r="B32" t="s">
        <v>64</v>
      </c>
      <c r="C32" t="str">
        <f t="shared" si="0"/>
        <v>caravan</v>
      </c>
      <c r="D32">
        <v>29</v>
      </c>
      <c r="E32" s="6">
        <v>353082</v>
      </c>
      <c r="F32" s="13">
        <f t="shared" si="1"/>
        <v>4.3655106689766203E-4</v>
      </c>
      <c r="G32" s="6">
        <v>64955</v>
      </c>
      <c r="H32" s="8">
        <f t="shared" si="2"/>
        <v>3.946867477223801E-4</v>
      </c>
      <c r="I32" s="6">
        <v>353082</v>
      </c>
      <c r="J32" s="13">
        <f t="shared" si="3"/>
        <v>4.3655106689766203E-4</v>
      </c>
    </row>
    <row r="33" spans="1:10" x14ac:dyDescent="0.25">
      <c r="A33" t="s">
        <v>71</v>
      </c>
      <c r="B33" t="s">
        <v>65</v>
      </c>
      <c r="C33" t="str">
        <f t="shared" si="0"/>
        <v>trailer</v>
      </c>
      <c r="D33">
        <v>30</v>
      </c>
      <c r="E33" s="6">
        <v>187956</v>
      </c>
      <c r="F33" s="13">
        <f t="shared" si="1"/>
        <v>2.3238905503485582E-4</v>
      </c>
      <c r="G33" s="6">
        <v>36102</v>
      </c>
      <c r="H33" s="8">
        <f t="shared" si="2"/>
        <v>2.1936696122351422E-4</v>
      </c>
      <c r="I33" s="6">
        <v>187956</v>
      </c>
      <c r="J33" s="13">
        <f t="shared" si="3"/>
        <v>2.3238905503485582E-4</v>
      </c>
    </row>
    <row r="34" spans="1:10" x14ac:dyDescent="0.25">
      <c r="A34" t="s">
        <v>70</v>
      </c>
      <c r="B34" t="s">
        <v>25</v>
      </c>
      <c r="C34" t="str">
        <f t="shared" si="0"/>
        <v>* train</v>
      </c>
      <c r="D34">
        <v>31</v>
      </c>
      <c r="E34" s="6">
        <v>1511189</v>
      </c>
      <c r="F34" s="13">
        <f t="shared" si="1"/>
        <v>1.8684361429753174E-3</v>
      </c>
      <c r="G34" s="6">
        <v>499975</v>
      </c>
      <c r="H34" s="8">
        <f t="shared" si="2"/>
        <v>3.038003336040289E-3</v>
      </c>
      <c r="I34" s="6">
        <v>1511189</v>
      </c>
      <c r="J34" s="13">
        <f t="shared" si="3"/>
        <v>1.8684361429753174E-3</v>
      </c>
    </row>
    <row r="35" spans="1:10" x14ac:dyDescent="0.25">
      <c r="A35" t="s">
        <v>70</v>
      </c>
      <c r="B35" t="s">
        <v>66</v>
      </c>
      <c r="C35" t="str">
        <f t="shared" si="0"/>
        <v>* motorcycle</v>
      </c>
      <c r="D35">
        <v>32</v>
      </c>
      <c r="E35" s="6">
        <v>634511</v>
      </c>
      <c r="F35" s="13">
        <f t="shared" si="1"/>
        <v>7.8451026676041951E-4</v>
      </c>
      <c r="G35" s="6">
        <v>212865</v>
      </c>
      <c r="H35" s="8">
        <f t="shared" si="2"/>
        <v>1.2934338319440296E-3</v>
      </c>
      <c r="I35" s="6">
        <v>634511</v>
      </c>
      <c r="J35" s="13">
        <f t="shared" si="3"/>
        <v>7.8451026676041951E-4</v>
      </c>
    </row>
    <row r="36" spans="1:10" x14ac:dyDescent="0.25">
      <c r="A36" t="s">
        <v>70</v>
      </c>
      <c r="B36" t="s">
        <v>67</v>
      </c>
      <c r="C36" t="str">
        <f t="shared" si="0"/>
        <v>* bicycle</v>
      </c>
      <c r="D36">
        <v>33</v>
      </c>
      <c r="E36" s="6">
        <v>3022133</v>
      </c>
      <c r="F36" s="13">
        <f t="shared" si="1"/>
        <v>3.7365693676161119E-3</v>
      </c>
      <c r="G36" s="6">
        <v>406159</v>
      </c>
      <c r="H36" s="8">
        <f t="shared" si="2"/>
        <v>2.4679481913351424E-3</v>
      </c>
      <c r="I36" s="6">
        <v>3022133</v>
      </c>
      <c r="J36" s="13">
        <f t="shared" si="3"/>
        <v>3.7365693676161119E-3</v>
      </c>
    </row>
    <row r="37" spans="1:10" x14ac:dyDescent="0.25">
      <c r="F37" s="8">
        <f>SUM(F3:F36)</f>
        <v>1</v>
      </c>
      <c r="H37" s="8">
        <f>SUM(H3:H36)</f>
        <v>1.0000000000000002</v>
      </c>
      <c r="J37" s="8">
        <f>SUM(J3:J36)</f>
        <v>1</v>
      </c>
    </row>
  </sheetData>
  <mergeCells count="3">
    <mergeCell ref="E1:F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data_split</vt:lpstr>
      <vt:lpstr>iou_by_category</vt:lpstr>
      <vt:lpstr>distribution_by_pixels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 Baboci</dc:creator>
  <cp:lastModifiedBy>Ardit Baboci</cp:lastModifiedBy>
  <dcterms:created xsi:type="dcterms:W3CDTF">2023-03-21T01:57:00Z</dcterms:created>
  <dcterms:modified xsi:type="dcterms:W3CDTF">2023-03-24T03:35:14Z</dcterms:modified>
</cp:coreProperties>
</file>