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dev\DAYCENT_SOURCE\MUVP\test\Documentation\"/>
    </mc:Choice>
  </mc:AlternateContent>
  <xr:revisionPtr revIDLastSave="0" documentId="13_ncr:1_{D12DF951-2EC0-4287-980A-EB7480AF61A6}" xr6:coauthVersionLast="47" xr6:coauthVersionMax="47" xr10:uidLastSave="{00000000-0000-0000-0000-000000000000}"/>
  <bookViews>
    <workbookView xWindow="1536" yWindow="1272" windowWidth="21348" windowHeight="10872" activeTab="1" xr2:uid="{00000000-000D-0000-FFFF-FFFF00000000}"/>
  </bookViews>
  <sheets>
    <sheet name="GPDF" sheetId="1" r:id="rId1"/>
    <sheet name="photosyn" sheetId="2" r:id="rId2"/>
  </sheets>
  <definedNames>
    <definedName name="psnTmax">photosyn!$B$6</definedName>
    <definedName name="psnTmin">photosyn!$B$7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8" i="2" l="1"/>
  <c r="I108" i="2" s="1"/>
  <c r="J108" i="2" s="1"/>
  <c r="H103" i="2"/>
  <c r="H104" i="2" s="1"/>
  <c r="I107" i="1"/>
  <c r="J107" i="1" s="1"/>
  <c r="K107" i="1" s="1"/>
  <c r="I104" i="1"/>
  <c r="I105" i="1" s="1"/>
  <c r="B6" i="2"/>
  <c r="I3" i="2" s="1"/>
  <c r="J3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J3" i="1"/>
  <c r="K3" i="1" s="1"/>
  <c r="I4" i="1"/>
  <c r="J4" i="1" s="1"/>
  <c r="K4" i="1" s="1"/>
  <c r="H109" i="2" l="1"/>
  <c r="I104" i="2"/>
  <c r="J104" i="2" s="1"/>
  <c r="H105" i="2"/>
  <c r="I103" i="2"/>
  <c r="J103" i="2" s="1"/>
  <c r="I106" i="1"/>
  <c r="J106" i="1" s="1"/>
  <c r="K106" i="1" s="1"/>
  <c r="J105" i="1"/>
  <c r="K105" i="1" s="1"/>
  <c r="J104" i="1"/>
  <c r="K104" i="1" s="1"/>
  <c r="I82" i="2"/>
  <c r="J82" i="2" s="1"/>
  <c r="I42" i="2"/>
  <c r="J42" i="2" s="1"/>
  <c r="I57" i="2"/>
  <c r="J57" i="2" s="1"/>
  <c r="I9" i="2"/>
  <c r="J9" i="2" s="1"/>
  <c r="I58" i="2"/>
  <c r="J58" i="2" s="1"/>
  <c r="I18" i="2"/>
  <c r="J18" i="2" s="1"/>
  <c r="I81" i="2"/>
  <c r="J81" i="2" s="1"/>
  <c r="I41" i="2"/>
  <c r="J41" i="2" s="1"/>
  <c r="I33" i="2"/>
  <c r="J33" i="2" s="1"/>
  <c r="I25" i="2"/>
  <c r="J25" i="2" s="1"/>
  <c r="I17" i="2"/>
  <c r="J17" i="2" s="1"/>
  <c r="I96" i="2"/>
  <c r="J96" i="2" s="1"/>
  <c r="I88" i="2"/>
  <c r="J88" i="2" s="1"/>
  <c r="I80" i="2"/>
  <c r="J80" i="2" s="1"/>
  <c r="I72" i="2"/>
  <c r="J72" i="2" s="1"/>
  <c r="I64" i="2"/>
  <c r="J64" i="2" s="1"/>
  <c r="I56" i="2"/>
  <c r="J56" i="2" s="1"/>
  <c r="I48" i="2"/>
  <c r="J48" i="2" s="1"/>
  <c r="I40" i="2"/>
  <c r="J40" i="2" s="1"/>
  <c r="I32" i="2"/>
  <c r="J32" i="2" s="1"/>
  <c r="I24" i="2"/>
  <c r="J24" i="2" s="1"/>
  <c r="I16" i="2"/>
  <c r="J16" i="2" s="1"/>
  <c r="I8" i="2"/>
  <c r="J8" i="2" s="1"/>
  <c r="I89" i="2"/>
  <c r="J89" i="2" s="1"/>
  <c r="I71" i="2"/>
  <c r="J71" i="2" s="1"/>
  <c r="I55" i="2"/>
  <c r="J55" i="2" s="1"/>
  <c r="I39" i="2"/>
  <c r="J39" i="2" s="1"/>
  <c r="I23" i="2"/>
  <c r="J23" i="2" s="1"/>
  <c r="I7" i="2"/>
  <c r="J7" i="2" s="1"/>
  <c r="I98" i="2"/>
  <c r="J98" i="2" s="1"/>
  <c r="I66" i="2"/>
  <c r="J66" i="2" s="1"/>
  <c r="I34" i="2"/>
  <c r="J34" i="2" s="1"/>
  <c r="I65" i="2"/>
  <c r="J65" i="2" s="1"/>
  <c r="I87" i="2"/>
  <c r="J87" i="2" s="1"/>
  <c r="I63" i="2"/>
  <c r="J63" i="2" s="1"/>
  <c r="I47" i="2"/>
  <c r="J47" i="2" s="1"/>
  <c r="I31" i="2"/>
  <c r="J31" i="2" s="1"/>
  <c r="I15" i="2"/>
  <c r="J15" i="2" s="1"/>
  <c r="I102" i="2"/>
  <c r="J102" i="2" s="1"/>
  <c r="I94" i="2"/>
  <c r="J94" i="2" s="1"/>
  <c r="I86" i="2"/>
  <c r="J86" i="2" s="1"/>
  <c r="I78" i="2"/>
  <c r="J78" i="2" s="1"/>
  <c r="I70" i="2"/>
  <c r="J70" i="2" s="1"/>
  <c r="I62" i="2"/>
  <c r="J62" i="2" s="1"/>
  <c r="I54" i="2"/>
  <c r="J54" i="2" s="1"/>
  <c r="I46" i="2"/>
  <c r="J46" i="2" s="1"/>
  <c r="I38" i="2"/>
  <c r="J38" i="2" s="1"/>
  <c r="I30" i="2"/>
  <c r="J30" i="2" s="1"/>
  <c r="I22" i="2"/>
  <c r="J22" i="2" s="1"/>
  <c r="I14" i="2"/>
  <c r="J14" i="2" s="1"/>
  <c r="I6" i="2"/>
  <c r="J6" i="2" s="1"/>
  <c r="I74" i="2"/>
  <c r="J74" i="2" s="1"/>
  <c r="I26" i="2"/>
  <c r="J26" i="2" s="1"/>
  <c r="I97" i="2"/>
  <c r="J97" i="2" s="1"/>
  <c r="I49" i="2"/>
  <c r="J49" i="2" s="1"/>
  <c r="I95" i="2"/>
  <c r="J95" i="2" s="1"/>
  <c r="I101" i="2"/>
  <c r="J101" i="2" s="1"/>
  <c r="I85" i="2"/>
  <c r="J85" i="2" s="1"/>
  <c r="I69" i="2"/>
  <c r="J69" i="2" s="1"/>
  <c r="I53" i="2"/>
  <c r="J53" i="2" s="1"/>
  <c r="I45" i="2"/>
  <c r="J45" i="2" s="1"/>
  <c r="I37" i="2"/>
  <c r="J37" i="2" s="1"/>
  <c r="I29" i="2"/>
  <c r="J29" i="2" s="1"/>
  <c r="I21" i="2"/>
  <c r="J21" i="2" s="1"/>
  <c r="I13" i="2"/>
  <c r="J13" i="2" s="1"/>
  <c r="I5" i="2"/>
  <c r="J5" i="2" s="1"/>
  <c r="I100" i="2"/>
  <c r="J100" i="2" s="1"/>
  <c r="I92" i="2"/>
  <c r="J92" i="2" s="1"/>
  <c r="I84" i="2"/>
  <c r="J84" i="2" s="1"/>
  <c r="I76" i="2"/>
  <c r="J76" i="2" s="1"/>
  <c r="I68" i="2"/>
  <c r="J68" i="2" s="1"/>
  <c r="I60" i="2"/>
  <c r="J60" i="2" s="1"/>
  <c r="I52" i="2"/>
  <c r="J52" i="2" s="1"/>
  <c r="I44" i="2"/>
  <c r="J44" i="2" s="1"/>
  <c r="I36" i="2"/>
  <c r="J36" i="2" s="1"/>
  <c r="I28" i="2"/>
  <c r="J28" i="2" s="1"/>
  <c r="I20" i="2"/>
  <c r="J20" i="2" s="1"/>
  <c r="I12" i="2"/>
  <c r="J12" i="2" s="1"/>
  <c r="I4" i="2"/>
  <c r="J4" i="2" s="1"/>
  <c r="I90" i="2"/>
  <c r="J90" i="2" s="1"/>
  <c r="I50" i="2"/>
  <c r="J50" i="2" s="1"/>
  <c r="I10" i="2"/>
  <c r="J10" i="2" s="1"/>
  <c r="I73" i="2"/>
  <c r="J73" i="2" s="1"/>
  <c r="I2" i="2"/>
  <c r="J2" i="2" s="1"/>
  <c r="I79" i="2"/>
  <c r="J79" i="2" s="1"/>
  <c r="I93" i="2"/>
  <c r="J93" i="2" s="1"/>
  <c r="I77" i="2"/>
  <c r="J77" i="2" s="1"/>
  <c r="I61" i="2"/>
  <c r="J61" i="2" s="1"/>
  <c r="I99" i="2"/>
  <c r="J99" i="2" s="1"/>
  <c r="I91" i="2"/>
  <c r="J91" i="2" s="1"/>
  <c r="I83" i="2"/>
  <c r="J83" i="2" s="1"/>
  <c r="I75" i="2"/>
  <c r="J75" i="2" s="1"/>
  <c r="I67" i="2"/>
  <c r="J67" i="2" s="1"/>
  <c r="I59" i="2"/>
  <c r="J59" i="2" s="1"/>
  <c r="I51" i="2"/>
  <c r="J51" i="2" s="1"/>
  <c r="I43" i="2"/>
  <c r="J43" i="2" s="1"/>
  <c r="I35" i="2"/>
  <c r="J35" i="2" s="1"/>
  <c r="I27" i="2"/>
  <c r="J27" i="2" s="1"/>
  <c r="I19" i="2"/>
  <c r="J19" i="2" s="1"/>
  <c r="I11" i="2"/>
  <c r="J11" i="2" s="1"/>
  <c r="I5" i="1"/>
  <c r="H110" i="2" l="1"/>
  <c r="I109" i="2"/>
  <c r="J109" i="2" s="1"/>
  <c r="H106" i="2"/>
  <c r="I105" i="2"/>
  <c r="J105" i="2" s="1"/>
  <c r="I6" i="1"/>
  <c r="J5" i="1"/>
  <c r="K5" i="1" s="1"/>
  <c r="I110" i="2" l="1"/>
  <c r="J110" i="2" s="1"/>
  <c r="H107" i="2"/>
  <c r="I107" i="2" s="1"/>
  <c r="J107" i="2" s="1"/>
  <c r="I106" i="2"/>
  <c r="J106" i="2" s="1"/>
  <c r="I7" i="1"/>
  <c r="J6" i="1"/>
  <c r="K6" i="1" s="1"/>
  <c r="J7" i="1" l="1"/>
  <c r="K7" i="1" s="1"/>
  <c r="I8" i="1"/>
  <c r="J8" i="1" l="1"/>
  <c r="K8" i="1" s="1"/>
  <c r="I9" i="1"/>
  <c r="J9" i="1" l="1"/>
  <c r="K9" i="1" s="1"/>
  <c r="I10" i="1"/>
  <c r="I11" i="1" l="1"/>
  <c r="J10" i="1"/>
  <c r="K10" i="1" s="1"/>
  <c r="I12" i="1" l="1"/>
  <c r="J11" i="1"/>
  <c r="K11" i="1" s="1"/>
  <c r="J12" i="1" l="1"/>
  <c r="K12" i="1" s="1"/>
  <c r="I13" i="1"/>
  <c r="I14" i="1" l="1"/>
  <c r="J13" i="1"/>
  <c r="K13" i="1" s="1"/>
  <c r="J14" i="1" l="1"/>
  <c r="K14" i="1" s="1"/>
  <c r="I15" i="1"/>
  <c r="J15" i="1" l="1"/>
  <c r="K15" i="1" s="1"/>
  <c r="I16" i="1"/>
  <c r="I17" i="1" l="1"/>
  <c r="J16" i="1"/>
  <c r="K16" i="1" s="1"/>
  <c r="J17" i="1" l="1"/>
  <c r="K17" i="1" s="1"/>
  <c r="I18" i="1"/>
  <c r="I19" i="1" l="1"/>
  <c r="J18" i="1"/>
  <c r="K18" i="1" s="1"/>
  <c r="J19" i="1" l="1"/>
  <c r="K19" i="1" s="1"/>
  <c r="I20" i="1"/>
  <c r="J20" i="1" l="1"/>
  <c r="K20" i="1" s="1"/>
  <c r="I21" i="1"/>
  <c r="I22" i="1" l="1"/>
  <c r="J21" i="1"/>
  <c r="K21" i="1" s="1"/>
  <c r="J22" i="1" l="1"/>
  <c r="K22" i="1" s="1"/>
  <c r="I23" i="1"/>
  <c r="J23" i="1" l="1"/>
  <c r="K23" i="1" s="1"/>
  <c r="I24" i="1"/>
  <c r="J24" i="1" l="1"/>
  <c r="K24" i="1" s="1"/>
  <c r="I25" i="1"/>
  <c r="J25" i="1" l="1"/>
  <c r="K25" i="1" s="1"/>
  <c r="I26" i="1"/>
  <c r="I27" i="1" l="1"/>
  <c r="J26" i="1"/>
  <c r="K26" i="1" s="1"/>
  <c r="J27" i="1" l="1"/>
  <c r="K27" i="1" s="1"/>
  <c r="I28" i="1"/>
  <c r="J28" i="1" l="1"/>
  <c r="K28" i="1" s="1"/>
  <c r="I29" i="1"/>
  <c r="I30" i="1" l="1"/>
  <c r="J29" i="1"/>
  <c r="K29" i="1" s="1"/>
  <c r="J30" i="1" l="1"/>
  <c r="K30" i="1" s="1"/>
  <c r="I31" i="1"/>
  <c r="I32" i="1" l="1"/>
  <c r="J31" i="1"/>
  <c r="K31" i="1" s="1"/>
  <c r="I33" i="1" l="1"/>
  <c r="J32" i="1"/>
  <c r="K32" i="1" s="1"/>
  <c r="J33" i="1" l="1"/>
  <c r="K33" i="1" s="1"/>
  <c r="I34" i="1"/>
  <c r="I35" i="1" l="1"/>
  <c r="J34" i="1"/>
  <c r="K34" i="1" s="1"/>
  <c r="J35" i="1" l="1"/>
  <c r="K35" i="1" s="1"/>
  <c r="I36" i="1"/>
  <c r="I37" i="1" l="1"/>
  <c r="J36" i="1"/>
  <c r="K36" i="1" s="1"/>
  <c r="I38" i="1" l="1"/>
  <c r="J37" i="1"/>
  <c r="K37" i="1" s="1"/>
  <c r="J38" i="1" l="1"/>
  <c r="K38" i="1" s="1"/>
  <c r="I39" i="1"/>
  <c r="J39" i="1" l="1"/>
  <c r="K39" i="1" s="1"/>
  <c r="I40" i="1"/>
  <c r="I41" i="1" l="1"/>
  <c r="J40" i="1"/>
  <c r="K40" i="1" s="1"/>
  <c r="J41" i="1" l="1"/>
  <c r="K41" i="1" s="1"/>
  <c r="I42" i="1"/>
  <c r="I43" i="1" l="1"/>
  <c r="J42" i="1"/>
  <c r="K42" i="1" s="1"/>
  <c r="I44" i="1" l="1"/>
  <c r="J43" i="1"/>
  <c r="K43" i="1" s="1"/>
  <c r="J44" i="1" l="1"/>
  <c r="K44" i="1" s="1"/>
  <c r="I45" i="1"/>
  <c r="I46" i="1" l="1"/>
  <c r="J45" i="1"/>
  <c r="K45" i="1" s="1"/>
  <c r="J46" i="1" l="1"/>
  <c r="K46" i="1" s="1"/>
  <c r="I47" i="1"/>
  <c r="J47" i="1" l="1"/>
  <c r="K47" i="1" s="1"/>
  <c r="I48" i="1"/>
  <c r="I49" i="1" l="1"/>
  <c r="J48" i="1"/>
  <c r="K48" i="1" s="1"/>
  <c r="I50" i="1" l="1"/>
  <c r="J49" i="1"/>
  <c r="K49" i="1" s="1"/>
  <c r="I51" i="1" l="1"/>
  <c r="J50" i="1"/>
  <c r="K50" i="1" s="1"/>
  <c r="J51" i="1" l="1"/>
  <c r="K51" i="1" s="1"/>
  <c r="I52" i="1"/>
  <c r="J52" i="1" l="1"/>
  <c r="K52" i="1" s="1"/>
  <c r="I53" i="1"/>
  <c r="I54" i="1" l="1"/>
  <c r="J53" i="1"/>
  <c r="K53" i="1" s="1"/>
  <c r="J54" i="1" l="1"/>
  <c r="K54" i="1" s="1"/>
  <c r="I55" i="1"/>
  <c r="J55" i="1" l="1"/>
  <c r="K55" i="1" s="1"/>
  <c r="I56" i="1"/>
  <c r="J56" i="1" l="1"/>
  <c r="K56" i="1" s="1"/>
  <c r="I57" i="1"/>
  <c r="I58" i="1" l="1"/>
  <c r="J57" i="1"/>
  <c r="K57" i="1" s="1"/>
  <c r="I59" i="1" l="1"/>
  <c r="J58" i="1"/>
  <c r="K58" i="1" s="1"/>
  <c r="J59" i="1" l="1"/>
  <c r="K59" i="1" s="1"/>
  <c r="I60" i="1"/>
  <c r="J60" i="1" l="1"/>
  <c r="K60" i="1" s="1"/>
  <c r="I61" i="1"/>
  <c r="I62" i="1" l="1"/>
  <c r="J61" i="1"/>
  <c r="K61" i="1" s="1"/>
  <c r="J62" i="1" l="1"/>
  <c r="K62" i="1" s="1"/>
  <c r="I63" i="1"/>
  <c r="J63" i="1" l="1"/>
  <c r="K63" i="1" s="1"/>
  <c r="I64" i="1"/>
  <c r="J64" i="1" l="1"/>
  <c r="K64" i="1" s="1"/>
  <c r="I65" i="1"/>
  <c r="J65" i="1" l="1"/>
  <c r="K65" i="1" s="1"/>
  <c r="I66" i="1"/>
  <c r="J66" i="1" l="1"/>
  <c r="K66" i="1" s="1"/>
  <c r="I67" i="1"/>
  <c r="J67" i="1" l="1"/>
  <c r="K67" i="1" s="1"/>
  <c r="I68" i="1"/>
  <c r="J68" i="1" l="1"/>
  <c r="K68" i="1" s="1"/>
  <c r="I69" i="1"/>
  <c r="I70" i="1" l="1"/>
  <c r="J69" i="1"/>
  <c r="K69" i="1" s="1"/>
  <c r="J70" i="1" l="1"/>
  <c r="K70" i="1" s="1"/>
  <c r="I71" i="1"/>
  <c r="J71" i="1" l="1"/>
  <c r="K71" i="1" s="1"/>
  <c r="I72" i="1"/>
  <c r="I73" i="1" l="1"/>
  <c r="J72" i="1"/>
  <c r="K72" i="1" s="1"/>
  <c r="J73" i="1" l="1"/>
  <c r="K73" i="1" s="1"/>
  <c r="I74" i="1"/>
  <c r="I75" i="1" l="1"/>
  <c r="J74" i="1"/>
  <c r="K74" i="1" s="1"/>
  <c r="I76" i="1" l="1"/>
  <c r="J75" i="1"/>
  <c r="K75" i="1" s="1"/>
  <c r="J76" i="1" l="1"/>
  <c r="K76" i="1" s="1"/>
  <c r="I77" i="1"/>
  <c r="I78" i="1" l="1"/>
  <c r="J77" i="1"/>
  <c r="K77" i="1" s="1"/>
  <c r="J78" i="1" l="1"/>
  <c r="K78" i="1" s="1"/>
  <c r="I79" i="1"/>
  <c r="I80" i="1" l="1"/>
  <c r="J79" i="1"/>
  <c r="K79" i="1" s="1"/>
  <c r="I81" i="1" l="1"/>
  <c r="J80" i="1"/>
  <c r="K80" i="1" s="1"/>
  <c r="J81" i="1" l="1"/>
  <c r="K81" i="1" s="1"/>
  <c r="I82" i="1"/>
  <c r="I83" i="1" l="1"/>
  <c r="J82" i="1"/>
  <c r="K82" i="1" s="1"/>
  <c r="J83" i="1" l="1"/>
  <c r="K83" i="1" s="1"/>
  <c r="I84" i="1"/>
  <c r="J84" i="1" l="1"/>
  <c r="K84" i="1" s="1"/>
  <c r="I85" i="1"/>
  <c r="I86" i="1" l="1"/>
  <c r="J85" i="1"/>
  <c r="K85" i="1" s="1"/>
  <c r="J86" i="1" l="1"/>
  <c r="K86" i="1" s="1"/>
  <c r="I87" i="1"/>
  <c r="J87" i="1" l="1"/>
  <c r="K87" i="1" s="1"/>
  <c r="I88" i="1"/>
  <c r="I89" i="1" l="1"/>
  <c r="J88" i="1"/>
  <c r="K88" i="1" s="1"/>
  <c r="J89" i="1" l="1"/>
  <c r="K89" i="1" s="1"/>
  <c r="I90" i="1"/>
  <c r="I91" i="1" l="1"/>
  <c r="J90" i="1"/>
  <c r="K90" i="1" s="1"/>
  <c r="J91" i="1" l="1"/>
  <c r="K91" i="1" s="1"/>
  <c r="I92" i="1"/>
  <c r="I93" i="1" l="1"/>
  <c r="J92" i="1"/>
  <c r="K92" i="1" s="1"/>
  <c r="I94" i="1" l="1"/>
  <c r="J93" i="1"/>
  <c r="K93" i="1" s="1"/>
  <c r="J94" i="1" l="1"/>
  <c r="K94" i="1" s="1"/>
  <c r="I95" i="1"/>
  <c r="J95" i="1" l="1"/>
  <c r="K95" i="1" s="1"/>
  <c r="I96" i="1"/>
  <c r="I97" i="1" l="1"/>
  <c r="J96" i="1"/>
  <c r="K96" i="1" s="1"/>
  <c r="I98" i="1" l="1"/>
  <c r="J97" i="1"/>
  <c r="K97" i="1" s="1"/>
  <c r="I99" i="1" l="1"/>
  <c r="J98" i="1"/>
  <c r="K98" i="1" s="1"/>
  <c r="J99" i="1" l="1"/>
  <c r="K99" i="1" s="1"/>
  <c r="I100" i="1"/>
  <c r="I101" i="1" l="1"/>
  <c r="J100" i="1"/>
  <c r="K100" i="1" s="1"/>
  <c r="I102" i="1" l="1"/>
  <c r="J101" i="1"/>
  <c r="K101" i="1" s="1"/>
  <c r="I103" i="1" l="1"/>
  <c r="J103" i="1" s="1"/>
  <c r="K103" i="1" s="1"/>
  <c r="J102" i="1"/>
  <c r="K102" i="1" s="1"/>
</calcChain>
</file>

<file path=xl/sharedStrings.xml><?xml version="1.0" encoding="utf-8"?>
<sst xmlns="http://schemas.openxmlformats.org/spreadsheetml/2006/main" count="37" uniqueCount="33">
  <si>
    <t>a</t>
  </si>
  <si>
    <t>b</t>
  </si>
  <si>
    <t>c</t>
  </si>
  <si>
    <t>d</t>
  </si>
  <si>
    <t>ppdf(1)</t>
  </si>
  <si>
    <t>ppdf(2)</t>
  </si>
  <si>
    <t>ppdf(3)</t>
  </si>
  <si>
    <t>ppdf(4)</t>
  </si>
  <si>
    <t>temperature</t>
  </si>
  <si>
    <t>frac</t>
  </si>
  <si>
    <t>optimum temperature for production (deg C)</t>
  </si>
  <si>
    <t>maximum temperature for production (deg C)</t>
  </si>
  <si>
    <t>Poisson Density Function</t>
  </si>
  <si>
    <t>left shape curve parameter</t>
  </si>
  <si>
    <t>right shape curve parameter</t>
  </si>
  <si>
    <t>gpdf_G3</t>
  </si>
  <si>
    <t>G3</t>
  </si>
  <si>
    <t>G4</t>
  </si>
  <si>
    <t>G5</t>
  </si>
  <si>
    <t>gpdf_G4</t>
  </si>
  <si>
    <t>gpdf_G5</t>
  </si>
  <si>
    <t>Misc</t>
  </si>
  <si>
    <t>Misc_orig</t>
  </si>
  <si>
    <t xml:space="preserve">      *dTemp = (psparams-&gt;psnTMax - tair)*(tair - psparams-&gt;psnTMin)/</t>
  </si>
  <si>
    <t xml:space="preserve">              pow((psparams-&gt;psnTMax - psparams-&gt;psnTMin)/2.0, 2);</t>
  </si>
  <si>
    <t>psnTmax</t>
  </si>
  <si>
    <t>psnTmin</t>
  </si>
  <si>
    <t>tair</t>
  </si>
  <si>
    <t>dTemp</t>
  </si>
  <si>
    <t>dTemp1</t>
  </si>
  <si>
    <t>psnTopt</t>
  </si>
  <si>
    <t>gdpf_misc_orig</t>
  </si>
  <si>
    <t>gpdf_new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</si>
</sst>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GDPF</a:t>
            </a:r>
          </a:p>
        </c:rich>
      </c:tx>
      <c:layout>
        <c:manualLayout>
          <c:xMode val="edge"/>
          <c:yMode val="edge"/>
          <c:x val="0.47286903090602045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72118330831992"/>
          <c:y val="0.19062499999999999"/>
          <c:w val="0.82170698148880639"/>
          <c:h val="0.593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GPDF!$K$2</c:f>
              <c:strCache>
                <c:ptCount val="1"/>
                <c:pt idx="0">
                  <c:v>gpdf_new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GPDF!$I$3:$I$107</c:f>
              <c:numCache>
                <c:formatCode>General</c:formatCode>
                <c:ptCount val="10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30.5</c:v>
                </c:pt>
                <c:pt idx="66">
                  <c:v>31</c:v>
                </c:pt>
                <c:pt idx="67">
                  <c:v>31.5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33.5</c:v>
                </c:pt>
                <c:pt idx="72">
                  <c:v>34</c:v>
                </c:pt>
                <c:pt idx="73">
                  <c:v>34.5</c:v>
                </c:pt>
                <c:pt idx="74">
                  <c:v>35</c:v>
                </c:pt>
                <c:pt idx="75">
                  <c:v>35.5</c:v>
                </c:pt>
                <c:pt idx="76">
                  <c:v>36</c:v>
                </c:pt>
                <c:pt idx="77">
                  <c:v>36.5</c:v>
                </c:pt>
                <c:pt idx="78">
                  <c:v>37</c:v>
                </c:pt>
                <c:pt idx="79">
                  <c:v>37.5</c:v>
                </c:pt>
                <c:pt idx="80">
                  <c:v>38</c:v>
                </c:pt>
                <c:pt idx="81">
                  <c:v>38.5</c:v>
                </c:pt>
                <c:pt idx="82">
                  <c:v>39</c:v>
                </c:pt>
                <c:pt idx="83">
                  <c:v>39.5</c:v>
                </c:pt>
                <c:pt idx="84">
                  <c:v>40</c:v>
                </c:pt>
                <c:pt idx="85">
                  <c:v>40.5</c:v>
                </c:pt>
                <c:pt idx="86">
                  <c:v>41</c:v>
                </c:pt>
                <c:pt idx="87">
                  <c:v>41.5</c:v>
                </c:pt>
                <c:pt idx="88">
                  <c:v>42</c:v>
                </c:pt>
                <c:pt idx="89">
                  <c:v>42.5</c:v>
                </c:pt>
                <c:pt idx="90">
                  <c:v>43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45</c:v>
                </c:pt>
                <c:pt idx="95">
                  <c:v>45.5</c:v>
                </c:pt>
                <c:pt idx="96">
                  <c:v>46</c:v>
                </c:pt>
                <c:pt idx="97">
                  <c:v>46.5</c:v>
                </c:pt>
                <c:pt idx="98">
                  <c:v>47</c:v>
                </c:pt>
                <c:pt idx="99">
                  <c:v>47.5</c:v>
                </c:pt>
                <c:pt idx="100">
                  <c:v>48</c:v>
                </c:pt>
                <c:pt idx="101">
                  <c:v>48.5</c:v>
                </c:pt>
                <c:pt idx="102">
                  <c:v>49</c:v>
                </c:pt>
                <c:pt idx="103">
                  <c:v>49.5</c:v>
                </c:pt>
                <c:pt idx="104">
                  <c:v>50</c:v>
                </c:pt>
              </c:numCache>
            </c:numRef>
          </c:xVal>
          <c:yVal>
            <c:numRef>
              <c:f>GPDF!$K$3:$K$107</c:f>
              <c:numCache>
                <c:formatCode>General</c:formatCode>
                <c:ptCount val="105"/>
                <c:pt idx="0">
                  <c:v>4.6622754338874924E-2</c:v>
                </c:pt>
                <c:pt idx="1">
                  <c:v>5.2937980410399856E-2</c:v>
                </c:pt>
                <c:pt idx="2">
                  <c:v>5.9883159258234835E-2</c:v>
                </c:pt>
                <c:pt idx="3">
                  <c:v>6.7490242863076741E-2</c:v>
                </c:pt>
                <c:pt idx="4">
                  <c:v>7.57891390850923E-2</c:v>
                </c:pt>
                <c:pt idx="5">
                  <c:v>8.4807270380464816E-2</c:v>
                </c:pt>
                <c:pt idx="6">
                  <c:v>9.4569140984087641E-2</c:v>
                </c:pt>
                <c:pt idx="7">
                  <c:v>0.10509592000462203</c:v>
                </c:pt>
                <c:pt idx="8">
                  <c:v>0.11640504778275637</c:v>
                </c:pt>
                <c:pt idx="9">
                  <c:v>0.12850987259681615</c:v>
                </c:pt>
                <c:pt idx="10">
                  <c:v>0.14141932436796864</c:v>
                </c:pt>
                <c:pt idx="11">
                  <c:v>0.15513763143121428</c:v>
                </c:pt>
                <c:pt idx="12">
                  <c:v>0.16966408571361419</c:v>
                </c:pt>
                <c:pt idx="13">
                  <c:v>0.18499286081714991</c:v>
                </c:pt>
                <c:pt idx="14">
                  <c:v>0.20111288656270634</c:v>
                </c:pt>
                <c:pt idx="15">
                  <c:v>0.21800778253871006</c:v>
                </c:pt>
                <c:pt idx="16">
                  <c:v>0.23565585213917828</c:v>
                </c:pt>
                <c:pt idx="17">
                  <c:v>0.25403013749813508</c:v>
                </c:pt>
                <c:pt idx="18">
                  <c:v>0.27309853465702799</c:v>
                </c:pt>
                <c:pt idx="19">
                  <c:v>0.29282396726433813</c:v>
                </c:pt>
                <c:pt idx="20">
                  <c:v>0.31316461612554652</c:v>
                </c:pt>
                <c:pt idx="21">
                  <c:v>0.33407420101814372</c:v>
                </c:pt>
                <c:pt idx="22">
                  <c:v>0.35550231037852204</c:v>
                </c:pt>
                <c:pt idx="23">
                  <c:v>0.37739477377017688</c:v>
                </c:pt>
                <c:pt idx="24">
                  <c:v>0.39969407146687508</c:v>
                </c:pt>
                <c:pt idx="25">
                  <c:v>0.42233977503774156</c:v>
                </c:pt>
                <c:pt idx="26">
                  <c:v>0.4452690125074743</c:v>
                </c:pt>
                <c:pt idx="27">
                  <c:v>0.4684169514842807</c:v>
                </c:pt>
                <c:pt idx="28">
                  <c:v>0.49171729359763816</c:v>
                </c:pt>
                <c:pt idx="29">
                  <c:v>0.51510277366151058</c:v>
                </c:pt>
                <c:pt idx="30">
                  <c:v>0.53850565716756349</c:v>
                </c:pt>
                <c:pt idx="31">
                  <c:v>0.56185823000631319</c:v>
                </c:pt>
                <c:pt idx="32">
                  <c:v>0.58509327469948791</c:v>
                </c:pt>
                <c:pt idx="33">
                  <c:v>0.60814452789032947</c:v>
                </c:pt>
                <c:pt idx="34">
                  <c:v>0.63094711436550877</c:v>
                </c:pt>
                <c:pt idx="35">
                  <c:v>0.65343795345788458</c:v>
                </c:pt>
                <c:pt idx="36">
                  <c:v>0.67555613428857175</c:v>
                </c:pt>
                <c:pt idx="37">
                  <c:v>0.69724325693536726</c:v>
                </c:pt>
                <c:pt idx="38">
                  <c:v>0.71844373724883526</c:v>
                </c:pt>
                <c:pt idx="39">
                  <c:v>0.73910507366465739</c:v>
                </c:pt>
                <c:pt idx="40">
                  <c:v>0.75917807496993173</c:v>
                </c:pt>
                <c:pt idx="41">
                  <c:v>0.77861704856188441</c:v>
                </c:pt>
                <c:pt idx="42">
                  <c:v>0.79737994928160927</c:v>
                </c:pt>
                <c:pt idx="43">
                  <c:v>0.8154284894059699</c:v>
                </c:pt>
                <c:pt idx="44">
                  <c:v>0.83272821083236426</c:v>
                </c:pt>
                <c:pt idx="45">
                  <c:v>0.84924852088982716</c:v>
                </c:pt>
                <c:pt idx="46">
                  <c:v>0.86496269355346733</c:v>
                </c:pt>
                <c:pt idx="47">
                  <c:v>0.87984783812645495</c:v>
                </c:pt>
                <c:pt idx="48">
                  <c:v>0.893884837684782</c:v>
                </c:pt>
                <c:pt idx="49">
                  <c:v>0.90705825975598997</c:v>
                </c:pt>
                <c:pt idx="50">
                  <c:v>0.91935624182609721</c:v>
                </c:pt>
                <c:pt idx="51">
                  <c:v>0.93077035434186328</c:v>
                </c:pt>
                <c:pt idx="52">
                  <c:v>0.94129544390178355</c:v>
                </c:pt>
                <c:pt idx="53">
                  <c:v>0.95092945931262896</c:v>
                </c:pt>
                <c:pt idx="54">
                  <c:v>0.95967326313315071</c:v>
                </c:pt>
                <c:pt idx="55">
                  <c:v>0.96753043123704552</c:v>
                </c:pt>
                <c:pt idx="56">
                  <c:v>0.9745070428078032</c:v>
                </c:pt>
                <c:pt idx="57">
                  <c:v>0.98061146303287461</c:v>
                </c:pt>
                <c:pt idx="58">
                  <c:v>0.98585412059780586</c:v>
                </c:pt>
                <c:pt idx="59">
                  <c:v>0.99024728189636246</c:v>
                </c:pt>
                <c:pt idx="60">
                  <c:v>0.99380482367363843</c:v>
                </c:pt>
                <c:pt idx="61">
                  <c:v>0.99654200560871287</c:v>
                </c:pt>
                <c:pt idx="62">
                  <c:v>0.9984752441240482</c:v>
                </c:pt>
                <c:pt idx="63">
                  <c:v>0.99962188848242073</c:v>
                </c:pt>
                <c:pt idx="64">
                  <c:v>1</c:v>
                </c:pt>
                <c:pt idx="65">
                  <c:v>0.99962813496678515</c:v>
                </c:pt>
                <c:pt idx="66">
                  <c:v>0.99852513162268031</c:v>
                </c:pt>
                <c:pt idx="67">
                  <c:v>0.99670990128784864</c:v>
                </c:pt>
                <c:pt idx="68">
                  <c:v>0.99420122348734918</c:v>
                </c:pt>
                <c:pt idx="69">
                  <c:v>0.99101754463885916</c:v>
                </c:pt>
                <c:pt idx="70">
                  <c:v>0.98717677958340944</c:v>
                </c:pt>
                <c:pt idx="71">
                  <c:v>0.98269611492548203</c:v>
                </c:pt>
                <c:pt idx="72">
                  <c:v>0.97759181280100627</c:v>
                </c:pt>
                <c:pt idx="73">
                  <c:v>0.97187901329712101</c:v>
                </c:pt>
                <c:pt idx="74">
                  <c:v>0.9655715332891639</c:v>
                </c:pt>
                <c:pt idx="75">
                  <c:v>0.95868165891575685</c:v>
                </c:pt>
                <c:pt idx="76">
                  <c:v>0.95121992825200874</c:v>
                </c:pt>
                <c:pt idx="77">
                  <c:v>0.94319489992314776</c:v>
                </c:pt>
                <c:pt idx="78">
                  <c:v>0.93461290237110417</c:v>
                </c:pt>
                <c:pt idx="79">
                  <c:v>0.92547775716862757</c:v>
                </c:pt>
                <c:pt idx="80">
                  <c:v>0.91579046806375997</c:v>
                </c:pt>
                <c:pt idx="81">
                  <c:v>0.90554886518291111</c:v>
                </c:pt>
                <c:pt idx="82">
                  <c:v>0.8947471908109077</c:v>
                </c:pt>
                <c:pt idx="83">
                  <c:v>0.8833756090935353</c:v>
                </c:pt>
                <c:pt idx="84">
                  <c:v>0.8714196164201824</c:v>
                </c:pt>
                <c:pt idx="85">
                  <c:v>0.85885932146567334</c:v>
                </c:pt>
                <c:pt idx="86">
                  <c:v>0.84566855287383746</c:v>
                </c:pt>
                <c:pt idx="87">
                  <c:v>0.83181373675735482</c:v>
                </c:pt>
                <c:pt idx="88">
                  <c:v>0.81725246304448651</c:v>
                </c:pt>
                <c:pt idx="89">
                  <c:v>0.80193162512884519</c:v>
                </c:pt>
                <c:pt idx="90">
                  <c:v>0.78578496445662072</c:v>
                </c:pt>
                <c:pt idx="91">
                  <c:v>0.76872976893317713</c:v>
                </c:pt>
                <c:pt idx="92">
                  <c:v>0.75066234065685755</c:v>
                </c:pt>
                <c:pt idx="93">
                  <c:v>0.73145162646609518</c:v>
                </c:pt>
                <c:pt idx="94">
                  <c:v>0.71093002120206228</c:v>
                </c:pt>
                <c:pt idx="95">
                  <c:v>0.68887966159745306</c:v>
                </c:pt>
                <c:pt idx="96">
                  <c:v>0.66501121505094363</c:v>
                </c:pt>
                <c:pt idx="97">
                  <c:v>0.63892951662193642</c:v>
                </c:pt>
                <c:pt idx="98">
                  <c:v>0.61007464270185741</c:v>
                </c:pt>
                <c:pt idx="99">
                  <c:v>0.57761323779221008</c:v>
                </c:pt>
                <c:pt idx="100">
                  <c:v>0.54021772410442548</c:v>
                </c:pt>
                <c:pt idx="101">
                  <c:v>0.49555222970686735</c:v>
                </c:pt>
                <c:pt idx="102">
                  <c:v>0.4387962262330502</c:v>
                </c:pt>
                <c:pt idx="103">
                  <c:v>0.3564134428968348</c:v>
                </c:pt>
                <c:pt idx="1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A9-4599-A08A-E18D1D59F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29375"/>
        <c:axId val="1"/>
      </c:scatterChart>
      <c:valAx>
        <c:axId val="2121529375"/>
        <c:scaling>
          <c:orientation val="minMax"/>
          <c:max val="5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(deg C)</a:t>
                </a:r>
              </a:p>
            </c:rich>
          </c:tx>
          <c:layout>
            <c:manualLayout>
              <c:xMode val="edge"/>
              <c:yMode val="edge"/>
              <c:x val="0.41860546501454754"/>
              <c:y val="0.88124999999999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gpdf</a:t>
                </a:r>
              </a:p>
            </c:rich>
          </c:tx>
          <c:layout>
            <c:manualLayout>
              <c:xMode val="edge"/>
              <c:yMode val="edge"/>
              <c:x val="3.1007751937984496E-2"/>
              <c:y val="0.43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529375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Grass</a:t>
            </a:r>
            <a:r>
              <a:rPr lang="en-US" baseline="0"/>
              <a:t> Temperature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GPDF!$M$2</c:f>
              <c:strCache>
                <c:ptCount val="1"/>
                <c:pt idx="0">
                  <c:v>gpdf_G3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GPDF!$I$3:$I$103</c:f>
              <c:numCache>
                <c:formatCode>General</c:formatCode>
                <c:ptCount val="10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30.5</c:v>
                </c:pt>
                <c:pt idx="66">
                  <c:v>31</c:v>
                </c:pt>
                <c:pt idx="67">
                  <c:v>31.5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33.5</c:v>
                </c:pt>
                <c:pt idx="72">
                  <c:v>34</c:v>
                </c:pt>
                <c:pt idx="73">
                  <c:v>34.5</c:v>
                </c:pt>
                <c:pt idx="74">
                  <c:v>35</c:v>
                </c:pt>
                <c:pt idx="75">
                  <c:v>35.5</c:v>
                </c:pt>
                <c:pt idx="76">
                  <c:v>36</c:v>
                </c:pt>
                <c:pt idx="77">
                  <c:v>36.5</c:v>
                </c:pt>
                <c:pt idx="78">
                  <c:v>37</c:v>
                </c:pt>
                <c:pt idx="79">
                  <c:v>37.5</c:v>
                </c:pt>
                <c:pt idx="80">
                  <c:v>38</c:v>
                </c:pt>
                <c:pt idx="81">
                  <c:v>38.5</c:v>
                </c:pt>
                <c:pt idx="82">
                  <c:v>39</c:v>
                </c:pt>
                <c:pt idx="83">
                  <c:v>39.5</c:v>
                </c:pt>
                <c:pt idx="84">
                  <c:v>40</c:v>
                </c:pt>
                <c:pt idx="85">
                  <c:v>40.5</c:v>
                </c:pt>
                <c:pt idx="86">
                  <c:v>41</c:v>
                </c:pt>
                <c:pt idx="87">
                  <c:v>41.5</c:v>
                </c:pt>
                <c:pt idx="88">
                  <c:v>42</c:v>
                </c:pt>
                <c:pt idx="89">
                  <c:v>42.5</c:v>
                </c:pt>
                <c:pt idx="90">
                  <c:v>43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45</c:v>
                </c:pt>
                <c:pt idx="95">
                  <c:v>45.5</c:v>
                </c:pt>
                <c:pt idx="96">
                  <c:v>46</c:v>
                </c:pt>
                <c:pt idx="97">
                  <c:v>46.5</c:v>
                </c:pt>
                <c:pt idx="98">
                  <c:v>47</c:v>
                </c:pt>
                <c:pt idx="99">
                  <c:v>47.5</c:v>
                </c:pt>
                <c:pt idx="100">
                  <c:v>48</c:v>
                </c:pt>
              </c:numCache>
            </c:numRef>
          </c:xVal>
          <c:yVal>
            <c:numRef>
              <c:f>GPDF!$M$3:$M$103</c:f>
              <c:numCache>
                <c:formatCode>General</c:formatCode>
                <c:ptCount val="101"/>
                <c:pt idx="0">
                  <c:v>4.7172852652945192E-2</c:v>
                </c:pt>
                <c:pt idx="1">
                  <c:v>5.4124323169348253E-2</c:v>
                </c:pt>
                <c:pt idx="2">
                  <c:v>6.187063454070163E-2</c:v>
                </c:pt>
                <c:pt idx="3">
                  <c:v>7.0466951617796592E-2</c:v>
                </c:pt>
                <c:pt idx="4">
                  <c:v>7.9967263278981904E-2</c:v>
                </c:pt>
                <c:pt idx="5">
                  <c:v>9.0423594803265187E-2</c:v>
                </c:pt>
                <c:pt idx="6">
                  <c:v>0.10188517071158032</c:v>
                </c:pt>
                <c:pt idx="7">
                  <c:v>0.11439753886610347</c:v>
                </c:pt>
                <c:pt idx="8">
                  <c:v>0.12800166832696108</c:v>
                </c:pt>
                <c:pt idx="9">
                  <c:v>0.14273303499025383</c:v>
                </c:pt>
                <c:pt idx="10">
                  <c:v>0.15862071031653438</c:v>
                </c:pt>
                <c:pt idx="11">
                  <c:v>0.17568646945467215</c:v>
                </c:pt>
                <c:pt idx="12">
                  <c:v>0.19394393572881019</c:v>
                </c:pt>
                <c:pt idx="13">
                  <c:v>0.21339777875039964</c:v>
                </c:pt>
                <c:pt idx="14">
                  <c:v>0.2340429833173969</c:v>
                </c:pt>
                <c:pt idx="15">
                  <c:v>0.25586420575380442</c:v>
                </c:pt>
                <c:pt idx="16">
                  <c:v>0.27883523342184474</c:v>
                </c:pt>
                <c:pt idx="17">
                  <c:v>0.30291856181533577</c:v>
                </c:pt>
                <c:pt idx="18">
                  <c:v>0.32806510193773358</c:v>
                </c:pt>
                <c:pt idx="19">
                  <c:v>0.35421402861489842</c:v>
                </c:pt>
                <c:pt idx="20">
                  <c:v>0.38129277803499845</c:v>
                </c:pt>
                <c:pt idx="21">
                  <c:v>0.40921720019964825</c:v>
                </c:pt>
                <c:pt idx="22">
                  <c:v>0.43789186917298584</c:v>
                </c:pt>
                <c:pt idx="23">
                  <c:v>0.46721055109654319</c:v>
                </c:pt>
                <c:pt idx="24">
                  <c:v>0.49705682696903586</c:v>
                </c:pt>
                <c:pt idx="25">
                  <c:v>0.52730486424488177</c:v>
                </c:pt>
                <c:pt idx="26">
                  <c:v>0.55782032845601048</c:v>
                </c:pt>
                <c:pt idx="27">
                  <c:v>0.58846142337826346</c:v>
                </c:pt>
                <c:pt idx="28">
                  <c:v>0.61908004581128251</c:v>
                </c:pt>
                <c:pt idx="29">
                  <c:v>0.64952303887740326</c:v>
                </c:pt>
                <c:pt idx="30">
                  <c:v>0.6796335259202535</c:v>
                </c:pt>
                <c:pt idx="31">
                  <c:v>0.70925230563739461</c:v>
                </c:pt>
                <c:pt idx="32">
                  <c:v>0.7382192880424272</c:v>
                </c:pt>
                <c:pt idx="33">
                  <c:v>0.76637495023830371</c:v>
                </c:pt>
                <c:pt idx="34">
                  <c:v>0.79356179080129186</c:v>
                </c:pt>
                <c:pt idx="35">
                  <c:v>0.81962576181897795</c:v>
                </c:pt>
                <c:pt idx="36">
                  <c:v>0.84441765827993587</c:v>
                </c:pt>
                <c:pt idx="37">
                  <c:v>0.86779444555126584</c:v>
                </c:pt>
                <c:pt idx="38">
                  <c:v>0.88962050706843221</c:v>
                </c:pt>
                <c:pt idx="39">
                  <c:v>0.90976879605742655</c:v>
                </c:pt>
                <c:pt idx="40">
                  <c:v>0.92812187706417393</c:v>
                </c:pt>
                <c:pt idx="41">
                  <c:v>0.94457284522768969</c:v>
                </c:pt>
                <c:pt idx="42">
                  <c:v>0.95902611354669476</c:v>
                </c:pt>
                <c:pt idx="43">
                  <c:v>0.97139806079792601</c:v>
                </c:pt>
                <c:pt idx="44">
                  <c:v>0.98161753521261796</c:v>
                </c:pt>
                <c:pt idx="45">
                  <c:v>0.98962621145189722</c:v>
                </c:pt>
                <c:pt idx="46">
                  <c:v>0.99537880079175778</c:v>
                </c:pt>
                <c:pt idx="47">
                  <c:v>0.99884311668795911</c:v>
                </c:pt>
                <c:pt idx="48">
                  <c:v>1</c:v>
                </c:pt>
                <c:pt idx="49">
                  <c:v>0.99884311007669957</c:v>
                </c:pt>
                <c:pt idx="50">
                  <c:v>0.99537858961579084</c:v>
                </c:pt>
                <c:pt idx="51">
                  <c:v>0.98962461268496427</c:v>
                </c:pt>
                <c:pt idx="52">
                  <c:v>0.98161082651741471</c:v>
                </c:pt>
                <c:pt idx="53">
                  <c:v>0.9713776986632161</c:v>
                </c:pt>
                <c:pt idx="54">
                  <c:v>0.95897578178710297</c:v>
                </c:pt>
                <c:pt idx="55">
                  <c:v>0.94446490885766154</c:v>
                </c:pt>
                <c:pt idx="56">
                  <c:v>0.92791333168190848</c:v>
                </c:pt>
                <c:pt idx="57">
                  <c:v>0.90939681571672037</c:v>
                </c:pt>
                <c:pt idx="58">
                  <c:v>0.88899770385234078</c:v>
                </c:pt>
                <c:pt idx="59">
                  <c:v>0.86680396143405147</c:v>
                </c:pt>
                <c:pt idx="60">
                  <c:v>0.84290821418911621</c:v>
                </c:pt>
                <c:pt idx="61">
                  <c:v>0.81740678998191885</c:v>
                </c:pt>
                <c:pt idx="62">
                  <c:v>0.79039877445616802</c:v>
                </c:pt>
                <c:pt idx="63">
                  <c:v>0.76198508966466227</c:v>
                </c:pt>
                <c:pt idx="64">
                  <c:v>0.7322676037593927</c:v>
                </c:pt>
                <c:pt idx="65">
                  <c:v>0.70134827874172134</c:v>
                </c:pt>
                <c:pt idx="66">
                  <c:v>0.66932836217654701</c:v>
                </c:pt>
                <c:pt idx="67">
                  <c:v>0.63630762767646865</c:v>
                </c:pt>
                <c:pt idx="68">
                  <c:v>0.60238366788060749</c:v>
                </c:pt>
                <c:pt idx="69">
                  <c:v>0.56765124260426225</c:v>
                </c:pt>
                <c:pt idx="70">
                  <c:v>0.53220168383386057</c:v>
                </c:pt>
                <c:pt idx="71">
                  <c:v>0.49612235829817164</c:v>
                </c:pt>
                <c:pt idx="72">
                  <c:v>0.45949618747046267</c:v>
                </c:pt>
                <c:pt idx="73">
                  <c:v>0.42240122405382419</c:v>
                </c:pt>
                <c:pt idx="74">
                  <c:v>0.38491028327761778</c:v>
                </c:pt>
                <c:pt idx="75">
                  <c:v>0.34709062668915669</c:v>
                </c:pt>
                <c:pt idx="76">
                  <c:v>0.30900369556162122</c:v>
                </c:pt>
                <c:pt idx="77">
                  <c:v>0.27070489055541813</c:v>
                </c:pt>
                <c:pt idx="78">
                  <c:v>0.23224339386276019</c:v>
                </c:pt>
                <c:pt idx="79">
                  <c:v>0.19366202972990343</c:v>
                </c:pt>
                <c:pt idx="80">
                  <c:v>0.1549971589828594</c:v>
                </c:pt>
                <c:pt idx="81">
                  <c:v>0.11627860297421917</c:v>
                </c:pt>
                <c:pt idx="82">
                  <c:v>7.7529592213979495E-2</c:v>
                </c:pt>
                <c:pt idx="83">
                  <c:v>3.8766734838401581E-2</c:v>
                </c:pt>
                <c:pt idx="84">
                  <c:v>0</c:v>
                </c:pt>
                <c:pt idx="85">
                  <c:v>-3.8767288779471089E-2</c:v>
                </c:pt>
                <c:pt idx="86">
                  <c:v>-7.7538455271096318E-2</c:v>
                </c:pt>
                <c:pt idx="87">
                  <c:v>-0.11632347220112702</c:v>
                </c:pt>
                <c:pt idx="88">
                  <c:v>-0.15513896790159309</c:v>
                </c:pt>
                <c:pt idx="89">
                  <c:v>-0.19400824294436231</c:v>
                </c:pt>
                <c:pt idx="90">
                  <c:v>-0.23296130177378241</c:v>
                </c:pt>
                <c:pt idx="91">
                  <c:v>-0.2720349043944652</c:v>
                </c:pt>
                <c:pt idx="92">
                  <c:v>-0.31127264324234849</c:v>
                </c:pt>
                <c:pt idx="93">
                  <c:v>-0.35072505047777558</c:v>
                </c:pt>
                <c:pt idx="94">
                  <c:v>-0.39044974109811947</c:v>
                </c:pt>
                <c:pt idx="95">
                  <c:v>-0.43051159748401957</c:v>
                </c:pt>
                <c:pt idx="96">
                  <c:v>-0.47098300127774428</c:v>
                </c:pt>
                <c:pt idx="97">
                  <c:v>-0.51194411885547342</c:v>
                </c:pt>
                <c:pt idx="98">
                  <c:v>-0.55348324710935104</c:v>
                </c:pt>
                <c:pt idx="99">
                  <c:v>-0.59569722681321891</c:v>
                </c:pt>
                <c:pt idx="100">
                  <c:v>-0.63869193152284165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E-4F37-9643-4CCE8C1BF5E8}"/>
            </c:ext>
          </c:extLst>
        </c:ser>
        <c:ser>
          <c:idx val="1"/>
          <c:order val="1"/>
          <c:tx>
            <c:strRef>
              <c:f>GPDF!$N$2</c:f>
              <c:strCache>
                <c:ptCount val="1"/>
                <c:pt idx="0">
                  <c:v>gpdf_G4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GPDF!$I$3:$I$103</c:f>
              <c:numCache>
                <c:formatCode>General</c:formatCode>
                <c:ptCount val="10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30.5</c:v>
                </c:pt>
                <c:pt idx="66">
                  <c:v>31</c:v>
                </c:pt>
                <c:pt idx="67">
                  <c:v>31.5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33.5</c:v>
                </c:pt>
                <c:pt idx="72">
                  <c:v>34</c:v>
                </c:pt>
                <c:pt idx="73">
                  <c:v>34.5</c:v>
                </c:pt>
                <c:pt idx="74">
                  <c:v>35</c:v>
                </c:pt>
                <c:pt idx="75">
                  <c:v>35.5</c:v>
                </c:pt>
                <c:pt idx="76">
                  <c:v>36</c:v>
                </c:pt>
                <c:pt idx="77">
                  <c:v>36.5</c:v>
                </c:pt>
                <c:pt idx="78">
                  <c:v>37</c:v>
                </c:pt>
                <c:pt idx="79">
                  <c:v>37.5</c:v>
                </c:pt>
                <c:pt idx="80">
                  <c:v>38</c:v>
                </c:pt>
                <c:pt idx="81">
                  <c:v>38.5</c:v>
                </c:pt>
                <c:pt idx="82">
                  <c:v>39</c:v>
                </c:pt>
                <c:pt idx="83">
                  <c:v>39.5</c:v>
                </c:pt>
                <c:pt idx="84">
                  <c:v>40</c:v>
                </c:pt>
                <c:pt idx="85">
                  <c:v>40.5</c:v>
                </c:pt>
                <c:pt idx="86">
                  <c:v>41</c:v>
                </c:pt>
                <c:pt idx="87">
                  <c:v>41.5</c:v>
                </c:pt>
                <c:pt idx="88">
                  <c:v>42</c:v>
                </c:pt>
                <c:pt idx="89">
                  <c:v>42.5</c:v>
                </c:pt>
                <c:pt idx="90">
                  <c:v>43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45</c:v>
                </c:pt>
                <c:pt idx="95">
                  <c:v>45.5</c:v>
                </c:pt>
                <c:pt idx="96">
                  <c:v>46</c:v>
                </c:pt>
                <c:pt idx="97">
                  <c:v>46.5</c:v>
                </c:pt>
                <c:pt idx="98">
                  <c:v>47</c:v>
                </c:pt>
                <c:pt idx="99">
                  <c:v>47.5</c:v>
                </c:pt>
                <c:pt idx="100">
                  <c:v>48</c:v>
                </c:pt>
              </c:numCache>
            </c:numRef>
          </c:xVal>
          <c:yVal>
            <c:numRef>
              <c:f>GPDF!$N$3:$N$103</c:f>
              <c:numCache>
                <c:formatCode>General</c:formatCode>
                <c:ptCount val="101"/>
                <c:pt idx="0">
                  <c:v>0.19394393572881019</c:v>
                </c:pt>
                <c:pt idx="1">
                  <c:v>0.21139862144376143</c:v>
                </c:pt>
                <c:pt idx="2">
                  <c:v>0.22981921655912105</c:v>
                </c:pt>
                <c:pt idx="3">
                  <c:v>0.24919570170470279</c:v>
                </c:pt>
                <c:pt idx="4">
                  <c:v>0.2695109890341133</c:v>
                </c:pt>
                <c:pt idx="5">
                  <c:v>0.29074065409004624</c:v>
                </c:pt>
                <c:pt idx="6">
                  <c:v>0.31285273503884103</c:v>
                </c:pt>
                <c:pt idx="7">
                  <c:v>0.33580760473821381</c:v>
                </c:pt>
                <c:pt idx="8">
                  <c:v>0.35955792013565063</c:v>
                </c:pt>
                <c:pt idx="9">
                  <c:v>0.38404865242141378</c:v>
                </c:pt>
                <c:pt idx="10">
                  <c:v>0.40921720019964825</c:v>
                </c:pt>
                <c:pt idx="11">
                  <c:v>0.43499358671617405</c:v>
                </c:pt>
                <c:pt idx="12">
                  <c:v>0.46130074091629808</c:v>
                </c:pt>
                <c:pt idx="13">
                  <c:v>0.48805486082562588</c:v>
                </c:pt>
                <c:pt idx="14">
                  <c:v>0.51516585647699875</c:v>
                </c:pt>
                <c:pt idx="15">
                  <c:v>0.54253786837273044</c:v>
                </c:pt>
                <c:pt idx="16">
                  <c:v>0.57006985629785401</c:v>
                </c:pt>
                <c:pt idx="17">
                  <c:v>0.59765625221016683</c:v>
                </c:pt>
                <c:pt idx="18">
                  <c:v>0.62518766994759178</c:v>
                </c:pt>
                <c:pt idx="19">
                  <c:v>0.6525516636313462</c:v>
                </c:pt>
                <c:pt idx="20">
                  <c:v>0.6796335259202535</c:v>
                </c:pt>
                <c:pt idx="21">
                  <c:v>0.7063171166997616</c:v>
                </c:pt>
                <c:pt idx="22">
                  <c:v>0.73248571237773275</c:v>
                </c:pt>
                <c:pt idx="23">
                  <c:v>0.75802286571330901</c:v>
                </c:pt>
                <c:pt idx="24">
                  <c:v>0.78281326602681711</c:v>
                </c:pt>
                <c:pt idx="25">
                  <c:v>0.80674358972598592</c:v>
                </c:pt>
                <c:pt idx="26">
                  <c:v>0.82970333133148133</c:v>
                </c:pt>
                <c:pt idx="27">
                  <c:v>0.85158560558447771</c:v>
                </c:pt>
                <c:pt idx="28">
                  <c:v>0.87228791175947962</c:v>
                </c:pt>
                <c:pt idx="29">
                  <c:v>0.89171285197302386</c:v>
                </c:pt>
                <c:pt idx="30">
                  <c:v>0.90976879605742655</c:v>
                </c:pt>
                <c:pt idx="31">
                  <c:v>0.92637048644084985</c:v>
                </c:pt>
                <c:pt idx="32">
                  <c:v>0.94143957742195372</c:v>
                </c:pt>
                <c:pt idx="33">
                  <c:v>0.95490510422988739</c:v>
                </c:pt>
                <c:pt idx="34">
                  <c:v>0.96670387829868742</c:v>
                </c:pt>
                <c:pt idx="35">
                  <c:v>0.97678080623986818</c:v>
                </c:pt>
                <c:pt idx="36">
                  <c:v>0.98508913104924278</c:v>
                </c:pt>
                <c:pt idx="37">
                  <c:v>0.99159059511596248</c:v>
                </c:pt>
                <c:pt idx="38">
                  <c:v>0.99625552559687436</c:v>
                </c:pt>
                <c:pt idx="39">
                  <c:v>0.99906284366258769</c:v>
                </c:pt>
                <c:pt idx="40">
                  <c:v>1</c:v>
                </c:pt>
                <c:pt idx="41">
                  <c:v>0.99906283975825549</c:v>
                </c:pt>
                <c:pt idx="42">
                  <c:v>0.9962554008421296</c:v>
                </c:pt>
                <c:pt idx="43">
                  <c:v>0.99158965008165256</c:v>
                </c:pt>
                <c:pt idx="44">
                  <c:v>0.9850851623345942</c:v>
                </c:pt>
                <c:pt idx="45">
                  <c:v>0.97676874800645441</c:v>
                </c:pt>
                <c:pt idx="46">
                  <c:v>0.96667403480005687</c:v>
                </c:pt>
                <c:pt idx="47">
                  <c:v>0.95484100973483022</c:v>
                </c:pt>
                <c:pt idx="48">
                  <c:v>0.94131552760711978</c:v>
                </c:pt>
                <c:pt idx="49">
                  <c:v>0.92614879210170886</c:v>
                </c:pt>
                <c:pt idx="50">
                  <c:v>0.90939681571672037</c:v>
                </c:pt>
                <c:pt idx="51">
                  <c:v>0.89111986453587522</c:v>
                </c:pt>
                <c:pt idx="52">
                  <c:v>0.87138189368127172</c:v>
                </c:pt>
                <c:pt idx="53">
                  <c:v>0.85024997901460442</c:v>
                </c:pt>
                <c:pt idx="54">
                  <c:v>0.82779375033368541</c:v>
                </c:pt>
                <c:pt idx="55">
                  <c:v>0.80408483094316707</c:v>
                </c:pt>
                <c:pt idx="56">
                  <c:v>0.77919628807236485</c:v>
                </c:pt>
                <c:pt idx="57">
                  <c:v>0.75320209817786643</c:v>
                </c:pt>
                <c:pt idx="58">
                  <c:v>0.72617663071267213</c:v>
                </c:pt>
                <c:pt idx="59">
                  <c:v>0.69819415347503644</c:v>
                </c:pt>
                <c:pt idx="60">
                  <c:v>0.66932836217654701</c:v>
                </c:pt>
                <c:pt idx="61">
                  <c:v>0.63965193639720819</c:v>
                </c:pt>
                <c:pt idx="62">
                  <c:v>0.60923612363168689</c:v>
                </c:pt>
                <c:pt idx="63">
                  <c:v>0.57815035268092319</c:v>
                </c:pt>
                <c:pt idx="64">
                  <c:v>0.54646187721179196</c:v>
                </c:pt>
                <c:pt idx="65">
                  <c:v>0.51423544989841385</c:v>
                </c:pt>
                <c:pt idx="66">
                  <c:v>0.48153302717525448</c:v>
                </c:pt>
                <c:pt idx="67">
                  <c:v>0.4484135042768162</c:v>
                </c:pt>
                <c:pt idx="68">
                  <c:v>0.41493247991323823</c:v>
                </c:pt>
                <c:pt idx="69">
                  <c:v>0.38114204963655579</c:v>
                </c:pt>
                <c:pt idx="70">
                  <c:v>0.34709062668915669</c:v>
                </c:pt>
                <c:pt idx="71">
                  <c:v>0.31282278889396836</c:v>
                </c:pt>
                <c:pt idx="72">
                  <c:v>0.27837914994443053</c:v>
                </c:pt>
                <c:pt idx="73">
                  <c:v>0.24379625328024249</c:v>
                </c:pt>
                <c:pt idx="74">
                  <c:v>0.20910648659066447</c:v>
                </c:pt>
                <c:pt idx="75">
                  <c:v>0.17433801486893663</c:v>
                </c:pt>
                <c:pt idx="76">
                  <c:v>0.13951472984698035</c:v>
                </c:pt>
                <c:pt idx="77">
                  <c:v>0.10465621356656665</c:v>
                </c:pt>
                <c:pt idx="78">
                  <c:v>6.9777713788991488E-2</c:v>
                </c:pt>
                <c:pt idx="79">
                  <c:v>3.4890128907257616E-2</c:v>
                </c:pt>
                <c:pt idx="80">
                  <c:v>0</c:v>
                </c:pt>
                <c:pt idx="81">
                  <c:v>-3.4890492347993317E-2</c:v>
                </c:pt>
                <c:pt idx="82">
                  <c:v>-6.9783528840764372E-2</c:v>
                </c:pt>
                <c:pt idx="83">
                  <c:v>-0.10468565226625533</c:v>
                </c:pt>
                <c:pt idx="84">
                  <c:v>-0.13960777067704241</c:v>
                </c:pt>
                <c:pt idx="85">
                  <c:v>-0.17456516534479533</c:v>
                </c:pt>
                <c:pt idx="86">
                  <c:v>-0.20957750588348664</c:v>
                </c:pt>
                <c:pt idx="87">
                  <c:v>-0.24466887495080913</c:v>
                </c:pt>
                <c:pt idx="88">
                  <c:v>-0.27986780496218605</c:v>
                </c:pt>
                <c:pt idx="89">
                  <c:v>-0.31520732929024209</c:v>
                </c:pt>
                <c:pt idx="90">
                  <c:v>-0.35072505047777558</c:v>
                </c:pt>
                <c:pt idx="91">
                  <c:v>-0.38646322806737726</c:v>
                </c:pt>
                <c:pt idx="92">
                  <c:v>-0.42246888874926092</c:v>
                </c:pt>
                <c:pt idx="93">
                  <c:v>-0.45879396165419356</c:v>
                </c:pt>
                <c:pt idx="94">
                  <c:v>-0.4954954417744642</c:v>
                </c:pt>
                <c:pt idx="95">
                  <c:v>-0.5326355846867854</c:v>
                </c:pt>
                <c:pt idx="96">
                  <c:v>-0.57028213598140354</c:v>
                </c:pt>
                <c:pt idx="97">
                  <c:v>-0.60850859907658283</c:v>
                </c:pt>
                <c:pt idx="98">
                  <c:v>-0.64739454542261465</c:v>
                </c:pt>
                <c:pt idx="99">
                  <c:v>-0.68702597148094757</c:v>
                </c:pt>
                <c:pt idx="100">
                  <c:v>-0.72749570730910063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2E-4F37-9643-4CCE8C1BF5E8}"/>
            </c:ext>
          </c:extLst>
        </c:ser>
        <c:ser>
          <c:idx val="2"/>
          <c:order val="2"/>
          <c:tx>
            <c:strRef>
              <c:f>GPDF!$O$2</c:f>
              <c:strCache>
                <c:ptCount val="1"/>
                <c:pt idx="0">
                  <c:v>gpdf_G5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GPDF!$I$3:$I$103</c:f>
              <c:numCache>
                <c:formatCode>General</c:formatCode>
                <c:ptCount val="10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30.5</c:v>
                </c:pt>
                <c:pt idx="66">
                  <c:v>31</c:v>
                </c:pt>
                <c:pt idx="67">
                  <c:v>31.5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33.5</c:v>
                </c:pt>
                <c:pt idx="72">
                  <c:v>34</c:v>
                </c:pt>
                <c:pt idx="73">
                  <c:v>34.5</c:v>
                </c:pt>
                <c:pt idx="74">
                  <c:v>35</c:v>
                </c:pt>
                <c:pt idx="75">
                  <c:v>35.5</c:v>
                </c:pt>
                <c:pt idx="76">
                  <c:v>36</c:v>
                </c:pt>
                <c:pt idx="77">
                  <c:v>36.5</c:v>
                </c:pt>
                <c:pt idx="78">
                  <c:v>37</c:v>
                </c:pt>
                <c:pt idx="79">
                  <c:v>37.5</c:v>
                </c:pt>
                <c:pt idx="80">
                  <c:v>38</c:v>
                </c:pt>
                <c:pt idx="81">
                  <c:v>38.5</c:v>
                </c:pt>
                <c:pt idx="82">
                  <c:v>39</c:v>
                </c:pt>
                <c:pt idx="83">
                  <c:v>39.5</c:v>
                </c:pt>
                <c:pt idx="84">
                  <c:v>40</c:v>
                </c:pt>
                <c:pt idx="85">
                  <c:v>40.5</c:v>
                </c:pt>
                <c:pt idx="86">
                  <c:v>41</c:v>
                </c:pt>
                <c:pt idx="87">
                  <c:v>41.5</c:v>
                </c:pt>
                <c:pt idx="88">
                  <c:v>42</c:v>
                </c:pt>
                <c:pt idx="89">
                  <c:v>42.5</c:v>
                </c:pt>
                <c:pt idx="90">
                  <c:v>43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45</c:v>
                </c:pt>
                <c:pt idx="95">
                  <c:v>45.5</c:v>
                </c:pt>
                <c:pt idx="96">
                  <c:v>46</c:v>
                </c:pt>
                <c:pt idx="97">
                  <c:v>46.5</c:v>
                </c:pt>
                <c:pt idx="98">
                  <c:v>47</c:v>
                </c:pt>
                <c:pt idx="99">
                  <c:v>47.5</c:v>
                </c:pt>
                <c:pt idx="100">
                  <c:v>48</c:v>
                </c:pt>
              </c:numCache>
            </c:numRef>
          </c:xVal>
          <c:yVal>
            <c:numRef>
              <c:f>GPDF!$O$3:$O$103</c:f>
              <c:numCache>
                <c:formatCode>General</c:formatCode>
                <c:ptCount val="101"/>
                <c:pt idx="0">
                  <c:v>9.6481407987783156E-3</c:v>
                </c:pt>
                <c:pt idx="1">
                  <c:v>1.1512673683707085E-2</c:v>
                </c:pt>
                <c:pt idx="2">
                  <c:v>1.3681293886233341E-2</c:v>
                </c:pt>
                <c:pt idx="3">
                  <c:v>1.6192506590688629E-2</c:v>
                </c:pt>
                <c:pt idx="4">
                  <c:v>1.9087735547149903E-2</c:v>
                </c:pt>
                <c:pt idx="5">
                  <c:v>2.2411225091842846E-2</c:v>
                </c:pt>
                <c:pt idx="6">
                  <c:v>2.6209881175393808E-2</c:v>
                </c:pt>
                <c:pt idx="7">
                  <c:v>3.0533046309912104E-2</c:v>
                </c:pt>
                <c:pt idx="8">
                  <c:v>3.5432204246334698E-2</c:v>
                </c:pt>
                <c:pt idx="9">
                  <c:v>4.0960611310845552E-2</c:v>
                </c:pt>
                <c:pt idx="10">
                  <c:v>4.7172852652945192E-2</c:v>
                </c:pt>
                <c:pt idx="11">
                  <c:v>5.4124323169348253E-2</c:v>
                </c:pt>
                <c:pt idx="12">
                  <c:v>6.187063454070163E-2</c:v>
                </c:pt>
                <c:pt idx="13">
                  <c:v>7.0466951617796592E-2</c:v>
                </c:pt>
                <c:pt idx="14">
                  <c:v>7.9967263278981904E-2</c:v>
                </c:pt>
                <c:pt idx="15">
                  <c:v>9.0423594803265187E-2</c:v>
                </c:pt>
                <c:pt idx="16">
                  <c:v>0.10188517071158032</c:v>
                </c:pt>
                <c:pt idx="17">
                  <c:v>0.11439753886610347</c:v>
                </c:pt>
                <c:pt idx="18">
                  <c:v>0.12800166832696108</c:v>
                </c:pt>
                <c:pt idx="19">
                  <c:v>0.14273303499025383</c:v>
                </c:pt>
                <c:pt idx="20">
                  <c:v>0.15862071031653438</c:v>
                </c:pt>
                <c:pt idx="21">
                  <c:v>0.17568646945467215</c:v>
                </c:pt>
                <c:pt idx="22">
                  <c:v>0.19394393572881019</c:v>
                </c:pt>
                <c:pt idx="23">
                  <c:v>0.21339777875039964</c:v>
                </c:pt>
                <c:pt idx="24">
                  <c:v>0.2340429833173969</c:v>
                </c:pt>
                <c:pt idx="25">
                  <c:v>0.25586420575380442</c:v>
                </c:pt>
                <c:pt idx="26">
                  <c:v>0.27883523342184474</c:v>
                </c:pt>
                <c:pt idx="27">
                  <c:v>0.30291856181533577</c:v>
                </c:pt>
                <c:pt idx="28">
                  <c:v>0.32806510193773358</c:v>
                </c:pt>
                <c:pt idx="29">
                  <c:v>0.35421402861489842</c:v>
                </c:pt>
                <c:pt idx="30">
                  <c:v>0.38129277803499845</c:v>
                </c:pt>
                <c:pt idx="31">
                  <c:v>0.40921720019964825</c:v>
                </c:pt>
                <c:pt idx="32">
                  <c:v>0.43789186917298584</c:v>
                </c:pt>
                <c:pt idx="33">
                  <c:v>0.46721055109654319</c:v>
                </c:pt>
                <c:pt idx="34">
                  <c:v>0.49705682696903586</c:v>
                </c:pt>
                <c:pt idx="35">
                  <c:v>0.52730486424488177</c:v>
                </c:pt>
                <c:pt idx="36">
                  <c:v>0.55782032845601048</c:v>
                </c:pt>
                <c:pt idx="37">
                  <c:v>0.58846142337826346</c:v>
                </c:pt>
                <c:pt idx="38">
                  <c:v>0.61908004581128251</c:v>
                </c:pt>
                <c:pt idx="39">
                  <c:v>0.64952303887740326</c:v>
                </c:pt>
                <c:pt idx="40">
                  <c:v>0.6796335259202535</c:v>
                </c:pt>
                <c:pt idx="41">
                  <c:v>0.70925230563739461</c:v>
                </c:pt>
                <c:pt idx="42">
                  <c:v>0.7382192880424272</c:v>
                </c:pt>
                <c:pt idx="43">
                  <c:v>0.76637495023830371</c:v>
                </c:pt>
                <c:pt idx="44">
                  <c:v>0.79356179080129186</c:v>
                </c:pt>
                <c:pt idx="45">
                  <c:v>0.81962576181897795</c:v>
                </c:pt>
                <c:pt idx="46">
                  <c:v>0.84441765827993587</c:v>
                </c:pt>
                <c:pt idx="47">
                  <c:v>0.86779444555126584</c:v>
                </c:pt>
                <c:pt idx="48">
                  <c:v>0.88962050706843221</c:v>
                </c:pt>
                <c:pt idx="49">
                  <c:v>0.90976879605742655</c:v>
                </c:pt>
                <c:pt idx="50">
                  <c:v>0.92812187706417393</c:v>
                </c:pt>
                <c:pt idx="51">
                  <c:v>0.94457284522768969</c:v>
                </c:pt>
                <c:pt idx="52">
                  <c:v>0.95902611354669476</c:v>
                </c:pt>
                <c:pt idx="53">
                  <c:v>0.97139806079792601</c:v>
                </c:pt>
                <c:pt idx="54">
                  <c:v>0.98161753521261796</c:v>
                </c:pt>
                <c:pt idx="55">
                  <c:v>0.98962621145189722</c:v>
                </c:pt>
                <c:pt idx="56">
                  <c:v>0.99537880079175778</c:v>
                </c:pt>
                <c:pt idx="57">
                  <c:v>0.99884311668795911</c:v>
                </c:pt>
                <c:pt idx="58">
                  <c:v>1</c:v>
                </c:pt>
                <c:pt idx="59">
                  <c:v>0.99884311007669957</c:v>
                </c:pt>
                <c:pt idx="60">
                  <c:v>0.99537858961579084</c:v>
                </c:pt>
                <c:pt idx="61">
                  <c:v>0.98962461268496427</c:v>
                </c:pt>
                <c:pt idx="62">
                  <c:v>0.98161082651741471</c:v>
                </c:pt>
                <c:pt idx="63">
                  <c:v>0.9713776986632161</c:v>
                </c:pt>
                <c:pt idx="64">
                  <c:v>0.95897578178710297</c:v>
                </c:pt>
                <c:pt idx="65">
                  <c:v>0.94446490885766154</c:v>
                </c:pt>
                <c:pt idx="66">
                  <c:v>0.92791333168190848</c:v>
                </c:pt>
                <c:pt idx="67">
                  <c:v>0.90939681571672037</c:v>
                </c:pt>
                <c:pt idx="68">
                  <c:v>0.88899770385234078</c:v>
                </c:pt>
                <c:pt idx="69">
                  <c:v>0.86680396143405147</c:v>
                </c:pt>
                <c:pt idx="70">
                  <c:v>0.84290821418911621</c:v>
                </c:pt>
                <c:pt idx="71">
                  <c:v>0.81740678998191885</c:v>
                </c:pt>
                <c:pt idx="72">
                  <c:v>0.79039877445616802</c:v>
                </c:pt>
                <c:pt idx="73">
                  <c:v>0.76198508966466227</c:v>
                </c:pt>
                <c:pt idx="74">
                  <c:v>0.7322676037593927</c:v>
                </c:pt>
                <c:pt idx="75">
                  <c:v>0.70134827874172134</c:v>
                </c:pt>
                <c:pt idx="76">
                  <c:v>0.66932836217654701</c:v>
                </c:pt>
                <c:pt idx="77">
                  <c:v>0.63630762767646865</c:v>
                </c:pt>
                <c:pt idx="78">
                  <c:v>0.60238366788060749</c:v>
                </c:pt>
                <c:pt idx="79">
                  <c:v>0.56765124260426225</c:v>
                </c:pt>
                <c:pt idx="80">
                  <c:v>0.53220168383386057</c:v>
                </c:pt>
                <c:pt idx="81">
                  <c:v>0.49612235829817164</c:v>
                </c:pt>
                <c:pt idx="82">
                  <c:v>0.45949618747046267</c:v>
                </c:pt>
                <c:pt idx="83">
                  <c:v>0.42240122405382419</c:v>
                </c:pt>
                <c:pt idx="84">
                  <c:v>0.38491028327761778</c:v>
                </c:pt>
                <c:pt idx="85">
                  <c:v>0.34709062668915669</c:v>
                </c:pt>
                <c:pt idx="86">
                  <c:v>0.30900369556162122</c:v>
                </c:pt>
                <c:pt idx="87">
                  <c:v>0.27070489055541813</c:v>
                </c:pt>
                <c:pt idx="88">
                  <c:v>0.23224339386276019</c:v>
                </c:pt>
                <c:pt idx="89">
                  <c:v>0.19366202972990343</c:v>
                </c:pt>
                <c:pt idx="90">
                  <c:v>0.1549971589828594</c:v>
                </c:pt>
                <c:pt idx="91">
                  <c:v>0.11627860297421917</c:v>
                </c:pt>
                <c:pt idx="92">
                  <c:v>7.7529592213979495E-2</c:v>
                </c:pt>
                <c:pt idx="93">
                  <c:v>3.8766734838401581E-2</c:v>
                </c:pt>
                <c:pt idx="94">
                  <c:v>0</c:v>
                </c:pt>
                <c:pt idx="95">
                  <c:v>-3.8767288779471089E-2</c:v>
                </c:pt>
                <c:pt idx="96">
                  <c:v>-7.7538455271096318E-2</c:v>
                </c:pt>
                <c:pt idx="97">
                  <c:v>-0.11632347220112702</c:v>
                </c:pt>
                <c:pt idx="98">
                  <c:v>-0.15513896790159309</c:v>
                </c:pt>
                <c:pt idx="99">
                  <c:v>-0.19400824294436231</c:v>
                </c:pt>
                <c:pt idx="100">
                  <c:v>-0.23296130177378241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2E-4F37-9643-4CCE8C1BF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90175"/>
        <c:axId val="790187679"/>
      </c:scatterChart>
      <c:valAx>
        <c:axId val="790190175"/>
        <c:scaling>
          <c:orientation val="minMax"/>
          <c:max val="50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87679"/>
        <c:crosses val="autoZero"/>
        <c:crossBetween val="midCat"/>
      </c:valAx>
      <c:valAx>
        <c:axId val="790187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miscanthus temperature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GPDF!$K$2</c:f>
              <c:strCache>
                <c:ptCount val="1"/>
                <c:pt idx="0">
                  <c:v>gpdf_new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GPDF!$I$3:$I$107</c:f>
              <c:numCache>
                <c:formatCode>General</c:formatCode>
                <c:ptCount val="10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30.5</c:v>
                </c:pt>
                <c:pt idx="66">
                  <c:v>31</c:v>
                </c:pt>
                <c:pt idx="67">
                  <c:v>31.5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33.5</c:v>
                </c:pt>
                <c:pt idx="72">
                  <c:v>34</c:v>
                </c:pt>
                <c:pt idx="73">
                  <c:v>34.5</c:v>
                </c:pt>
                <c:pt idx="74">
                  <c:v>35</c:v>
                </c:pt>
                <c:pt idx="75">
                  <c:v>35.5</c:v>
                </c:pt>
                <c:pt idx="76">
                  <c:v>36</c:v>
                </c:pt>
                <c:pt idx="77">
                  <c:v>36.5</c:v>
                </c:pt>
                <c:pt idx="78">
                  <c:v>37</c:v>
                </c:pt>
                <c:pt idx="79">
                  <c:v>37.5</c:v>
                </c:pt>
                <c:pt idx="80">
                  <c:v>38</c:v>
                </c:pt>
                <c:pt idx="81">
                  <c:v>38.5</c:v>
                </c:pt>
                <c:pt idx="82">
                  <c:v>39</c:v>
                </c:pt>
                <c:pt idx="83">
                  <c:v>39.5</c:v>
                </c:pt>
                <c:pt idx="84">
                  <c:v>40</c:v>
                </c:pt>
                <c:pt idx="85">
                  <c:v>40.5</c:v>
                </c:pt>
                <c:pt idx="86">
                  <c:v>41</c:v>
                </c:pt>
                <c:pt idx="87">
                  <c:v>41.5</c:v>
                </c:pt>
                <c:pt idx="88">
                  <c:v>42</c:v>
                </c:pt>
                <c:pt idx="89">
                  <c:v>42.5</c:v>
                </c:pt>
                <c:pt idx="90">
                  <c:v>43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45</c:v>
                </c:pt>
                <c:pt idx="95">
                  <c:v>45.5</c:v>
                </c:pt>
                <c:pt idx="96">
                  <c:v>46</c:v>
                </c:pt>
                <c:pt idx="97">
                  <c:v>46.5</c:v>
                </c:pt>
                <c:pt idx="98">
                  <c:v>47</c:v>
                </c:pt>
                <c:pt idx="99">
                  <c:v>47.5</c:v>
                </c:pt>
                <c:pt idx="100">
                  <c:v>48</c:v>
                </c:pt>
                <c:pt idx="101">
                  <c:v>48.5</c:v>
                </c:pt>
                <c:pt idx="102">
                  <c:v>49</c:v>
                </c:pt>
                <c:pt idx="103">
                  <c:v>49.5</c:v>
                </c:pt>
                <c:pt idx="104">
                  <c:v>50</c:v>
                </c:pt>
              </c:numCache>
            </c:numRef>
          </c:xVal>
          <c:yVal>
            <c:numRef>
              <c:f>GPDF!$K$3:$K$107</c:f>
              <c:numCache>
                <c:formatCode>General</c:formatCode>
                <c:ptCount val="105"/>
                <c:pt idx="0">
                  <c:v>4.6622754338874924E-2</c:v>
                </c:pt>
                <c:pt idx="1">
                  <c:v>5.2937980410399856E-2</c:v>
                </c:pt>
                <c:pt idx="2">
                  <c:v>5.9883159258234835E-2</c:v>
                </c:pt>
                <c:pt idx="3">
                  <c:v>6.7490242863076741E-2</c:v>
                </c:pt>
                <c:pt idx="4">
                  <c:v>7.57891390850923E-2</c:v>
                </c:pt>
                <c:pt idx="5">
                  <c:v>8.4807270380464816E-2</c:v>
                </c:pt>
                <c:pt idx="6">
                  <c:v>9.4569140984087641E-2</c:v>
                </c:pt>
                <c:pt idx="7">
                  <c:v>0.10509592000462203</c:v>
                </c:pt>
                <c:pt idx="8">
                  <c:v>0.11640504778275637</c:v>
                </c:pt>
                <c:pt idx="9">
                  <c:v>0.12850987259681615</c:v>
                </c:pt>
                <c:pt idx="10">
                  <c:v>0.14141932436796864</c:v>
                </c:pt>
                <c:pt idx="11">
                  <c:v>0.15513763143121428</c:v>
                </c:pt>
                <c:pt idx="12">
                  <c:v>0.16966408571361419</c:v>
                </c:pt>
                <c:pt idx="13">
                  <c:v>0.18499286081714991</c:v>
                </c:pt>
                <c:pt idx="14">
                  <c:v>0.20111288656270634</c:v>
                </c:pt>
                <c:pt idx="15">
                  <c:v>0.21800778253871006</c:v>
                </c:pt>
                <c:pt idx="16">
                  <c:v>0.23565585213917828</c:v>
                </c:pt>
                <c:pt idx="17">
                  <c:v>0.25403013749813508</c:v>
                </c:pt>
                <c:pt idx="18">
                  <c:v>0.27309853465702799</c:v>
                </c:pt>
                <c:pt idx="19">
                  <c:v>0.29282396726433813</c:v>
                </c:pt>
                <c:pt idx="20">
                  <c:v>0.31316461612554652</c:v>
                </c:pt>
                <c:pt idx="21">
                  <c:v>0.33407420101814372</c:v>
                </c:pt>
                <c:pt idx="22">
                  <c:v>0.35550231037852204</c:v>
                </c:pt>
                <c:pt idx="23">
                  <c:v>0.37739477377017688</c:v>
                </c:pt>
                <c:pt idx="24">
                  <c:v>0.39969407146687508</c:v>
                </c:pt>
                <c:pt idx="25">
                  <c:v>0.42233977503774156</c:v>
                </c:pt>
                <c:pt idx="26">
                  <c:v>0.4452690125074743</c:v>
                </c:pt>
                <c:pt idx="27">
                  <c:v>0.4684169514842807</c:v>
                </c:pt>
                <c:pt idx="28">
                  <c:v>0.49171729359763816</c:v>
                </c:pt>
                <c:pt idx="29">
                  <c:v>0.51510277366151058</c:v>
                </c:pt>
                <c:pt idx="30">
                  <c:v>0.53850565716756349</c:v>
                </c:pt>
                <c:pt idx="31">
                  <c:v>0.56185823000631319</c:v>
                </c:pt>
                <c:pt idx="32">
                  <c:v>0.58509327469948791</c:v>
                </c:pt>
                <c:pt idx="33">
                  <c:v>0.60814452789032947</c:v>
                </c:pt>
                <c:pt idx="34">
                  <c:v>0.63094711436550877</c:v>
                </c:pt>
                <c:pt idx="35">
                  <c:v>0.65343795345788458</c:v>
                </c:pt>
                <c:pt idx="36">
                  <c:v>0.67555613428857175</c:v>
                </c:pt>
                <c:pt idx="37">
                  <c:v>0.69724325693536726</c:v>
                </c:pt>
                <c:pt idx="38">
                  <c:v>0.71844373724883526</c:v>
                </c:pt>
                <c:pt idx="39">
                  <c:v>0.73910507366465739</c:v>
                </c:pt>
                <c:pt idx="40">
                  <c:v>0.75917807496993173</c:v>
                </c:pt>
                <c:pt idx="41">
                  <c:v>0.77861704856188441</c:v>
                </c:pt>
                <c:pt idx="42">
                  <c:v>0.79737994928160927</c:v>
                </c:pt>
                <c:pt idx="43">
                  <c:v>0.8154284894059699</c:v>
                </c:pt>
                <c:pt idx="44">
                  <c:v>0.83272821083236426</c:v>
                </c:pt>
                <c:pt idx="45">
                  <c:v>0.84924852088982716</c:v>
                </c:pt>
                <c:pt idx="46">
                  <c:v>0.86496269355346733</c:v>
                </c:pt>
                <c:pt idx="47">
                  <c:v>0.87984783812645495</c:v>
                </c:pt>
                <c:pt idx="48">
                  <c:v>0.893884837684782</c:v>
                </c:pt>
                <c:pt idx="49">
                  <c:v>0.90705825975598997</c:v>
                </c:pt>
                <c:pt idx="50">
                  <c:v>0.91935624182609721</c:v>
                </c:pt>
                <c:pt idx="51">
                  <c:v>0.93077035434186328</c:v>
                </c:pt>
                <c:pt idx="52">
                  <c:v>0.94129544390178355</c:v>
                </c:pt>
                <c:pt idx="53">
                  <c:v>0.95092945931262896</c:v>
                </c:pt>
                <c:pt idx="54">
                  <c:v>0.95967326313315071</c:v>
                </c:pt>
                <c:pt idx="55">
                  <c:v>0.96753043123704552</c:v>
                </c:pt>
                <c:pt idx="56">
                  <c:v>0.9745070428078032</c:v>
                </c:pt>
                <c:pt idx="57">
                  <c:v>0.98061146303287461</c:v>
                </c:pt>
                <c:pt idx="58">
                  <c:v>0.98585412059780586</c:v>
                </c:pt>
                <c:pt idx="59">
                  <c:v>0.99024728189636246</c:v>
                </c:pt>
                <c:pt idx="60">
                  <c:v>0.99380482367363843</c:v>
                </c:pt>
                <c:pt idx="61">
                  <c:v>0.99654200560871287</c:v>
                </c:pt>
                <c:pt idx="62">
                  <c:v>0.9984752441240482</c:v>
                </c:pt>
                <c:pt idx="63">
                  <c:v>0.99962188848242073</c:v>
                </c:pt>
                <c:pt idx="64">
                  <c:v>1</c:v>
                </c:pt>
                <c:pt idx="65">
                  <c:v>0.99962813496678515</c:v>
                </c:pt>
                <c:pt idx="66">
                  <c:v>0.99852513162268031</c:v>
                </c:pt>
                <c:pt idx="67">
                  <c:v>0.99670990128784864</c:v>
                </c:pt>
                <c:pt idx="68">
                  <c:v>0.99420122348734918</c:v>
                </c:pt>
                <c:pt idx="69">
                  <c:v>0.99101754463885916</c:v>
                </c:pt>
                <c:pt idx="70">
                  <c:v>0.98717677958340944</c:v>
                </c:pt>
                <c:pt idx="71">
                  <c:v>0.98269611492548203</c:v>
                </c:pt>
                <c:pt idx="72">
                  <c:v>0.97759181280100627</c:v>
                </c:pt>
                <c:pt idx="73">
                  <c:v>0.97187901329712101</c:v>
                </c:pt>
                <c:pt idx="74">
                  <c:v>0.9655715332891639</c:v>
                </c:pt>
                <c:pt idx="75">
                  <c:v>0.95868165891575685</c:v>
                </c:pt>
                <c:pt idx="76">
                  <c:v>0.95121992825200874</c:v>
                </c:pt>
                <c:pt idx="77">
                  <c:v>0.94319489992314776</c:v>
                </c:pt>
                <c:pt idx="78">
                  <c:v>0.93461290237110417</c:v>
                </c:pt>
                <c:pt idx="79">
                  <c:v>0.92547775716862757</c:v>
                </c:pt>
                <c:pt idx="80">
                  <c:v>0.91579046806375997</c:v>
                </c:pt>
                <c:pt idx="81">
                  <c:v>0.90554886518291111</c:v>
                </c:pt>
                <c:pt idx="82">
                  <c:v>0.8947471908109077</c:v>
                </c:pt>
                <c:pt idx="83">
                  <c:v>0.8833756090935353</c:v>
                </c:pt>
                <c:pt idx="84">
                  <c:v>0.8714196164201824</c:v>
                </c:pt>
                <c:pt idx="85">
                  <c:v>0.85885932146567334</c:v>
                </c:pt>
                <c:pt idx="86">
                  <c:v>0.84566855287383746</c:v>
                </c:pt>
                <c:pt idx="87">
                  <c:v>0.83181373675735482</c:v>
                </c:pt>
                <c:pt idx="88">
                  <c:v>0.81725246304448651</c:v>
                </c:pt>
                <c:pt idx="89">
                  <c:v>0.80193162512884519</c:v>
                </c:pt>
                <c:pt idx="90">
                  <c:v>0.78578496445662072</c:v>
                </c:pt>
                <c:pt idx="91">
                  <c:v>0.76872976893317713</c:v>
                </c:pt>
                <c:pt idx="92">
                  <c:v>0.75066234065685755</c:v>
                </c:pt>
                <c:pt idx="93">
                  <c:v>0.73145162646609518</c:v>
                </c:pt>
                <c:pt idx="94">
                  <c:v>0.71093002120206228</c:v>
                </c:pt>
                <c:pt idx="95">
                  <c:v>0.68887966159745306</c:v>
                </c:pt>
                <c:pt idx="96">
                  <c:v>0.66501121505094363</c:v>
                </c:pt>
                <c:pt idx="97">
                  <c:v>0.63892951662193642</c:v>
                </c:pt>
                <c:pt idx="98">
                  <c:v>0.61007464270185741</c:v>
                </c:pt>
                <c:pt idx="99">
                  <c:v>0.57761323779221008</c:v>
                </c:pt>
                <c:pt idx="100">
                  <c:v>0.54021772410442548</c:v>
                </c:pt>
                <c:pt idx="101">
                  <c:v>0.49555222970686735</c:v>
                </c:pt>
                <c:pt idx="102">
                  <c:v>0.4387962262330502</c:v>
                </c:pt>
                <c:pt idx="103">
                  <c:v>0.3564134428968348</c:v>
                </c:pt>
                <c:pt idx="1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F-4083-9D8F-38349B69F73C}"/>
            </c:ext>
          </c:extLst>
        </c:ser>
        <c:ser>
          <c:idx val="1"/>
          <c:order val="1"/>
          <c:tx>
            <c:strRef>
              <c:f>GPDF!$L$2</c:f>
              <c:strCache>
                <c:ptCount val="1"/>
                <c:pt idx="0">
                  <c:v>gdpf_misc_orig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GPDF!$I$3:$I$107</c:f>
              <c:numCache>
                <c:formatCode>General</c:formatCode>
                <c:ptCount val="10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30.5</c:v>
                </c:pt>
                <c:pt idx="66">
                  <c:v>31</c:v>
                </c:pt>
                <c:pt idx="67">
                  <c:v>31.5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33.5</c:v>
                </c:pt>
                <c:pt idx="72">
                  <c:v>34</c:v>
                </c:pt>
                <c:pt idx="73">
                  <c:v>34.5</c:v>
                </c:pt>
                <c:pt idx="74">
                  <c:v>35</c:v>
                </c:pt>
                <c:pt idx="75">
                  <c:v>35.5</c:v>
                </c:pt>
                <c:pt idx="76">
                  <c:v>36</c:v>
                </c:pt>
                <c:pt idx="77">
                  <c:v>36.5</c:v>
                </c:pt>
                <c:pt idx="78">
                  <c:v>37</c:v>
                </c:pt>
                <c:pt idx="79">
                  <c:v>37.5</c:v>
                </c:pt>
                <c:pt idx="80">
                  <c:v>38</c:v>
                </c:pt>
                <c:pt idx="81">
                  <c:v>38.5</c:v>
                </c:pt>
                <c:pt idx="82">
                  <c:v>39</c:v>
                </c:pt>
                <c:pt idx="83">
                  <c:v>39.5</c:v>
                </c:pt>
                <c:pt idx="84">
                  <c:v>40</c:v>
                </c:pt>
                <c:pt idx="85">
                  <c:v>40.5</c:v>
                </c:pt>
                <c:pt idx="86">
                  <c:v>41</c:v>
                </c:pt>
                <c:pt idx="87">
                  <c:v>41.5</c:v>
                </c:pt>
                <c:pt idx="88">
                  <c:v>42</c:v>
                </c:pt>
                <c:pt idx="89">
                  <c:v>42.5</c:v>
                </c:pt>
                <c:pt idx="90">
                  <c:v>43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45</c:v>
                </c:pt>
                <c:pt idx="95">
                  <c:v>45.5</c:v>
                </c:pt>
                <c:pt idx="96">
                  <c:v>46</c:v>
                </c:pt>
                <c:pt idx="97">
                  <c:v>46.5</c:v>
                </c:pt>
                <c:pt idx="98">
                  <c:v>47</c:v>
                </c:pt>
                <c:pt idx="99">
                  <c:v>47.5</c:v>
                </c:pt>
                <c:pt idx="100">
                  <c:v>48</c:v>
                </c:pt>
                <c:pt idx="101">
                  <c:v>48.5</c:v>
                </c:pt>
                <c:pt idx="102">
                  <c:v>49</c:v>
                </c:pt>
                <c:pt idx="103">
                  <c:v>49.5</c:v>
                </c:pt>
                <c:pt idx="104">
                  <c:v>50</c:v>
                </c:pt>
              </c:numCache>
            </c:numRef>
          </c:xVal>
          <c:yVal>
            <c:numRef>
              <c:f>GPDF!$L$3:$L$107</c:f>
              <c:numCache>
                <c:formatCode>General</c:formatCode>
                <c:ptCount val="105"/>
                <c:pt idx="0">
                  <c:v>0.22262227614326455</c:v>
                </c:pt>
                <c:pt idx="1">
                  <c:v>0.23338114074613586</c:v>
                </c:pt>
                <c:pt idx="2">
                  <c:v>0.24446447397668489</c:v>
                </c:pt>
                <c:pt idx="3">
                  <c:v>0.25587025203856817</c:v>
                </c:pt>
                <c:pt idx="4">
                  <c:v>0.26759565931163543</c:v>
                </c:pt>
                <c:pt idx="5">
                  <c:v>0.27963706524309456</c:v>
                </c:pt>
                <c:pt idx="6">
                  <c:v>0.29199000328838964</c:v>
                </c:pt>
                <c:pt idx="7">
                  <c:v>0.30464915205562487</c:v>
                </c:pt>
                <c:pt idx="8">
                  <c:v>0.31760831880048812</c:v>
                </c:pt>
                <c:pt idx="9">
                  <c:v>0.33086042541070654</c:v>
                </c:pt>
                <c:pt idx="10">
                  <c:v>0.34439749701008393</c:v>
                </c:pt>
                <c:pt idx="11">
                  <c:v>0.35821065330221646</c:v>
                </c:pt>
                <c:pt idx="12">
                  <c:v>0.37229010276305152</c:v>
                </c:pt>
                <c:pt idx="13">
                  <c:v>0.38662513977962271</c:v>
                </c:pt>
                <c:pt idx="14">
                  <c:v>0.40120414481962119</c:v>
                </c:pt>
                <c:pt idx="15">
                  <c:v>0.4160145877029845</c:v>
                </c:pt>
                <c:pt idx="16">
                  <c:v>0.43104303403250976</c:v>
                </c:pt>
                <c:pt idx="17">
                  <c:v>0.44627515482567692</c:v>
                </c:pt>
                <c:pt idx="18">
                  <c:v>0.46169573937449609</c:v>
                </c:pt>
                <c:pt idx="19">
                  <c:v>0.47728871134434947</c:v>
                </c:pt>
                <c:pt idx="20">
                  <c:v>0.49303714810658744</c:v>
                </c:pt>
                <c:pt idx="21">
                  <c:v>0.50892330328314983</c:v>
                </c:pt>
                <c:pt idx="22">
                  <c:v>0.52492863246480503</c:v>
                </c:pt>
                <c:pt idx="23">
                  <c:v>0.54103382204785866</c:v>
                </c:pt>
                <c:pt idx="24">
                  <c:v>0.55721882111745102</c:v>
                </c:pt>
                <c:pt idx="25">
                  <c:v>0.57346287628896453</c:v>
                </c:pt>
                <c:pt idx="26">
                  <c:v>0.58974456940268594</c:v>
                </c:pt>
                <c:pt idx="27">
                  <c:v>0.60604185795082544</c:v>
                </c:pt>
                <c:pt idx="28">
                  <c:v>0.62233211810036604</c:v>
                </c:pt>
                <c:pt idx="29">
                  <c:v>0.63859219016011792</c:v>
                </c:pt>
                <c:pt idx="30">
                  <c:v>0.65479842632585228</c:v>
                </c:pt>
                <c:pt idx="31">
                  <c:v>0.67092674052359236</c:v>
                </c:pt>
                <c:pt idx="32">
                  <c:v>0.68695266015810752</c:v>
                </c:pt>
                <c:pt idx="33">
                  <c:v>0.70285137956147981</c:v>
                </c:pt>
                <c:pt idx="34">
                  <c:v>0.71859781492532981</c:v>
                </c:pt>
                <c:pt idx="35">
                  <c:v>0.73416666048999535</c:v>
                </c:pt>
                <c:pt idx="36">
                  <c:v>0.74953244575465916</c:v>
                </c:pt>
                <c:pt idx="37">
                  <c:v>0.7646695934641875</c:v>
                </c:pt>
                <c:pt idx="38">
                  <c:v>0.77955247812128436</c:v>
                </c:pt>
                <c:pt idx="39">
                  <c:v>0.79415548476649989</c:v>
                </c:pt>
                <c:pt idx="40">
                  <c:v>0.80845306776368919</c:v>
                </c:pt>
                <c:pt idx="41">
                  <c:v>0.82241980932462866</c:v>
                </c:pt>
                <c:pt idx="42">
                  <c:v>0.83603047750372672</c:v>
                </c:pt>
                <c:pt idx="43">
                  <c:v>0.84926008339200298</c:v>
                </c:pt>
                <c:pt idx="44">
                  <c:v>0.86208393723874854</c:v>
                </c:pt>
                <c:pt idx="45">
                  <c:v>0.87447770322945029</c:v>
                </c:pt>
                <c:pt idx="46">
                  <c:v>0.88641745264956917</c:v>
                </c:pt>
                <c:pt idx="47">
                  <c:v>0.89787971516552734</c:v>
                </c:pt>
                <c:pt idx="48">
                  <c:v>0.9088415279566624</c:v>
                </c:pt>
                <c:pt idx="49">
                  <c:v>0.91928048243479354</c:v>
                </c:pt>
                <c:pt idx="50">
                  <c:v>0.9291747682912993</c:v>
                </c:pt>
                <c:pt idx="51">
                  <c:v>0.93850321461500186</c:v>
                </c:pt>
                <c:pt idx="52">
                  <c:v>0.94724532782751047</c:v>
                </c:pt>
                <c:pt idx="53">
                  <c:v>0.95538132618575955</c:v>
                </c:pt>
                <c:pt idx="54">
                  <c:v>0.96289217060398102</c:v>
                </c:pt>
                <c:pt idx="55">
                  <c:v>0.96975959154900038</c:v>
                </c:pt>
                <c:pt idx="56">
                  <c:v>0.97596611176315273</c:v>
                </c:pt>
                <c:pt idx="57">
                  <c:v>0.98149506456786295</c:v>
                </c:pt>
                <c:pt idx="58">
                  <c:v>0.98633060749754042</c:v>
                </c:pt>
                <c:pt idx="59">
                  <c:v>0.99045773100732881</c:v>
                </c:pt>
                <c:pt idx="60">
                  <c:v>0.99386226198874594</c:v>
                </c:pt>
                <c:pt idx="61">
                  <c:v>0.99653086181354167</c:v>
                </c:pt>
                <c:pt idx="62">
                  <c:v>0.99845101860727159</c:v>
                </c:pt>
                <c:pt idx="63">
                  <c:v>0.99961103342890945</c:v>
                </c:pt>
                <c:pt idx="64">
                  <c:v>1</c:v>
                </c:pt>
                <c:pt idx="65">
                  <c:v>0.99960777758457309</c:v>
                </c:pt>
                <c:pt idx="66">
                  <c:v>0.99842495656730668</c:v>
                </c:pt>
                <c:pt idx="67">
                  <c:v>0.996442816209546</c:v>
                </c:pt>
                <c:pt idx="68">
                  <c:v>0.9936532739775592</c:v>
                </c:pt>
                <c:pt idx="69">
                  <c:v>0.99004882573073882</c:v>
                </c:pt>
                <c:pt idx="70">
                  <c:v>0.985622475924118</c:v>
                </c:pt>
                <c:pt idx="71">
                  <c:v>0.98036765681299198</c:v>
                </c:pt>
                <c:pt idx="72">
                  <c:v>0.97427813543902997</c:v>
                </c:pt>
                <c:pt idx="73">
                  <c:v>0.9673479069160239</c:v>
                </c:pt>
                <c:pt idx="74">
                  <c:v>0.95957107220484616</c:v>
                </c:pt>
                <c:pt idx="75">
                  <c:v>0.95094169815224106</c:v>
                </c:pt>
                <c:pt idx="76">
                  <c:v>0.94145365704137873</c:v>
                </c:pt>
                <c:pt idx="77">
                  <c:v>0.93110044222964605</c:v>
                </c:pt>
                <c:pt idx="78">
                  <c:v>0.91987495558477883</c:v>
                </c:pt>
                <c:pt idx="79">
                  <c:v>0.90776926131103053</c:v>
                </c:pt>
                <c:pt idx="80">
                  <c:v>0.89477429929515251</c:v>
                </c:pt>
                <c:pt idx="81">
                  <c:v>0.88087954917508371</c:v>
                </c:pt>
                <c:pt idx="82">
                  <c:v>0.86607263376866317</c:v>
                </c:pt>
                <c:pt idx="83">
                  <c:v>0.85033884704561469</c:v>
                </c:pt>
                <c:pt idx="84">
                  <c:v>0.83366058711908542</c:v>
                </c:pt>
                <c:pt idx="85">
                  <c:v>0.81601666823289754</c:v>
                </c:pt>
                <c:pt idx="86">
                  <c:v>0.79738147661265102</c:v>
                </c:pt>
                <c:pt idx="87">
                  <c:v>0.77772392208051433</c:v>
                </c:pt>
                <c:pt idx="88">
                  <c:v>0.75700611853970445</c:v>
                </c:pt>
                <c:pt idx="89">
                  <c:v>0.73518169865955407</c:v>
                </c:pt>
                <c:pt idx="90">
                  <c:v>0.71219362613802084</c:v>
                </c:pt>
                <c:pt idx="91">
                  <c:v>0.68797130397741157</c:v>
                </c:pt>
                <c:pt idx="92">
                  <c:v>0.66242667387015275</c:v>
                </c:pt>
                <c:pt idx="93">
                  <c:v>0.63544883209607261</c:v>
                </c:pt>
                <c:pt idx="94">
                  <c:v>0.60689639841142073</c:v>
                </c:pt>
                <c:pt idx="95">
                  <c:v>0.5765863613759542</c:v>
                </c:pt>
                <c:pt idx="96">
                  <c:v>0.54427716631067213</c:v>
                </c:pt>
                <c:pt idx="97">
                  <c:v>0.50964191676391779</c:v>
                </c:pt>
                <c:pt idx="98">
                  <c:v>0.47222352529817901</c:v>
                </c:pt>
                <c:pt idx="99">
                  <c:v>0.43135423944683493</c:v>
                </c:pt>
                <c:pt idx="100">
                  <c:v>0.38599726230017301</c:v>
                </c:pt>
                <c:pt idx="101">
                  <c:v>0.33439188123776853</c:v>
                </c:pt>
                <c:pt idx="102">
                  <c:v>0.27308342615313219</c:v>
                </c:pt>
                <c:pt idx="103">
                  <c:v>0.19311691596399674</c:v>
                </c:pt>
                <c:pt idx="1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AF-4083-9D8F-38349B69F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27120"/>
        <c:axId val="382427536"/>
      </c:scatterChart>
      <c:valAx>
        <c:axId val="382427120"/>
        <c:scaling>
          <c:orientation val="minMax"/>
          <c:max val="55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27536"/>
        <c:crosses val="autoZero"/>
        <c:crossBetween val="midCat"/>
        <c:majorUnit val="5"/>
      </c:valAx>
      <c:valAx>
        <c:axId val="3824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2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Photosynthesis (orange)</a:t>
            </a:r>
            <a:r>
              <a:rPr lang="en-US" baseline="0"/>
              <a:t> vs. NPP (blue) growth temperature curve</a:t>
            </a:r>
            <a:endParaRPr lang="en-US"/>
          </a:p>
        </c:rich>
      </c:tx>
      <c:layout>
        <c:manualLayout>
          <c:xMode val="edge"/>
          <c:yMode val="edge"/>
          <c:x val="0.30250358752230622"/>
          <c:y val="6.215296004666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72118330831992"/>
          <c:y val="0.19062499999999999"/>
          <c:w val="0.82170698148880639"/>
          <c:h val="0.593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photosyn!$J$1</c:f>
              <c:strCache>
                <c:ptCount val="1"/>
                <c:pt idx="0">
                  <c:v>dTemp</c:v>
                </c:pt>
              </c:strCache>
            </c:strRef>
          </c:tx>
          <c:marker>
            <c:symbol val="none"/>
          </c:marker>
          <c:xVal>
            <c:numRef>
              <c:f>photosyn!$H$2:$H$110</c:f>
              <c:numCache>
                <c:formatCode>General</c:formatCode>
                <c:ptCount val="10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30.5</c:v>
                </c:pt>
                <c:pt idx="66">
                  <c:v>31</c:v>
                </c:pt>
                <c:pt idx="67">
                  <c:v>31.5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33.5</c:v>
                </c:pt>
                <c:pt idx="72">
                  <c:v>34</c:v>
                </c:pt>
                <c:pt idx="73">
                  <c:v>34.5</c:v>
                </c:pt>
                <c:pt idx="74">
                  <c:v>35</c:v>
                </c:pt>
                <c:pt idx="75">
                  <c:v>35.5</c:v>
                </c:pt>
                <c:pt idx="76">
                  <c:v>36</c:v>
                </c:pt>
                <c:pt idx="77">
                  <c:v>36.5</c:v>
                </c:pt>
                <c:pt idx="78">
                  <c:v>37</c:v>
                </c:pt>
                <c:pt idx="79">
                  <c:v>37.5</c:v>
                </c:pt>
                <c:pt idx="80">
                  <c:v>38</c:v>
                </c:pt>
                <c:pt idx="81">
                  <c:v>38.5</c:v>
                </c:pt>
                <c:pt idx="82">
                  <c:v>39</c:v>
                </c:pt>
                <c:pt idx="83">
                  <c:v>39.5</c:v>
                </c:pt>
                <c:pt idx="84">
                  <c:v>40</c:v>
                </c:pt>
                <c:pt idx="85">
                  <c:v>40.5</c:v>
                </c:pt>
                <c:pt idx="86">
                  <c:v>41</c:v>
                </c:pt>
                <c:pt idx="87">
                  <c:v>41.5</c:v>
                </c:pt>
                <c:pt idx="88">
                  <c:v>42</c:v>
                </c:pt>
                <c:pt idx="89">
                  <c:v>42.5</c:v>
                </c:pt>
                <c:pt idx="90">
                  <c:v>43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45</c:v>
                </c:pt>
                <c:pt idx="95">
                  <c:v>45.5</c:v>
                </c:pt>
                <c:pt idx="96">
                  <c:v>46</c:v>
                </c:pt>
                <c:pt idx="97">
                  <c:v>46.5</c:v>
                </c:pt>
                <c:pt idx="98">
                  <c:v>47</c:v>
                </c:pt>
                <c:pt idx="99">
                  <c:v>47.5</c:v>
                </c:pt>
                <c:pt idx="100">
                  <c:v>48</c:v>
                </c:pt>
                <c:pt idx="101">
                  <c:v>48.5</c:v>
                </c:pt>
                <c:pt idx="102">
                  <c:v>49</c:v>
                </c:pt>
                <c:pt idx="103">
                  <c:v>49.5</c:v>
                </c:pt>
                <c:pt idx="104">
                  <c:v>50</c:v>
                </c:pt>
                <c:pt idx="105">
                  <c:v>50.5</c:v>
                </c:pt>
                <c:pt idx="106">
                  <c:v>51</c:v>
                </c:pt>
                <c:pt idx="107">
                  <c:v>51.5</c:v>
                </c:pt>
                <c:pt idx="108">
                  <c:v>52</c:v>
                </c:pt>
              </c:numCache>
            </c:numRef>
          </c:xVal>
          <c:yVal>
            <c:numRef>
              <c:f>photosyn!$J$2:$J$110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4.1232638888888888E-2</c:v>
                </c:pt>
                <c:pt idx="14">
                  <c:v>8.1597222222222224E-2</c:v>
                </c:pt>
                <c:pt idx="15">
                  <c:v>0.12109375</c:v>
                </c:pt>
                <c:pt idx="16">
                  <c:v>0.15972222222222221</c:v>
                </c:pt>
                <c:pt idx="17">
                  <c:v>0.1974826388888889</c:v>
                </c:pt>
                <c:pt idx="18">
                  <c:v>0.234375</c:v>
                </c:pt>
                <c:pt idx="19">
                  <c:v>0.27039930555555558</c:v>
                </c:pt>
                <c:pt idx="20">
                  <c:v>0.30555555555555558</c:v>
                </c:pt>
                <c:pt idx="21">
                  <c:v>0.33984375</c:v>
                </c:pt>
                <c:pt idx="22">
                  <c:v>0.3732638888888889</c:v>
                </c:pt>
                <c:pt idx="23">
                  <c:v>0.40581597222222221</c:v>
                </c:pt>
                <c:pt idx="24">
                  <c:v>0.4375</c:v>
                </c:pt>
                <c:pt idx="25">
                  <c:v>0.46831597222222221</c:v>
                </c:pt>
                <c:pt idx="26">
                  <c:v>0.4982638888888889</c:v>
                </c:pt>
                <c:pt idx="27">
                  <c:v>0.52734375</c:v>
                </c:pt>
                <c:pt idx="28">
                  <c:v>0.55555555555555558</c:v>
                </c:pt>
                <c:pt idx="29">
                  <c:v>0.58289930555555558</c:v>
                </c:pt>
                <c:pt idx="30">
                  <c:v>0.609375</c:v>
                </c:pt>
                <c:pt idx="31">
                  <c:v>0.63498263888888884</c:v>
                </c:pt>
                <c:pt idx="32">
                  <c:v>0.65972222222222221</c:v>
                </c:pt>
                <c:pt idx="33">
                  <c:v>0.68359375</c:v>
                </c:pt>
                <c:pt idx="34">
                  <c:v>0.70659722222222221</c:v>
                </c:pt>
                <c:pt idx="35">
                  <c:v>0.72873263888888884</c:v>
                </c:pt>
                <c:pt idx="36">
                  <c:v>0.75</c:v>
                </c:pt>
                <c:pt idx="37">
                  <c:v>0.77039930555555558</c:v>
                </c:pt>
                <c:pt idx="38">
                  <c:v>0.78993055555555558</c:v>
                </c:pt>
                <c:pt idx="39">
                  <c:v>0.80859375</c:v>
                </c:pt>
                <c:pt idx="40">
                  <c:v>0.82638888888888884</c:v>
                </c:pt>
                <c:pt idx="41">
                  <c:v>0.84331597222222221</c:v>
                </c:pt>
                <c:pt idx="42">
                  <c:v>0.859375</c:v>
                </c:pt>
                <c:pt idx="43">
                  <c:v>0.87456597222222221</c:v>
                </c:pt>
                <c:pt idx="44">
                  <c:v>0.88888888888888884</c:v>
                </c:pt>
                <c:pt idx="45">
                  <c:v>0.90234375</c:v>
                </c:pt>
                <c:pt idx="46">
                  <c:v>0.91493055555555558</c:v>
                </c:pt>
                <c:pt idx="47">
                  <c:v>0.92664930555555558</c:v>
                </c:pt>
                <c:pt idx="48">
                  <c:v>0.9375</c:v>
                </c:pt>
                <c:pt idx="49">
                  <c:v>0.94748263888888884</c:v>
                </c:pt>
                <c:pt idx="50">
                  <c:v>0.95659722222222221</c:v>
                </c:pt>
                <c:pt idx="51">
                  <c:v>0.96484375</c:v>
                </c:pt>
                <c:pt idx="52">
                  <c:v>0.97222222222222221</c:v>
                </c:pt>
                <c:pt idx="53">
                  <c:v>0.97873263888888884</c:v>
                </c:pt>
                <c:pt idx="54">
                  <c:v>0.984375</c:v>
                </c:pt>
                <c:pt idx="55">
                  <c:v>0.98914930555555558</c:v>
                </c:pt>
                <c:pt idx="56">
                  <c:v>0.99305555555555558</c:v>
                </c:pt>
                <c:pt idx="57">
                  <c:v>0.99609375</c:v>
                </c:pt>
                <c:pt idx="58">
                  <c:v>0.99826388888888884</c:v>
                </c:pt>
                <c:pt idx="59">
                  <c:v>0.99956597222222221</c:v>
                </c:pt>
                <c:pt idx="60">
                  <c:v>1</c:v>
                </c:pt>
                <c:pt idx="61">
                  <c:v>0.99956597222222221</c:v>
                </c:pt>
                <c:pt idx="62">
                  <c:v>0.99826388888888884</c:v>
                </c:pt>
                <c:pt idx="63">
                  <c:v>0.99609375</c:v>
                </c:pt>
                <c:pt idx="64">
                  <c:v>0.99305555555555558</c:v>
                </c:pt>
                <c:pt idx="65">
                  <c:v>0.98914930555555558</c:v>
                </c:pt>
                <c:pt idx="66">
                  <c:v>0.984375</c:v>
                </c:pt>
                <c:pt idx="67">
                  <c:v>0.97873263888888884</c:v>
                </c:pt>
                <c:pt idx="68">
                  <c:v>0.97222222222222221</c:v>
                </c:pt>
                <c:pt idx="69">
                  <c:v>0.96484375</c:v>
                </c:pt>
                <c:pt idx="70">
                  <c:v>0.95659722222222221</c:v>
                </c:pt>
                <c:pt idx="71">
                  <c:v>0.94748263888888884</c:v>
                </c:pt>
                <c:pt idx="72">
                  <c:v>0.9375</c:v>
                </c:pt>
                <c:pt idx="73">
                  <c:v>0.92664930555555558</c:v>
                </c:pt>
                <c:pt idx="74">
                  <c:v>0.91493055555555558</c:v>
                </c:pt>
                <c:pt idx="75">
                  <c:v>0.90234375</c:v>
                </c:pt>
                <c:pt idx="76">
                  <c:v>0.88888888888888884</c:v>
                </c:pt>
                <c:pt idx="77">
                  <c:v>0.87456597222222221</c:v>
                </c:pt>
                <c:pt idx="78">
                  <c:v>0.859375</c:v>
                </c:pt>
                <c:pt idx="79">
                  <c:v>0.84331597222222221</c:v>
                </c:pt>
                <c:pt idx="80">
                  <c:v>0.82638888888888884</c:v>
                </c:pt>
                <c:pt idx="81">
                  <c:v>0.80859375</c:v>
                </c:pt>
                <c:pt idx="82">
                  <c:v>0.78993055555555558</c:v>
                </c:pt>
                <c:pt idx="83">
                  <c:v>0.77039930555555558</c:v>
                </c:pt>
                <c:pt idx="84">
                  <c:v>0.75</c:v>
                </c:pt>
                <c:pt idx="85">
                  <c:v>0.72873263888888884</c:v>
                </c:pt>
                <c:pt idx="86">
                  <c:v>0.70659722222222221</c:v>
                </c:pt>
                <c:pt idx="87">
                  <c:v>0.68359375</c:v>
                </c:pt>
                <c:pt idx="88">
                  <c:v>0.65972222222222221</c:v>
                </c:pt>
                <c:pt idx="89">
                  <c:v>0.63498263888888884</c:v>
                </c:pt>
                <c:pt idx="90">
                  <c:v>0.609375</c:v>
                </c:pt>
                <c:pt idx="91">
                  <c:v>0.58289930555555558</c:v>
                </c:pt>
                <c:pt idx="92">
                  <c:v>0.55555555555555558</c:v>
                </c:pt>
                <c:pt idx="93">
                  <c:v>0.52734375</c:v>
                </c:pt>
                <c:pt idx="94">
                  <c:v>0.4982638888888889</c:v>
                </c:pt>
                <c:pt idx="95">
                  <c:v>0.46831597222222221</c:v>
                </c:pt>
                <c:pt idx="96">
                  <c:v>0.4375</c:v>
                </c:pt>
                <c:pt idx="97">
                  <c:v>0.40581597222222221</c:v>
                </c:pt>
                <c:pt idx="98">
                  <c:v>0.3732638888888889</c:v>
                </c:pt>
                <c:pt idx="99">
                  <c:v>0.33984375</c:v>
                </c:pt>
                <c:pt idx="100">
                  <c:v>0.30555555555555558</c:v>
                </c:pt>
                <c:pt idx="101">
                  <c:v>0.27039930555555558</c:v>
                </c:pt>
                <c:pt idx="102">
                  <c:v>0.234375</c:v>
                </c:pt>
                <c:pt idx="103">
                  <c:v>0.1974826388888889</c:v>
                </c:pt>
                <c:pt idx="104">
                  <c:v>0.15972222222222221</c:v>
                </c:pt>
                <c:pt idx="105">
                  <c:v>0.12109375</c:v>
                </c:pt>
                <c:pt idx="106">
                  <c:v>8.1597222222222224E-2</c:v>
                </c:pt>
                <c:pt idx="107">
                  <c:v>4.1232638888888888E-2</c:v>
                </c:pt>
                <c:pt idx="1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C0-43D2-B44F-6AFCC250AABF}"/>
            </c:ext>
          </c:extLst>
        </c:ser>
        <c:ser>
          <c:idx val="0"/>
          <c:order val="1"/>
          <c:tx>
            <c:strRef>
              <c:f>GPDF!$K$2</c:f>
              <c:strCache>
                <c:ptCount val="1"/>
                <c:pt idx="0">
                  <c:v>gpdf_new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GPDF!$I$3:$I$107</c:f>
              <c:numCache>
                <c:formatCode>General</c:formatCode>
                <c:ptCount val="10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30.5</c:v>
                </c:pt>
                <c:pt idx="66">
                  <c:v>31</c:v>
                </c:pt>
                <c:pt idx="67">
                  <c:v>31.5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33.5</c:v>
                </c:pt>
                <c:pt idx="72">
                  <c:v>34</c:v>
                </c:pt>
                <c:pt idx="73">
                  <c:v>34.5</c:v>
                </c:pt>
                <c:pt idx="74">
                  <c:v>35</c:v>
                </c:pt>
                <c:pt idx="75">
                  <c:v>35.5</c:v>
                </c:pt>
                <c:pt idx="76">
                  <c:v>36</c:v>
                </c:pt>
                <c:pt idx="77">
                  <c:v>36.5</c:v>
                </c:pt>
                <c:pt idx="78">
                  <c:v>37</c:v>
                </c:pt>
                <c:pt idx="79">
                  <c:v>37.5</c:v>
                </c:pt>
                <c:pt idx="80">
                  <c:v>38</c:v>
                </c:pt>
                <c:pt idx="81">
                  <c:v>38.5</c:v>
                </c:pt>
                <c:pt idx="82">
                  <c:v>39</c:v>
                </c:pt>
                <c:pt idx="83">
                  <c:v>39.5</c:v>
                </c:pt>
                <c:pt idx="84">
                  <c:v>40</c:v>
                </c:pt>
                <c:pt idx="85">
                  <c:v>40.5</c:v>
                </c:pt>
                <c:pt idx="86">
                  <c:v>41</c:v>
                </c:pt>
                <c:pt idx="87">
                  <c:v>41.5</c:v>
                </c:pt>
                <c:pt idx="88">
                  <c:v>42</c:v>
                </c:pt>
                <c:pt idx="89">
                  <c:v>42.5</c:v>
                </c:pt>
                <c:pt idx="90">
                  <c:v>43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45</c:v>
                </c:pt>
                <c:pt idx="95">
                  <c:v>45.5</c:v>
                </c:pt>
                <c:pt idx="96">
                  <c:v>46</c:v>
                </c:pt>
                <c:pt idx="97">
                  <c:v>46.5</c:v>
                </c:pt>
                <c:pt idx="98">
                  <c:v>47</c:v>
                </c:pt>
                <c:pt idx="99">
                  <c:v>47.5</c:v>
                </c:pt>
                <c:pt idx="100">
                  <c:v>48</c:v>
                </c:pt>
                <c:pt idx="101">
                  <c:v>48.5</c:v>
                </c:pt>
                <c:pt idx="102">
                  <c:v>49</c:v>
                </c:pt>
                <c:pt idx="103">
                  <c:v>49.5</c:v>
                </c:pt>
                <c:pt idx="104">
                  <c:v>50</c:v>
                </c:pt>
              </c:numCache>
            </c:numRef>
          </c:xVal>
          <c:yVal>
            <c:numRef>
              <c:f>GPDF!$K$3:$K$107</c:f>
              <c:numCache>
                <c:formatCode>General</c:formatCode>
                <c:ptCount val="105"/>
                <c:pt idx="0">
                  <c:v>4.6622754338874924E-2</c:v>
                </c:pt>
                <c:pt idx="1">
                  <c:v>5.2937980410399856E-2</c:v>
                </c:pt>
                <c:pt idx="2">
                  <c:v>5.9883159258234835E-2</c:v>
                </c:pt>
                <c:pt idx="3">
                  <c:v>6.7490242863076741E-2</c:v>
                </c:pt>
                <c:pt idx="4">
                  <c:v>7.57891390850923E-2</c:v>
                </c:pt>
                <c:pt idx="5">
                  <c:v>8.4807270380464816E-2</c:v>
                </c:pt>
                <c:pt idx="6">
                  <c:v>9.4569140984087641E-2</c:v>
                </c:pt>
                <c:pt idx="7">
                  <c:v>0.10509592000462203</c:v>
                </c:pt>
                <c:pt idx="8">
                  <c:v>0.11640504778275637</c:v>
                </c:pt>
                <c:pt idx="9">
                  <c:v>0.12850987259681615</c:v>
                </c:pt>
                <c:pt idx="10">
                  <c:v>0.14141932436796864</c:v>
                </c:pt>
                <c:pt idx="11">
                  <c:v>0.15513763143121428</c:v>
                </c:pt>
                <c:pt idx="12">
                  <c:v>0.16966408571361419</c:v>
                </c:pt>
                <c:pt idx="13">
                  <c:v>0.18499286081714991</c:v>
                </c:pt>
                <c:pt idx="14">
                  <c:v>0.20111288656270634</c:v>
                </c:pt>
                <c:pt idx="15">
                  <c:v>0.21800778253871006</c:v>
                </c:pt>
                <c:pt idx="16">
                  <c:v>0.23565585213917828</c:v>
                </c:pt>
                <c:pt idx="17">
                  <c:v>0.25403013749813508</c:v>
                </c:pt>
                <c:pt idx="18">
                  <c:v>0.27309853465702799</c:v>
                </c:pt>
                <c:pt idx="19">
                  <c:v>0.29282396726433813</c:v>
                </c:pt>
                <c:pt idx="20">
                  <c:v>0.31316461612554652</c:v>
                </c:pt>
                <c:pt idx="21">
                  <c:v>0.33407420101814372</c:v>
                </c:pt>
                <c:pt idx="22">
                  <c:v>0.35550231037852204</c:v>
                </c:pt>
                <c:pt idx="23">
                  <c:v>0.37739477377017688</c:v>
                </c:pt>
                <c:pt idx="24">
                  <c:v>0.39969407146687508</c:v>
                </c:pt>
                <c:pt idx="25">
                  <c:v>0.42233977503774156</c:v>
                </c:pt>
                <c:pt idx="26">
                  <c:v>0.4452690125074743</c:v>
                </c:pt>
                <c:pt idx="27">
                  <c:v>0.4684169514842807</c:v>
                </c:pt>
                <c:pt idx="28">
                  <c:v>0.49171729359763816</c:v>
                </c:pt>
                <c:pt idx="29">
                  <c:v>0.51510277366151058</c:v>
                </c:pt>
                <c:pt idx="30">
                  <c:v>0.53850565716756349</c:v>
                </c:pt>
                <c:pt idx="31">
                  <c:v>0.56185823000631319</c:v>
                </c:pt>
                <c:pt idx="32">
                  <c:v>0.58509327469948791</c:v>
                </c:pt>
                <c:pt idx="33">
                  <c:v>0.60814452789032947</c:v>
                </c:pt>
                <c:pt idx="34">
                  <c:v>0.63094711436550877</c:v>
                </c:pt>
                <c:pt idx="35">
                  <c:v>0.65343795345788458</c:v>
                </c:pt>
                <c:pt idx="36">
                  <c:v>0.67555613428857175</c:v>
                </c:pt>
                <c:pt idx="37">
                  <c:v>0.69724325693536726</c:v>
                </c:pt>
                <c:pt idx="38">
                  <c:v>0.71844373724883526</c:v>
                </c:pt>
                <c:pt idx="39">
                  <c:v>0.73910507366465739</c:v>
                </c:pt>
                <c:pt idx="40">
                  <c:v>0.75917807496993173</c:v>
                </c:pt>
                <c:pt idx="41">
                  <c:v>0.77861704856188441</c:v>
                </c:pt>
                <c:pt idx="42">
                  <c:v>0.79737994928160927</c:v>
                </c:pt>
                <c:pt idx="43">
                  <c:v>0.8154284894059699</c:v>
                </c:pt>
                <c:pt idx="44">
                  <c:v>0.83272821083236426</c:v>
                </c:pt>
                <c:pt idx="45">
                  <c:v>0.84924852088982716</c:v>
                </c:pt>
                <c:pt idx="46">
                  <c:v>0.86496269355346733</c:v>
                </c:pt>
                <c:pt idx="47">
                  <c:v>0.87984783812645495</c:v>
                </c:pt>
                <c:pt idx="48">
                  <c:v>0.893884837684782</c:v>
                </c:pt>
                <c:pt idx="49">
                  <c:v>0.90705825975598997</c:v>
                </c:pt>
                <c:pt idx="50">
                  <c:v>0.91935624182609721</c:v>
                </c:pt>
                <c:pt idx="51">
                  <c:v>0.93077035434186328</c:v>
                </c:pt>
                <c:pt idx="52">
                  <c:v>0.94129544390178355</c:v>
                </c:pt>
                <c:pt idx="53">
                  <c:v>0.95092945931262896</c:v>
                </c:pt>
                <c:pt idx="54">
                  <c:v>0.95967326313315071</c:v>
                </c:pt>
                <c:pt idx="55">
                  <c:v>0.96753043123704552</c:v>
                </c:pt>
                <c:pt idx="56">
                  <c:v>0.9745070428078032</c:v>
                </c:pt>
                <c:pt idx="57">
                  <c:v>0.98061146303287461</c:v>
                </c:pt>
                <c:pt idx="58">
                  <c:v>0.98585412059780586</c:v>
                </c:pt>
                <c:pt idx="59">
                  <c:v>0.99024728189636246</c:v>
                </c:pt>
                <c:pt idx="60">
                  <c:v>0.99380482367363843</c:v>
                </c:pt>
                <c:pt idx="61">
                  <c:v>0.99654200560871287</c:v>
                </c:pt>
                <c:pt idx="62">
                  <c:v>0.9984752441240482</c:v>
                </c:pt>
                <c:pt idx="63">
                  <c:v>0.99962188848242073</c:v>
                </c:pt>
                <c:pt idx="64">
                  <c:v>1</c:v>
                </c:pt>
                <c:pt idx="65">
                  <c:v>0.99962813496678515</c:v>
                </c:pt>
                <c:pt idx="66">
                  <c:v>0.99852513162268031</c:v>
                </c:pt>
                <c:pt idx="67">
                  <c:v>0.99670990128784864</c:v>
                </c:pt>
                <c:pt idx="68">
                  <c:v>0.99420122348734918</c:v>
                </c:pt>
                <c:pt idx="69">
                  <c:v>0.99101754463885916</c:v>
                </c:pt>
                <c:pt idx="70">
                  <c:v>0.98717677958340944</c:v>
                </c:pt>
                <c:pt idx="71">
                  <c:v>0.98269611492548203</c:v>
                </c:pt>
                <c:pt idx="72">
                  <c:v>0.97759181280100627</c:v>
                </c:pt>
                <c:pt idx="73">
                  <c:v>0.97187901329712101</c:v>
                </c:pt>
                <c:pt idx="74">
                  <c:v>0.9655715332891639</c:v>
                </c:pt>
                <c:pt idx="75">
                  <c:v>0.95868165891575685</c:v>
                </c:pt>
                <c:pt idx="76">
                  <c:v>0.95121992825200874</c:v>
                </c:pt>
                <c:pt idx="77">
                  <c:v>0.94319489992314776</c:v>
                </c:pt>
                <c:pt idx="78">
                  <c:v>0.93461290237110417</c:v>
                </c:pt>
                <c:pt idx="79">
                  <c:v>0.92547775716862757</c:v>
                </c:pt>
                <c:pt idx="80">
                  <c:v>0.91579046806375997</c:v>
                </c:pt>
                <c:pt idx="81">
                  <c:v>0.90554886518291111</c:v>
                </c:pt>
                <c:pt idx="82">
                  <c:v>0.8947471908109077</c:v>
                </c:pt>
                <c:pt idx="83">
                  <c:v>0.8833756090935353</c:v>
                </c:pt>
                <c:pt idx="84">
                  <c:v>0.8714196164201824</c:v>
                </c:pt>
                <c:pt idx="85">
                  <c:v>0.85885932146567334</c:v>
                </c:pt>
                <c:pt idx="86">
                  <c:v>0.84566855287383746</c:v>
                </c:pt>
                <c:pt idx="87">
                  <c:v>0.83181373675735482</c:v>
                </c:pt>
                <c:pt idx="88">
                  <c:v>0.81725246304448651</c:v>
                </c:pt>
                <c:pt idx="89">
                  <c:v>0.80193162512884519</c:v>
                </c:pt>
                <c:pt idx="90">
                  <c:v>0.78578496445662072</c:v>
                </c:pt>
                <c:pt idx="91">
                  <c:v>0.76872976893317713</c:v>
                </c:pt>
                <c:pt idx="92">
                  <c:v>0.75066234065685755</c:v>
                </c:pt>
                <c:pt idx="93">
                  <c:v>0.73145162646609518</c:v>
                </c:pt>
                <c:pt idx="94">
                  <c:v>0.71093002120206228</c:v>
                </c:pt>
                <c:pt idx="95">
                  <c:v>0.68887966159745306</c:v>
                </c:pt>
                <c:pt idx="96">
                  <c:v>0.66501121505094363</c:v>
                </c:pt>
                <c:pt idx="97">
                  <c:v>0.63892951662193642</c:v>
                </c:pt>
                <c:pt idx="98">
                  <c:v>0.61007464270185741</c:v>
                </c:pt>
                <c:pt idx="99">
                  <c:v>0.57761323779221008</c:v>
                </c:pt>
                <c:pt idx="100">
                  <c:v>0.54021772410442548</c:v>
                </c:pt>
                <c:pt idx="101">
                  <c:v>0.49555222970686735</c:v>
                </c:pt>
                <c:pt idx="102">
                  <c:v>0.4387962262330502</c:v>
                </c:pt>
                <c:pt idx="103">
                  <c:v>0.3564134428968348</c:v>
                </c:pt>
                <c:pt idx="1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C0-43D2-B44F-6AFCC250A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29375"/>
        <c:axId val="1"/>
      </c:scatterChart>
      <c:valAx>
        <c:axId val="2121529375"/>
        <c:scaling>
          <c:orientation val="minMax"/>
          <c:max val="5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(deg C)</a:t>
                </a:r>
              </a:p>
            </c:rich>
          </c:tx>
          <c:layout>
            <c:manualLayout>
              <c:xMode val="edge"/>
              <c:yMode val="edge"/>
              <c:x val="0.41860546501454754"/>
              <c:y val="0.88124999999999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gpdf</a:t>
                </a:r>
              </a:p>
            </c:rich>
          </c:tx>
          <c:layout>
            <c:manualLayout>
              <c:xMode val="edge"/>
              <c:yMode val="edge"/>
              <c:x val="3.1007751937984496E-2"/>
              <c:y val="0.43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529375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11</xdr:row>
      <xdr:rowOff>114300</xdr:rowOff>
    </xdr:from>
    <xdr:to>
      <xdr:col>11</xdr:col>
      <xdr:colOff>106680</xdr:colOff>
      <xdr:row>30</xdr:row>
      <xdr:rowOff>83820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A3701373-F4A8-4D00-9B5E-18A1CC33E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502920</xdr:colOff>
      <xdr:row>7</xdr:row>
      <xdr:rowOff>64770</xdr:rowOff>
    </xdr:from>
    <xdr:to>
      <xdr:col>26</xdr:col>
      <xdr:colOff>198120</xdr:colOff>
      <xdr:row>23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CCC8B6-2047-4B30-8909-23569DA87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7</xdr:row>
      <xdr:rowOff>144780</xdr:rowOff>
    </xdr:from>
    <xdr:to>
      <xdr:col>18</xdr:col>
      <xdr:colOff>3810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72231-3E2F-CD2A-0FC5-F2D611359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</xdr:row>
      <xdr:rowOff>76200</xdr:rowOff>
    </xdr:from>
    <xdr:to>
      <xdr:col>19</xdr:col>
      <xdr:colOff>579120</xdr:colOff>
      <xdr:row>17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9635D-0F20-2FE7-732B-662367658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opLeftCell="A3" workbookViewId="0">
      <selection activeCell="A107" sqref="A107:XFD107"/>
    </sheetView>
  </sheetViews>
  <sheetFormatPr defaultRowHeight="13.2" x14ac:dyDescent="0.25"/>
  <cols>
    <col min="8" max="8" width="9.109375" style="3" customWidth="1"/>
    <col min="9" max="9" width="11.109375" customWidth="1"/>
    <col min="11" max="11" width="12.44140625" bestFit="1" customWidth="1"/>
    <col min="12" max="12" width="12.44140625" customWidth="1"/>
    <col min="13" max="13" width="12.44140625" bestFit="1" customWidth="1"/>
    <col min="14" max="14" width="21" customWidth="1"/>
    <col min="15" max="15" width="17.109375" customWidth="1"/>
  </cols>
  <sheetData>
    <row r="1" spans="1:15" x14ac:dyDescent="0.25">
      <c r="C1" t="s">
        <v>21</v>
      </c>
      <c r="D1" s="4" t="s">
        <v>22</v>
      </c>
      <c r="E1" t="s">
        <v>16</v>
      </c>
      <c r="F1" t="s">
        <v>17</v>
      </c>
      <c r="G1" t="s">
        <v>18</v>
      </c>
    </row>
    <row r="2" spans="1:15" x14ac:dyDescent="0.25">
      <c r="A2" t="s">
        <v>0</v>
      </c>
      <c r="B2" t="s">
        <v>4</v>
      </c>
      <c r="C2" s="1">
        <v>30</v>
      </c>
      <c r="D2" s="1">
        <v>30</v>
      </c>
      <c r="E2" s="1">
        <v>22</v>
      </c>
      <c r="F2" s="1">
        <v>18</v>
      </c>
      <c r="G2" s="1">
        <v>27</v>
      </c>
      <c r="H2" s="2"/>
      <c r="I2" t="s">
        <v>8</v>
      </c>
      <c r="J2" t="s">
        <v>9</v>
      </c>
      <c r="K2" t="s">
        <v>32</v>
      </c>
      <c r="L2" t="s">
        <v>31</v>
      </c>
      <c r="M2" t="s">
        <v>15</v>
      </c>
      <c r="N2" t="s">
        <v>19</v>
      </c>
      <c r="O2" t="s">
        <v>20</v>
      </c>
    </row>
    <row r="3" spans="1:15" x14ac:dyDescent="0.25">
      <c r="A3" t="s">
        <v>1</v>
      </c>
      <c r="B3" t="s">
        <v>5</v>
      </c>
      <c r="C3" s="1">
        <v>50</v>
      </c>
      <c r="D3" s="1">
        <v>50</v>
      </c>
      <c r="E3" s="1">
        <v>40</v>
      </c>
      <c r="F3" s="1">
        <v>38</v>
      </c>
      <c r="G3" s="1">
        <v>45</v>
      </c>
      <c r="H3" s="2"/>
      <c r="I3">
        <v>-2</v>
      </c>
      <c r="J3">
        <f>($C$3-I3)/($C$3-$C$2)</f>
        <v>2.6</v>
      </c>
      <c r="K3">
        <f t="shared" ref="K3:K34" si="0">EXP($C$4/$C$5*(1-POWER(J3,$C$5)))*POWER(J3,$C$4)</f>
        <v>4.6622754338874924E-2</v>
      </c>
      <c r="L3">
        <v>0.22262227614326455</v>
      </c>
      <c r="M3">
        <v>4.7172852652945192E-2</v>
      </c>
      <c r="N3">
        <v>0.19394393572881019</v>
      </c>
      <c r="O3">
        <v>9.6481407987783156E-3</v>
      </c>
    </row>
    <row r="4" spans="1:15" x14ac:dyDescent="0.25">
      <c r="A4" t="s">
        <v>2</v>
      </c>
      <c r="B4" t="s">
        <v>6</v>
      </c>
      <c r="C4" s="1">
        <v>0.3</v>
      </c>
      <c r="D4" s="1">
        <v>0.5</v>
      </c>
      <c r="E4" s="1">
        <v>1</v>
      </c>
      <c r="F4" s="1">
        <v>1</v>
      </c>
      <c r="G4" s="1">
        <v>1</v>
      </c>
      <c r="H4" s="2"/>
      <c r="I4">
        <f>I3+0.5</f>
        <v>-1.5</v>
      </c>
      <c r="J4">
        <f t="shared" ref="J4:J67" si="1">($C$3-I4)/($C$3-$C$2)</f>
        <v>2.5750000000000002</v>
      </c>
      <c r="K4">
        <f t="shared" si="0"/>
        <v>5.2937980410399856E-2</v>
      </c>
      <c r="L4">
        <v>0.23338114074613586</v>
      </c>
      <c r="M4">
        <v>5.4124323169348253E-2</v>
      </c>
      <c r="N4">
        <v>0.21139862144376143</v>
      </c>
      <c r="O4">
        <v>1.1512673683707085E-2</v>
      </c>
    </row>
    <row r="5" spans="1:15" x14ac:dyDescent="0.25">
      <c r="A5" t="s">
        <v>3</v>
      </c>
      <c r="B5" t="s">
        <v>7</v>
      </c>
      <c r="C5" s="1">
        <v>4</v>
      </c>
      <c r="D5" s="1">
        <v>2.5</v>
      </c>
      <c r="E5" s="1">
        <v>3</v>
      </c>
      <c r="F5" s="1">
        <v>3</v>
      </c>
      <c r="G5" s="1">
        <v>3</v>
      </c>
      <c r="H5" s="2"/>
      <c r="I5">
        <f t="shared" ref="I5:I68" si="2">I4+0.5</f>
        <v>-1</v>
      </c>
      <c r="J5">
        <f t="shared" si="1"/>
        <v>2.5499999999999998</v>
      </c>
      <c r="K5">
        <f t="shared" si="0"/>
        <v>5.9883159258234835E-2</v>
      </c>
      <c r="L5">
        <v>0.24446447397668489</v>
      </c>
      <c r="M5">
        <v>6.187063454070163E-2</v>
      </c>
      <c r="N5">
        <v>0.22981921655912105</v>
      </c>
      <c r="O5">
        <v>1.3681293886233341E-2</v>
      </c>
    </row>
    <row r="6" spans="1:15" x14ac:dyDescent="0.25">
      <c r="I6">
        <f t="shared" si="2"/>
        <v>-0.5</v>
      </c>
      <c r="J6">
        <f t="shared" si="1"/>
        <v>2.5249999999999999</v>
      </c>
      <c r="K6">
        <f t="shared" si="0"/>
        <v>6.7490242863076741E-2</v>
      </c>
      <c r="L6">
        <v>0.25587025203856817</v>
      </c>
      <c r="M6">
        <v>7.0466951617796592E-2</v>
      </c>
      <c r="N6">
        <v>0.24919570170470279</v>
      </c>
      <c r="O6">
        <v>1.6192506590688629E-2</v>
      </c>
    </row>
    <row r="7" spans="1:15" x14ac:dyDescent="0.25">
      <c r="A7" t="s">
        <v>12</v>
      </c>
      <c r="I7">
        <f t="shared" si="2"/>
        <v>0</v>
      </c>
      <c r="J7">
        <f t="shared" si="1"/>
        <v>2.5</v>
      </c>
      <c r="K7">
        <f t="shared" si="0"/>
        <v>7.57891390850923E-2</v>
      </c>
      <c r="L7">
        <v>0.26759565931163543</v>
      </c>
      <c r="M7">
        <v>7.9967263278981904E-2</v>
      </c>
      <c r="N7">
        <v>0.2695109890341133</v>
      </c>
      <c r="O7">
        <v>1.9087735547149903E-2</v>
      </c>
    </row>
    <row r="8" spans="1:15" x14ac:dyDescent="0.25">
      <c r="A8" t="s">
        <v>4</v>
      </c>
      <c r="B8" t="s">
        <v>10</v>
      </c>
      <c r="I8">
        <f t="shared" si="2"/>
        <v>0.5</v>
      </c>
      <c r="J8">
        <f t="shared" si="1"/>
        <v>2.4750000000000001</v>
      </c>
      <c r="K8">
        <f t="shared" si="0"/>
        <v>8.4807270380464816E-2</v>
      </c>
      <c r="L8">
        <v>0.27963706524309456</v>
      </c>
      <c r="M8">
        <v>9.0423594803265187E-2</v>
      </c>
      <c r="N8">
        <v>0.29074065409004624</v>
      </c>
      <c r="O8">
        <v>2.2411225091842846E-2</v>
      </c>
    </row>
    <row r="9" spans="1:15" x14ac:dyDescent="0.25">
      <c r="A9" t="s">
        <v>5</v>
      </c>
      <c r="B9" t="s">
        <v>11</v>
      </c>
      <c r="I9">
        <f t="shared" si="2"/>
        <v>1</v>
      </c>
      <c r="J9">
        <f t="shared" si="1"/>
        <v>2.4500000000000002</v>
      </c>
      <c r="K9">
        <f t="shared" si="0"/>
        <v>9.4569140984087641E-2</v>
      </c>
      <c r="L9">
        <v>0.29199000328838964</v>
      </c>
      <c r="M9">
        <v>0.10188517071158032</v>
      </c>
      <c r="N9">
        <v>0.31285273503884103</v>
      </c>
      <c r="O9">
        <v>2.6209881175393808E-2</v>
      </c>
    </row>
    <row r="10" spans="1:15" x14ac:dyDescent="0.25">
      <c r="A10" t="s">
        <v>6</v>
      </c>
      <c r="B10" t="s">
        <v>13</v>
      </c>
      <c r="I10">
        <f t="shared" si="2"/>
        <v>1.5</v>
      </c>
      <c r="J10">
        <f t="shared" si="1"/>
        <v>2.4249999999999998</v>
      </c>
      <c r="K10">
        <f t="shared" si="0"/>
        <v>0.10509592000462203</v>
      </c>
      <c r="L10">
        <v>0.30464915205562487</v>
      </c>
      <c r="M10">
        <v>0.11439753886610347</v>
      </c>
      <c r="N10">
        <v>0.33580760473821381</v>
      </c>
      <c r="O10">
        <v>3.0533046309912104E-2</v>
      </c>
    </row>
    <row r="11" spans="1:15" x14ac:dyDescent="0.25">
      <c r="A11" t="s">
        <v>7</v>
      </c>
      <c r="B11" t="s">
        <v>14</v>
      </c>
      <c r="I11">
        <f t="shared" si="2"/>
        <v>2</v>
      </c>
      <c r="J11">
        <f t="shared" si="1"/>
        <v>2.4</v>
      </c>
      <c r="K11">
        <f t="shared" si="0"/>
        <v>0.11640504778275637</v>
      </c>
      <c r="L11">
        <v>0.31760831880048812</v>
      </c>
      <c r="M11">
        <v>0.12800166832696108</v>
      </c>
      <c r="N11">
        <v>0.35955792013565063</v>
      </c>
      <c r="O11">
        <v>3.5432204246334698E-2</v>
      </c>
    </row>
    <row r="12" spans="1:15" x14ac:dyDescent="0.25">
      <c r="I12">
        <f t="shared" si="2"/>
        <v>2.5</v>
      </c>
      <c r="J12">
        <f t="shared" si="1"/>
        <v>2.375</v>
      </c>
      <c r="K12">
        <f t="shared" si="0"/>
        <v>0.12850987259681615</v>
      </c>
      <c r="L12">
        <v>0.33086042541070654</v>
      </c>
      <c r="M12">
        <v>0.14273303499025383</v>
      </c>
      <c r="N12">
        <v>0.38404865242141378</v>
      </c>
      <c r="O12">
        <v>4.0960611310845552E-2</v>
      </c>
    </row>
    <row r="13" spans="1:15" x14ac:dyDescent="0.25">
      <c r="I13">
        <f t="shared" si="2"/>
        <v>3</v>
      </c>
      <c r="J13">
        <f t="shared" si="1"/>
        <v>2.35</v>
      </c>
      <c r="K13">
        <f t="shared" si="0"/>
        <v>0.14141932436796864</v>
      </c>
      <c r="L13">
        <v>0.34439749701008393</v>
      </c>
      <c r="M13">
        <v>0.15862071031653438</v>
      </c>
      <c r="N13">
        <v>0.40921720019964825</v>
      </c>
      <c r="O13">
        <v>4.7172852652945192E-2</v>
      </c>
    </row>
    <row r="14" spans="1:15" x14ac:dyDescent="0.25">
      <c r="I14">
        <f t="shared" si="2"/>
        <v>3.5</v>
      </c>
      <c r="J14">
        <f t="shared" si="1"/>
        <v>2.3250000000000002</v>
      </c>
      <c r="K14">
        <f t="shared" si="0"/>
        <v>0.15513763143121428</v>
      </c>
      <c r="L14">
        <v>0.35821065330221646</v>
      </c>
      <c r="M14">
        <v>0.17568646945467215</v>
      </c>
      <c r="N14">
        <v>0.43499358671617405</v>
      </c>
      <c r="O14">
        <v>5.4124323169348253E-2</v>
      </c>
    </row>
    <row r="15" spans="1:15" x14ac:dyDescent="0.25">
      <c r="I15">
        <f t="shared" si="2"/>
        <v>4</v>
      </c>
      <c r="J15">
        <f t="shared" si="1"/>
        <v>2.2999999999999998</v>
      </c>
      <c r="K15">
        <f t="shared" si="0"/>
        <v>0.16966408571361419</v>
      </c>
      <c r="L15">
        <v>0.37229010276305152</v>
      </c>
      <c r="M15">
        <v>0.19394393572881019</v>
      </c>
      <c r="N15">
        <v>0.46130074091629808</v>
      </c>
      <c r="O15">
        <v>6.187063454070163E-2</v>
      </c>
    </row>
    <row r="16" spans="1:15" x14ac:dyDescent="0.25">
      <c r="I16">
        <f t="shared" si="2"/>
        <v>4.5</v>
      </c>
      <c r="J16">
        <f t="shared" si="1"/>
        <v>2.2749999999999999</v>
      </c>
      <c r="K16">
        <f t="shared" si="0"/>
        <v>0.18499286081714991</v>
      </c>
      <c r="L16">
        <v>0.38662513977962271</v>
      </c>
      <c r="M16">
        <v>0.21339777875039964</v>
      </c>
      <c r="N16">
        <v>0.48805486082562588</v>
      </c>
      <c r="O16">
        <v>7.0466951617796592E-2</v>
      </c>
    </row>
    <row r="17" spans="9:15" x14ac:dyDescent="0.25">
      <c r="I17">
        <f t="shared" si="2"/>
        <v>5</v>
      </c>
      <c r="J17">
        <f t="shared" si="1"/>
        <v>2.25</v>
      </c>
      <c r="K17">
        <f t="shared" si="0"/>
        <v>0.20111288656270634</v>
      </c>
      <c r="L17">
        <v>0.40120414481962119</v>
      </c>
      <c r="M17">
        <v>0.2340429833173969</v>
      </c>
      <c r="N17">
        <v>0.51516585647699875</v>
      </c>
      <c r="O17">
        <v>7.9967263278981904E-2</v>
      </c>
    </row>
    <row r="18" spans="9:15" x14ac:dyDescent="0.25">
      <c r="I18">
        <f t="shared" si="2"/>
        <v>5.5</v>
      </c>
      <c r="J18">
        <f t="shared" si="1"/>
        <v>2.2250000000000001</v>
      </c>
      <c r="K18">
        <f t="shared" si="0"/>
        <v>0.21800778253871006</v>
      </c>
      <c r="L18">
        <v>0.4160145877029845</v>
      </c>
      <c r="M18">
        <v>0.25586420575380442</v>
      </c>
      <c r="N18">
        <v>0.54253786837273044</v>
      </c>
      <c r="O18">
        <v>9.0423594803265187E-2</v>
      </c>
    </row>
    <row r="19" spans="9:15" x14ac:dyDescent="0.25">
      <c r="I19">
        <f t="shared" si="2"/>
        <v>6</v>
      </c>
      <c r="J19">
        <f t="shared" si="1"/>
        <v>2.2000000000000002</v>
      </c>
      <c r="K19">
        <f t="shared" si="0"/>
        <v>0.23565585213917828</v>
      </c>
      <c r="L19">
        <v>0.43104303403250976</v>
      </c>
      <c r="M19">
        <v>0.27883523342184474</v>
      </c>
      <c r="N19">
        <v>0.57006985629785401</v>
      </c>
      <c r="O19">
        <v>0.10188517071158032</v>
      </c>
    </row>
    <row r="20" spans="9:15" x14ac:dyDescent="0.25">
      <c r="I20">
        <f t="shared" si="2"/>
        <v>6.5</v>
      </c>
      <c r="J20">
        <f t="shared" si="1"/>
        <v>2.1749999999999998</v>
      </c>
      <c r="K20">
        <f t="shared" si="0"/>
        <v>0.25403013749813508</v>
      </c>
      <c r="L20">
        <v>0.44627515482567692</v>
      </c>
      <c r="M20">
        <v>0.30291856181533577</v>
      </c>
      <c r="N20">
        <v>0.59765625221016683</v>
      </c>
      <c r="O20">
        <v>0.11439753886610347</v>
      </c>
    </row>
    <row r="21" spans="9:15" x14ac:dyDescent="0.25">
      <c r="I21">
        <f t="shared" si="2"/>
        <v>7</v>
      </c>
      <c r="J21">
        <f t="shared" si="1"/>
        <v>2.15</v>
      </c>
      <c r="K21">
        <f t="shared" si="0"/>
        <v>0.27309853465702799</v>
      </c>
      <c r="L21">
        <v>0.46169573937449609</v>
      </c>
      <c r="M21">
        <v>0.32806510193773358</v>
      </c>
      <c r="N21">
        <v>0.62518766994759178</v>
      </c>
      <c r="O21">
        <v>0.12800166832696108</v>
      </c>
    </row>
    <row r="22" spans="9:15" x14ac:dyDescent="0.25">
      <c r="I22">
        <f t="shared" si="2"/>
        <v>7.5</v>
      </c>
      <c r="J22">
        <f t="shared" si="1"/>
        <v>2.125</v>
      </c>
      <c r="K22">
        <f t="shared" si="0"/>
        <v>0.29282396726433813</v>
      </c>
      <c r="L22">
        <v>0.47728871134434947</v>
      </c>
      <c r="M22">
        <v>0.35421402861489842</v>
      </c>
      <c r="N22">
        <v>0.6525516636313462</v>
      </c>
      <c r="O22">
        <v>0.14273303499025383</v>
      </c>
    </row>
    <row r="23" spans="9:15" x14ac:dyDescent="0.25">
      <c r="I23">
        <f t="shared" si="2"/>
        <v>8</v>
      </c>
      <c r="J23">
        <f t="shared" si="1"/>
        <v>2.1</v>
      </c>
      <c r="K23">
        <f t="shared" si="0"/>
        <v>0.31316461612554652</v>
      </c>
      <c r="L23">
        <v>0.49303714810658744</v>
      </c>
      <c r="M23">
        <v>0.38129277803499845</v>
      </c>
      <c r="N23">
        <v>0.6796335259202535</v>
      </c>
      <c r="O23">
        <v>0.15862071031653438</v>
      </c>
    </row>
    <row r="24" spans="9:15" x14ac:dyDescent="0.25">
      <c r="I24">
        <f t="shared" si="2"/>
        <v>8.5</v>
      </c>
      <c r="J24">
        <f t="shared" si="1"/>
        <v>2.0750000000000002</v>
      </c>
      <c r="K24">
        <f t="shared" si="0"/>
        <v>0.33407420101814372</v>
      </c>
      <c r="L24">
        <v>0.50892330328314983</v>
      </c>
      <c r="M24">
        <v>0.40921720019964825</v>
      </c>
      <c r="N24">
        <v>0.7063171166997616</v>
      </c>
      <c r="O24">
        <v>0.17568646945467215</v>
      </c>
    </row>
    <row r="25" spans="9:15" x14ac:dyDescent="0.25">
      <c r="I25">
        <f t="shared" si="2"/>
        <v>9</v>
      </c>
      <c r="J25">
        <f t="shared" si="1"/>
        <v>2.0499999999999998</v>
      </c>
      <c r="K25">
        <f t="shared" si="0"/>
        <v>0.35550231037852204</v>
      </c>
      <c r="L25">
        <v>0.52492863246480503</v>
      </c>
      <c r="M25">
        <v>0.43789186917298584</v>
      </c>
      <c r="N25">
        <v>0.73248571237773275</v>
      </c>
      <c r="O25">
        <v>0.19394393572881019</v>
      </c>
    </row>
    <row r="26" spans="9:15" x14ac:dyDescent="0.25">
      <c r="I26">
        <f t="shared" si="2"/>
        <v>9.5</v>
      </c>
      <c r="J26">
        <f t="shared" si="1"/>
        <v>2.0249999999999999</v>
      </c>
      <c r="K26">
        <f t="shared" si="0"/>
        <v>0.37739477377017688</v>
      </c>
      <c r="L26">
        <v>0.54103382204785866</v>
      </c>
      <c r="M26">
        <v>0.46721055109654319</v>
      </c>
      <c r="N26">
        <v>0.75802286571330901</v>
      </c>
      <c r="O26">
        <v>0.21339777875039964</v>
      </c>
    </row>
    <row r="27" spans="9:15" x14ac:dyDescent="0.25">
      <c r="I27">
        <f t="shared" si="2"/>
        <v>10</v>
      </c>
      <c r="J27">
        <f t="shared" si="1"/>
        <v>2</v>
      </c>
      <c r="K27">
        <f t="shared" si="0"/>
        <v>0.39969407146687508</v>
      </c>
      <c r="L27">
        <v>0.55721882111745102</v>
      </c>
      <c r="M27">
        <v>0.49705682696903586</v>
      </c>
      <c r="N27">
        <v>0.78281326602681711</v>
      </c>
      <c r="O27">
        <v>0.2340429833173969</v>
      </c>
    </row>
    <row r="28" spans="9:15" x14ac:dyDescent="0.25">
      <c r="I28">
        <f t="shared" si="2"/>
        <v>10.5</v>
      </c>
      <c r="J28">
        <f t="shared" si="1"/>
        <v>1.9750000000000001</v>
      </c>
      <c r="K28">
        <f t="shared" si="0"/>
        <v>0.42233977503774156</v>
      </c>
      <c r="L28">
        <v>0.57346287628896453</v>
      </c>
      <c r="M28">
        <v>0.52730486424488177</v>
      </c>
      <c r="N28">
        <v>0.80674358972598592</v>
      </c>
      <c r="O28">
        <v>0.25586420575380442</v>
      </c>
    </row>
    <row r="29" spans="9:15" x14ac:dyDescent="0.25">
      <c r="I29">
        <f t="shared" si="2"/>
        <v>11</v>
      </c>
      <c r="J29">
        <f t="shared" si="1"/>
        <v>1.95</v>
      </c>
      <c r="K29">
        <f t="shared" si="0"/>
        <v>0.4452690125074743</v>
      </c>
      <c r="L29">
        <v>0.58974456940268594</v>
      </c>
      <c r="M29">
        <v>0.55782032845601048</v>
      </c>
      <c r="N29">
        <v>0.82970333133148133</v>
      </c>
      <c r="O29">
        <v>0.27883523342184474</v>
      </c>
    </row>
    <row r="30" spans="9:15" x14ac:dyDescent="0.25">
      <c r="I30">
        <f t="shared" si="2"/>
        <v>11.5</v>
      </c>
      <c r="J30">
        <f t="shared" si="1"/>
        <v>1.925</v>
      </c>
      <c r="K30">
        <f t="shared" si="0"/>
        <v>0.4684169514842807</v>
      </c>
      <c r="L30">
        <v>0.60604185795082544</v>
      </c>
      <c r="M30">
        <v>0.58846142337826346</v>
      </c>
      <c r="N30">
        <v>0.85158560558447771</v>
      </c>
      <c r="O30">
        <v>0.30291856181533577</v>
      </c>
    </row>
    <row r="31" spans="9:15" x14ac:dyDescent="0.25">
      <c r="I31">
        <f t="shared" si="2"/>
        <v>12</v>
      </c>
      <c r="J31">
        <f t="shared" si="1"/>
        <v>1.9</v>
      </c>
      <c r="K31">
        <f t="shared" si="0"/>
        <v>0.49171729359763816</v>
      </c>
      <c r="L31">
        <v>0.62233211810036604</v>
      </c>
      <c r="M31">
        <v>0.61908004581128251</v>
      </c>
      <c r="N31">
        <v>0.87228791175947962</v>
      </c>
      <c r="O31">
        <v>0.32806510193773358</v>
      </c>
    </row>
    <row r="32" spans="9:15" x14ac:dyDescent="0.25">
      <c r="I32">
        <f t="shared" si="2"/>
        <v>12.5</v>
      </c>
      <c r="J32">
        <f t="shared" si="1"/>
        <v>1.875</v>
      </c>
      <c r="K32">
        <f t="shared" si="0"/>
        <v>0.51510277366151058</v>
      </c>
      <c r="L32">
        <v>0.63859219016011792</v>
      </c>
      <c r="M32">
        <v>0.64952303887740326</v>
      </c>
      <c r="N32">
        <v>0.89171285197302386</v>
      </c>
      <c r="O32">
        <v>0.35421402861489842</v>
      </c>
    </row>
    <row r="33" spans="9:15" x14ac:dyDescent="0.25">
      <c r="I33">
        <f t="shared" si="2"/>
        <v>13</v>
      </c>
      <c r="J33">
        <f t="shared" si="1"/>
        <v>1.85</v>
      </c>
      <c r="K33">
        <f t="shared" si="0"/>
        <v>0.53850565716756349</v>
      </c>
      <c r="L33">
        <v>0.65479842632585228</v>
      </c>
      <c r="M33">
        <v>0.6796335259202535</v>
      </c>
      <c r="N33">
        <v>0.90976879605742655</v>
      </c>
      <c r="O33">
        <v>0.38129277803499845</v>
      </c>
    </row>
    <row r="34" spans="9:15" x14ac:dyDescent="0.25">
      <c r="I34">
        <f t="shared" si="2"/>
        <v>13.5</v>
      </c>
      <c r="J34">
        <f t="shared" si="1"/>
        <v>1.825</v>
      </c>
      <c r="K34">
        <f t="shared" si="0"/>
        <v>0.56185823000631319</v>
      </c>
      <c r="L34">
        <v>0.67092674052359236</v>
      </c>
      <c r="M34">
        <v>0.70925230563739461</v>
      </c>
      <c r="N34">
        <v>0.92637048644084985</v>
      </c>
      <c r="O34">
        <v>0.40921720019964825</v>
      </c>
    </row>
    <row r="35" spans="9:15" x14ac:dyDescent="0.25">
      <c r="I35">
        <f t="shared" si="2"/>
        <v>14</v>
      </c>
      <c r="J35">
        <f t="shared" si="1"/>
        <v>1.8</v>
      </c>
      <c r="K35">
        <f t="shared" ref="K35:K66" si="3">EXP($C$4/$C$5*(1-POWER(J35,$C$5)))*POWER(J35,$C$4)</f>
        <v>0.58509327469948791</v>
      </c>
      <c r="L35">
        <v>0.68695266015810752</v>
      </c>
      <c r="M35">
        <v>0.7382192880424272</v>
      </c>
      <c r="N35">
        <v>0.94143957742195372</v>
      </c>
      <c r="O35">
        <v>0.43789186917298584</v>
      </c>
    </row>
    <row r="36" spans="9:15" x14ac:dyDescent="0.25">
      <c r="I36">
        <f t="shared" si="2"/>
        <v>14.5</v>
      </c>
      <c r="J36">
        <f t="shared" si="1"/>
        <v>1.7749999999999999</v>
      </c>
      <c r="K36">
        <f t="shared" si="3"/>
        <v>0.60814452789032947</v>
      </c>
      <c r="L36">
        <v>0.70285137956147981</v>
      </c>
      <c r="M36">
        <v>0.76637495023830371</v>
      </c>
      <c r="N36">
        <v>0.95490510422988739</v>
      </c>
      <c r="O36">
        <v>0.46721055109654319</v>
      </c>
    </row>
    <row r="37" spans="9:15" x14ac:dyDescent="0.25">
      <c r="I37">
        <f t="shared" si="2"/>
        <v>15</v>
      </c>
      <c r="J37">
        <f t="shared" si="1"/>
        <v>1.75</v>
      </c>
      <c r="K37">
        <f t="shared" si="3"/>
        <v>0.63094711436550877</v>
      </c>
      <c r="L37">
        <v>0.71859781492532981</v>
      </c>
      <c r="M37">
        <v>0.79356179080129186</v>
      </c>
      <c r="N37">
        <v>0.96670387829868742</v>
      </c>
      <c r="O37">
        <v>0.49705682696903586</v>
      </c>
    </row>
    <row r="38" spans="9:15" x14ac:dyDescent="0.25">
      <c r="I38">
        <f t="shared" si="2"/>
        <v>15.5</v>
      </c>
      <c r="J38">
        <f t="shared" si="1"/>
        <v>1.7250000000000001</v>
      </c>
      <c r="K38">
        <f t="shared" si="3"/>
        <v>0.65343795345788458</v>
      </c>
      <c r="L38">
        <v>0.73416666048999535</v>
      </c>
      <c r="M38">
        <v>0.81962576181897795</v>
      </c>
      <c r="N38">
        <v>0.97678080623986818</v>
      </c>
      <c r="O38">
        <v>0.52730486424488177</v>
      </c>
    </row>
    <row r="39" spans="9:15" x14ac:dyDescent="0.25">
      <c r="I39">
        <f t="shared" si="2"/>
        <v>16</v>
      </c>
      <c r="J39">
        <f t="shared" si="1"/>
        <v>1.7</v>
      </c>
      <c r="K39">
        <f t="shared" si="3"/>
        <v>0.67555613428857175</v>
      </c>
      <c r="L39">
        <v>0.74953244575465916</v>
      </c>
      <c r="M39">
        <v>0.84441765827993587</v>
      </c>
      <c r="N39">
        <v>0.98508913104924278</v>
      </c>
      <c r="O39">
        <v>0.55782032845601048</v>
      </c>
    </row>
    <row r="40" spans="9:15" x14ac:dyDescent="0.25">
      <c r="I40">
        <f t="shared" si="2"/>
        <v>16.5</v>
      </c>
      <c r="J40">
        <f t="shared" si="1"/>
        <v>1.675</v>
      </c>
      <c r="K40">
        <f t="shared" si="3"/>
        <v>0.69724325693536726</v>
      </c>
      <c r="L40">
        <v>0.7646695934641875</v>
      </c>
      <c r="M40">
        <v>0.86779444555126584</v>
      </c>
      <c r="N40">
        <v>0.99159059511596248</v>
      </c>
      <c r="O40">
        <v>0.58846142337826346</v>
      </c>
    </row>
    <row r="41" spans="9:15" x14ac:dyDescent="0.25">
      <c r="I41">
        <f t="shared" si="2"/>
        <v>17</v>
      </c>
      <c r="J41">
        <f t="shared" si="1"/>
        <v>1.65</v>
      </c>
      <c r="K41">
        <f t="shared" si="3"/>
        <v>0.71844373724883526</v>
      </c>
      <c r="L41">
        <v>0.77955247812128436</v>
      </c>
      <c r="M41">
        <v>0.88962050706843221</v>
      </c>
      <c r="N41">
        <v>0.99625552559687436</v>
      </c>
      <c r="O41">
        <v>0.61908004581128251</v>
      </c>
    </row>
    <row r="42" spans="9:15" x14ac:dyDescent="0.25">
      <c r="I42">
        <f t="shared" si="2"/>
        <v>17.5</v>
      </c>
      <c r="J42">
        <f t="shared" si="1"/>
        <v>1.625</v>
      </c>
      <c r="K42">
        <f t="shared" si="3"/>
        <v>0.73910507366465739</v>
      </c>
      <c r="L42">
        <v>0.79415548476649989</v>
      </c>
      <c r="M42">
        <v>0.90976879605742655</v>
      </c>
      <c r="N42">
        <v>0.99906284366258769</v>
      </c>
      <c r="O42">
        <v>0.64952303887740326</v>
      </c>
    </row>
    <row r="43" spans="9:15" x14ac:dyDescent="0.25">
      <c r="I43">
        <f t="shared" si="2"/>
        <v>18</v>
      </c>
      <c r="J43">
        <f t="shared" si="1"/>
        <v>1.6</v>
      </c>
      <c r="K43">
        <f t="shared" si="3"/>
        <v>0.75917807496993173</v>
      </c>
      <c r="L43">
        <v>0.80845306776368919</v>
      </c>
      <c r="M43">
        <v>0.92812187706417393</v>
      </c>
      <c r="N43">
        <v>1</v>
      </c>
      <c r="O43">
        <v>0.6796335259202535</v>
      </c>
    </row>
    <row r="44" spans="9:15" x14ac:dyDescent="0.25">
      <c r="I44">
        <f t="shared" si="2"/>
        <v>18.5</v>
      </c>
      <c r="J44">
        <f t="shared" si="1"/>
        <v>1.575</v>
      </c>
      <c r="K44">
        <f t="shared" si="3"/>
        <v>0.77861704856188441</v>
      </c>
      <c r="L44">
        <v>0.82241980932462866</v>
      </c>
      <c r="M44">
        <v>0.94457284522768969</v>
      </c>
      <c r="N44">
        <v>0.99906283975825549</v>
      </c>
      <c r="O44">
        <v>0.70925230563739461</v>
      </c>
    </row>
    <row r="45" spans="9:15" x14ac:dyDescent="0.25">
      <c r="I45">
        <f t="shared" si="2"/>
        <v>19</v>
      </c>
      <c r="J45">
        <f t="shared" si="1"/>
        <v>1.55</v>
      </c>
      <c r="K45">
        <f t="shared" si="3"/>
        <v>0.79737994928160927</v>
      </c>
      <c r="L45">
        <v>0.83603047750372672</v>
      </c>
      <c r="M45">
        <v>0.95902611354669476</v>
      </c>
      <c r="N45">
        <v>0.9962554008421296</v>
      </c>
      <c r="O45">
        <v>0.7382192880424272</v>
      </c>
    </row>
    <row r="46" spans="9:15" x14ac:dyDescent="0.25">
      <c r="I46">
        <f t="shared" si="2"/>
        <v>19.5</v>
      </c>
      <c r="J46">
        <f t="shared" si="1"/>
        <v>1.5249999999999999</v>
      </c>
      <c r="K46">
        <f t="shared" si="3"/>
        <v>0.8154284894059699</v>
      </c>
      <c r="L46">
        <v>0.84926008339200298</v>
      </c>
      <c r="M46">
        <v>0.97139806079792601</v>
      </c>
      <c r="N46">
        <v>0.99158965008165256</v>
      </c>
      <c r="O46">
        <v>0.76637495023830371</v>
      </c>
    </row>
    <row r="47" spans="9:15" x14ac:dyDescent="0.25">
      <c r="I47">
        <f t="shared" si="2"/>
        <v>20</v>
      </c>
      <c r="J47">
        <f t="shared" si="1"/>
        <v>1.5</v>
      </c>
      <c r="K47">
        <f t="shared" si="3"/>
        <v>0.83272821083236426</v>
      </c>
      <c r="L47">
        <v>0.86208393723874854</v>
      </c>
      <c r="M47">
        <v>0.98161753521261796</v>
      </c>
      <c r="N47">
        <v>0.9850851623345942</v>
      </c>
      <c r="O47">
        <v>0.79356179080129186</v>
      </c>
    </row>
    <row r="48" spans="9:15" x14ac:dyDescent="0.25">
      <c r="I48">
        <f t="shared" si="2"/>
        <v>20.5</v>
      </c>
      <c r="J48">
        <f t="shared" si="1"/>
        <v>1.4750000000000001</v>
      </c>
      <c r="K48">
        <f t="shared" si="3"/>
        <v>0.84924852088982716</v>
      </c>
      <c r="L48">
        <v>0.87447770322945029</v>
      </c>
      <c r="M48">
        <v>0.98962621145189722</v>
      </c>
      <c r="N48">
        <v>0.97676874800645441</v>
      </c>
      <c r="O48">
        <v>0.81962576181897795</v>
      </c>
    </row>
    <row r="49" spans="9:15" x14ac:dyDescent="0.25">
      <c r="I49">
        <f t="shared" si="2"/>
        <v>21</v>
      </c>
      <c r="J49">
        <f t="shared" si="1"/>
        <v>1.45</v>
      </c>
      <c r="K49">
        <f t="shared" si="3"/>
        <v>0.86496269355346733</v>
      </c>
      <c r="L49">
        <v>0.88641745264956917</v>
      </c>
      <c r="M49">
        <v>0.99537880079175778</v>
      </c>
      <c r="N49">
        <v>0.96667403480005687</v>
      </c>
      <c r="O49">
        <v>0.84441765827993587</v>
      </c>
    </row>
    <row r="50" spans="9:15" x14ac:dyDescent="0.25">
      <c r="I50">
        <f t="shared" si="2"/>
        <v>21.5</v>
      </c>
      <c r="J50">
        <f t="shared" si="1"/>
        <v>1.425</v>
      </c>
      <c r="K50">
        <f t="shared" si="3"/>
        <v>0.87984783812645495</v>
      </c>
      <c r="L50">
        <v>0.89787971516552734</v>
      </c>
      <c r="M50">
        <v>0.99884311668795911</v>
      </c>
      <c r="N50">
        <v>0.95484100973483022</v>
      </c>
      <c r="O50">
        <v>0.86779444555126584</v>
      </c>
    </row>
    <row r="51" spans="9:15" x14ac:dyDescent="0.25">
      <c r="I51">
        <f t="shared" si="2"/>
        <v>22</v>
      </c>
      <c r="J51">
        <f t="shared" si="1"/>
        <v>1.4</v>
      </c>
      <c r="K51">
        <f t="shared" si="3"/>
        <v>0.893884837684782</v>
      </c>
      <c r="L51">
        <v>0.9088415279566624</v>
      </c>
      <c r="M51">
        <v>1</v>
      </c>
      <c r="N51">
        <v>0.94131552760711978</v>
      </c>
      <c r="O51">
        <v>0.88962050706843221</v>
      </c>
    </row>
    <row r="52" spans="9:15" x14ac:dyDescent="0.25">
      <c r="I52">
        <f t="shared" si="2"/>
        <v>22.5</v>
      </c>
      <c r="J52">
        <f t="shared" si="1"/>
        <v>1.375</v>
      </c>
      <c r="K52">
        <f t="shared" si="3"/>
        <v>0.90705825975598997</v>
      </c>
      <c r="L52">
        <v>0.91928048243479354</v>
      </c>
      <c r="M52">
        <v>0.99884311007669957</v>
      </c>
      <c r="N52">
        <v>0.92614879210170886</v>
      </c>
      <c r="O52">
        <v>0.90976879605742655</v>
      </c>
    </row>
    <row r="53" spans="9:15" x14ac:dyDescent="0.25">
      <c r="I53">
        <f t="shared" si="2"/>
        <v>23</v>
      </c>
      <c r="J53">
        <f t="shared" si="1"/>
        <v>1.35</v>
      </c>
      <c r="K53">
        <f t="shared" si="3"/>
        <v>0.91935624182609721</v>
      </c>
      <c r="L53">
        <v>0.9291747682912993</v>
      </c>
      <c r="M53">
        <v>0.99537858961579084</v>
      </c>
      <c r="N53">
        <v>0.90939681571672037</v>
      </c>
      <c r="O53">
        <v>0.92812187706417393</v>
      </c>
    </row>
    <row r="54" spans="9:15" x14ac:dyDescent="0.25">
      <c r="I54">
        <f t="shared" si="2"/>
        <v>23.5</v>
      </c>
      <c r="J54">
        <f t="shared" si="1"/>
        <v>1.325</v>
      </c>
      <c r="K54">
        <f t="shared" si="3"/>
        <v>0.93077035434186328</v>
      </c>
      <c r="L54">
        <v>0.93850321461500186</v>
      </c>
      <c r="M54">
        <v>0.98962461268496427</v>
      </c>
      <c r="N54">
        <v>0.89111986453587522</v>
      </c>
      <c r="O54">
        <v>0.94457284522768969</v>
      </c>
    </row>
    <row r="55" spans="9:15" x14ac:dyDescent="0.25">
      <c r="I55">
        <f t="shared" si="2"/>
        <v>24</v>
      </c>
      <c r="J55">
        <f t="shared" si="1"/>
        <v>1.3</v>
      </c>
      <c r="K55">
        <f t="shared" si="3"/>
        <v>0.94129544390178355</v>
      </c>
      <c r="L55">
        <v>0.94724532782751047</v>
      </c>
      <c r="M55">
        <v>0.98161082651741471</v>
      </c>
      <c r="N55">
        <v>0.87138189368127172</v>
      </c>
      <c r="O55">
        <v>0.95902611354669476</v>
      </c>
    </row>
    <row r="56" spans="9:15" x14ac:dyDescent="0.25">
      <c r="I56">
        <f t="shared" si="2"/>
        <v>24.5</v>
      </c>
      <c r="J56">
        <f t="shared" si="1"/>
        <v>1.2749999999999999</v>
      </c>
      <c r="K56">
        <f t="shared" si="3"/>
        <v>0.95092945931262896</v>
      </c>
      <c r="L56">
        <v>0.95538132618575955</v>
      </c>
      <c r="M56">
        <v>0.9713776986632161</v>
      </c>
      <c r="N56">
        <v>0.85024997901460442</v>
      </c>
      <c r="O56">
        <v>0.97139806079792601</v>
      </c>
    </row>
    <row r="57" spans="9:15" x14ac:dyDescent="0.25">
      <c r="I57">
        <f t="shared" si="2"/>
        <v>25</v>
      </c>
      <c r="J57">
        <f t="shared" si="1"/>
        <v>1.25</v>
      </c>
      <c r="K57">
        <f t="shared" si="3"/>
        <v>0.95967326313315071</v>
      </c>
      <c r="L57">
        <v>0.96289217060398102</v>
      </c>
      <c r="M57">
        <v>0.95897578178710297</v>
      </c>
      <c r="N57">
        <v>0.82779375033368541</v>
      </c>
      <c r="O57">
        <v>0.98161753521261796</v>
      </c>
    </row>
    <row r="58" spans="9:15" x14ac:dyDescent="0.25">
      <c r="I58">
        <f t="shared" si="2"/>
        <v>25.5</v>
      </c>
      <c r="J58">
        <f t="shared" si="1"/>
        <v>1.2250000000000001</v>
      </c>
      <c r="K58">
        <f t="shared" si="3"/>
        <v>0.96753043123704552</v>
      </c>
      <c r="L58">
        <v>0.96975959154900038</v>
      </c>
      <c r="M58">
        <v>0.94446490885766154</v>
      </c>
      <c r="N58">
        <v>0.80408483094316707</v>
      </c>
      <c r="O58">
        <v>0.98962621145189722</v>
      </c>
    </row>
    <row r="59" spans="9:15" x14ac:dyDescent="0.25">
      <c r="I59">
        <f t="shared" si="2"/>
        <v>26</v>
      </c>
      <c r="J59">
        <f t="shared" si="1"/>
        <v>1.2</v>
      </c>
      <c r="K59">
        <f t="shared" si="3"/>
        <v>0.9745070428078032</v>
      </c>
      <c r="L59">
        <v>0.97596611176315273</v>
      </c>
      <c r="M59">
        <v>0.92791333168190848</v>
      </c>
      <c r="N59">
        <v>0.77919628807236485</v>
      </c>
      <c r="O59">
        <v>0.99537880079175778</v>
      </c>
    </row>
    <row r="60" spans="9:15" x14ac:dyDescent="0.25">
      <c r="I60">
        <f t="shared" si="2"/>
        <v>26.5</v>
      </c>
      <c r="J60">
        <f t="shared" si="1"/>
        <v>1.175</v>
      </c>
      <c r="K60">
        <f t="shared" si="3"/>
        <v>0.98061146303287461</v>
      </c>
      <c r="L60">
        <v>0.98149506456786295</v>
      </c>
      <c r="M60">
        <v>0.90939681571672037</v>
      </c>
      <c r="N60">
        <v>0.75320209817786643</v>
      </c>
      <c r="O60">
        <v>0.99884311668795911</v>
      </c>
    </row>
    <row r="61" spans="9:15" x14ac:dyDescent="0.25">
      <c r="I61">
        <f t="shared" si="2"/>
        <v>27</v>
      </c>
      <c r="J61">
        <f t="shared" si="1"/>
        <v>1.1499999999999999</v>
      </c>
      <c r="K61">
        <f t="shared" si="3"/>
        <v>0.98585412059780586</v>
      </c>
      <c r="L61">
        <v>0.98633060749754042</v>
      </c>
      <c r="M61">
        <v>0.88899770385234078</v>
      </c>
      <c r="N61">
        <v>0.72617663071267213</v>
      </c>
      <c r="O61">
        <v>1</v>
      </c>
    </row>
    <row r="62" spans="9:15" x14ac:dyDescent="0.25">
      <c r="I62">
        <f t="shared" si="2"/>
        <v>27.5</v>
      </c>
      <c r="J62">
        <f t="shared" si="1"/>
        <v>1.125</v>
      </c>
      <c r="K62">
        <f t="shared" si="3"/>
        <v>0.99024728189636246</v>
      </c>
      <c r="L62">
        <v>0.99045773100732881</v>
      </c>
      <c r="M62">
        <v>0.86680396143405147</v>
      </c>
      <c r="N62">
        <v>0.69819415347503644</v>
      </c>
      <c r="O62">
        <v>0.99884311007669957</v>
      </c>
    </row>
    <row r="63" spans="9:15" x14ac:dyDescent="0.25">
      <c r="I63">
        <f t="shared" si="2"/>
        <v>28</v>
      </c>
      <c r="J63">
        <f t="shared" si="1"/>
        <v>1.1000000000000001</v>
      </c>
      <c r="K63">
        <f t="shared" si="3"/>
        <v>0.99380482367363843</v>
      </c>
      <c r="L63">
        <v>0.99386226198874594</v>
      </c>
      <c r="M63">
        <v>0.84290821418911621</v>
      </c>
      <c r="N63">
        <v>0.66932836217654701</v>
      </c>
      <c r="O63">
        <v>0.99537858961579084</v>
      </c>
    </row>
    <row r="64" spans="9:15" x14ac:dyDescent="0.25">
      <c r="I64">
        <f t="shared" si="2"/>
        <v>28.5</v>
      </c>
      <c r="J64">
        <f t="shared" si="1"/>
        <v>1.075</v>
      </c>
      <c r="K64">
        <f t="shared" si="3"/>
        <v>0.99654200560871287</v>
      </c>
      <c r="L64">
        <v>0.99653086181354167</v>
      </c>
      <c r="M64">
        <v>0.81740678998191885</v>
      </c>
      <c r="N64">
        <v>0.63965193639720819</v>
      </c>
      <c r="O64">
        <v>0.98962461268496427</v>
      </c>
    </row>
    <row r="65" spans="9:15" x14ac:dyDescent="0.25">
      <c r="I65">
        <f t="shared" si="2"/>
        <v>29</v>
      </c>
      <c r="J65">
        <f t="shared" si="1"/>
        <v>1.05</v>
      </c>
      <c r="K65">
        <f t="shared" si="3"/>
        <v>0.9984752441240482</v>
      </c>
      <c r="L65">
        <v>0.99845101860727159</v>
      </c>
      <c r="M65">
        <v>0.79039877445616802</v>
      </c>
      <c r="N65">
        <v>0.60923612363168689</v>
      </c>
      <c r="O65">
        <v>0.98161082651741471</v>
      </c>
    </row>
    <row r="66" spans="9:15" x14ac:dyDescent="0.25">
      <c r="I66">
        <f t="shared" si="2"/>
        <v>29.5</v>
      </c>
      <c r="J66">
        <f t="shared" si="1"/>
        <v>1.0249999999999999</v>
      </c>
      <c r="K66">
        <f t="shared" si="3"/>
        <v>0.99962188848242073</v>
      </c>
      <c r="L66">
        <v>0.99961103342890945</v>
      </c>
      <c r="M66">
        <v>0.76198508966466227</v>
      </c>
      <c r="N66">
        <v>0.57815035268092319</v>
      </c>
      <c r="O66">
        <v>0.9713776986632161</v>
      </c>
    </row>
    <row r="67" spans="9:15" x14ac:dyDescent="0.25">
      <c r="I67">
        <f t="shared" si="2"/>
        <v>30</v>
      </c>
      <c r="J67">
        <f t="shared" si="1"/>
        <v>1</v>
      </c>
      <c r="K67">
        <f t="shared" ref="K67:K98" si="4">EXP($C$4/$C$5*(1-POWER(J67,$C$5)))*POWER(J67,$C$4)</f>
        <v>1</v>
      </c>
      <c r="L67">
        <v>1</v>
      </c>
      <c r="M67">
        <v>0.7322676037593927</v>
      </c>
      <c r="N67">
        <v>0.54646187721179196</v>
      </c>
      <c r="O67">
        <v>0.95897578178710297</v>
      </c>
    </row>
    <row r="68" spans="9:15" x14ac:dyDescent="0.25">
      <c r="I68">
        <f t="shared" si="2"/>
        <v>30.5</v>
      </c>
      <c r="J68">
        <f t="shared" ref="J68:J103" si="5">($C$3-I68)/($C$3-$C$2)</f>
        <v>0.97499999999999998</v>
      </c>
      <c r="K68">
        <f t="shared" si="4"/>
        <v>0.99962813496678515</v>
      </c>
      <c r="L68">
        <v>0.99960777758457309</v>
      </c>
      <c r="M68">
        <v>0.70134827874172134</v>
      </c>
      <c r="N68">
        <v>0.51423544989841385</v>
      </c>
      <c r="O68">
        <v>0.94446490885766154</v>
      </c>
    </row>
    <row r="69" spans="9:15" x14ac:dyDescent="0.25">
      <c r="I69">
        <f t="shared" ref="I69:I107" si="6">I68+0.5</f>
        <v>31</v>
      </c>
      <c r="J69">
        <f t="shared" si="5"/>
        <v>0.95</v>
      </c>
      <c r="K69">
        <f t="shared" si="4"/>
        <v>0.99852513162268031</v>
      </c>
      <c r="L69">
        <v>0.99842495656730668</v>
      </c>
      <c r="M69">
        <v>0.66932836217654701</v>
      </c>
      <c r="N69">
        <v>0.48153302717525448</v>
      </c>
      <c r="O69">
        <v>0.92791333168190848</v>
      </c>
    </row>
    <row r="70" spans="9:15" x14ac:dyDescent="0.25">
      <c r="I70">
        <f t="shared" si="6"/>
        <v>31.5</v>
      </c>
      <c r="J70">
        <f t="shared" si="5"/>
        <v>0.92500000000000004</v>
      </c>
      <c r="K70">
        <f t="shared" si="4"/>
        <v>0.99670990128784864</v>
      </c>
      <c r="L70">
        <v>0.996442816209546</v>
      </c>
      <c r="M70">
        <v>0.63630762767646865</v>
      </c>
      <c r="N70">
        <v>0.4484135042768162</v>
      </c>
      <c r="O70">
        <v>0.90939681571672037</v>
      </c>
    </row>
    <row r="71" spans="9:15" x14ac:dyDescent="0.25">
      <c r="I71">
        <f t="shared" si="6"/>
        <v>32</v>
      </c>
      <c r="J71">
        <f t="shared" si="5"/>
        <v>0.9</v>
      </c>
      <c r="K71">
        <f t="shared" si="4"/>
        <v>0.99420122348734918</v>
      </c>
      <c r="L71">
        <v>0.9936532739775592</v>
      </c>
      <c r="M71">
        <v>0.60238366788060749</v>
      </c>
      <c r="N71">
        <v>0.41493247991323823</v>
      </c>
      <c r="O71">
        <v>0.88899770385234078</v>
      </c>
    </row>
    <row r="72" spans="9:15" x14ac:dyDescent="0.25">
      <c r="I72">
        <f t="shared" si="6"/>
        <v>32.5</v>
      </c>
      <c r="J72">
        <f t="shared" si="5"/>
        <v>0.875</v>
      </c>
      <c r="K72">
        <f t="shared" si="4"/>
        <v>0.99101754463885916</v>
      </c>
      <c r="L72">
        <v>0.99004882573073882</v>
      </c>
      <c r="M72">
        <v>0.56765124260426225</v>
      </c>
      <c r="N72">
        <v>0.38114204963655579</v>
      </c>
      <c r="O72">
        <v>0.86680396143405147</v>
      </c>
    </row>
    <row r="73" spans="9:15" x14ac:dyDescent="0.25">
      <c r="I73">
        <f t="shared" si="6"/>
        <v>33</v>
      </c>
      <c r="J73">
        <f t="shared" si="5"/>
        <v>0.85</v>
      </c>
      <c r="K73">
        <f t="shared" si="4"/>
        <v>0.98717677958340944</v>
      </c>
      <c r="L73">
        <v>0.985622475924118</v>
      </c>
      <c r="M73">
        <v>0.53220168383386057</v>
      </c>
      <c r="N73">
        <v>0.34709062668915669</v>
      </c>
      <c r="O73">
        <v>0.84290821418911621</v>
      </c>
    </row>
    <row r="74" spans="9:15" x14ac:dyDescent="0.25">
      <c r="I74">
        <f t="shared" si="6"/>
        <v>33.5</v>
      </c>
      <c r="J74">
        <f t="shared" si="5"/>
        <v>0.82499999999999996</v>
      </c>
      <c r="K74">
        <f t="shared" si="4"/>
        <v>0.98269611492548203</v>
      </c>
      <c r="L74">
        <v>0.98036765681299198</v>
      </c>
      <c r="M74">
        <v>0.49612235829817164</v>
      </c>
      <c r="N74">
        <v>0.31282278889396836</v>
      </c>
      <c r="O74">
        <v>0.81740678998191885</v>
      </c>
    </row>
    <row r="75" spans="9:15" x14ac:dyDescent="0.25">
      <c r="I75">
        <f t="shared" si="6"/>
        <v>34</v>
      </c>
      <c r="J75">
        <f t="shared" si="5"/>
        <v>0.8</v>
      </c>
      <c r="K75">
        <f t="shared" si="4"/>
        <v>0.97759181280100627</v>
      </c>
      <c r="L75">
        <v>0.97427813543902997</v>
      </c>
      <c r="M75">
        <v>0.45949618747046267</v>
      </c>
      <c r="N75">
        <v>0.27837914994443053</v>
      </c>
      <c r="O75">
        <v>0.79039877445616802</v>
      </c>
    </row>
    <row r="76" spans="9:15" x14ac:dyDescent="0.25">
      <c r="I76">
        <f t="shared" si="6"/>
        <v>34.5</v>
      </c>
      <c r="J76">
        <f t="shared" si="5"/>
        <v>0.77500000000000002</v>
      </c>
      <c r="K76">
        <f t="shared" si="4"/>
        <v>0.97187901329712101</v>
      </c>
      <c r="L76">
        <v>0.9673479069160239</v>
      </c>
      <c r="M76">
        <v>0.42240122405382419</v>
      </c>
      <c r="N76">
        <v>0.24379625328024249</v>
      </c>
      <c r="O76">
        <v>0.76198508966466227</v>
      </c>
    </row>
    <row r="77" spans="9:15" x14ac:dyDescent="0.25">
      <c r="I77">
        <f t="shared" si="6"/>
        <v>35</v>
      </c>
      <c r="J77">
        <f t="shared" si="5"/>
        <v>0.75</v>
      </c>
      <c r="K77">
        <f t="shared" si="4"/>
        <v>0.9655715332891639</v>
      </c>
      <c r="L77">
        <v>0.95957107220484616</v>
      </c>
      <c r="M77">
        <v>0.38491028327761778</v>
      </c>
      <c r="N77">
        <v>0.20910648659066447</v>
      </c>
      <c r="O77">
        <v>0.7322676037593927</v>
      </c>
    </row>
    <row r="78" spans="9:15" x14ac:dyDescent="0.25">
      <c r="I78">
        <f t="shared" si="6"/>
        <v>35.5</v>
      </c>
      <c r="J78">
        <f t="shared" si="5"/>
        <v>0.72499999999999998</v>
      </c>
      <c r="K78">
        <f t="shared" si="4"/>
        <v>0.95868165891575685</v>
      </c>
      <c r="L78">
        <v>0.95094169815224106</v>
      </c>
      <c r="M78">
        <v>0.34709062668915669</v>
      </c>
      <c r="N78">
        <v>0.17433801486893663</v>
      </c>
      <c r="O78">
        <v>0.70134827874172134</v>
      </c>
    </row>
    <row r="79" spans="9:15" x14ac:dyDescent="0.25">
      <c r="I79">
        <f t="shared" si="6"/>
        <v>36</v>
      </c>
      <c r="J79">
        <f t="shared" si="5"/>
        <v>0.7</v>
      </c>
      <c r="K79">
        <f t="shared" si="4"/>
        <v>0.95121992825200874</v>
      </c>
      <c r="L79">
        <v>0.94145365704137873</v>
      </c>
      <c r="M79">
        <v>0.30900369556162122</v>
      </c>
      <c r="N79">
        <v>0.13951472984698035</v>
      </c>
      <c r="O79">
        <v>0.66932836217654701</v>
      </c>
    </row>
    <row r="80" spans="9:15" x14ac:dyDescent="0.25">
      <c r="I80">
        <f t="shared" si="6"/>
        <v>36.5</v>
      </c>
      <c r="J80">
        <f t="shared" si="5"/>
        <v>0.67500000000000004</v>
      </c>
      <c r="K80">
        <f t="shared" si="4"/>
        <v>0.94319489992314776</v>
      </c>
      <c r="L80">
        <v>0.93110044222964605</v>
      </c>
      <c r="M80">
        <v>0.27070489055541813</v>
      </c>
      <c r="N80">
        <v>0.10465621356656665</v>
      </c>
      <c r="O80">
        <v>0.63630762767646865</v>
      </c>
    </row>
    <row r="81" spans="9:15" x14ac:dyDescent="0.25">
      <c r="I81">
        <f t="shared" si="6"/>
        <v>37</v>
      </c>
      <c r="J81">
        <f t="shared" si="5"/>
        <v>0.65</v>
      </c>
      <c r="K81">
        <f t="shared" si="4"/>
        <v>0.93461290237110417</v>
      </c>
      <c r="L81">
        <v>0.91987495558477883</v>
      </c>
      <c r="M81">
        <v>0.23224339386276019</v>
      </c>
      <c r="N81">
        <v>6.9777713788991488E-2</v>
      </c>
      <c r="O81">
        <v>0.60238366788060749</v>
      </c>
    </row>
    <row r="82" spans="9:15" x14ac:dyDescent="0.25">
      <c r="I82">
        <f t="shared" si="6"/>
        <v>37.5</v>
      </c>
      <c r="J82">
        <f t="shared" si="5"/>
        <v>0.625</v>
      </c>
      <c r="K82">
        <f t="shared" si="4"/>
        <v>0.92547775716862757</v>
      </c>
      <c r="L82">
        <v>0.90776926131103053</v>
      </c>
      <c r="M82">
        <v>0.19366202972990343</v>
      </c>
      <c r="N82">
        <v>3.4890128907257616E-2</v>
      </c>
      <c r="O82">
        <v>0.56765124260426225</v>
      </c>
    </row>
    <row r="83" spans="9:15" x14ac:dyDescent="0.25">
      <c r="I83">
        <f t="shared" si="6"/>
        <v>38</v>
      </c>
      <c r="J83">
        <f t="shared" si="5"/>
        <v>0.6</v>
      </c>
      <c r="K83">
        <f t="shared" si="4"/>
        <v>0.91579046806375997</v>
      </c>
      <c r="L83">
        <v>0.89477429929515251</v>
      </c>
      <c r="M83">
        <v>0.1549971589828594</v>
      </c>
      <c r="N83">
        <v>0</v>
      </c>
      <c r="O83">
        <v>0.53220168383386057</v>
      </c>
    </row>
    <row r="84" spans="9:15" x14ac:dyDescent="0.25">
      <c r="I84">
        <f t="shared" si="6"/>
        <v>38.5</v>
      </c>
      <c r="J84">
        <f t="shared" si="5"/>
        <v>0.57499999999999996</v>
      </c>
      <c r="K84">
        <f t="shared" si="4"/>
        <v>0.90554886518291111</v>
      </c>
      <c r="L84">
        <v>0.88087954917508371</v>
      </c>
      <c r="M84">
        <v>0.11627860297421917</v>
      </c>
      <c r="N84">
        <v>-3.4890492347993317E-2</v>
      </c>
      <c r="O84">
        <v>0.49612235829817164</v>
      </c>
    </row>
    <row r="85" spans="9:15" x14ac:dyDescent="0.25">
      <c r="I85">
        <f t="shared" si="6"/>
        <v>39</v>
      </c>
      <c r="J85">
        <f t="shared" si="5"/>
        <v>0.55000000000000004</v>
      </c>
      <c r="K85">
        <f t="shared" si="4"/>
        <v>0.8947471908109077</v>
      </c>
      <c r="L85">
        <v>0.86607263376866317</v>
      </c>
      <c r="M85">
        <v>7.7529592213979495E-2</v>
      </c>
      <c r="N85">
        <v>-6.9783528840764372E-2</v>
      </c>
      <c r="O85">
        <v>0.45949618747046267</v>
      </c>
    </row>
    <row r="86" spans="9:15" x14ac:dyDescent="0.25">
      <c r="I86">
        <f t="shared" si="6"/>
        <v>39.5</v>
      </c>
      <c r="J86">
        <f t="shared" si="5"/>
        <v>0.52500000000000002</v>
      </c>
      <c r="K86">
        <f t="shared" si="4"/>
        <v>0.8833756090935353</v>
      </c>
      <c r="L86">
        <v>0.85033884704561469</v>
      </c>
      <c r="M86">
        <v>3.8766734838401581E-2</v>
      </c>
      <c r="N86">
        <v>-0.10468565226625533</v>
      </c>
      <c r="O86">
        <v>0.42240122405382419</v>
      </c>
    </row>
    <row r="87" spans="9:15" x14ac:dyDescent="0.25">
      <c r="I87">
        <f t="shared" si="6"/>
        <v>40</v>
      </c>
      <c r="J87">
        <f t="shared" si="5"/>
        <v>0.5</v>
      </c>
      <c r="K87">
        <f t="shared" si="4"/>
        <v>0.8714196164201824</v>
      </c>
      <c r="L87">
        <v>0.83366058711908542</v>
      </c>
      <c r="M87">
        <v>0</v>
      </c>
      <c r="N87">
        <v>-0.13960777067704241</v>
      </c>
      <c r="O87">
        <v>0.38491028327761778</v>
      </c>
    </row>
    <row r="88" spans="9:15" x14ac:dyDescent="0.25">
      <c r="I88">
        <f t="shared" si="6"/>
        <v>40.5</v>
      </c>
      <c r="J88">
        <f t="shared" si="5"/>
        <v>0.47499999999999998</v>
      </c>
      <c r="K88">
        <f t="shared" si="4"/>
        <v>0.85885932146567334</v>
      </c>
      <c r="L88">
        <v>0.81601666823289754</v>
      </c>
      <c r="M88">
        <v>-3.8767288779471089E-2</v>
      </c>
      <c r="N88">
        <v>-0.17456516534479533</v>
      </c>
      <c r="O88">
        <v>0.34709062668915669</v>
      </c>
    </row>
    <row r="89" spans="9:15" x14ac:dyDescent="0.25">
      <c r="I89">
        <f t="shared" si="6"/>
        <v>41</v>
      </c>
      <c r="J89">
        <f t="shared" si="5"/>
        <v>0.45</v>
      </c>
      <c r="K89">
        <f t="shared" si="4"/>
        <v>0.84566855287383746</v>
      </c>
      <c r="L89">
        <v>0.79738147661265102</v>
      </c>
      <c r="M89">
        <v>-7.7538455271096318E-2</v>
      </c>
      <c r="N89">
        <v>-0.20957750588348664</v>
      </c>
      <c r="O89">
        <v>0.30900369556162122</v>
      </c>
    </row>
    <row r="90" spans="9:15" x14ac:dyDescent="0.25">
      <c r="I90">
        <f t="shared" si="6"/>
        <v>41.5</v>
      </c>
      <c r="J90">
        <f t="shared" si="5"/>
        <v>0.42499999999999999</v>
      </c>
      <c r="K90">
        <f t="shared" si="4"/>
        <v>0.83181373675735482</v>
      </c>
      <c r="L90">
        <v>0.77772392208051433</v>
      </c>
      <c r="M90">
        <v>-0.11632347220112702</v>
      </c>
      <c r="N90">
        <v>-0.24466887495080913</v>
      </c>
      <c r="O90">
        <v>0.27070489055541813</v>
      </c>
    </row>
    <row r="91" spans="9:15" x14ac:dyDescent="0.25">
      <c r="I91">
        <f t="shared" si="6"/>
        <v>42</v>
      </c>
      <c r="J91">
        <f t="shared" si="5"/>
        <v>0.4</v>
      </c>
      <c r="K91">
        <f t="shared" si="4"/>
        <v>0.81725246304448651</v>
      </c>
      <c r="L91">
        <v>0.75700611853970445</v>
      </c>
      <c r="M91">
        <v>-0.15513896790159309</v>
      </c>
      <c r="N91">
        <v>-0.27986780496218605</v>
      </c>
      <c r="O91">
        <v>0.23224339386276019</v>
      </c>
    </row>
    <row r="92" spans="9:15" x14ac:dyDescent="0.25">
      <c r="I92">
        <f t="shared" si="6"/>
        <v>42.5</v>
      </c>
      <c r="J92">
        <f t="shared" si="5"/>
        <v>0.375</v>
      </c>
      <c r="K92">
        <f t="shared" si="4"/>
        <v>0.80193162512884519</v>
      </c>
      <c r="L92">
        <v>0.73518169865955407</v>
      </c>
      <c r="M92">
        <v>-0.19400824294436231</v>
      </c>
      <c r="N92">
        <v>-0.31520732929024209</v>
      </c>
      <c r="O92">
        <v>0.19366202972990343</v>
      </c>
    </row>
    <row r="93" spans="9:15" x14ac:dyDescent="0.25">
      <c r="I93">
        <f t="shared" si="6"/>
        <v>43</v>
      </c>
      <c r="J93">
        <f t="shared" si="5"/>
        <v>0.35</v>
      </c>
      <c r="K93">
        <f t="shared" si="4"/>
        <v>0.78578496445662072</v>
      </c>
      <c r="L93">
        <v>0.71219362613802084</v>
      </c>
      <c r="M93">
        <v>-0.23296130177378241</v>
      </c>
      <c r="N93">
        <v>-0.35072505047777558</v>
      </c>
      <c r="O93">
        <v>0.1549971589828594</v>
      </c>
    </row>
    <row r="94" spans="9:15" x14ac:dyDescent="0.25">
      <c r="I94">
        <f t="shared" si="6"/>
        <v>43.5</v>
      </c>
      <c r="J94">
        <f t="shared" si="5"/>
        <v>0.32500000000000001</v>
      </c>
      <c r="K94">
        <f t="shared" si="4"/>
        <v>0.76872976893317713</v>
      </c>
      <c r="L94">
        <v>0.68797130397741157</v>
      </c>
      <c r="M94">
        <v>-0.2720349043944652</v>
      </c>
      <c r="N94">
        <v>-0.38646322806737726</v>
      </c>
      <c r="O94">
        <v>0.11627860297421917</v>
      </c>
    </row>
    <row r="95" spans="9:15" x14ac:dyDescent="0.25">
      <c r="I95">
        <f t="shared" si="6"/>
        <v>44</v>
      </c>
      <c r="J95">
        <f t="shared" si="5"/>
        <v>0.3</v>
      </c>
      <c r="K95">
        <f t="shared" si="4"/>
        <v>0.75066234065685755</v>
      </c>
      <c r="L95">
        <v>0.66242667387015275</v>
      </c>
      <c r="M95">
        <v>-0.31127264324234849</v>
      </c>
      <c r="N95">
        <v>-0.42246888874926092</v>
      </c>
      <c r="O95">
        <v>7.7529592213979495E-2</v>
      </c>
    </row>
    <row r="96" spans="9:15" x14ac:dyDescent="0.25">
      <c r="I96">
        <f t="shared" si="6"/>
        <v>44.5</v>
      </c>
      <c r="J96">
        <f t="shared" si="5"/>
        <v>0.27500000000000002</v>
      </c>
      <c r="K96">
        <f t="shared" si="4"/>
        <v>0.73145162646609518</v>
      </c>
      <c r="L96">
        <v>0.63544883209607261</v>
      </c>
      <c r="M96">
        <v>-0.35072505047777558</v>
      </c>
      <c r="N96">
        <v>-0.45879396165419356</v>
      </c>
      <c r="O96">
        <v>3.8766734838401581E-2</v>
      </c>
    </row>
    <row r="97" spans="9:15" x14ac:dyDescent="0.25">
      <c r="I97">
        <f t="shared" si="6"/>
        <v>45</v>
      </c>
      <c r="J97">
        <f t="shared" si="5"/>
        <v>0.25</v>
      </c>
      <c r="K97">
        <f t="shared" si="4"/>
        <v>0.71093002120206228</v>
      </c>
      <c r="L97">
        <v>0.60689639841142073</v>
      </c>
      <c r="M97">
        <v>-0.39044974109811947</v>
      </c>
      <c r="N97">
        <v>-0.4954954417744642</v>
      </c>
      <c r="O97">
        <v>0</v>
      </c>
    </row>
    <row r="98" spans="9:15" x14ac:dyDescent="0.25">
      <c r="I98">
        <f t="shared" si="6"/>
        <v>45.5</v>
      </c>
      <c r="J98">
        <f t="shared" si="5"/>
        <v>0.22500000000000001</v>
      </c>
      <c r="K98">
        <f t="shared" si="4"/>
        <v>0.68887966159745306</v>
      </c>
      <c r="L98">
        <v>0.5765863613759542</v>
      </c>
      <c r="M98">
        <v>-0.43051159748401957</v>
      </c>
      <c r="N98">
        <v>-0.5326355846867854</v>
      </c>
      <c r="O98">
        <v>-3.8767288779471089E-2</v>
      </c>
    </row>
    <row r="99" spans="9:15" x14ac:dyDescent="0.25">
      <c r="I99">
        <f t="shared" si="6"/>
        <v>46</v>
      </c>
      <c r="J99">
        <f t="shared" si="5"/>
        <v>0.2</v>
      </c>
      <c r="K99">
        <f t="shared" ref="K99:K103" si="7">EXP($C$4/$C$5*(1-POWER(J99,$C$5)))*POWER(J99,$C$4)</f>
        <v>0.66501121505094363</v>
      </c>
      <c r="L99">
        <v>0.54427716631067213</v>
      </c>
      <c r="M99">
        <v>-0.47098300127774428</v>
      </c>
      <c r="N99">
        <v>-0.57028213598140354</v>
      </c>
      <c r="O99">
        <v>-7.7538455271096318E-2</v>
      </c>
    </row>
    <row r="100" spans="9:15" x14ac:dyDescent="0.25">
      <c r="I100">
        <f t="shared" si="6"/>
        <v>46.5</v>
      </c>
      <c r="J100">
        <f t="shared" si="5"/>
        <v>0.17499999999999999</v>
      </c>
      <c r="K100">
        <f t="shared" si="7"/>
        <v>0.63892951662193642</v>
      </c>
      <c r="L100">
        <v>0.50964191676391779</v>
      </c>
      <c r="M100">
        <v>-0.51194411885547342</v>
      </c>
      <c r="N100">
        <v>-0.60850859907658283</v>
      </c>
      <c r="O100">
        <v>-0.11632347220112702</v>
      </c>
    </row>
    <row r="101" spans="9:15" x14ac:dyDescent="0.25">
      <c r="I101">
        <f t="shared" si="6"/>
        <v>47</v>
      </c>
      <c r="J101">
        <f t="shared" si="5"/>
        <v>0.15</v>
      </c>
      <c r="K101">
        <f t="shared" si="7"/>
        <v>0.61007464270185741</v>
      </c>
      <c r="L101">
        <v>0.47222352529817901</v>
      </c>
      <c r="M101">
        <v>-0.55348324710935104</v>
      </c>
      <c r="N101">
        <v>-0.64739454542261465</v>
      </c>
      <c r="O101">
        <v>-0.15513896790159309</v>
      </c>
    </row>
    <row r="102" spans="9:15" x14ac:dyDescent="0.25">
      <c r="I102">
        <f t="shared" si="6"/>
        <v>47.5</v>
      </c>
      <c r="J102">
        <f t="shared" si="5"/>
        <v>0.125</v>
      </c>
      <c r="K102">
        <f t="shared" si="7"/>
        <v>0.57761323779221008</v>
      </c>
      <c r="L102">
        <v>0.43135423944683493</v>
      </c>
      <c r="M102">
        <v>-0.59569722681321891</v>
      </c>
      <c r="N102">
        <v>-0.68702597148094757</v>
      </c>
      <c r="O102">
        <v>-0.19400824294436231</v>
      </c>
    </row>
    <row r="103" spans="9:15" x14ac:dyDescent="0.25">
      <c r="I103">
        <f t="shared" si="6"/>
        <v>48</v>
      </c>
      <c r="J103">
        <f t="shared" si="5"/>
        <v>0.1</v>
      </c>
      <c r="K103">
        <f t="shared" si="7"/>
        <v>0.54021772410442548</v>
      </c>
      <c r="L103">
        <v>0.38599726230017301</v>
      </c>
      <c r="M103">
        <v>-0.63869193152284165</v>
      </c>
      <c r="N103">
        <v>-0.72749570730910063</v>
      </c>
      <c r="O103">
        <v>-0.23296130177378241</v>
      </c>
    </row>
    <row r="104" spans="9:15" x14ac:dyDescent="0.25">
      <c r="I104">
        <f t="shared" si="6"/>
        <v>48.5</v>
      </c>
      <c r="J104">
        <f t="shared" ref="J104:J107" si="8">($C$3-I104)/($C$3-$C$2)</f>
        <v>7.4999999999999997E-2</v>
      </c>
      <c r="K104">
        <f t="shared" ref="K104:K107" si="9">EXP($C$4/$C$5*(1-POWER(J104,$C$5)))*POWER(J104,$C$4)</f>
        <v>0.49555222970686735</v>
      </c>
      <c r="L104">
        <v>0.33439188123776853</v>
      </c>
    </row>
    <row r="105" spans="9:15" x14ac:dyDescent="0.25">
      <c r="I105">
        <f t="shared" si="6"/>
        <v>49</v>
      </c>
      <c r="J105">
        <f t="shared" si="8"/>
        <v>0.05</v>
      </c>
      <c r="K105">
        <f t="shared" si="9"/>
        <v>0.4387962262330502</v>
      </c>
      <c r="L105">
        <v>0.27308342615313219</v>
      </c>
    </row>
    <row r="106" spans="9:15" x14ac:dyDescent="0.25">
      <c r="I106">
        <f t="shared" si="6"/>
        <v>49.5</v>
      </c>
      <c r="J106">
        <f t="shared" si="8"/>
        <v>2.5000000000000001E-2</v>
      </c>
      <c r="K106">
        <f t="shared" si="9"/>
        <v>0.3564134428968348</v>
      </c>
      <c r="L106">
        <v>0.19311691596399674</v>
      </c>
    </row>
    <row r="107" spans="9:15" x14ac:dyDescent="0.25">
      <c r="I107">
        <f t="shared" si="6"/>
        <v>50</v>
      </c>
      <c r="J107">
        <f t="shared" si="8"/>
        <v>0</v>
      </c>
      <c r="K107">
        <f t="shared" si="9"/>
        <v>0</v>
      </c>
      <c r="L107">
        <v>0</v>
      </c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0"/>
  <sheetViews>
    <sheetView tabSelected="1" topLeftCell="A2" workbookViewId="0">
      <selection activeCell="A110" sqref="A110:XFD110"/>
    </sheetView>
  </sheetViews>
  <sheetFormatPr defaultRowHeight="13.2" x14ac:dyDescent="0.25"/>
  <cols>
    <col min="8" max="8" width="11.109375" customWidth="1"/>
    <col min="9" max="9" width="15.21875" customWidth="1"/>
  </cols>
  <sheetData>
    <row r="1" spans="1:10" x14ac:dyDescent="0.25">
      <c r="A1" t="s">
        <v>23</v>
      </c>
      <c r="H1" s="4" t="s">
        <v>27</v>
      </c>
      <c r="I1" s="4" t="s">
        <v>29</v>
      </c>
      <c r="J1" s="4" t="s">
        <v>28</v>
      </c>
    </row>
    <row r="2" spans="1:10" x14ac:dyDescent="0.25">
      <c r="A2" t="s">
        <v>24</v>
      </c>
      <c r="H2">
        <v>-2</v>
      </c>
      <c r="I2">
        <f t="shared" ref="I2:I33" si="0">(psnTmax-H2)*(H2-psnTmin)/POWER((psnTmax-psnTmin)/2,2)</f>
        <v>-0.5625</v>
      </c>
      <c r="J2">
        <f>MAX(0,I2)</f>
        <v>0</v>
      </c>
    </row>
    <row r="3" spans="1:10" x14ac:dyDescent="0.25">
      <c r="H3">
        <f>H2+0.5</f>
        <v>-1.5</v>
      </c>
      <c r="I3">
        <f t="shared" si="0"/>
        <v>-0.51085069444444442</v>
      </c>
      <c r="J3">
        <f t="shared" ref="J3:J66" si="1">MAX(0,I3)</f>
        <v>0</v>
      </c>
    </row>
    <row r="4" spans="1:10" x14ac:dyDescent="0.25">
      <c r="H4">
        <f t="shared" ref="H4:H67" si="2">H3+0.5</f>
        <v>-1</v>
      </c>
      <c r="I4">
        <f t="shared" si="0"/>
        <v>-0.46006944444444442</v>
      </c>
      <c r="J4">
        <f t="shared" si="1"/>
        <v>0</v>
      </c>
    </row>
    <row r="5" spans="1:10" x14ac:dyDescent="0.25">
      <c r="A5" s="4" t="s">
        <v>30</v>
      </c>
      <c r="B5" s="5">
        <v>28</v>
      </c>
      <c r="H5">
        <f t="shared" si="2"/>
        <v>-0.5</v>
      </c>
      <c r="I5">
        <f t="shared" si="0"/>
        <v>-0.41015625</v>
      </c>
      <c r="J5">
        <f t="shared" si="1"/>
        <v>0</v>
      </c>
    </row>
    <row r="6" spans="1:10" x14ac:dyDescent="0.25">
      <c r="A6" s="4" t="s">
        <v>25</v>
      </c>
      <c r="B6" s="3">
        <f>(B5+B5-psnTmin)</f>
        <v>52</v>
      </c>
      <c r="H6">
        <f t="shared" si="2"/>
        <v>0</v>
      </c>
      <c r="I6">
        <f t="shared" si="0"/>
        <v>-0.3611111111111111</v>
      </c>
      <c r="J6">
        <f t="shared" si="1"/>
        <v>0</v>
      </c>
    </row>
    <row r="7" spans="1:10" x14ac:dyDescent="0.25">
      <c r="A7" s="4" t="s">
        <v>26</v>
      </c>
      <c r="B7" s="5">
        <v>4</v>
      </c>
      <c r="H7">
        <f t="shared" si="2"/>
        <v>0.5</v>
      </c>
      <c r="I7">
        <f t="shared" si="0"/>
        <v>-0.31293402777777779</v>
      </c>
      <c r="J7">
        <f t="shared" si="1"/>
        <v>0</v>
      </c>
    </row>
    <row r="8" spans="1:10" x14ac:dyDescent="0.25">
      <c r="H8">
        <f t="shared" si="2"/>
        <v>1</v>
      </c>
      <c r="I8">
        <f t="shared" si="0"/>
        <v>-0.265625</v>
      </c>
      <c r="J8">
        <f t="shared" si="1"/>
        <v>0</v>
      </c>
    </row>
    <row r="9" spans="1:10" x14ac:dyDescent="0.25">
      <c r="H9">
        <f t="shared" si="2"/>
        <v>1.5</v>
      </c>
      <c r="I9">
        <f t="shared" si="0"/>
        <v>-0.21918402777777779</v>
      </c>
      <c r="J9">
        <f t="shared" si="1"/>
        <v>0</v>
      </c>
    </row>
    <row r="10" spans="1:10" x14ac:dyDescent="0.25">
      <c r="H10">
        <f t="shared" si="2"/>
        <v>2</v>
      </c>
      <c r="I10">
        <f t="shared" si="0"/>
        <v>-0.1736111111111111</v>
      </c>
      <c r="J10">
        <f t="shared" si="1"/>
        <v>0</v>
      </c>
    </row>
    <row r="11" spans="1:10" x14ac:dyDescent="0.25">
      <c r="H11">
        <f t="shared" si="2"/>
        <v>2.5</v>
      </c>
      <c r="I11">
        <f t="shared" si="0"/>
        <v>-0.12890625</v>
      </c>
      <c r="J11">
        <f t="shared" si="1"/>
        <v>0</v>
      </c>
    </row>
    <row r="12" spans="1:10" x14ac:dyDescent="0.25">
      <c r="H12">
        <f t="shared" si="2"/>
        <v>3</v>
      </c>
      <c r="I12">
        <f t="shared" si="0"/>
        <v>-8.5069444444444448E-2</v>
      </c>
      <c r="J12">
        <f t="shared" si="1"/>
        <v>0</v>
      </c>
    </row>
    <row r="13" spans="1:10" x14ac:dyDescent="0.25">
      <c r="H13">
        <f t="shared" si="2"/>
        <v>3.5</v>
      </c>
      <c r="I13">
        <f t="shared" si="0"/>
        <v>-4.2100694444444448E-2</v>
      </c>
      <c r="J13">
        <f t="shared" si="1"/>
        <v>0</v>
      </c>
    </row>
    <row r="14" spans="1:10" x14ac:dyDescent="0.25">
      <c r="H14">
        <f t="shared" si="2"/>
        <v>4</v>
      </c>
      <c r="I14">
        <f t="shared" si="0"/>
        <v>0</v>
      </c>
      <c r="J14">
        <f t="shared" si="1"/>
        <v>0</v>
      </c>
    </row>
    <row r="15" spans="1:10" x14ac:dyDescent="0.25">
      <c r="H15">
        <f t="shared" si="2"/>
        <v>4.5</v>
      </c>
      <c r="I15">
        <f t="shared" si="0"/>
        <v>4.1232638888888888E-2</v>
      </c>
      <c r="J15">
        <f t="shared" si="1"/>
        <v>4.1232638888888888E-2</v>
      </c>
    </row>
    <row r="16" spans="1:10" x14ac:dyDescent="0.25">
      <c r="H16">
        <f t="shared" si="2"/>
        <v>5</v>
      </c>
      <c r="I16">
        <f t="shared" si="0"/>
        <v>8.1597222222222224E-2</v>
      </c>
      <c r="J16">
        <f t="shared" si="1"/>
        <v>8.1597222222222224E-2</v>
      </c>
    </row>
    <row r="17" spans="8:10" x14ac:dyDescent="0.25">
      <c r="H17">
        <f t="shared" si="2"/>
        <v>5.5</v>
      </c>
      <c r="I17">
        <f t="shared" si="0"/>
        <v>0.12109375</v>
      </c>
      <c r="J17">
        <f t="shared" si="1"/>
        <v>0.12109375</v>
      </c>
    </row>
    <row r="18" spans="8:10" x14ac:dyDescent="0.25">
      <c r="H18">
        <f t="shared" si="2"/>
        <v>6</v>
      </c>
      <c r="I18">
        <f t="shared" si="0"/>
        <v>0.15972222222222221</v>
      </c>
      <c r="J18">
        <f t="shared" si="1"/>
        <v>0.15972222222222221</v>
      </c>
    </row>
    <row r="19" spans="8:10" x14ac:dyDescent="0.25">
      <c r="H19">
        <f t="shared" si="2"/>
        <v>6.5</v>
      </c>
      <c r="I19">
        <f t="shared" si="0"/>
        <v>0.1974826388888889</v>
      </c>
      <c r="J19">
        <f t="shared" si="1"/>
        <v>0.1974826388888889</v>
      </c>
    </row>
    <row r="20" spans="8:10" x14ac:dyDescent="0.25">
      <c r="H20">
        <f t="shared" si="2"/>
        <v>7</v>
      </c>
      <c r="I20">
        <f t="shared" si="0"/>
        <v>0.234375</v>
      </c>
      <c r="J20">
        <f t="shared" si="1"/>
        <v>0.234375</v>
      </c>
    </row>
    <row r="21" spans="8:10" x14ac:dyDescent="0.25">
      <c r="H21">
        <f t="shared" si="2"/>
        <v>7.5</v>
      </c>
      <c r="I21">
        <f t="shared" si="0"/>
        <v>0.27039930555555558</v>
      </c>
      <c r="J21">
        <f t="shared" si="1"/>
        <v>0.27039930555555558</v>
      </c>
    </row>
    <row r="22" spans="8:10" x14ac:dyDescent="0.25">
      <c r="H22">
        <f t="shared" si="2"/>
        <v>8</v>
      </c>
      <c r="I22">
        <f t="shared" si="0"/>
        <v>0.30555555555555558</v>
      </c>
      <c r="J22">
        <f t="shared" si="1"/>
        <v>0.30555555555555558</v>
      </c>
    </row>
    <row r="23" spans="8:10" x14ac:dyDescent="0.25">
      <c r="H23">
        <f t="shared" si="2"/>
        <v>8.5</v>
      </c>
      <c r="I23">
        <f t="shared" si="0"/>
        <v>0.33984375</v>
      </c>
      <c r="J23">
        <f t="shared" si="1"/>
        <v>0.33984375</v>
      </c>
    </row>
    <row r="24" spans="8:10" x14ac:dyDescent="0.25">
      <c r="H24">
        <f t="shared" si="2"/>
        <v>9</v>
      </c>
      <c r="I24">
        <f t="shared" si="0"/>
        <v>0.3732638888888889</v>
      </c>
      <c r="J24">
        <f t="shared" si="1"/>
        <v>0.3732638888888889</v>
      </c>
    </row>
    <row r="25" spans="8:10" x14ac:dyDescent="0.25">
      <c r="H25">
        <f t="shared" si="2"/>
        <v>9.5</v>
      </c>
      <c r="I25">
        <f t="shared" si="0"/>
        <v>0.40581597222222221</v>
      </c>
      <c r="J25">
        <f t="shared" si="1"/>
        <v>0.40581597222222221</v>
      </c>
    </row>
    <row r="26" spans="8:10" x14ac:dyDescent="0.25">
      <c r="H26">
        <f t="shared" si="2"/>
        <v>10</v>
      </c>
      <c r="I26">
        <f t="shared" si="0"/>
        <v>0.4375</v>
      </c>
      <c r="J26">
        <f t="shared" si="1"/>
        <v>0.4375</v>
      </c>
    </row>
    <row r="27" spans="8:10" x14ac:dyDescent="0.25">
      <c r="H27">
        <f t="shared" si="2"/>
        <v>10.5</v>
      </c>
      <c r="I27">
        <f t="shared" si="0"/>
        <v>0.46831597222222221</v>
      </c>
      <c r="J27">
        <f t="shared" si="1"/>
        <v>0.46831597222222221</v>
      </c>
    </row>
    <row r="28" spans="8:10" x14ac:dyDescent="0.25">
      <c r="H28">
        <f t="shared" si="2"/>
        <v>11</v>
      </c>
      <c r="I28">
        <f t="shared" si="0"/>
        <v>0.4982638888888889</v>
      </c>
      <c r="J28">
        <f t="shared" si="1"/>
        <v>0.4982638888888889</v>
      </c>
    </row>
    <row r="29" spans="8:10" x14ac:dyDescent="0.25">
      <c r="H29">
        <f t="shared" si="2"/>
        <v>11.5</v>
      </c>
      <c r="I29">
        <f t="shared" si="0"/>
        <v>0.52734375</v>
      </c>
      <c r="J29">
        <f t="shared" si="1"/>
        <v>0.52734375</v>
      </c>
    </row>
    <row r="30" spans="8:10" x14ac:dyDescent="0.25">
      <c r="H30">
        <f t="shared" si="2"/>
        <v>12</v>
      </c>
      <c r="I30">
        <f t="shared" si="0"/>
        <v>0.55555555555555558</v>
      </c>
      <c r="J30">
        <f t="shared" si="1"/>
        <v>0.55555555555555558</v>
      </c>
    </row>
    <row r="31" spans="8:10" x14ac:dyDescent="0.25">
      <c r="H31">
        <f t="shared" si="2"/>
        <v>12.5</v>
      </c>
      <c r="I31">
        <f t="shared" si="0"/>
        <v>0.58289930555555558</v>
      </c>
      <c r="J31">
        <f t="shared" si="1"/>
        <v>0.58289930555555558</v>
      </c>
    </row>
    <row r="32" spans="8:10" x14ac:dyDescent="0.25">
      <c r="H32">
        <f t="shared" si="2"/>
        <v>13</v>
      </c>
      <c r="I32">
        <f t="shared" si="0"/>
        <v>0.609375</v>
      </c>
      <c r="J32">
        <f t="shared" si="1"/>
        <v>0.609375</v>
      </c>
    </row>
    <row r="33" spans="8:10" x14ac:dyDescent="0.25">
      <c r="H33">
        <f t="shared" si="2"/>
        <v>13.5</v>
      </c>
      <c r="I33">
        <f t="shared" si="0"/>
        <v>0.63498263888888884</v>
      </c>
      <c r="J33">
        <f t="shared" si="1"/>
        <v>0.63498263888888884</v>
      </c>
    </row>
    <row r="34" spans="8:10" x14ac:dyDescent="0.25">
      <c r="H34">
        <f t="shared" si="2"/>
        <v>14</v>
      </c>
      <c r="I34">
        <f t="shared" ref="I34:I65" si="3">(psnTmax-H34)*(H34-psnTmin)/POWER((psnTmax-psnTmin)/2,2)</f>
        <v>0.65972222222222221</v>
      </c>
      <c r="J34">
        <f t="shared" si="1"/>
        <v>0.65972222222222221</v>
      </c>
    </row>
    <row r="35" spans="8:10" x14ac:dyDescent="0.25">
      <c r="H35">
        <f t="shared" si="2"/>
        <v>14.5</v>
      </c>
      <c r="I35">
        <f t="shared" si="3"/>
        <v>0.68359375</v>
      </c>
      <c r="J35">
        <f t="shared" si="1"/>
        <v>0.68359375</v>
      </c>
    </row>
    <row r="36" spans="8:10" x14ac:dyDescent="0.25">
      <c r="H36">
        <f t="shared" si="2"/>
        <v>15</v>
      </c>
      <c r="I36">
        <f t="shared" si="3"/>
        <v>0.70659722222222221</v>
      </c>
      <c r="J36">
        <f t="shared" si="1"/>
        <v>0.70659722222222221</v>
      </c>
    </row>
    <row r="37" spans="8:10" x14ac:dyDescent="0.25">
      <c r="H37">
        <f t="shared" si="2"/>
        <v>15.5</v>
      </c>
      <c r="I37">
        <f t="shared" si="3"/>
        <v>0.72873263888888884</v>
      </c>
      <c r="J37">
        <f t="shared" si="1"/>
        <v>0.72873263888888884</v>
      </c>
    </row>
    <row r="38" spans="8:10" x14ac:dyDescent="0.25">
      <c r="H38">
        <f t="shared" si="2"/>
        <v>16</v>
      </c>
      <c r="I38">
        <f t="shared" si="3"/>
        <v>0.75</v>
      </c>
      <c r="J38">
        <f t="shared" si="1"/>
        <v>0.75</v>
      </c>
    </row>
    <row r="39" spans="8:10" x14ac:dyDescent="0.25">
      <c r="H39">
        <f t="shared" si="2"/>
        <v>16.5</v>
      </c>
      <c r="I39">
        <f t="shared" si="3"/>
        <v>0.77039930555555558</v>
      </c>
      <c r="J39">
        <f t="shared" si="1"/>
        <v>0.77039930555555558</v>
      </c>
    </row>
    <row r="40" spans="8:10" x14ac:dyDescent="0.25">
      <c r="H40">
        <f t="shared" si="2"/>
        <v>17</v>
      </c>
      <c r="I40">
        <f t="shared" si="3"/>
        <v>0.78993055555555558</v>
      </c>
      <c r="J40">
        <f t="shared" si="1"/>
        <v>0.78993055555555558</v>
      </c>
    </row>
    <row r="41" spans="8:10" x14ac:dyDescent="0.25">
      <c r="H41">
        <f t="shared" si="2"/>
        <v>17.5</v>
      </c>
      <c r="I41">
        <f t="shared" si="3"/>
        <v>0.80859375</v>
      </c>
      <c r="J41">
        <f t="shared" si="1"/>
        <v>0.80859375</v>
      </c>
    </row>
    <row r="42" spans="8:10" x14ac:dyDescent="0.25">
      <c r="H42">
        <f t="shared" si="2"/>
        <v>18</v>
      </c>
      <c r="I42">
        <f t="shared" si="3"/>
        <v>0.82638888888888884</v>
      </c>
      <c r="J42">
        <f t="shared" si="1"/>
        <v>0.82638888888888884</v>
      </c>
    </row>
    <row r="43" spans="8:10" x14ac:dyDescent="0.25">
      <c r="H43">
        <f t="shared" si="2"/>
        <v>18.5</v>
      </c>
      <c r="I43">
        <f t="shared" si="3"/>
        <v>0.84331597222222221</v>
      </c>
      <c r="J43">
        <f t="shared" si="1"/>
        <v>0.84331597222222221</v>
      </c>
    </row>
    <row r="44" spans="8:10" x14ac:dyDescent="0.25">
      <c r="H44">
        <f t="shared" si="2"/>
        <v>19</v>
      </c>
      <c r="I44">
        <f t="shared" si="3"/>
        <v>0.859375</v>
      </c>
      <c r="J44">
        <f t="shared" si="1"/>
        <v>0.859375</v>
      </c>
    </row>
    <row r="45" spans="8:10" x14ac:dyDescent="0.25">
      <c r="H45">
        <f t="shared" si="2"/>
        <v>19.5</v>
      </c>
      <c r="I45">
        <f t="shared" si="3"/>
        <v>0.87456597222222221</v>
      </c>
      <c r="J45">
        <f t="shared" si="1"/>
        <v>0.87456597222222221</v>
      </c>
    </row>
    <row r="46" spans="8:10" x14ac:dyDescent="0.25">
      <c r="H46">
        <f t="shared" si="2"/>
        <v>20</v>
      </c>
      <c r="I46">
        <f t="shared" si="3"/>
        <v>0.88888888888888884</v>
      </c>
      <c r="J46">
        <f t="shared" si="1"/>
        <v>0.88888888888888884</v>
      </c>
    </row>
    <row r="47" spans="8:10" x14ac:dyDescent="0.25">
      <c r="H47">
        <f t="shared" si="2"/>
        <v>20.5</v>
      </c>
      <c r="I47">
        <f t="shared" si="3"/>
        <v>0.90234375</v>
      </c>
      <c r="J47">
        <f t="shared" si="1"/>
        <v>0.90234375</v>
      </c>
    </row>
    <row r="48" spans="8:10" x14ac:dyDescent="0.25">
      <c r="H48">
        <f t="shared" si="2"/>
        <v>21</v>
      </c>
      <c r="I48">
        <f t="shared" si="3"/>
        <v>0.91493055555555558</v>
      </c>
      <c r="J48">
        <f t="shared" si="1"/>
        <v>0.91493055555555558</v>
      </c>
    </row>
    <row r="49" spans="8:10" x14ac:dyDescent="0.25">
      <c r="H49">
        <f t="shared" si="2"/>
        <v>21.5</v>
      </c>
      <c r="I49">
        <f t="shared" si="3"/>
        <v>0.92664930555555558</v>
      </c>
      <c r="J49">
        <f t="shared" si="1"/>
        <v>0.92664930555555558</v>
      </c>
    </row>
    <row r="50" spans="8:10" x14ac:dyDescent="0.25">
      <c r="H50">
        <f t="shared" si="2"/>
        <v>22</v>
      </c>
      <c r="I50">
        <f t="shared" si="3"/>
        <v>0.9375</v>
      </c>
      <c r="J50">
        <f t="shared" si="1"/>
        <v>0.9375</v>
      </c>
    </row>
    <row r="51" spans="8:10" x14ac:dyDescent="0.25">
      <c r="H51">
        <f t="shared" si="2"/>
        <v>22.5</v>
      </c>
      <c r="I51">
        <f t="shared" si="3"/>
        <v>0.94748263888888884</v>
      </c>
      <c r="J51">
        <f t="shared" si="1"/>
        <v>0.94748263888888884</v>
      </c>
    </row>
    <row r="52" spans="8:10" x14ac:dyDescent="0.25">
      <c r="H52">
        <f t="shared" si="2"/>
        <v>23</v>
      </c>
      <c r="I52">
        <f t="shared" si="3"/>
        <v>0.95659722222222221</v>
      </c>
      <c r="J52">
        <f t="shared" si="1"/>
        <v>0.95659722222222221</v>
      </c>
    </row>
    <row r="53" spans="8:10" x14ac:dyDescent="0.25">
      <c r="H53">
        <f t="shared" si="2"/>
        <v>23.5</v>
      </c>
      <c r="I53">
        <f t="shared" si="3"/>
        <v>0.96484375</v>
      </c>
      <c r="J53">
        <f t="shared" si="1"/>
        <v>0.96484375</v>
      </c>
    </row>
    <row r="54" spans="8:10" x14ac:dyDescent="0.25">
      <c r="H54">
        <f t="shared" si="2"/>
        <v>24</v>
      </c>
      <c r="I54">
        <f t="shared" si="3"/>
        <v>0.97222222222222221</v>
      </c>
      <c r="J54">
        <f t="shared" si="1"/>
        <v>0.97222222222222221</v>
      </c>
    </row>
    <row r="55" spans="8:10" x14ac:dyDescent="0.25">
      <c r="H55">
        <f t="shared" si="2"/>
        <v>24.5</v>
      </c>
      <c r="I55">
        <f t="shared" si="3"/>
        <v>0.97873263888888884</v>
      </c>
      <c r="J55">
        <f t="shared" si="1"/>
        <v>0.97873263888888884</v>
      </c>
    </row>
    <row r="56" spans="8:10" x14ac:dyDescent="0.25">
      <c r="H56">
        <f t="shared" si="2"/>
        <v>25</v>
      </c>
      <c r="I56">
        <f t="shared" si="3"/>
        <v>0.984375</v>
      </c>
      <c r="J56">
        <f t="shared" si="1"/>
        <v>0.984375</v>
      </c>
    </row>
    <row r="57" spans="8:10" x14ac:dyDescent="0.25">
      <c r="H57">
        <f t="shared" si="2"/>
        <v>25.5</v>
      </c>
      <c r="I57">
        <f t="shared" si="3"/>
        <v>0.98914930555555558</v>
      </c>
      <c r="J57">
        <f t="shared" si="1"/>
        <v>0.98914930555555558</v>
      </c>
    </row>
    <row r="58" spans="8:10" x14ac:dyDescent="0.25">
      <c r="H58">
        <f t="shared" si="2"/>
        <v>26</v>
      </c>
      <c r="I58">
        <f t="shared" si="3"/>
        <v>0.99305555555555558</v>
      </c>
      <c r="J58">
        <f t="shared" si="1"/>
        <v>0.99305555555555558</v>
      </c>
    </row>
    <row r="59" spans="8:10" x14ac:dyDescent="0.25">
      <c r="H59">
        <f t="shared" si="2"/>
        <v>26.5</v>
      </c>
      <c r="I59">
        <f t="shared" si="3"/>
        <v>0.99609375</v>
      </c>
      <c r="J59">
        <f t="shared" si="1"/>
        <v>0.99609375</v>
      </c>
    </row>
    <row r="60" spans="8:10" x14ac:dyDescent="0.25">
      <c r="H60">
        <f t="shared" si="2"/>
        <v>27</v>
      </c>
      <c r="I60">
        <f t="shared" si="3"/>
        <v>0.99826388888888884</v>
      </c>
      <c r="J60">
        <f t="shared" si="1"/>
        <v>0.99826388888888884</v>
      </c>
    </row>
    <row r="61" spans="8:10" x14ac:dyDescent="0.25">
      <c r="H61">
        <f t="shared" si="2"/>
        <v>27.5</v>
      </c>
      <c r="I61">
        <f t="shared" si="3"/>
        <v>0.99956597222222221</v>
      </c>
      <c r="J61">
        <f t="shared" si="1"/>
        <v>0.99956597222222221</v>
      </c>
    </row>
    <row r="62" spans="8:10" x14ac:dyDescent="0.25">
      <c r="H62">
        <f t="shared" si="2"/>
        <v>28</v>
      </c>
      <c r="I62">
        <f t="shared" si="3"/>
        <v>1</v>
      </c>
      <c r="J62">
        <f t="shared" si="1"/>
        <v>1</v>
      </c>
    </row>
    <row r="63" spans="8:10" x14ac:dyDescent="0.25">
      <c r="H63">
        <f t="shared" si="2"/>
        <v>28.5</v>
      </c>
      <c r="I63">
        <f t="shared" si="3"/>
        <v>0.99956597222222221</v>
      </c>
      <c r="J63">
        <f t="shared" si="1"/>
        <v>0.99956597222222221</v>
      </c>
    </row>
    <row r="64" spans="8:10" x14ac:dyDescent="0.25">
      <c r="H64">
        <f t="shared" si="2"/>
        <v>29</v>
      </c>
      <c r="I64">
        <f t="shared" si="3"/>
        <v>0.99826388888888884</v>
      </c>
      <c r="J64">
        <f t="shared" si="1"/>
        <v>0.99826388888888884</v>
      </c>
    </row>
    <row r="65" spans="8:10" x14ac:dyDescent="0.25">
      <c r="H65">
        <f t="shared" si="2"/>
        <v>29.5</v>
      </c>
      <c r="I65">
        <f t="shared" si="3"/>
        <v>0.99609375</v>
      </c>
      <c r="J65">
        <f t="shared" si="1"/>
        <v>0.99609375</v>
      </c>
    </row>
    <row r="66" spans="8:10" x14ac:dyDescent="0.25">
      <c r="H66">
        <f t="shared" si="2"/>
        <v>30</v>
      </c>
      <c r="I66">
        <f t="shared" ref="I66:I97" si="4">(psnTmax-H66)*(H66-psnTmin)/POWER((psnTmax-psnTmin)/2,2)</f>
        <v>0.99305555555555558</v>
      </c>
      <c r="J66">
        <f t="shared" si="1"/>
        <v>0.99305555555555558</v>
      </c>
    </row>
    <row r="67" spans="8:10" x14ac:dyDescent="0.25">
      <c r="H67">
        <f t="shared" si="2"/>
        <v>30.5</v>
      </c>
      <c r="I67">
        <f t="shared" si="4"/>
        <v>0.98914930555555558</v>
      </c>
      <c r="J67">
        <f t="shared" ref="J67:J102" si="5">MAX(0,I67)</f>
        <v>0.98914930555555558</v>
      </c>
    </row>
    <row r="68" spans="8:10" x14ac:dyDescent="0.25">
      <c r="H68">
        <f t="shared" ref="H68:H113" si="6">H67+0.5</f>
        <v>31</v>
      </c>
      <c r="I68">
        <f t="shared" si="4"/>
        <v>0.984375</v>
      </c>
      <c r="J68">
        <f t="shared" si="5"/>
        <v>0.984375</v>
      </c>
    </row>
    <row r="69" spans="8:10" x14ac:dyDescent="0.25">
      <c r="H69">
        <f t="shared" si="6"/>
        <v>31.5</v>
      </c>
      <c r="I69">
        <f t="shared" si="4"/>
        <v>0.97873263888888884</v>
      </c>
      <c r="J69">
        <f t="shared" si="5"/>
        <v>0.97873263888888884</v>
      </c>
    </row>
    <row r="70" spans="8:10" x14ac:dyDescent="0.25">
      <c r="H70">
        <f t="shared" si="6"/>
        <v>32</v>
      </c>
      <c r="I70">
        <f t="shared" si="4"/>
        <v>0.97222222222222221</v>
      </c>
      <c r="J70">
        <f t="shared" si="5"/>
        <v>0.97222222222222221</v>
      </c>
    </row>
    <row r="71" spans="8:10" x14ac:dyDescent="0.25">
      <c r="H71">
        <f t="shared" si="6"/>
        <v>32.5</v>
      </c>
      <c r="I71">
        <f t="shared" si="4"/>
        <v>0.96484375</v>
      </c>
      <c r="J71">
        <f t="shared" si="5"/>
        <v>0.96484375</v>
      </c>
    </row>
    <row r="72" spans="8:10" x14ac:dyDescent="0.25">
      <c r="H72">
        <f t="shared" si="6"/>
        <v>33</v>
      </c>
      <c r="I72">
        <f t="shared" si="4"/>
        <v>0.95659722222222221</v>
      </c>
      <c r="J72">
        <f t="shared" si="5"/>
        <v>0.95659722222222221</v>
      </c>
    </row>
    <row r="73" spans="8:10" x14ac:dyDescent="0.25">
      <c r="H73">
        <f t="shared" si="6"/>
        <v>33.5</v>
      </c>
      <c r="I73">
        <f t="shared" si="4"/>
        <v>0.94748263888888884</v>
      </c>
      <c r="J73">
        <f t="shared" si="5"/>
        <v>0.94748263888888884</v>
      </c>
    </row>
    <row r="74" spans="8:10" x14ac:dyDescent="0.25">
      <c r="H74">
        <f t="shared" si="6"/>
        <v>34</v>
      </c>
      <c r="I74">
        <f t="shared" si="4"/>
        <v>0.9375</v>
      </c>
      <c r="J74">
        <f t="shared" si="5"/>
        <v>0.9375</v>
      </c>
    </row>
    <row r="75" spans="8:10" x14ac:dyDescent="0.25">
      <c r="H75">
        <f t="shared" si="6"/>
        <v>34.5</v>
      </c>
      <c r="I75">
        <f t="shared" si="4"/>
        <v>0.92664930555555558</v>
      </c>
      <c r="J75">
        <f t="shared" si="5"/>
        <v>0.92664930555555558</v>
      </c>
    </row>
    <row r="76" spans="8:10" x14ac:dyDescent="0.25">
      <c r="H76">
        <f t="shared" si="6"/>
        <v>35</v>
      </c>
      <c r="I76">
        <f t="shared" si="4"/>
        <v>0.91493055555555558</v>
      </c>
      <c r="J76">
        <f t="shared" si="5"/>
        <v>0.91493055555555558</v>
      </c>
    </row>
    <row r="77" spans="8:10" x14ac:dyDescent="0.25">
      <c r="H77">
        <f t="shared" si="6"/>
        <v>35.5</v>
      </c>
      <c r="I77">
        <f t="shared" si="4"/>
        <v>0.90234375</v>
      </c>
      <c r="J77">
        <f t="shared" si="5"/>
        <v>0.90234375</v>
      </c>
    </row>
    <row r="78" spans="8:10" x14ac:dyDescent="0.25">
      <c r="H78">
        <f t="shared" si="6"/>
        <v>36</v>
      </c>
      <c r="I78">
        <f t="shared" si="4"/>
        <v>0.88888888888888884</v>
      </c>
      <c r="J78">
        <f t="shared" si="5"/>
        <v>0.88888888888888884</v>
      </c>
    </row>
    <row r="79" spans="8:10" x14ac:dyDescent="0.25">
      <c r="H79">
        <f t="shared" si="6"/>
        <v>36.5</v>
      </c>
      <c r="I79">
        <f t="shared" si="4"/>
        <v>0.87456597222222221</v>
      </c>
      <c r="J79">
        <f t="shared" si="5"/>
        <v>0.87456597222222221</v>
      </c>
    </row>
    <row r="80" spans="8:10" x14ac:dyDescent="0.25">
      <c r="H80">
        <f t="shared" si="6"/>
        <v>37</v>
      </c>
      <c r="I80">
        <f t="shared" si="4"/>
        <v>0.859375</v>
      </c>
      <c r="J80">
        <f t="shared" si="5"/>
        <v>0.859375</v>
      </c>
    </row>
    <row r="81" spans="8:10" x14ac:dyDescent="0.25">
      <c r="H81">
        <f t="shared" si="6"/>
        <v>37.5</v>
      </c>
      <c r="I81">
        <f t="shared" si="4"/>
        <v>0.84331597222222221</v>
      </c>
      <c r="J81">
        <f t="shared" si="5"/>
        <v>0.84331597222222221</v>
      </c>
    </row>
    <row r="82" spans="8:10" x14ac:dyDescent="0.25">
      <c r="H82">
        <f t="shared" si="6"/>
        <v>38</v>
      </c>
      <c r="I82">
        <f t="shared" si="4"/>
        <v>0.82638888888888884</v>
      </c>
      <c r="J82">
        <f t="shared" si="5"/>
        <v>0.82638888888888884</v>
      </c>
    </row>
    <row r="83" spans="8:10" x14ac:dyDescent="0.25">
      <c r="H83">
        <f t="shared" si="6"/>
        <v>38.5</v>
      </c>
      <c r="I83">
        <f t="shared" si="4"/>
        <v>0.80859375</v>
      </c>
      <c r="J83">
        <f t="shared" si="5"/>
        <v>0.80859375</v>
      </c>
    </row>
    <row r="84" spans="8:10" x14ac:dyDescent="0.25">
      <c r="H84">
        <f t="shared" si="6"/>
        <v>39</v>
      </c>
      <c r="I84">
        <f t="shared" si="4"/>
        <v>0.78993055555555558</v>
      </c>
      <c r="J84">
        <f t="shared" si="5"/>
        <v>0.78993055555555558</v>
      </c>
    </row>
    <row r="85" spans="8:10" x14ac:dyDescent="0.25">
      <c r="H85">
        <f t="shared" si="6"/>
        <v>39.5</v>
      </c>
      <c r="I85">
        <f t="shared" si="4"/>
        <v>0.77039930555555558</v>
      </c>
      <c r="J85">
        <f t="shared" si="5"/>
        <v>0.77039930555555558</v>
      </c>
    </row>
    <row r="86" spans="8:10" x14ac:dyDescent="0.25">
      <c r="H86">
        <f t="shared" si="6"/>
        <v>40</v>
      </c>
      <c r="I86">
        <f t="shared" si="4"/>
        <v>0.75</v>
      </c>
      <c r="J86">
        <f t="shared" si="5"/>
        <v>0.75</v>
      </c>
    </row>
    <row r="87" spans="8:10" x14ac:dyDescent="0.25">
      <c r="H87">
        <f t="shared" si="6"/>
        <v>40.5</v>
      </c>
      <c r="I87">
        <f t="shared" si="4"/>
        <v>0.72873263888888884</v>
      </c>
      <c r="J87">
        <f t="shared" si="5"/>
        <v>0.72873263888888884</v>
      </c>
    </row>
    <row r="88" spans="8:10" x14ac:dyDescent="0.25">
      <c r="H88">
        <f t="shared" si="6"/>
        <v>41</v>
      </c>
      <c r="I88">
        <f t="shared" si="4"/>
        <v>0.70659722222222221</v>
      </c>
      <c r="J88">
        <f t="shared" si="5"/>
        <v>0.70659722222222221</v>
      </c>
    </row>
    <row r="89" spans="8:10" x14ac:dyDescent="0.25">
      <c r="H89">
        <f t="shared" si="6"/>
        <v>41.5</v>
      </c>
      <c r="I89">
        <f t="shared" si="4"/>
        <v>0.68359375</v>
      </c>
      <c r="J89">
        <f t="shared" si="5"/>
        <v>0.68359375</v>
      </c>
    </row>
    <row r="90" spans="8:10" x14ac:dyDescent="0.25">
      <c r="H90">
        <f t="shared" si="6"/>
        <v>42</v>
      </c>
      <c r="I90">
        <f t="shared" si="4"/>
        <v>0.65972222222222221</v>
      </c>
      <c r="J90">
        <f t="shared" si="5"/>
        <v>0.65972222222222221</v>
      </c>
    </row>
    <row r="91" spans="8:10" x14ac:dyDescent="0.25">
      <c r="H91">
        <f t="shared" si="6"/>
        <v>42.5</v>
      </c>
      <c r="I91">
        <f t="shared" si="4"/>
        <v>0.63498263888888884</v>
      </c>
      <c r="J91">
        <f t="shared" si="5"/>
        <v>0.63498263888888884</v>
      </c>
    </row>
    <row r="92" spans="8:10" x14ac:dyDescent="0.25">
      <c r="H92">
        <f t="shared" si="6"/>
        <v>43</v>
      </c>
      <c r="I92">
        <f t="shared" si="4"/>
        <v>0.609375</v>
      </c>
      <c r="J92">
        <f t="shared" si="5"/>
        <v>0.609375</v>
      </c>
    </row>
    <row r="93" spans="8:10" x14ac:dyDescent="0.25">
      <c r="H93">
        <f t="shared" si="6"/>
        <v>43.5</v>
      </c>
      <c r="I93">
        <f t="shared" si="4"/>
        <v>0.58289930555555558</v>
      </c>
      <c r="J93">
        <f t="shared" si="5"/>
        <v>0.58289930555555558</v>
      </c>
    </row>
    <row r="94" spans="8:10" x14ac:dyDescent="0.25">
      <c r="H94">
        <f t="shared" si="6"/>
        <v>44</v>
      </c>
      <c r="I94">
        <f t="shared" si="4"/>
        <v>0.55555555555555558</v>
      </c>
      <c r="J94">
        <f t="shared" si="5"/>
        <v>0.55555555555555558</v>
      </c>
    </row>
    <row r="95" spans="8:10" x14ac:dyDescent="0.25">
      <c r="H95">
        <f t="shared" si="6"/>
        <v>44.5</v>
      </c>
      <c r="I95">
        <f t="shared" si="4"/>
        <v>0.52734375</v>
      </c>
      <c r="J95">
        <f t="shared" si="5"/>
        <v>0.52734375</v>
      </c>
    </row>
    <row r="96" spans="8:10" x14ac:dyDescent="0.25">
      <c r="H96">
        <f t="shared" si="6"/>
        <v>45</v>
      </c>
      <c r="I96">
        <f t="shared" si="4"/>
        <v>0.4982638888888889</v>
      </c>
      <c r="J96">
        <f t="shared" si="5"/>
        <v>0.4982638888888889</v>
      </c>
    </row>
    <row r="97" spans="8:10" x14ac:dyDescent="0.25">
      <c r="H97">
        <f t="shared" si="6"/>
        <v>45.5</v>
      </c>
      <c r="I97">
        <f t="shared" si="4"/>
        <v>0.46831597222222221</v>
      </c>
      <c r="J97">
        <f t="shared" si="5"/>
        <v>0.46831597222222221</v>
      </c>
    </row>
    <row r="98" spans="8:10" x14ac:dyDescent="0.25">
      <c r="H98">
        <f t="shared" si="6"/>
        <v>46</v>
      </c>
      <c r="I98">
        <f t="shared" ref="I98:I102" si="7">(psnTmax-H98)*(H98-psnTmin)/POWER((psnTmax-psnTmin)/2,2)</f>
        <v>0.4375</v>
      </c>
      <c r="J98">
        <f t="shared" si="5"/>
        <v>0.4375</v>
      </c>
    </row>
    <row r="99" spans="8:10" x14ac:dyDescent="0.25">
      <c r="H99">
        <f t="shared" si="6"/>
        <v>46.5</v>
      </c>
      <c r="I99">
        <f t="shared" si="7"/>
        <v>0.40581597222222221</v>
      </c>
      <c r="J99">
        <f t="shared" si="5"/>
        <v>0.40581597222222221</v>
      </c>
    </row>
    <row r="100" spans="8:10" x14ac:dyDescent="0.25">
      <c r="H100">
        <f t="shared" si="6"/>
        <v>47</v>
      </c>
      <c r="I100">
        <f t="shared" si="7"/>
        <v>0.3732638888888889</v>
      </c>
      <c r="J100">
        <f t="shared" si="5"/>
        <v>0.3732638888888889</v>
      </c>
    </row>
    <row r="101" spans="8:10" x14ac:dyDescent="0.25">
      <c r="H101">
        <f t="shared" si="6"/>
        <v>47.5</v>
      </c>
      <c r="I101">
        <f t="shared" si="7"/>
        <v>0.33984375</v>
      </c>
      <c r="J101">
        <f t="shared" si="5"/>
        <v>0.33984375</v>
      </c>
    </row>
    <row r="102" spans="8:10" x14ac:dyDescent="0.25">
      <c r="H102">
        <f t="shared" si="6"/>
        <v>48</v>
      </c>
      <c r="I102">
        <f t="shared" si="7"/>
        <v>0.30555555555555558</v>
      </c>
      <c r="J102">
        <f t="shared" si="5"/>
        <v>0.30555555555555558</v>
      </c>
    </row>
    <row r="103" spans="8:10" x14ac:dyDescent="0.25">
      <c r="H103">
        <f t="shared" si="6"/>
        <v>48.5</v>
      </c>
      <c r="I103">
        <f t="shared" ref="I103:I107" si="8">(psnTmax-H103)*(H103-psnTmin)/POWER((psnTmax-psnTmin)/2,2)</f>
        <v>0.27039930555555558</v>
      </c>
      <c r="J103">
        <f t="shared" ref="J103:J107" si="9">MAX(0,I103)</f>
        <v>0.27039930555555558</v>
      </c>
    </row>
    <row r="104" spans="8:10" x14ac:dyDescent="0.25">
      <c r="H104">
        <f t="shared" si="6"/>
        <v>49</v>
      </c>
      <c r="I104">
        <f t="shared" si="8"/>
        <v>0.234375</v>
      </c>
      <c r="J104">
        <f t="shared" si="9"/>
        <v>0.234375</v>
      </c>
    </row>
    <row r="105" spans="8:10" x14ac:dyDescent="0.25">
      <c r="H105">
        <f t="shared" si="6"/>
        <v>49.5</v>
      </c>
      <c r="I105">
        <f t="shared" si="8"/>
        <v>0.1974826388888889</v>
      </c>
      <c r="J105">
        <f t="shared" si="9"/>
        <v>0.1974826388888889</v>
      </c>
    </row>
    <row r="106" spans="8:10" x14ac:dyDescent="0.25">
      <c r="H106">
        <f t="shared" si="6"/>
        <v>50</v>
      </c>
      <c r="I106">
        <f t="shared" si="8"/>
        <v>0.15972222222222221</v>
      </c>
      <c r="J106">
        <f t="shared" si="9"/>
        <v>0.15972222222222221</v>
      </c>
    </row>
    <row r="107" spans="8:10" x14ac:dyDescent="0.25">
      <c r="H107">
        <f t="shared" si="6"/>
        <v>50.5</v>
      </c>
      <c r="I107">
        <f t="shared" si="8"/>
        <v>0.12109375</v>
      </c>
      <c r="J107">
        <f t="shared" si="9"/>
        <v>0.12109375</v>
      </c>
    </row>
    <row r="108" spans="8:10" x14ac:dyDescent="0.25">
      <c r="H108">
        <f t="shared" si="6"/>
        <v>51</v>
      </c>
      <c r="I108">
        <f t="shared" ref="I108:I113" si="10">(psnTmax-H108)*(H108-psnTmin)/POWER((psnTmax-psnTmin)/2,2)</f>
        <v>8.1597222222222224E-2</v>
      </c>
      <c r="J108">
        <f t="shared" ref="J108:J113" si="11">MAX(0,I108)</f>
        <v>8.1597222222222224E-2</v>
      </c>
    </row>
    <row r="109" spans="8:10" x14ac:dyDescent="0.25">
      <c r="H109">
        <f t="shared" si="6"/>
        <v>51.5</v>
      </c>
      <c r="I109">
        <f t="shared" si="10"/>
        <v>4.1232638888888888E-2</v>
      </c>
      <c r="J109">
        <f t="shared" si="11"/>
        <v>4.1232638888888888E-2</v>
      </c>
    </row>
    <row r="110" spans="8:10" x14ac:dyDescent="0.25">
      <c r="H110">
        <f t="shared" si="6"/>
        <v>52</v>
      </c>
      <c r="I110">
        <f t="shared" si="10"/>
        <v>0</v>
      </c>
      <c r="J110">
        <f t="shared" si="11"/>
        <v>0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GPDF</vt:lpstr>
      <vt:lpstr>photosyn</vt:lpstr>
      <vt:lpstr>psnTmax</vt:lpstr>
      <vt:lpstr>psnTmin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</dc:creator>
  <cp:lastModifiedBy>Hartman,Melannie</cp:lastModifiedBy>
  <dcterms:created xsi:type="dcterms:W3CDTF">2011-05-24T19:03:01Z</dcterms:created>
  <dcterms:modified xsi:type="dcterms:W3CDTF">2022-08-16T19:30:05Z</dcterms:modified>
</cp:coreProperties>
</file>