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priest\Desktop\ADFG Local Repos\escapement_surveys\"/>
    </mc:Choice>
  </mc:AlternateContent>
  <xr:revisionPtr revIDLastSave="0" documentId="8_{570856F4-B799-4465-8ADE-38E0DCCD6D3A}" xr6:coauthVersionLast="47" xr6:coauthVersionMax="47" xr10:uidLastSave="{00000000-0000-0000-0000-000000000000}"/>
  <bookViews>
    <workbookView xWindow="-28920" yWindow="-120" windowWidth="29040" windowHeight="15840" xr2:uid="{9CCC14FE-052D-48D7-9012-A8BDC397E023}"/>
  </bookViews>
  <sheets>
    <sheet name="EG Shizzle" sheetId="3" r:id="rId1"/>
    <sheet name=" Index Shazzle" sheetId="1" r:id="rId2"/>
    <sheet name="Current Index" sheetId="5" r:id="rId3"/>
    <sheet name="corre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0" i="1" l="1"/>
  <c r="D80" i="1"/>
  <c r="C80" i="1"/>
  <c r="B80" i="1"/>
  <c r="C41" i="1"/>
  <c r="D41" i="1"/>
  <c r="E41" i="1"/>
  <c r="F41" i="1"/>
  <c r="G41" i="1"/>
  <c r="H41" i="1"/>
  <c r="I41" i="1"/>
  <c r="J41" i="1"/>
  <c r="K41" i="1"/>
  <c r="B41" i="1"/>
  <c r="D40" i="3"/>
  <c r="C40" i="3"/>
  <c r="K93" i="1" l="1"/>
  <c r="J92" i="1"/>
  <c r="J93" i="1"/>
  <c r="I93" i="1"/>
  <c r="I92" i="1"/>
  <c r="I91" i="1"/>
  <c r="P87" i="1"/>
  <c r="F79" i="1" l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Y40" i="1"/>
  <c r="L39" i="3" s="1"/>
  <c r="Y39" i="1"/>
  <c r="L38" i="3" s="1"/>
  <c r="Y38" i="1"/>
  <c r="L37" i="3" s="1"/>
  <c r="Y37" i="1"/>
  <c r="L36" i="3" s="1"/>
  <c r="Y36" i="1"/>
  <c r="L35" i="3" s="1"/>
  <c r="Y35" i="1"/>
  <c r="L34" i="3" s="1"/>
  <c r="Y34" i="1"/>
  <c r="L33" i="3" s="1"/>
  <c r="Y33" i="1"/>
  <c r="L32" i="3" s="1"/>
  <c r="Y32" i="1"/>
  <c r="L31" i="3" s="1"/>
  <c r="Y31" i="1"/>
  <c r="L30" i="3" s="1"/>
  <c r="Y30" i="1"/>
  <c r="L29" i="3" s="1"/>
  <c r="Y29" i="1"/>
  <c r="L28" i="3" s="1"/>
  <c r="Y28" i="1"/>
  <c r="L27" i="3" s="1"/>
  <c r="Y27" i="1"/>
  <c r="L26" i="3" s="1"/>
  <c r="Y26" i="1"/>
  <c r="L25" i="3" s="1"/>
  <c r="Y25" i="1"/>
  <c r="L24" i="3" s="1"/>
  <c r="Y24" i="1"/>
  <c r="L23" i="3" s="1"/>
  <c r="Y23" i="1"/>
  <c r="L22" i="3" s="1"/>
  <c r="M22" i="3" s="1"/>
  <c r="Y22" i="1"/>
  <c r="L21" i="3" s="1"/>
  <c r="M21" i="3" s="1"/>
  <c r="Y21" i="1"/>
  <c r="L20" i="3" s="1"/>
  <c r="M20" i="3" s="1"/>
  <c r="Y20" i="1"/>
  <c r="L19" i="3" s="1"/>
  <c r="M19" i="3" s="1"/>
  <c r="Y19" i="1"/>
  <c r="L18" i="3" s="1"/>
  <c r="M18" i="3" s="1"/>
  <c r="Y18" i="1"/>
  <c r="L17" i="3" s="1"/>
  <c r="M17" i="3" s="1"/>
  <c r="Y17" i="1"/>
  <c r="L16" i="3" s="1"/>
  <c r="M16" i="3" s="1"/>
  <c r="Y16" i="1"/>
  <c r="L15" i="3" s="1"/>
  <c r="M15" i="3" s="1"/>
  <c r="Y15" i="1"/>
  <c r="L14" i="3" s="1"/>
  <c r="M14" i="3" s="1"/>
  <c r="Y14" i="1"/>
  <c r="L13" i="3" s="1"/>
  <c r="M13" i="3" s="1"/>
  <c r="Y13" i="1"/>
  <c r="L12" i="3" s="1"/>
  <c r="M12" i="3" s="1"/>
  <c r="Y12" i="1"/>
  <c r="L11" i="3" s="1"/>
  <c r="M11" i="3" s="1"/>
  <c r="Y11" i="1"/>
  <c r="L10" i="3" s="1"/>
  <c r="M10" i="3" s="1"/>
  <c r="Y10" i="1"/>
  <c r="L9" i="3" s="1"/>
  <c r="M9" i="3" s="1"/>
  <c r="Y9" i="1"/>
  <c r="L8" i="3" s="1"/>
  <c r="M8" i="3" s="1"/>
  <c r="Y8" i="1"/>
  <c r="L7" i="3" s="1"/>
  <c r="M7" i="3" s="1"/>
  <c r="Y7" i="1"/>
  <c r="L6" i="3" s="1"/>
  <c r="M6" i="3" s="1"/>
  <c r="Y6" i="1"/>
  <c r="L5" i="3" s="1"/>
  <c r="M5" i="3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6" i="1"/>
  <c r="M46" i="1"/>
  <c r="B6" i="3" s="1"/>
  <c r="E6" i="3" s="1"/>
  <c r="M47" i="1"/>
  <c r="B7" i="3" s="1"/>
  <c r="E7" i="3" s="1"/>
  <c r="M48" i="1"/>
  <c r="B8" i="3" s="1"/>
  <c r="E8" i="3" s="1"/>
  <c r="M49" i="1"/>
  <c r="B9" i="3" s="1"/>
  <c r="E9" i="3" s="1"/>
  <c r="M50" i="1"/>
  <c r="B10" i="3" s="1"/>
  <c r="E10" i="3" s="1"/>
  <c r="M51" i="1"/>
  <c r="B11" i="3" s="1"/>
  <c r="E11" i="3" s="1"/>
  <c r="M52" i="1"/>
  <c r="B12" i="3" s="1"/>
  <c r="E12" i="3" s="1"/>
  <c r="M53" i="1"/>
  <c r="B13" i="3" s="1"/>
  <c r="E13" i="3" s="1"/>
  <c r="M54" i="1"/>
  <c r="B14" i="3" s="1"/>
  <c r="E14" i="3" s="1"/>
  <c r="M55" i="1"/>
  <c r="B15" i="3" s="1"/>
  <c r="E15" i="3" s="1"/>
  <c r="M56" i="1"/>
  <c r="B16" i="3" s="1"/>
  <c r="E16" i="3" s="1"/>
  <c r="M57" i="1"/>
  <c r="B17" i="3" s="1"/>
  <c r="E17" i="3" s="1"/>
  <c r="M58" i="1"/>
  <c r="B18" i="3" s="1"/>
  <c r="E18" i="3" s="1"/>
  <c r="M59" i="1"/>
  <c r="B19" i="3" s="1"/>
  <c r="E19" i="3" s="1"/>
  <c r="M60" i="1"/>
  <c r="B20" i="3" s="1"/>
  <c r="E20" i="3" s="1"/>
  <c r="M61" i="1"/>
  <c r="B21" i="3" s="1"/>
  <c r="E21" i="3" s="1"/>
  <c r="M62" i="1"/>
  <c r="B22" i="3" s="1"/>
  <c r="E22" i="3" s="1"/>
  <c r="M63" i="1"/>
  <c r="B23" i="3" s="1"/>
  <c r="M64" i="1"/>
  <c r="B24" i="3" s="1"/>
  <c r="M65" i="1"/>
  <c r="B25" i="3" s="1"/>
  <c r="M66" i="1"/>
  <c r="B26" i="3" s="1"/>
  <c r="M67" i="1"/>
  <c r="B27" i="3" s="1"/>
  <c r="M68" i="1"/>
  <c r="B28" i="3" s="1"/>
  <c r="M69" i="1"/>
  <c r="B29" i="3" s="1"/>
  <c r="M70" i="1"/>
  <c r="B30" i="3" s="1"/>
  <c r="M71" i="1"/>
  <c r="B31" i="3" s="1"/>
  <c r="M72" i="1"/>
  <c r="B32" i="3" s="1"/>
  <c r="M73" i="1"/>
  <c r="B33" i="3" s="1"/>
  <c r="M74" i="1"/>
  <c r="B34" i="3" s="1"/>
  <c r="M75" i="1"/>
  <c r="B35" i="3" s="1"/>
  <c r="M76" i="1"/>
  <c r="B36" i="3" s="1"/>
  <c r="M77" i="1"/>
  <c r="B37" i="3" s="1"/>
  <c r="M78" i="1"/>
  <c r="B38" i="3" s="1"/>
  <c r="M79" i="1"/>
  <c r="B39" i="3" s="1"/>
  <c r="M45" i="1"/>
  <c r="B5" i="3" s="1"/>
  <c r="E5" i="3" s="1"/>
  <c r="F15" i="3" l="1"/>
  <c r="H15" i="3"/>
  <c r="G15" i="3"/>
  <c r="F12" i="3"/>
  <c r="G12" i="3"/>
  <c r="H12" i="3"/>
  <c r="P11" i="3"/>
  <c r="N11" i="3"/>
  <c r="O11" i="3"/>
  <c r="H11" i="3"/>
  <c r="F11" i="3"/>
  <c r="G11" i="3"/>
  <c r="O12" i="3"/>
  <c r="N12" i="3"/>
  <c r="P12" i="3"/>
  <c r="H22" i="3"/>
  <c r="F22" i="3"/>
  <c r="G22" i="3"/>
  <c r="H10" i="3"/>
  <c r="F10" i="3"/>
  <c r="G10" i="3"/>
  <c r="N13" i="3"/>
  <c r="P13" i="3"/>
  <c r="O13" i="3"/>
  <c r="P14" i="3"/>
  <c r="N14" i="3"/>
  <c r="O14" i="3"/>
  <c r="F9" i="3"/>
  <c r="G9" i="3"/>
  <c r="H9" i="3"/>
  <c r="G20" i="3"/>
  <c r="H20" i="3"/>
  <c r="F20" i="3"/>
  <c r="H8" i="3"/>
  <c r="F8" i="3"/>
  <c r="G8" i="3"/>
  <c r="N15" i="3"/>
  <c r="P15" i="3"/>
  <c r="O15" i="3"/>
  <c r="F21" i="3"/>
  <c r="G21" i="3"/>
  <c r="H21" i="3"/>
  <c r="H19" i="3"/>
  <c r="F19" i="3"/>
  <c r="G19" i="3"/>
  <c r="F7" i="3"/>
  <c r="G7" i="3"/>
  <c r="H7" i="3"/>
  <c r="H40" i="3" s="1"/>
  <c r="N16" i="3"/>
  <c r="P16" i="3"/>
  <c r="O16" i="3"/>
  <c r="H18" i="3"/>
  <c r="G18" i="3"/>
  <c r="F18" i="3"/>
  <c r="H6" i="3"/>
  <c r="G6" i="3"/>
  <c r="F6" i="3"/>
  <c r="M40" i="3"/>
  <c r="N5" i="3"/>
  <c r="P5" i="3"/>
  <c r="O5" i="3"/>
  <c r="P17" i="3"/>
  <c r="N17" i="3"/>
  <c r="O17" i="3"/>
  <c r="F17" i="3"/>
  <c r="H17" i="3"/>
  <c r="G17" i="3"/>
  <c r="N6" i="3"/>
  <c r="O6" i="3"/>
  <c r="P6" i="3"/>
  <c r="N18" i="3"/>
  <c r="O18" i="3"/>
  <c r="P18" i="3"/>
  <c r="F16" i="3"/>
  <c r="H16" i="3"/>
  <c r="G16" i="3"/>
  <c r="N19" i="3"/>
  <c r="P19" i="3"/>
  <c r="O19" i="3"/>
  <c r="P8" i="3"/>
  <c r="N8" i="3"/>
  <c r="O8" i="3"/>
  <c r="P20" i="3"/>
  <c r="N20" i="3"/>
  <c r="O20" i="3"/>
  <c r="N7" i="3"/>
  <c r="O7" i="3"/>
  <c r="P7" i="3"/>
  <c r="H14" i="3"/>
  <c r="F14" i="3"/>
  <c r="G14" i="3"/>
  <c r="P9" i="3"/>
  <c r="N9" i="3"/>
  <c r="O9" i="3"/>
  <c r="N21" i="3"/>
  <c r="O21" i="3"/>
  <c r="P21" i="3"/>
  <c r="H5" i="3"/>
  <c r="F5" i="3"/>
  <c r="G5" i="3"/>
  <c r="E40" i="3"/>
  <c r="F13" i="3"/>
  <c r="G13" i="3"/>
  <c r="H13" i="3"/>
  <c r="N10" i="3"/>
  <c r="O10" i="3"/>
  <c r="P10" i="3"/>
  <c r="N22" i="3"/>
  <c r="O22" i="3"/>
  <c r="P22" i="3"/>
  <c r="O40" i="3" l="1"/>
  <c r="P40" i="3"/>
  <c r="N40" i="3"/>
  <c r="G40" i="3"/>
  <c r="F40" i="3"/>
</calcChain>
</file>

<file path=xl/sharedStrings.xml><?xml version="1.0" encoding="utf-8"?>
<sst xmlns="http://schemas.openxmlformats.org/spreadsheetml/2006/main" count="160" uniqueCount="37">
  <si>
    <t>Year</t>
  </si>
  <si>
    <t>Herman</t>
  </si>
  <si>
    <t>Creek</t>
  </si>
  <si>
    <t>Grant</t>
  </si>
  <si>
    <t>Eulachon</t>
  </si>
  <si>
    <t>River</t>
  </si>
  <si>
    <t>Klahini</t>
  </si>
  <si>
    <t>Indian</t>
  </si>
  <si>
    <t>Barrier</t>
  </si>
  <si>
    <t>King</t>
  </si>
  <si>
    <t>Choca</t>
  </si>
  <si>
    <t>Carroll</t>
  </si>
  <si>
    <t>Blossom</t>
  </si>
  <si>
    <t>Keta</t>
  </si>
  <si>
    <t>Marten</t>
  </si>
  <si>
    <t>Humpback</t>
  </si>
  <si>
    <t>Tombstone</t>
  </si>
  <si>
    <t>Aggregate</t>
  </si>
  <si>
    <t>index</t>
  </si>
  <si>
    <t xml:space="preserve"> Year</t>
  </si>
  <si>
    <t>Harvest Rate</t>
  </si>
  <si>
    <t>Marine Survival</t>
  </si>
  <si>
    <t>Average =</t>
  </si>
  <si>
    <t>Reference points based on smolts/spawner</t>
  </si>
  <si>
    <t>Lower (50.8)</t>
  </si>
  <si>
    <t>Upper (25.4)</t>
  </si>
  <si>
    <t>MSY (42.4)</t>
  </si>
  <si>
    <t>Sum of large</t>
  </si>
  <si>
    <t>Sum of small</t>
  </si>
  <si>
    <t>Hugh Smith:</t>
  </si>
  <si>
    <t>Estimated Smolts</t>
  </si>
  <si>
    <t>Rounded lower</t>
  </si>
  <si>
    <t>Rounded upper</t>
  </si>
  <si>
    <t>Estimated using methods and data in Shaul and Tydingco 2006 (see Table 3).</t>
  </si>
  <si>
    <t>Average</t>
  </si>
  <si>
    <t>Mean</t>
  </si>
  <si>
    <t>Current Ketchikan area coho salmon index: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</si>
</sst>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3" fillId="5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4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Border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 wrapText="1"/>
    </xf>
    <xf numFmtId="3" fontId="6" fillId="0" borderId="0" xfId="0" applyNumberFormat="1" applyFont="1" applyAlignment="1">
      <alignment horizontal="center" vertical="center"/>
    </xf>
    <xf numFmtId="3" fontId="5" fillId="0" borderId="0" xfId="0" applyNumberFormat="1" applyFont="1"/>
    <xf numFmtId="164" fontId="5" fillId="0" borderId="0" xfId="0" applyNumberFormat="1" applyFont="1"/>
    <xf numFmtId="0" fontId="7" fillId="0" borderId="0" xfId="0" applyFont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0" fontId="0" fillId="0" borderId="0" xfId="0" applyFill="1"/>
    <xf numFmtId="1" fontId="3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5" fillId="0" borderId="3" xfId="0" applyFont="1" applyBorder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3" fontId="10" fillId="2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0" borderId="0" xfId="0" applyFont="1"/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0" fontId="11" fillId="3" borderId="0" xfId="0" applyFont="1" applyFill="1" applyAlignment="1">
      <alignment horizontal="center"/>
    </xf>
    <xf numFmtId="3" fontId="11" fillId="2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Stocks (n =</a:t>
            </a:r>
            <a:r>
              <a:rPr lang="en-US" baseline="0"/>
              <a:t>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F-4335-8408-0E552072713D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F-4335-8408-0E552072713D}"/>
              </c:ext>
            </c:extLst>
          </c:dPt>
          <c:cat>
            <c:numRef>
              <c:f>'EG Shizzle'!$A$5:$A$39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</c:numCache>
            </c:numRef>
          </c:cat>
          <c:val>
            <c:numRef>
              <c:f>'EG Shizzle'!$B$5:$B$39</c:f>
              <c:numCache>
                <c:formatCode>#,##0</c:formatCode>
                <c:ptCount val="35"/>
                <c:pt idx="0">
                  <c:v>2772</c:v>
                </c:pt>
                <c:pt idx="1">
                  <c:v>3640</c:v>
                </c:pt>
                <c:pt idx="2">
                  <c:v>3775</c:v>
                </c:pt>
                <c:pt idx="3">
                  <c:v>2200</c:v>
                </c:pt>
                <c:pt idx="4">
                  <c:v>2875</c:v>
                </c:pt>
                <c:pt idx="5">
                  <c:v>3597</c:v>
                </c:pt>
                <c:pt idx="6">
                  <c:v>4375</c:v>
                </c:pt>
                <c:pt idx="7">
                  <c:v>4930</c:v>
                </c:pt>
                <c:pt idx="8">
                  <c:v>5786</c:v>
                </c:pt>
                <c:pt idx="9">
                  <c:v>6065</c:v>
                </c:pt>
                <c:pt idx="10">
                  <c:v>3320</c:v>
                </c:pt>
                <c:pt idx="11">
                  <c:v>4800</c:v>
                </c:pt>
                <c:pt idx="12">
                  <c:v>4851</c:v>
                </c:pt>
                <c:pt idx="13">
                  <c:v>6066</c:v>
                </c:pt>
                <c:pt idx="14">
                  <c:v>6351.9696430056147</c:v>
                </c:pt>
                <c:pt idx="15">
                  <c:v>6668</c:v>
                </c:pt>
                <c:pt idx="16">
                  <c:v>7599</c:v>
                </c:pt>
                <c:pt idx="17">
                  <c:v>6243</c:v>
                </c:pt>
                <c:pt idx="18">
                  <c:v>9270</c:v>
                </c:pt>
                <c:pt idx="19">
                  <c:v>4880</c:v>
                </c:pt>
                <c:pt idx="20">
                  <c:v>2901.3803855733145</c:v>
                </c:pt>
                <c:pt idx="21">
                  <c:v>11074.144298129566</c:v>
                </c:pt>
                <c:pt idx="22">
                  <c:v>3233.3902030818294</c:v>
                </c:pt>
                <c:pt idx="23">
                  <c:v>1569.3316667888989</c:v>
                </c:pt>
                <c:pt idx="24">
                  <c:v>2862.63061882684</c:v>
                </c:pt>
                <c:pt idx="25">
                  <c:v>9600</c:v>
                </c:pt>
                <c:pt idx="26">
                  <c:v>7410</c:v>
                </c:pt>
                <c:pt idx="27">
                  <c:v>10902.776458228398</c:v>
                </c:pt>
                <c:pt idx="28">
                  <c:v>6370</c:v>
                </c:pt>
                <c:pt idx="29">
                  <c:v>9630</c:v>
                </c:pt>
                <c:pt idx="30">
                  <c:v>8205</c:v>
                </c:pt>
                <c:pt idx="31">
                  <c:v>10850</c:v>
                </c:pt>
                <c:pt idx="32">
                  <c:v>4680</c:v>
                </c:pt>
                <c:pt idx="33">
                  <c:v>3840</c:v>
                </c:pt>
                <c:pt idx="34">
                  <c:v>15330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F-4335-8408-0E552072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133876096"/>
        <c:axId val="1133872488"/>
      </c:barChar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'EG Shizzle'!$A$5:$A$39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</c:numCache>
            </c:numRef>
          </c:cat>
          <c:val>
            <c:numRef>
              <c:f>'EG Shizzle'!$I$5:$I$39</c:f>
              <c:numCache>
                <c:formatCode>#,##0</c:formatCode>
                <c:ptCount val="35"/>
                <c:pt idx="0">
                  <c:v>2650</c:v>
                </c:pt>
                <c:pt idx="1">
                  <c:v>2650</c:v>
                </c:pt>
                <c:pt idx="2">
                  <c:v>2650</c:v>
                </c:pt>
                <c:pt idx="3">
                  <c:v>2650</c:v>
                </c:pt>
                <c:pt idx="4">
                  <c:v>2650</c:v>
                </c:pt>
                <c:pt idx="5">
                  <c:v>2650</c:v>
                </c:pt>
                <c:pt idx="6">
                  <c:v>2650</c:v>
                </c:pt>
                <c:pt idx="7">
                  <c:v>2650</c:v>
                </c:pt>
                <c:pt idx="8">
                  <c:v>2650</c:v>
                </c:pt>
                <c:pt idx="9">
                  <c:v>2650</c:v>
                </c:pt>
                <c:pt idx="10">
                  <c:v>2650</c:v>
                </c:pt>
                <c:pt idx="11">
                  <c:v>2650</c:v>
                </c:pt>
                <c:pt idx="12">
                  <c:v>2650</c:v>
                </c:pt>
                <c:pt idx="13">
                  <c:v>2650</c:v>
                </c:pt>
                <c:pt idx="14">
                  <c:v>2650</c:v>
                </c:pt>
                <c:pt idx="15">
                  <c:v>2650</c:v>
                </c:pt>
                <c:pt idx="16">
                  <c:v>2650</c:v>
                </c:pt>
                <c:pt idx="17">
                  <c:v>2650</c:v>
                </c:pt>
                <c:pt idx="18">
                  <c:v>2650</c:v>
                </c:pt>
                <c:pt idx="19">
                  <c:v>2650</c:v>
                </c:pt>
                <c:pt idx="20">
                  <c:v>2650</c:v>
                </c:pt>
                <c:pt idx="21">
                  <c:v>2650</c:v>
                </c:pt>
                <c:pt idx="22">
                  <c:v>2650</c:v>
                </c:pt>
                <c:pt idx="23">
                  <c:v>2650</c:v>
                </c:pt>
                <c:pt idx="24">
                  <c:v>2650</c:v>
                </c:pt>
                <c:pt idx="25">
                  <c:v>2650</c:v>
                </c:pt>
                <c:pt idx="26">
                  <c:v>2650</c:v>
                </c:pt>
                <c:pt idx="27">
                  <c:v>2650</c:v>
                </c:pt>
                <c:pt idx="28">
                  <c:v>2650</c:v>
                </c:pt>
                <c:pt idx="29">
                  <c:v>2650</c:v>
                </c:pt>
                <c:pt idx="30">
                  <c:v>2650</c:v>
                </c:pt>
                <c:pt idx="31">
                  <c:v>2650</c:v>
                </c:pt>
                <c:pt idx="32">
                  <c:v>2650</c:v>
                </c:pt>
                <c:pt idx="33">
                  <c:v>2650</c:v>
                </c:pt>
                <c:pt idx="34">
                  <c:v>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F-4335-8408-0E552072713D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'EG Shizzle'!$A$5:$A$39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</c:numCache>
            </c:numRef>
          </c:cat>
          <c:val>
            <c:numRef>
              <c:f>'EG Shizzle'!$J$5:$J$39</c:f>
              <c:numCache>
                <c:formatCode>#,##0</c:formatCode>
                <c:ptCount val="35"/>
                <c:pt idx="0">
                  <c:v>5300</c:v>
                </c:pt>
                <c:pt idx="1">
                  <c:v>5300</c:v>
                </c:pt>
                <c:pt idx="2">
                  <c:v>5300</c:v>
                </c:pt>
                <c:pt idx="3">
                  <c:v>5300</c:v>
                </c:pt>
                <c:pt idx="4">
                  <c:v>5300</c:v>
                </c:pt>
                <c:pt idx="5">
                  <c:v>5300</c:v>
                </c:pt>
                <c:pt idx="6">
                  <c:v>5300</c:v>
                </c:pt>
                <c:pt idx="7">
                  <c:v>5300</c:v>
                </c:pt>
                <c:pt idx="8">
                  <c:v>5300</c:v>
                </c:pt>
                <c:pt idx="9">
                  <c:v>5300</c:v>
                </c:pt>
                <c:pt idx="10">
                  <c:v>5300</c:v>
                </c:pt>
                <c:pt idx="11">
                  <c:v>5300</c:v>
                </c:pt>
                <c:pt idx="12">
                  <c:v>5300</c:v>
                </c:pt>
                <c:pt idx="13">
                  <c:v>5300</c:v>
                </c:pt>
                <c:pt idx="14">
                  <c:v>5300</c:v>
                </c:pt>
                <c:pt idx="15">
                  <c:v>5300</c:v>
                </c:pt>
                <c:pt idx="16">
                  <c:v>5300</c:v>
                </c:pt>
                <c:pt idx="17">
                  <c:v>5300</c:v>
                </c:pt>
                <c:pt idx="18">
                  <c:v>5300</c:v>
                </c:pt>
                <c:pt idx="19">
                  <c:v>5300</c:v>
                </c:pt>
                <c:pt idx="20">
                  <c:v>5300</c:v>
                </c:pt>
                <c:pt idx="21">
                  <c:v>5300</c:v>
                </c:pt>
                <c:pt idx="22">
                  <c:v>5300</c:v>
                </c:pt>
                <c:pt idx="23">
                  <c:v>5300</c:v>
                </c:pt>
                <c:pt idx="24">
                  <c:v>5300</c:v>
                </c:pt>
                <c:pt idx="25">
                  <c:v>5300</c:v>
                </c:pt>
                <c:pt idx="26">
                  <c:v>5300</c:v>
                </c:pt>
                <c:pt idx="27">
                  <c:v>5300</c:v>
                </c:pt>
                <c:pt idx="28">
                  <c:v>5300</c:v>
                </c:pt>
                <c:pt idx="29">
                  <c:v>5300</c:v>
                </c:pt>
                <c:pt idx="30">
                  <c:v>5300</c:v>
                </c:pt>
                <c:pt idx="31">
                  <c:v>5300</c:v>
                </c:pt>
                <c:pt idx="32">
                  <c:v>5300</c:v>
                </c:pt>
                <c:pt idx="33">
                  <c:v>5300</c:v>
                </c:pt>
                <c:pt idx="34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F-4335-8408-0E552072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876096"/>
        <c:axId val="1133872488"/>
      </c:lineChart>
      <c:catAx>
        <c:axId val="11338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72488"/>
        <c:crosses val="autoZero"/>
        <c:auto val="1"/>
        <c:lblAlgn val="ctr"/>
        <c:lblOffset val="100"/>
        <c:noMultiLvlLbl val="0"/>
      </c:catAx>
      <c:valAx>
        <c:axId val="11338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Stocks (n =</a:t>
            </a:r>
            <a:r>
              <a:rPr lang="en-US" baseline="0"/>
              <a:t>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CC-4199-89FF-947BAE6D719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F-4335-8408-0E552072713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CC-4199-89FF-947BAE6D719C}"/>
              </c:ext>
            </c:extLst>
          </c:dPt>
          <c:cat>
            <c:numRef>
              <c:f>'EG Shizzle'!$A$5:$A$39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</c:numCache>
            </c:numRef>
          </c:cat>
          <c:val>
            <c:numRef>
              <c:f>'EG Shizzle'!$L$5:$L$39</c:f>
              <c:numCache>
                <c:formatCode>#,##0</c:formatCode>
                <c:ptCount val="35"/>
                <c:pt idx="0">
                  <c:v>2184.5129806582627</c:v>
                </c:pt>
                <c:pt idx="1">
                  <c:v>1367</c:v>
                </c:pt>
                <c:pt idx="2">
                  <c:v>3242.6369303035835</c:v>
                </c:pt>
                <c:pt idx="3">
                  <c:v>1193.0289350027494</c:v>
                </c:pt>
                <c:pt idx="4">
                  <c:v>2846</c:v>
                </c:pt>
                <c:pt idx="5">
                  <c:v>3420</c:v>
                </c:pt>
                <c:pt idx="6">
                  <c:v>2895</c:v>
                </c:pt>
                <c:pt idx="7">
                  <c:v>3760</c:v>
                </c:pt>
                <c:pt idx="8">
                  <c:v>2841</c:v>
                </c:pt>
                <c:pt idx="9">
                  <c:v>2766</c:v>
                </c:pt>
                <c:pt idx="10">
                  <c:v>1516.5318182694443</c:v>
                </c:pt>
                <c:pt idx="11">
                  <c:v>2240.7110475066884</c:v>
                </c:pt>
                <c:pt idx="12">
                  <c:v>3187</c:v>
                </c:pt>
                <c:pt idx="13">
                  <c:v>2568</c:v>
                </c:pt>
                <c:pt idx="14">
                  <c:v>4588.4573545178155</c:v>
                </c:pt>
                <c:pt idx="15">
                  <c:v>5555</c:v>
                </c:pt>
                <c:pt idx="16">
                  <c:v>4216.1870112397082</c:v>
                </c:pt>
                <c:pt idx="17">
                  <c:v>5041</c:v>
                </c:pt>
                <c:pt idx="18">
                  <c:v>5570</c:v>
                </c:pt>
                <c:pt idx="19">
                  <c:v>1896.5306434906363</c:v>
                </c:pt>
                <c:pt idx="20">
                  <c:v>1802.337055134243</c:v>
                </c:pt>
                <c:pt idx="21">
                  <c:v>5735.7754753556519</c:v>
                </c:pt>
                <c:pt idx="22">
                  <c:v>5061.0951961299579</c:v>
                </c:pt>
                <c:pt idx="23">
                  <c:v>2891.7924509063578</c:v>
                </c:pt>
                <c:pt idx="24">
                  <c:v>2123.8224816641768</c:v>
                </c:pt>
                <c:pt idx="25">
                  <c:v>1840.2540770660262</c:v>
                </c:pt>
                <c:pt idx="26">
                  <c:v>2844.5217180223194</c:v>
                </c:pt>
                <c:pt idx="27">
                  <c:v>5455.0581183249233</c:v>
                </c:pt>
                <c:pt idx="28">
                  <c:v>3649.2480692074391</c:v>
                </c:pt>
                <c:pt idx="29">
                  <c:v>3708.5336674915588</c:v>
                </c:pt>
                <c:pt idx="30">
                  <c:v>3306.1380379907168</c:v>
                </c:pt>
                <c:pt idx="31">
                  <c:v>2452.1486794379825</c:v>
                </c:pt>
                <c:pt idx="32">
                  <c:v>3247.4557810024917</c:v>
                </c:pt>
                <c:pt idx="33">
                  <c:v>4770</c:v>
                </c:pt>
                <c:pt idx="34">
                  <c:v>5497.1705601313233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F-4335-8408-0E552072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133876096"/>
        <c:axId val="1133872488"/>
      </c:barChar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'EG Shizzle'!$A$5:$A$39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</c:numCache>
            </c:numRef>
          </c:cat>
          <c:val>
            <c:numRef>
              <c:f>'EG Shizzle'!$Q$5:$Q$39</c:f>
              <c:numCache>
                <c:formatCode>#,##0</c:formatCode>
                <c:ptCount val="35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F-4335-8408-0E552072713D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'EG Shizzle'!$A$5:$A$39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</c:numCache>
            </c:numRef>
          </c:cat>
          <c:val>
            <c:numRef>
              <c:f>'EG Shizzle'!$R$5:$R$39</c:f>
              <c:numCache>
                <c:formatCode>#,##0</c:formatCode>
                <c:ptCount val="35"/>
                <c:pt idx="0">
                  <c:v>3250</c:v>
                </c:pt>
                <c:pt idx="1">
                  <c:v>3250</c:v>
                </c:pt>
                <c:pt idx="2">
                  <c:v>3250</c:v>
                </c:pt>
                <c:pt idx="3">
                  <c:v>3250</c:v>
                </c:pt>
                <c:pt idx="4">
                  <c:v>3250</c:v>
                </c:pt>
                <c:pt idx="5">
                  <c:v>3250</c:v>
                </c:pt>
                <c:pt idx="6">
                  <c:v>3250</c:v>
                </c:pt>
                <c:pt idx="7">
                  <c:v>3250</c:v>
                </c:pt>
                <c:pt idx="8">
                  <c:v>3250</c:v>
                </c:pt>
                <c:pt idx="9">
                  <c:v>3250</c:v>
                </c:pt>
                <c:pt idx="10">
                  <c:v>3250</c:v>
                </c:pt>
                <c:pt idx="11">
                  <c:v>3250</c:v>
                </c:pt>
                <c:pt idx="12">
                  <c:v>3250</c:v>
                </c:pt>
                <c:pt idx="13">
                  <c:v>3250</c:v>
                </c:pt>
                <c:pt idx="14">
                  <c:v>3250</c:v>
                </c:pt>
                <c:pt idx="15">
                  <c:v>3250</c:v>
                </c:pt>
                <c:pt idx="16">
                  <c:v>3250</c:v>
                </c:pt>
                <c:pt idx="17">
                  <c:v>3250</c:v>
                </c:pt>
                <c:pt idx="18">
                  <c:v>3250</c:v>
                </c:pt>
                <c:pt idx="19">
                  <c:v>3250</c:v>
                </c:pt>
                <c:pt idx="20">
                  <c:v>3250</c:v>
                </c:pt>
                <c:pt idx="21">
                  <c:v>3250</c:v>
                </c:pt>
                <c:pt idx="22">
                  <c:v>3250</c:v>
                </c:pt>
                <c:pt idx="23">
                  <c:v>3250</c:v>
                </c:pt>
                <c:pt idx="24">
                  <c:v>3250</c:v>
                </c:pt>
                <c:pt idx="25">
                  <c:v>3250</c:v>
                </c:pt>
                <c:pt idx="26">
                  <c:v>3250</c:v>
                </c:pt>
                <c:pt idx="27">
                  <c:v>3250</c:v>
                </c:pt>
                <c:pt idx="28">
                  <c:v>3250</c:v>
                </c:pt>
                <c:pt idx="29">
                  <c:v>3250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3250</c:v>
                </c:pt>
                <c:pt idx="34">
                  <c:v>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F-4335-8408-0E552072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876096"/>
        <c:axId val="1133872488"/>
      </c:lineChart>
      <c:catAx>
        <c:axId val="11338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72488"/>
        <c:crosses val="autoZero"/>
        <c:auto val="1"/>
        <c:lblAlgn val="ctr"/>
        <c:lblOffset val="100"/>
        <c:noMultiLvlLbl val="0"/>
      </c:catAx>
      <c:valAx>
        <c:axId val="11338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Index (n =</a:t>
            </a:r>
            <a:r>
              <a:rPr lang="en-US" baseline="0"/>
              <a:t> 14)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F-4335-8408-0E552072713D}"/>
              </c:ext>
            </c:extLst>
          </c:dPt>
          <c:cat>
            <c:numRef>
              <c:f>'EG Shizzle'!$A$5:$A$39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</c:numCache>
            </c:numRef>
          </c:cat>
          <c:val>
            <c:numRef>
              <c:f>'Current Index'!$P$4:$P$38</c:f>
              <c:numCache>
                <c:formatCode>#,##0</c:formatCode>
                <c:ptCount val="35"/>
                <c:pt idx="0">
                  <c:v>4833</c:v>
                </c:pt>
                <c:pt idx="1">
                  <c:v>5007</c:v>
                </c:pt>
                <c:pt idx="2">
                  <c:v>7005</c:v>
                </c:pt>
                <c:pt idx="3">
                  <c:v>3533</c:v>
                </c:pt>
                <c:pt idx="4">
                  <c:v>5721</c:v>
                </c:pt>
                <c:pt idx="5">
                  <c:v>7017</c:v>
                </c:pt>
                <c:pt idx="6">
                  <c:v>7270</c:v>
                </c:pt>
                <c:pt idx="7">
                  <c:v>8690</c:v>
                </c:pt>
                <c:pt idx="8">
                  <c:v>8627</c:v>
                </c:pt>
                <c:pt idx="9">
                  <c:v>8831</c:v>
                </c:pt>
                <c:pt idx="10">
                  <c:v>5037</c:v>
                </c:pt>
                <c:pt idx="11">
                  <c:v>7135</c:v>
                </c:pt>
                <c:pt idx="12">
                  <c:v>8038</c:v>
                </c:pt>
                <c:pt idx="13">
                  <c:v>8634</c:v>
                </c:pt>
                <c:pt idx="14">
                  <c:v>11866</c:v>
                </c:pt>
                <c:pt idx="15">
                  <c:v>12223</c:v>
                </c:pt>
                <c:pt idx="16">
                  <c:v>11890</c:v>
                </c:pt>
                <c:pt idx="17">
                  <c:v>11284</c:v>
                </c:pt>
                <c:pt idx="18">
                  <c:v>14840</c:v>
                </c:pt>
                <c:pt idx="19">
                  <c:v>6898</c:v>
                </c:pt>
                <c:pt idx="20">
                  <c:v>4832</c:v>
                </c:pt>
                <c:pt idx="21">
                  <c:v>16658</c:v>
                </c:pt>
                <c:pt idx="22">
                  <c:v>8670</c:v>
                </c:pt>
                <c:pt idx="23">
                  <c:v>4596</c:v>
                </c:pt>
                <c:pt idx="24">
                  <c:v>5097</c:v>
                </c:pt>
                <c:pt idx="25">
                  <c:v>11940</c:v>
                </c:pt>
                <c:pt idx="26">
                  <c:v>11287</c:v>
                </c:pt>
                <c:pt idx="27">
                  <c:v>16795</c:v>
                </c:pt>
                <c:pt idx="28">
                  <c:v>10039</c:v>
                </c:pt>
                <c:pt idx="29">
                  <c:v>13419</c:v>
                </c:pt>
                <c:pt idx="30">
                  <c:v>11563</c:v>
                </c:pt>
                <c:pt idx="31">
                  <c:v>13886</c:v>
                </c:pt>
                <c:pt idx="32">
                  <c:v>7913</c:v>
                </c:pt>
                <c:pt idx="33">
                  <c:v>8610</c:v>
                </c:pt>
                <c:pt idx="34">
                  <c:v>21006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F-4335-8408-0E552072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133876096"/>
        <c:axId val="1133872488"/>
      </c:barChar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'EG Shizzle'!$A$5:$A$39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</c:numCache>
            </c:numRef>
          </c:cat>
          <c:val>
            <c:numRef>
              <c:f>'Current Index'!$Q$4:$Q$38</c:f>
              <c:numCache>
                <c:formatCode>General</c:formatCode>
                <c:ptCount val="35"/>
                <c:pt idx="0">
                  <c:v>4250</c:v>
                </c:pt>
                <c:pt idx="1">
                  <c:v>4250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4250</c:v>
                </c:pt>
                <c:pt idx="6">
                  <c:v>4250</c:v>
                </c:pt>
                <c:pt idx="7">
                  <c:v>4250</c:v>
                </c:pt>
                <c:pt idx="8">
                  <c:v>4250</c:v>
                </c:pt>
                <c:pt idx="9">
                  <c:v>4250</c:v>
                </c:pt>
                <c:pt idx="10">
                  <c:v>4250</c:v>
                </c:pt>
                <c:pt idx="11">
                  <c:v>4250</c:v>
                </c:pt>
                <c:pt idx="12">
                  <c:v>4250</c:v>
                </c:pt>
                <c:pt idx="13">
                  <c:v>4250</c:v>
                </c:pt>
                <c:pt idx="14">
                  <c:v>4250</c:v>
                </c:pt>
                <c:pt idx="15">
                  <c:v>4250</c:v>
                </c:pt>
                <c:pt idx="16">
                  <c:v>4250</c:v>
                </c:pt>
                <c:pt idx="17">
                  <c:v>4250</c:v>
                </c:pt>
                <c:pt idx="18">
                  <c:v>4250</c:v>
                </c:pt>
                <c:pt idx="19">
                  <c:v>4250</c:v>
                </c:pt>
                <c:pt idx="20">
                  <c:v>4250</c:v>
                </c:pt>
                <c:pt idx="21">
                  <c:v>4250</c:v>
                </c:pt>
                <c:pt idx="22">
                  <c:v>4250</c:v>
                </c:pt>
                <c:pt idx="23">
                  <c:v>4250</c:v>
                </c:pt>
                <c:pt idx="24">
                  <c:v>4250</c:v>
                </c:pt>
                <c:pt idx="25">
                  <c:v>4250</c:v>
                </c:pt>
                <c:pt idx="26">
                  <c:v>4250</c:v>
                </c:pt>
                <c:pt idx="27">
                  <c:v>4250</c:v>
                </c:pt>
                <c:pt idx="28">
                  <c:v>4250</c:v>
                </c:pt>
                <c:pt idx="29">
                  <c:v>4250</c:v>
                </c:pt>
                <c:pt idx="30">
                  <c:v>4250</c:v>
                </c:pt>
                <c:pt idx="31">
                  <c:v>4250</c:v>
                </c:pt>
                <c:pt idx="32">
                  <c:v>4250</c:v>
                </c:pt>
                <c:pt idx="33">
                  <c:v>4250</c:v>
                </c:pt>
                <c:pt idx="34">
                  <c:v>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F-4335-8408-0E552072713D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'EG Shizzle'!$A$5:$A$39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</c:numCache>
            </c:numRef>
          </c:cat>
          <c:val>
            <c:numRef>
              <c:f>'Current Index'!$R$4:$R$38</c:f>
              <c:numCache>
                <c:formatCode>General</c:formatCode>
                <c:ptCount val="35"/>
                <c:pt idx="0">
                  <c:v>8500</c:v>
                </c:pt>
                <c:pt idx="1">
                  <c:v>8500</c:v>
                </c:pt>
                <c:pt idx="2">
                  <c:v>8500</c:v>
                </c:pt>
                <c:pt idx="3">
                  <c:v>8500</c:v>
                </c:pt>
                <c:pt idx="4">
                  <c:v>8500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8500</c:v>
                </c:pt>
                <c:pt idx="9">
                  <c:v>8500</c:v>
                </c:pt>
                <c:pt idx="10">
                  <c:v>8500</c:v>
                </c:pt>
                <c:pt idx="11">
                  <c:v>8500</c:v>
                </c:pt>
                <c:pt idx="12">
                  <c:v>8500</c:v>
                </c:pt>
                <c:pt idx="13">
                  <c:v>8500</c:v>
                </c:pt>
                <c:pt idx="14">
                  <c:v>8500</c:v>
                </c:pt>
                <c:pt idx="15">
                  <c:v>8500</c:v>
                </c:pt>
                <c:pt idx="16">
                  <c:v>8500</c:v>
                </c:pt>
                <c:pt idx="17">
                  <c:v>8500</c:v>
                </c:pt>
                <c:pt idx="18">
                  <c:v>8500</c:v>
                </c:pt>
                <c:pt idx="19">
                  <c:v>8500</c:v>
                </c:pt>
                <c:pt idx="20">
                  <c:v>8500</c:v>
                </c:pt>
                <c:pt idx="21">
                  <c:v>8500</c:v>
                </c:pt>
                <c:pt idx="22">
                  <c:v>8500</c:v>
                </c:pt>
                <c:pt idx="23">
                  <c:v>8500</c:v>
                </c:pt>
                <c:pt idx="24">
                  <c:v>8500</c:v>
                </c:pt>
                <c:pt idx="25">
                  <c:v>8500</c:v>
                </c:pt>
                <c:pt idx="26">
                  <c:v>8500</c:v>
                </c:pt>
                <c:pt idx="27">
                  <c:v>8500</c:v>
                </c:pt>
                <c:pt idx="28">
                  <c:v>8500</c:v>
                </c:pt>
                <c:pt idx="29">
                  <c:v>8500</c:v>
                </c:pt>
                <c:pt idx="30">
                  <c:v>8500</c:v>
                </c:pt>
                <c:pt idx="31">
                  <c:v>8500</c:v>
                </c:pt>
                <c:pt idx="32">
                  <c:v>8500</c:v>
                </c:pt>
                <c:pt idx="33">
                  <c:v>8500</c:v>
                </c:pt>
                <c:pt idx="34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F-4335-8408-0E552072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876096"/>
        <c:axId val="1133872488"/>
      </c:lineChart>
      <c:catAx>
        <c:axId val="11338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72488"/>
        <c:crosses val="autoZero"/>
        <c:auto val="1"/>
        <c:lblAlgn val="ctr"/>
        <c:lblOffset val="100"/>
        <c:noMultiLvlLbl val="0"/>
      </c:catAx>
      <c:valAx>
        <c:axId val="11338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Index Shazzle'!$L$6:$L$40</c:f>
              <c:numCache>
                <c:formatCode>#,##0</c:formatCode>
                <c:ptCount val="35"/>
                <c:pt idx="0">
                  <c:v>2060</c:v>
                </c:pt>
                <c:pt idx="1">
                  <c:v>1367</c:v>
                </c:pt>
                <c:pt idx="2">
                  <c:v>3230</c:v>
                </c:pt>
                <c:pt idx="3">
                  <c:v>1333</c:v>
                </c:pt>
                <c:pt idx="4">
                  <c:v>2846</c:v>
                </c:pt>
                <c:pt idx="5">
                  <c:v>3420</c:v>
                </c:pt>
                <c:pt idx="6">
                  <c:v>2895</c:v>
                </c:pt>
                <c:pt idx="7">
                  <c:v>3760</c:v>
                </c:pt>
                <c:pt idx="8">
                  <c:v>2841</c:v>
                </c:pt>
                <c:pt idx="9">
                  <c:v>2766</c:v>
                </c:pt>
                <c:pt idx="10">
                  <c:v>1716</c:v>
                </c:pt>
                <c:pt idx="11">
                  <c:v>2335</c:v>
                </c:pt>
                <c:pt idx="12">
                  <c:v>3187</c:v>
                </c:pt>
                <c:pt idx="13">
                  <c:v>2568</c:v>
                </c:pt>
                <c:pt idx="14">
                  <c:v>4693</c:v>
                </c:pt>
                <c:pt idx="15">
                  <c:v>5555</c:v>
                </c:pt>
                <c:pt idx="16">
                  <c:v>4292</c:v>
                </c:pt>
                <c:pt idx="17">
                  <c:v>5041</c:v>
                </c:pt>
                <c:pt idx="18">
                  <c:v>5570</c:v>
                </c:pt>
                <c:pt idx="19">
                  <c:v>2018</c:v>
                </c:pt>
                <c:pt idx="20">
                  <c:v>1808</c:v>
                </c:pt>
                <c:pt idx="21">
                  <c:v>5795</c:v>
                </c:pt>
                <c:pt idx="22">
                  <c:v>4964</c:v>
                </c:pt>
                <c:pt idx="23">
                  <c:v>2742</c:v>
                </c:pt>
                <c:pt idx="24">
                  <c:v>2112</c:v>
                </c:pt>
                <c:pt idx="25">
                  <c:v>2341</c:v>
                </c:pt>
                <c:pt idx="26">
                  <c:v>3878</c:v>
                </c:pt>
                <c:pt idx="27">
                  <c:v>5746</c:v>
                </c:pt>
                <c:pt idx="28">
                  <c:v>3669</c:v>
                </c:pt>
                <c:pt idx="29">
                  <c:v>3789</c:v>
                </c:pt>
                <c:pt idx="30">
                  <c:v>3358</c:v>
                </c:pt>
                <c:pt idx="31">
                  <c:v>3035</c:v>
                </c:pt>
                <c:pt idx="32">
                  <c:v>3233</c:v>
                </c:pt>
                <c:pt idx="33">
                  <c:v>4770</c:v>
                </c:pt>
                <c:pt idx="34">
                  <c:v>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D-487E-A72C-A05145ED3A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Index Shazzle'!$Y$6:$Y$40</c:f>
              <c:numCache>
                <c:formatCode>#,##0</c:formatCode>
                <c:ptCount val="35"/>
                <c:pt idx="0">
                  <c:v>2184.5129806582627</c:v>
                </c:pt>
                <c:pt idx="1">
                  <c:v>1367</c:v>
                </c:pt>
                <c:pt idx="2">
                  <c:v>3242.6369303035835</c:v>
                </c:pt>
                <c:pt idx="3">
                  <c:v>1193.0289350027494</c:v>
                </c:pt>
                <c:pt idx="4">
                  <c:v>2846</c:v>
                </c:pt>
                <c:pt idx="5">
                  <c:v>3420</c:v>
                </c:pt>
                <c:pt idx="6">
                  <c:v>2895</c:v>
                </c:pt>
                <c:pt idx="7">
                  <c:v>3760</c:v>
                </c:pt>
                <c:pt idx="8">
                  <c:v>2841</c:v>
                </c:pt>
                <c:pt idx="9">
                  <c:v>2766</c:v>
                </c:pt>
                <c:pt idx="10">
                  <c:v>1516.5318182694443</c:v>
                </c:pt>
                <c:pt idx="11">
                  <c:v>2240.7110475066884</c:v>
                </c:pt>
                <c:pt idx="12">
                  <c:v>3187</c:v>
                </c:pt>
                <c:pt idx="13">
                  <c:v>2568</c:v>
                </c:pt>
                <c:pt idx="14">
                  <c:v>4588.4573545178155</c:v>
                </c:pt>
                <c:pt idx="15">
                  <c:v>5555</c:v>
                </c:pt>
                <c:pt idx="16">
                  <c:v>4216.1870112397082</c:v>
                </c:pt>
                <c:pt idx="17">
                  <c:v>5041</c:v>
                </c:pt>
                <c:pt idx="18">
                  <c:v>5570</c:v>
                </c:pt>
                <c:pt idx="19">
                  <c:v>1896.5306434906363</c:v>
                </c:pt>
                <c:pt idx="20">
                  <c:v>1802.337055134243</c:v>
                </c:pt>
                <c:pt idx="21">
                  <c:v>5735.7754753556519</c:v>
                </c:pt>
                <c:pt idx="22">
                  <c:v>5061.0951961299579</c:v>
                </c:pt>
                <c:pt idx="23">
                  <c:v>2891.7924509063578</c:v>
                </c:pt>
                <c:pt idx="24">
                  <c:v>2123.8224816641768</c:v>
                </c:pt>
                <c:pt idx="25">
                  <c:v>1840.2540770660262</c:v>
                </c:pt>
                <c:pt idx="26">
                  <c:v>2844.5217180223194</c:v>
                </c:pt>
                <c:pt idx="27">
                  <c:v>5455.0581183249233</c:v>
                </c:pt>
                <c:pt idx="28">
                  <c:v>3649.2480692074391</c:v>
                </c:pt>
                <c:pt idx="29">
                  <c:v>3708.5336674915588</c:v>
                </c:pt>
                <c:pt idx="30">
                  <c:v>3306.1380379907168</c:v>
                </c:pt>
                <c:pt idx="31">
                  <c:v>2452.1486794379825</c:v>
                </c:pt>
                <c:pt idx="32">
                  <c:v>3247.4557810024917</c:v>
                </c:pt>
                <c:pt idx="33">
                  <c:v>4770</c:v>
                </c:pt>
                <c:pt idx="34">
                  <c:v>5497.1705601313233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D-487E-A72C-A05145ED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769488"/>
        <c:axId val="768768400"/>
      </c:lineChart>
      <c:catAx>
        <c:axId val="102376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68400"/>
        <c:crosses val="autoZero"/>
        <c:auto val="1"/>
        <c:lblAlgn val="ctr"/>
        <c:lblOffset val="100"/>
        <c:noMultiLvlLbl val="0"/>
      </c:catAx>
      <c:valAx>
        <c:axId val="7687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7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Index Shazzle'!$F$45:$F$79</c:f>
              <c:numCache>
                <c:formatCode>General</c:formatCode>
                <c:ptCount val="35"/>
                <c:pt idx="0">
                  <c:v>2772</c:v>
                </c:pt>
                <c:pt idx="1">
                  <c:v>3640</c:v>
                </c:pt>
                <c:pt idx="2">
                  <c:v>3775</c:v>
                </c:pt>
                <c:pt idx="3">
                  <c:v>2200</c:v>
                </c:pt>
                <c:pt idx="4">
                  <c:v>2875</c:v>
                </c:pt>
                <c:pt idx="5">
                  <c:v>3597</c:v>
                </c:pt>
                <c:pt idx="6">
                  <c:v>4375</c:v>
                </c:pt>
                <c:pt idx="7">
                  <c:v>4930</c:v>
                </c:pt>
                <c:pt idx="8">
                  <c:v>5786</c:v>
                </c:pt>
                <c:pt idx="9">
                  <c:v>6065</c:v>
                </c:pt>
                <c:pt idx="10">
                  <c:v>3320</c:v>
                </c:pt>
                <c:pt idx="11">
                  <c:v>4800</c:v>
                </c:pt>
                <c:pt idx="12">
                  <c:v>4851</c:v>
                </c:pt>
                <c:pt idx="13">
                  <c:v>6066</c:v>
                </c:pt>
                <c:pt idx="14">
                  <c:v>7173</c:v>
                </c:pt>
                <c:pt idx="15">
                  <c:v>6668</c:v>
                </c:pt>
                <c:pt idx="16">
                  <c:v>7599</c:v>
                </c:pt>
                <c:pt idx="17">
                  <c:v>6243</c:v>
                </c:pt>
                <c:pt idx="18">
                  <c:v>9270</c:v>
                </c:pt>
                <c:pt idx="19">
                  <c:v>4880</c:v>
                </c:pt>
                <c:pt idx="20">
                  <c:v>3024</c:v>
                </c:pt>
                <c:pt idx="21">
                  <c:v>10863</c:v>
                </c:pt>
                <c:pt idx="22">
                  <c:v>3705</c:v>
                </c:pt>
                <c:pt idx="23">
                  <c:v>1854</c:v>
                </c:pt>
                <c:pt idx="24">
                  <c:v>2985</c:v>
                </c:pt>
                <c:pt idx="25">
                  <c:v>9600</c:v>
                </c:pt>
                <c:pt idx="26">
                  <c:v>7410</c:v>
                </c:pt>
                <c:pt idx="27">
                  <c:v>11049</c:v>
                </c:pt>
                <c:pt idx="28">
                  <c:v>6370</c:v>
                </c:pt>
                <c:pt idx="29">
                  <c:v>9630</c:v>
                </c:pt>
                <c:pt idx="30">
                  <c:v>8205</c:v>
                </c:pt>
                <c:pt idx="31">
                  <c:v>10850</c:v>
                </c:pt>
                <c:pt idx="32">
                  <c:v>4680</c:v>
                </c:pt>
                <c:pt idx="33">
                  <c:v>3840</c:v>
                </c:pt>
                <c:pt idx="34">
                  <c:v>15330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D-487E-A72C-A05145ED3A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Index Shazzle'!$M$45:$M$79</c:f>
              <c:numCache>
                <c:formatCode>General</c:formatCode>
                <c:ptCount val="35"/>
                <c:pt idx="0">
                  <c:v>2772</c:v>
                </c:pt>
                <c:pt idx="1">
                  <c:v>3640</c:v>
                </c:pt>
                <c:pt idx="2">
                  <c:v>3775</c:v>
                </c:pt>
                <c:pt idx="3">
                  <c:v>2200</c:v>
                </c:pt>
                <c:pt idx="4">
                  <c:v>2875</c:v>
                </c:pt>
                <c:pt idx="5">
                  <c:v>3597</c:v>
                </c:pt>
                <c:pt idx="6">
                  <c:v>4375</c:v>
                </c:pt>
                <c:pt idx="7">
                  <c:v>4930</c:v>
                </c:pt>
                <c:pt idx="8">
                  <c:v>5786</c:v>
                </c:pt>
                <c:pt idx="9">
                  <c:v>6065</c:v>
                </c:pt>
                <c:pt idx="10">
                  <c:v>3320</c:v>
                </c:pt>
                <c:pt idx="11">
                  <c:v>4800</c:v>
                </c:pt>
                <c:pt idx="12">
                  <c:v>4851</c:v>
                </c:pt>
                <c:pt idx="13">
                  <c:v>6066</c:v>
                </c:pt>
                <c:pt idx="14">
                  <c:v>6351.9696430056147</c:v>
                </c:pt>
                <c:pt idx="15">
                  <c:v>6668</c:v>
                </c:pt>
                <c:pt idx="16">
                  <c:v>7599</c:v>
                </c:pt>
                <c:pt idx="17">
                  <c:v>6243</c:v>
                </c:pt>
                <c:pt idx="18">
                  <c:v>9270</c:v>
                </c:pt>
                <c:pt idx="19">
                  <c:v>4880</c:v>
                </c:pt>
                <c:pt idx="20">
                  <c:v>2901.3803855733145</c:v>
                </c:pt>
                <c:pt idx="21">
                  <c:v>11074.144298129566</c:v>
                </c:pt>
                <c:pt idx="22">
                  <c:v>3233.3902030818294</c:v>
                </c:pt>
                <c:pt idx="23">
                  <c:v>1569.3316667888989</c:v>
                </c:pt>
                <c:pt idx="24">
                  <c:v>2862.63061882684</c:v>
                </c:pt>
                <c:pt idx="25">
                  <c:v>9600</c:v>
                </c:pt>
                <c:pt idx="26">
                  <c:v>7410</c:v>
                </c:pt>
                <c:pt idx="27">
                  <c:v>10902.776458228398</c:v>
                </c:pt>
                <c:pt idx="28">
                  <c:v>6370</c:v>
                </c:pt>
                <c:pt idx="29">
                  <c:v>9630</c:v>
                </c:pt>
                <c:pt idx="30">
                  <c:v>8205</c:v>
                </c:pt>
                <c:pt idx="31">
                  <c:v>10850</c:v>
                </c:pt>
                <c:pt idx="32">
                  <c:v>4680</c:v>
                </c:pt>
                <c:pt idx="33">
                  <c:v>3840</c:v>
                </c:pt>
                <c:pt idx="34">
                  <c:v>15330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D-487E-A72C-A05145ED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769488"/>
        <c:axId val="768768400"/>
      </c:lineChart>
      <c:catAx>
        <c:axId val="102376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68400"/>
        <c:crosses val="autoZero"/>
        <c:auto val="1"/>
        <c:lblAlgn val="ctr"/>
        <c:lblOffset val="100"/>
        <c:noMultiLvlLbl val="0"/>
      </c:catAx>
      <c:valAx>
        <c:axId val="7687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7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623950131233596"/>
                  <c:y val="-0.19537365121026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Index Shazzle'!$Y$6:$Y$40</c:f>
              <c:numCache>
                <c:formatCode>#,##0</c:formatCode>
                <c:ptCount val="35"/>
                <c:pt idx="0">
                  <c:v>2184.5129806582627</c:v>
                </c:pt>
                <c:pt idx="1">
                  <c:v>1367</c:v>
                </c:pt>
                <c:pt idx="2">
                  <c:v>3242.6369303035835</c:v>
                </c:pt>
                <c:pt idx="3">
                  <c:v>1193.0289350027494</c:v>
                </c:pt>
                <c:pt idx="4">
                  <c:v>2846</c:v>
                </c:pt>
                <c:pt idx="5">
                  <c:v>3420</c:v>
                </c:pt>
                <c:pt idx="6">
                  <c:v>2895</c:v>
                </c:pt>
                <c:pt idx="7">
                  <c:v>3760</c:v>
                </c:pt>
                <c:pt idx="8">
                  <c:v>2841</c:v>
                </c:pt>
                <c:pt idx="9">
                  <c:v>2766</c:v>
                </c:pt>
                <c:pt idx="10">
                  <c:v>1516.5318182694443</c:v>
                </c:pt>
                <c:pt idx="11">
                  <c:v>2240.7110475066884</c:v>
                </c:pt>
                <c:pt idx="12">
                  <c:v>3187</c:v>
                </c:pt>
                <c:pt idx="13">
                  <c:v>2568</c:v>
                </c:pt>
                <c:pt idx="14">
                  <c:v>4588.4573545178155</c:v>
                </c:pt>
                <c:pt idx="15">
                  <c:v>5555</c:v>
                </c:pt>
                <c:pt idx="16">
                  <c:v>4216.1870112397082</c:v>
                </c:pt>
                <c:pt idx="17">
                  <c:v>5041</c:v>
                </c:pt>
                <c:pt idx="18">
                  <c:v>5570</c:v>
                </c:pt>
                <c:pt idx="19">
                  <c:v>1896.5306434906363</c:v>
                </c:pt>
                <c:pt idx="20">
                  <c:v>1802.337055134243</c:v>
                </c:pt>
                <c:pt idx="21">
                  <c:v>5735.7754753556519</c:v>
                </c:pt>
                <c:pt idx="22">
                  <c:v>5061.0951961299579</c:v>
                </c:pt>
                <c:pt idx="23">
                  <c:v>2891.7924509063578</c:v>
                </c:pt>
                <c:pt idx="24">
                  <c:v>2123.8224816641768</c:v>
                </c:pt>
                <c:pt idx="25">
                  <c:v>1840.2540770660262</c:v>
                </c:pt>
                <c:pt idx="26">
                  <c:v>2844.5217180223194</c:v>
                </c:pt>
                <c:pt idx="27">
                  <c:v>5455.0581183249233</c:v>
                </c:pt>
                <c:pt idx="28">
                  <c:v>3649.2480692074391</c:v>
                </c:pt>
                <c:pt idx="29">
                  <c:v>3708.5336674915588</c:v>
                </c:pt>
                <c:pt idx="30">
                  <c:v>3306.1380379907168</c:v>
                </c:pt>
                <c:pt idx="31">
                  <c:v>2452.1486794379825</c:v>
                </c:pt>
                <c:pt idx="32">
                  <c:v>3247.4557810024917</c:v>
                </c:pt>
                <c:pt idx="33">
                  <c:v>4770</c:v>
                </c:pt>
                <c:pt idx="34">
                  <c:v>5497.1705601313233</c:v>
                </c:pt>
              </c:numCache>
            </c:numRef>
          </c:xVal>
          <c:yVal>
            <c:numRef>
              <c:f>' Index Shazzle'!$M$45:$M$79</c:f>
              <c:numCache>
                <c:formatCode>General</c:formatCode>
                <c:ptCount val="35"/>
                <c:pt idx="0">
                  <c:v>2772</c:v>
                </c:pt>
                <c:pt idx="1">
                  <c:v>3640</c:v>
                </c:pt>
                <c:pt idx="2">
                  <c:v>3775</c:v>
                </c:pt>
                <c:pt idx="3">
                  <c:v>2200</c:v>
                </c:pt>
                <c:pt idx="4">
                  <c:v>2875</c:v>
                </c:pt>
                <c:pt idx="5">
                  <c:v>3597</c:v>
                </c:pt>
                <c:pt idx="6">
                  <c:v>4375</c:v>
                </c:pt>
                <c:pt idx="7">
                  <c:v>4930</c:v>
                </c:pt>
                <c:pt idx="8">
                  <c:v>5786</c:v>
                </c:pt>
                <c:pt idx="9">
                  <c:v>6065</c:v>
                </c:pt>
                <c:pt idx="10">
                  <c:v>3320</c:v>
                </c:pt>
                <c:pt idx="11">
                  <c:v>4800</c:v>
                </c:pt>
                <c:pt idx="12">
                  <c:v>4851</c:v>
                </c:pt>
                <c:pt idx="13">
                  <c:v>6066</c:v>
                </c:pt>
                <c:pt idx="14">
                  <c:v>6351.9696430056147</c:v>
                </c:pt>
                <c:pt idx="15">
                  <c:v>6668</c:v>
                </c:pt>
                <c:pt idx="16">
                  <c:v>7599</c:v>
                </c:pt>
                <c:pt idx="17">
                  <c:v>6243</c:v>
                </c:pt>
                <c:pt idx="18">
                  <c:v>9270</c:v>
                </c:pt>
                <c:pt idx="19">
                  <c:v>4880</c:v>
                </c:pt>
                <c:pt idx="20">
                  <c:v>2901.3803855733145</c:v>
                </c:pt>
                <c:pt idx="21">
                  <c:v>11074.144298129566</c:v>
                </c:pt>
                <c:pt idx="22">
                  <c:v>3233.3902030818294</c:v>
                </c:pt>
                <c:pt idx="23">
                  <c:v>1569.3316667888989</c:v>
                </c:pt>
                <c:pt idx="24">
                  <c:v>2862.63061882684</c:v>
                </c:pt>
                <c:pt idx="25">
                  <c:v>9600</c:v>
                </c:pt>
                <c:pt idx="26">
                  <c:v>7410</c:v>
                </c:pt>
                <c:pt idx="27">
                  <c:v>10902.776458228398</c:v>
                </c:pt>
                <c:pt idx="28">
                  <c:v>6370</c:v>
                </c:pt>
                <c:pt idx="29">
                  <c:v>9630</c:v>
                </c:pt>
                <c:pt idx="30">
                  <c:v>8205</c:v>
                </c:pt>
                <c:pt idx="31">
                  <c:v>10850</c:v>
                </c:pt>
                <c:pt idx="32">
                  <c:v>4680</c:v>
                </c:pt>
                <c:pt idx="33">
                  <c:v>3840</c:v>
                </c:pt>
                <c:pt idx="34">
                  <c:v>15330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8-4136-A1E4-1117FC55F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69856"/>
        <c:axId val="1023068544"/>
      </c:scatterChart>
      <c:valAx>
        <c:axId val="10230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68544"/>
        <c:crosses val="autoZero"/>
        <c:crossBetween val="midCat"/>
      </c:valAx>
      <c:valAx>
        <c:axId val="10230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23</xdr:row>
      <xdr:rowOff>14287</xdr:rowOff>
    </xdr:from>
    <xdr:to>
      <xdr:col>10</xdr:col>
      <xdr:colOff>152400</xdr:colOff>
      <xdr:row>37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2195D-7747-0C8C-7848-803F04DA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23</xdr:row>
      <xdr:rowOff>14287</xdr:rowOff>
    </xdr:from>
    <xdr:to>
      <xdr:col>19</xdr:col>
      <xdr:colOff>438150</xdr:colOff>
      <xdr:row>37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007D24-B62F-ADED-6E39-9C82F352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42862</xdr:rowOff>
    </xdr:from>
    <xdr:to>
      <xdr:col>26</xdr:col>
      <xdr:colOff>304800</xdr:colOff>
      <xdr:row>18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4BC0A4-AF94-895C-AF2F-E3A9C644C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12</xdr:row>
      <xdr:rowOff>14287</xdr:rowOff>
    </xdr:from>
    <xdr:to>
      <xdr:col>9</xdr:col>
      <xdr:colOff>509587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7EAA2D-0EAD-420A-34FE-FE6930CBC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80962</xdr:colOff>
      <xdr:row>41</xdr:row>
      <xdr:rowOff>176212</xdr:rowOff>
    </xdr:from>
    <xdr:to>
      <xdr:col>25</xdr:col>
      <xdr:colOff>385762</xdr:colOff>
      <xdr:row>56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5E1C7-0035-7FA1-F57D-3D2775E43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11</xdr:row>
      <xdr:rowOff>90487</xdr:rowOff>
    </xdr:from>
    <xdr:to>
      <xdr:col>18</xdr:col>
      <xdr:colOff>342900</xdr:colOff>
      <xdr:row>25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E354A6-C305-CA13-DF7D-E1C296827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147B-C475-4A6B-87ED-0328651ADC8E}">
  <dimension ref="A1:R40"/>
  <sheetViews>
    <sheetView tabSelected="1" workbookViewId="0">
      <selection activeCell="E5" sqref="E5"/>
    </sheetView>
  </sheetViews>
  <sheetFormatPr defaultRowHeight="12.75" x14ac:dyDescent="0.2"/>
  <cols>
    <col min="1" max="1" width="9.140625" style="21"/>
    <col min="2" max="6" width="9.140625" style="22"/>
    <col min="7" max="7" width="8.28515625" style="22" customWidth="1"/>
    <col min="8" max="16384" width="9.140625" style="22"/>
  </cols>
  <sheetData>
    <row r="1" spans="1:18" ht="18.75" x14ac:dyDescent="0.3">
      <c r="A1" s="27" t="s">
        <v>33</v>
      </c>
    </row>
    <row r="3" spans="1:18" x14ac:dyDescent="0.2">
      <c r="C3" s="22" t="s">
        <v>29</v>
      </c>
      <c r="F3" s="22" t="s">
        <v>23</v>
      </c>
    </row>
    <row r="4" spans="1:18" ht="25.5" x14ac:dyDescent="0.2">
      <c r="A4" s="23" t="s">
        <v>19</v>
      </c>
      <c r="B4" s="23" t="s">
        <v>27</v>
      </c>
      <c r="C4" s="23" t="s">
        <v>20</v>
      </c>
      <c r="D4" s="23" t="s">
        <v>21</v>
      </c>
      <c r="E4" s="23" t="s">
        <v>30</v>
      </c>
      <c r="F4" s="23" t="s">
        <v>24</v>
      </c>
      <c r="G4" s="23" t="s">
        <v>26</v>
      </c>
      <c r="H4" s="23" t="s">
        <v>25</v>
      </c>
      <c r="I4" s="23" t="s">
        <v>31</v>
      </c>
      <c r="J4" s="23" t="s">
        <v>32</v>
      </c>
      <c r="L4" s="23" t="s">
        <v>28</v>
      </c>
      <c r="M4" s="23" t="s">
        <v>30</v>
      </c>
      <c r="N4" s="23" t="s">
        <v>24</v>
      </c>
      <c r="O4" s="23" t="s">
        <v>26</v>
      </c>
      <c r="P4" s="23" t="s">
        <v>25</v>
      </c>
      <c r="Q4" s="23" t="s">
        <v>31</v>
      </c>
      <c r="R4" s="23" t="s">
        <v>32</v>
      </c>
    </row>
    <row r="5" spans="1:18" x14ac:dyDescent="0.2">
      <c r="A5" s="21">
        <v>1987</v>
      </c>
      <c r="B5" s="25">
        <f>' Index Shazzle'!M45</f>
        <v>2772</v>
      </c>
      <c r="C5" s="26">
        <v>0.52300000000000002</v>
      </c>
      <c r="D5" s="26">
        <v>0.107</v>
      </c>
      <c r="E5" s="24">
        <f>B5/((1-C5)*D5)</f>
        <v>54311.408922588613</v>
      </c>
      <c r="F5" s="24">
        <f>E5/50.8</f>
        <v>1069.1222228856027</v>
      </c>
      <c r="G5" s="24">
        <f>E5/42.4</f>
        <v>1280.9294557214296</v>
      </c>
      <c r="H5" s="24">
        <f>E5/25.4</f>
        <v>2138.2444457712054</v>
      </c>
      <c r="I5" s="25">
        <v>2650</v>
      </c>
      <c r="J5" s="25">
        <v>5300</v>
      </c>
      <c r="L5" s="24">
        <f>' Index Shazzle'!Y6</f>
        <v>2184.5129806582627</v>
      </c>
      <c r="M5" s="24">
        <f>L5/((1-C5)*D5)</f>
        <v>42800.85778832389</v>
      </c>
      <c r="N5" s="24">
        <f>M5/50.8</f>
        <v>842.53657063629714</v>
      </c>
      <c r="O5" s="24">
        <f>M5/42.4</f>
        <v>1009.4541931208465</v>
      </c>
      <c r="P5" s="24">
        <f>M5/25.4</f>
        <v>1685.0731412725943</v>
      </c>
      <c r="Q5" s="25">
        <v>1600</v>
      </c>
      <c r="R5" s="25">
        <v>3250</v>
      </c>
    </row>
    <row r="6" spans="1:18" x14ac:dyDescent="0.2">
      <c r="A6" s="21">
        <v>1988</v>
      </c>
      <c r="B6" s="25">
        <f>' Index Shazzle'!M46</f>
        <v>3640</v>
      </c>
      <c r="C6" s="26">
        <v>0.66500000000000004</v>
      </c>
      <c r="D6" s="26">
        <v>4.2000000000000003E-2</v>
      </c>
      <c r="E6" s="24">
        <f t="shared" ref="E6:E22" si="0">B6/((1-C6)*D6)</f>
        <v>258706.46766169157</v>
      </c>
      <c r="F6" s="24">
        <f t="shared" ref="F6:F22" si="1">E6/50.8</f>
        <v>5092.6470012144009</v>
      </c>
      <c r="G6" s="24">
        <f t="shared" ref="G6:G22" si="2">E6/42.4</f>
        <v>6101.5676335304615</v>
      </c>
      <c r="H6" s="24">
        <f t="shared" ref="H6:H22" si="3">E6/25.4</f>
        <v>10185.294002428802</v>
      </c>
      <c r="I6" s="25">
        <v>2650</v>
      </c>
      <c r="J6" s="25">
        <v>5300</v>
      </c>
      <c r="L6" s="24">
        <f>' Index Shazzle'!Y7</f>
        <v>1367</v>
      </c>
      <c r="M6" s="24">
        <f t="shared" ref="M6:M22" si="4">L6/((1-C6)*D6)</f>
        <v>97157.071783937456</v>
      </c>
      <c r="N6" s="24">
        <f t="shared" ref="N6:N22" si="5">M6/50.8</f>
        <v>1912.5407831483751</v>
      </c>
      <c r="O6" s="24">
        <f t="shared" ref="O6:O22" si="6">M6/42.4</f>
        <v>2291.4403722626757</v>
      </c>
      <c r="P6" s="24">
        <f t="shared" ref="P6:P22" si="7">M6/25.4</f>
        <v>3825.0815662967502</v>
      </c>
      <c r="Q6" s="25">
        <v>1600</v>
      </c>
      <c r="R6" s="25">
        <v>3250</v>
      </c>
    </row>
    <row r="7" spans="1:18" x14ac:dyDescent="0.2">
      <c r="A7" s="21">
        <v>1989</v>
      </c>
      <c r="B7" s="25">
        <f>' Index Shazzle'!M47</f>
        <v>3775</v>
      </c>
      <c r="C7" s="26">
        <v>0.82099999999999995</v>
      </c>
      <c r="D7" s="26">
        <v>0.104</v>
      </c>
      <c r="E7" s="24">
        <f t="shared" si="0"/>
        <v>202782.55264288781</v>
      </c>
      <c r="F7" s="24">
        <f t="shared" si="1"/>
        <v>3991.7825323403113</v>
      </c>
      <c r="G7" s="24">
        <f t="shared" si="2"/>
        <v>4782.6073736530143</v>
      </c>
      <c r="H7" s="24">
        <f t="shared" si="3"/>
        <v>7983.5650646806225</v>
      </c>
      <c r="I7" s="25">
        <v>2650</v>
      </c>
      <c r="J7" s="25">
        <v>5300</v>
      </c>
      <c r="L7" s="24">
        <f>' Index Shazzle'!Y8</f>
        <v>3242.6369303035835</v>
      </c>
      <c r="M7" s="24">
        <f t="shared" si="4"/>
        <v>174185.48185988306</v>
      </c>
      <c r="N7" s="24">
        <f t="shared" si="5"/>
        <v>3428.8480681079345</v>
      </c>
      <c r="O7" s="24">
        <f t="shared" si="6"/>
        <v>4108.1481570727137</v>
      </c>
      <c r="P7" s="24">
        <f t="shared" si="7"/>
        <v>6857.696136215869</v>
      </c>
      <c r="Q7" s="25">
        <v>1600</v>
      </c>
      <c r="R7" s="25">
        <v>3250</v>
      </c>
    </row>
    <row r="8" spans="1:18" x14ac:dyDescent="0.2">
      <c r="A8" s="21">
        <v>1990</v>
      </c>
      <c r="B8" s="25">
        <f>' Index Shazzle'!M48</f>
        <v>2200</v>
      </c>
      <c r="C8" s="26">
        <v>0.81100000000000005</v>
      </c>
      <c r="D8" s="26">
        <v>0.17299999999999999</v>
      </c>
      <c r="E8" s="24">
        <f t="shared" si="0"/>
        <v>67284.460348044187</v>
      </c>
      <c r="F8" s="24">
        <f t="shared" si="1"/>
        <v>1324.4972509457518</v>
      </c>
      <c r="G8" s="24">
        <f t="shared" si="2"/>
        <v>1586.8976497180233</v>
      </c>
      <c r="H8" s="24">
        <f t="shared" si="3"/>
        <v>2648.9945018915037</v>
      </c>
      <c r="I8" s="25">
        <v>2650</v>
      </c>
      <c r="J8" s="25">
        <v>5300</v>
      </c>
      <c r="L8" s="24">
        <f>' Index Shazzle'!Y9</f>
        <v>1193.0289350027494</v>
      </c>
      <c r="M8" s="24">
        <f t="shared" si="4"/>
        <v>36487.41275966449</v>
      </c>
      <c r="N8" s="24">
        <f t="shared" si="5"/>
        <v>718.25615668630894</v>
      </c>
      <c r="O8" s="24">
        <f t="shared" si="6"/>
        <v>860.55218772793614</v>
      </c>
      <c r="P8" s="24">
        <f t="shared" si="7"/>
        <v>1436.5123133726179</v>
      </c>
      <c r="Q8" s="25">
        <v>1600</v>
      </c>
      <c r="R8" s="25">
        <v>3250</v>
      </c>
    </row>
    <row r="9" spans="1:18" x14ac:dyDescent="0.2">
      <c r="A9" s="21">
        <v>1991</v>
      </c>
      <c r="B9" s="25">
        <f>' Index Shazzle'!M49</f>
        <v>2875</v>
      </c>
      <c r="C9" s="26">
        <v>0.68100000000000005</v>
      </c>
      <c r="D9" s="26">
        <v>0.17399999999999999</v>
      </c>
      <c r="E9" s="24">
        <f t="shared" si="0"/>
        <v>51796.20221237345</v>
      </c>
      <c r="F9" s="24">
        <f t="shared" si="1"/>
        <v>1019.610279771131</v>
      </c>
      <c r="G9" s="24">
        <f t="shared" si="2"/>
        <v>1221.6085427446569</v>
      </c>
      <c r="H9" s="24">
        <f t="shared" si="3"/>
        <v>2039.220559542262</v>
      </c>
      <c r="I9" s="25">
        <v>2650</v>
      </c>
      <c r="J9" s="25">
        <v>5300</v>
      </c>
      <c r="L9" s="24">
        <f>' Index Shazzle'!Y10</f>
        <v>2846</v>
      </c>
      <c r="M9" s="24">
        <f t="shared" si="4"/>
        <v>51273.736172666031</v>
      </c>
      <c r="N9" s="24">
        <f t="shared" si="5"/>
        <v>1009.3255152099613</v>
      </c>
      <c r="O9" s="24">
        <f t="shared" si="6"/>
        <v>1209.2862304874063</v>
      </c>
      <c r="P9" s="24">
        <f t="shared" si="7"/>
        <v>2018.6510304199226</v>
      </c>
      <c r="Q9" s="25">
        <v>1600</v>
      </c>
      <c r="R9" s="25">
        <v>3250</v>
      </c>
    </row>
    <row r="10" spans="1:18" x14ac:dyDescent="0.2">
      <c r="A10" s="21">
        <v>1992</v>
      </c>
      <c r="B10" s="25">
        <f>' Index Shazzle'!M50</f>
        <v>3597</v>
      </c>
      <c r="C10" s="26">
        <v>0.70799999999999996</v>
      </c>
      <c r="D10" s="26">
        <v>0.21</v>
      </c>
      <c r="E10" s="24">
        <f t="shared" si="0"/>
        <v>58659.491193737762</v>
      </c>
      <c r="F10" s="24">
        <f t="shared" si="1"/>
        <v>1154.714393577515</v>
      </c>
      <c r="G10" s="24">
        <f t="shared" si="2"/>
        <v>1383.4785658900416</v>
      </c>
      <c r="H10" s="24">
        <f t="shared" si="3"/>
        <v>2309.42878715503</v>
      </c>
      <c r="I10" s="25">
        <v>2650</v>
      </c>
      <c r="J10" s="25">
        <v>5300</v>
      </c>
      <c r="L10" s="24">
        <f>' Index Shazzle'!Y11</f>
        <v>3420</v>
      </c>
      <c r="M10" s="24">
        <f t="shared" si="4"/>
        <v>55772.994129158506</v>
      </c>
      <c r="N10" s="24">
        <f t="shared" si="5"/>
        <v>1097.8935852196557</v>
      </c>
      <c r="O10" s="24">
        <f t="shared" si="6"/>
        <v>1315.4008049329836</v>
      </c>
      <c r="P10" s="24">
        <f t="shared" si="7"/>
        <v>2195.7871704393115</v>
      </c>
      <c r="Q10" s="25">
        <v>1600</v>
      </c>
      <c r="R10" s="25">
        <v>3250</v>
      </c>
    </row>
    <row r="11" spans="1:18" x14ac:dyDescent="0.2">
      <c r="A11" s="21">
        <v>1993</v>
      </c>
      <c r="B11" s="25">
        <f>' Index Shazzle'!M51</f>
        <v>4375</v>
      </c>
      <c r="C11" s="26">
        <v>0.80600000000000005</v>
      </c>
      <c r="D11" s="26">
        <v>0.13</v>
      </c>
      <c r="E11" s="24">
        <f t="shared" si="0"/>
        <v>173473.43378271215</v>
      </c>
      <c r="F11" s="24">
        <f t="shared" si="1"/>
        <v>3414.8313736754362</v>
      </c>
      <c r="G11" s="24">
        <f t="shared" si="2"/>
        <v>4091.3545703469849</v>
      </c>
      <c r="H11" s="24">
        <f t="shared" si="3"/>
        <v>6829.6627473508725</v>
      </c>
      <c r="I11" s="25">
        <v>2650</v>
      </c>
      <c r="J11" s="25">
        <v>5300</v>
      </c>
      <c r="L11" s="24">
        <f>' Index Shazzle'!Y12</f>
        <v>2895</v>
      </c>
      <c r="M11" s="24">
        <f t="shared" si="4"/>
        <v>114789.84932593182</v>
      </c>
      <c r="N11" s="24">
        <f t="shared" si="5"/>
        <v>2259.6427032663746</v>
      </c>
      <c r="O11" s="24">
        <f t="shared" si="6"/>
        <v>2707.3077671210335</v>
      </c>
      <c r="P11" s="24">
        <f t="shared" si="7"/>
        <v>4519.2854065327492</v>
      </c>
      <c r="Q11" s="25">
        <v>1600</v>
      </c>
      <c r="R11" s="25">
        <v>3250</v>
      </c>
    </row>
    <row r="12" spans="1:18" x14ac:dyDescent="0.2">
      <c r="A12" s="21">
        <v>1994</v>
      </c>
      <c r="B12" s="25">
        <f>' Index Shazzle'!M52</f>
        <v>4930</v>
      </c>
      <c r="C12" s="26">
        <v>0.81399999999999995</v>
      </c>
      <c r="D12" s="26">
        <v>0.19400000000000001</v>
      </c>
      <c r="E12" s="24">
        <f t="shared" si="0"/>
        <v>136625.65125817532</v>
      </c>
      <c r="F12" s="24">
        <f t="shared" si="1"/>
        <v>2689.4813239798291</v>
      </c>
      <c r="G12" s="24">
        <f t="shared" si="2"/>
        <v>3222.3030957116821</v>
      </c>
      <c r="H12" s="24">
        <f t="shared" si="3"/>
        <v>5378.9626479596582</v>
      </c>
      <c r="I12" s="25">
        <v>2650</v>
      </c>
      <c r="J12" s="25">
        <v>5300</v>
      </c>
      <c r="L12" s="24">
        <f>' Index Shazzle'!Y13</f>
        <v>3760</v>
      </c>
      <c r="M12" s="24">
        <f t="shared" si="4"/>
        <v>104201.30805897347</v>
      </c>
      <c r="N12" s="24">
        <f t="shared" si="5"/>
        <v>2051.2068515545961</v>
      </c>
      <c r="O12" s="24">
        <f t="shared" si="6"/>
        <v>2457.5780202588085</v>
      </c>
      <c r="P12" s="24">
        <f t="shared" si="7"/>
        <v>4102.4137031091923</v>
      </c>
      <c r="Q12" s="25">
        <v>1600</v>
      </c>
      <c r="R12" s="25">
        <v>3250</v>
      </c>
    </row>
    <row r="13" spans="1:18" x14ac:dyDescent="0.2">
      <c r="A13" s="21">
        <v>1995</v>
      </c>
      <c r="B13" s="25">
        <f>' Index Shazzle'!M53</f>
        <v>5786</v>
      </c>
      <c r="C13" s="26">
        <v>0.73599999999999999</v>
      </c>
      <c r="D13" s="26">
        <v>0.13700000000000001</v>
      </c>
      <c r="E13" s="24">
        <f t="shared" si="0"/>
        <v>159975.66909975666</v>
      </c>
      <c r="F13" s="24">
        <f t="shared" si="1"/>
        <v>3149.1273444833992</v>
      </c>
      <c r="G13" s="24">
        <f t="shared" si="2"/>
        <v>3773.0110636735062</v>
      </c>
      <c r="H13" s="24">
        <f t="shared" si="3"/>
        <v>6298.2546889667983</v>
      </c>
      <c r="I13" s="25">
        <v>2650</v>
      </c>
      <c r="J13" s="25">
        <v>5300</v>
      </c>
      <c r="L13" s="24">
        <f>' Index Shazzle'!Y14</f>
        <v>2841</v>
      </c>
      <c r="M13" s="24">
        <f t="shared" si="4"/>
        <v>78550.09953550098</v>
      </c>
      <c r="N13" s="24">
        <f t="shared" si="5"/>
        <v>1546.2618018799405</v>
      </c>
      <c r="O13" s="24">
        <f t="shared" si="6"/>
        <v>1852.596687158042</v>
      </c>
      <c r="P13" s="24">
        <f t="shared" si="7"/>
        <v>3092.5236037598811</v>
      </c>
      <c r="Q13" s="25">
        <v>1600</v>
      </c>
      <c r="R13" s="25">
        <v>3250</v>
      </c>
    </row>
    <row r="14" spans="1:18" x14ac:dyDescent="0.2">
      <c r="A14" s="21">
        <v>1996</v>
      </c>
      <c r="B14" s="25">
        <f>' Index Shazzle'!M54</f>
        <v>6065</v>
      </c>
      <c r="C14" s="26">
        <v>0.75700000000000001</v>
      </c>
      <c r="D14" s="26">
        <v>0.17899999999999999</v>
      </c>
      <c r="E14" s="24">
        <f t="shared" si="0"/>
        <v>139434.90355656715</v>
      </c>
      <c r="F14" s="24">
        <f t="shared" si="1"/>
        <v>2744.7815660741567</v>
      </c>
      <c r="G14" s="24">
        <f t="shared" si="2"/>
        <v>3288.5590461454517</v>
      </c>
      <c r="H14" s="24">
        <f t="shared" si="3"/>
        <v>5489.5631321483133</v>
      </c>
      <c r="I14" s="25">
        <v>2650</v>
      </c>
      <c r="J14" s="25">
        <v>5300</v>
      </c>
      <c r="L14" s="24">
        <f>' Index Shazzle'!Y15</f>
        <v>2766</v>
      </c>
      <c r="M14" s="24">
        <f t="shared" si="4"/>
        <v>63590.592454652055</v>
      </c>
      <c r="N14" s="24">
        <f t="shared" si="5"/>
        <v>1251.7833160364578</v>
      </c>
      <c r="O14" s="24">
        <f t="shared" si="6"/>
        <v>1499.7781239304729</v>
      </c>
      <c r="P14" s="24">
        <f t="shared" si="7"/>
        <v>2503.5666320729156</v>
      </c>
      <c r="Q14" s="25">
        <v>1600</v>
      </c>
      <c r="R14" s="25">
        <v>3250</v>
      </c>
    </row>
    <row r="15" spans="1:18" x14ac:dyDescent="0.2">
      <c r="A15" s="21">
        <v>1997</v>
      </c>
      <c r="B15" s="25">
        <f>' Index Shazzle'!M55</f>
        <v>3320</v>
      </c>
      <c r="C15" s="26">
        <v>0.72399999999999998</v>
      </c>
      <c r="D15" s="26">
        <v>8.2000000000000003E-2</v>
      </c>
      <c r="E15" s="24">
        <f t="shared" si="0"/>
        <v>146694.94521032166</v>
      </c>
      <c r="F15" s="24">
        <f t="shared" si="1"/>
        <v>2887.695771856726</v>
      </c>
      <c r="G15" s="24">
        <f t="shared" si="2"/>
        <v>3459.7864436396621</v>
      </c>
      <c r="H15" s="24">
        <f t="shared" si="3"/>
        <v>5775.3915437134519</v>
      </c>
      <c r="I15" s="25">
        <v>2650</v>
      </c>
      <c r="J15" s="25">
        <v>5300</v>
      </c>
      <c r="L15" s="24">
        <f>' Index Shazzle'!Y16</f>
        <v>1516.5318182694443</v>
      </c>
      <c r="M15" s="24">
        <f t="shared" si="4"/>
        <v>67008.298792393252</v>
      </c>
      <c r="N15" s="24">
        <f t="shared" si="5"/>
        <v>1319.0609998502609</v>
      </c>
      <c r="O15" s="24">
        <f t="shared" si="6"/>
        <v>1580.3844054809729</v>
      </c>
      <c r="P15" s="24">
        <f t="shared" si="7"/>
        <v>2638.1219997005219</v>
      </c>
      <c r="Q15" s="25">
        <v>1600</v>
      </c>
      <c r="R15" s="25">
        <v>3250</v>
      </c>
    </row>
    <row r="16" spans="1:18" x14ac:dyDescent="0.2">
      <c r="A16" s="21">
        <v>1998</v>
      </c>
      <c r="B16" s="25">
        <f>' Index Shazzle'!M56</f>
        <v>4800</v>
      </c>
      <c r="C16" s="26">
        <v>0.77200000000000002</v>
      </c>
      <c r="D16" s="26">
        <v>0.114</v>
      </c>
      <c r="E16" s="24">
        <f t="shared" si="0"/>
        <v>184672.20683287166</v>
      </c>
      <c r="F16" s="24">
        <f t="shared" si="1"/>
        <v>3635.2796620644031</v>
      </c>
      <c r="G16" s="24">
        <f t="shared" si="2"/>
        <v>4355.4765762469733</v>
      </c>
      <c r="H16" s="24">
        <f t="shared" si="3"/>
        <v>7270.5593241288061</v>
      </c>
      <c r="I16" s="25">
        <v>2650</v>
      </c>
      <c r="J16" s="25">
        <v>5300</v>
      </c>
      <c r="L16" s="24">
        <f>' Index Shazzle'!Y17</f>
        <v>2240.7110475066884</v>
      </c>
      <c r="M16" s="24">
        <f t="shared" si="4"/>
        <v>86207.719587053274</v>
      </c>
      <c r="N16" s="24">
        <f t="shared" si="5"/>
        <v>1697.0023540758521</v>
      </c>
      <c r="O16" s="24">
        <f t="shared" si="6"/>
        <v>2033.200933656917</v>
      </c>
      <c r="P16" s="24">
        <f t="shared" si="7"/>
        <v>3394.0047081517041</v>
      </c>
      <c r="Q16" s="25">
        <v>1600</v>
      </c>
      <c r="R16" s="25">
        <v>3250</v>
      </c>
    </row>
    <row r="17" spans="1:18" x14ac:dyDescent="0.2">
      <c r="A17" s="21">
        <v>1999</v>
      </c>
      <c r="B17" s="25">
        <f>' Index Shazzle'!M57</f>
        <v>4851</v>
      </c>
      <c r="C17" s="26">
        <v>0.70199999999999996</v>
      </c>
      <c r="D17" s="26">
        <v>0.14000000000000001</v>
      </c>
      <c r="E17" s="24">
        <f t="shared" si="0"/>
        <v>116275.16778523488</v>
      </c>
      <c r="F17" s="24">
        <f t="shared" si="1"/>
        <v>2288.88125561486</v>
      </c>
      <c r="G17" s="24">
        <f t="shared" si="2"/>
        <v>2742.3388628593134</v>
      </c>
      <c r="H17" s="24">
        <f t="shared" si="3"/>
        <v>4577.7625112297201</v>
      </c>
      <c r="I17" s="25">
        <v>2650</v>
      </c>
      <c r="J17" s="25">
        <v>5300</v>
      </c>
      <c r="L17" s="24">
        <f>' Index Shazzle'!Y18</f>
        <v>3187</v>
      </c>
      <c r="M17" s="24">
        <f t="shared" si="4"/>
        <v>76390.220517737282</v>
      </c>
      <c r="N17" s="24">
        <f t="shared" si="5"/>
        <v>1503.7444983806552</v>
      </c>
      <c r="O17" s="24">
        <f t="shared" si="6"/>
        <v>1801.6561442862567</v>
      </c>
      <c r="P17" s="24">
        <f t="shared" si="7"/>
        <v>3007.4889967613103</v>
      </c>
      <c r="Q17" s="25">
        <v>1600</v>
      </c>
      <c r="R17" s="25">
        <v>3250</v>
      </c>
    </row>
    <row r="18" spans="1:18" x14ac:dyDescent="0.2">
      <c r="A18" s="21">
        <v>2000</v>
      </c>
      <c r="B18" s="25">
        <f>' Index Shazzle'!M58</f>
        <v>6066</v>
      </c>
      <c r="C18" s="26">
        <v>0.55500000000000005</v>
      </c>
      <c r="D18" s="26">
        <v>6.6000000000000003E-2</v>
      </c>
      <c r="E18" s="24">
        <f t="shared" si="0"/>
        <v>206537.28294177735</v>
      </c>
      <c r="F18" s="24">
        <f t="shared" si="1"/>
        <v>4065.6945460979796</v>
      </c>
      <c r="G18" s="24">
        <f t="shared" si="2"/>
        <v>4871.1623335324848</v>
      </c>
      <c r="H18" s="24">
        <f t="shared" si="3"/>
        <v>8131.3890921959592</v>
      </c>
      <c r="I18" s="25">
        <v>2650</v>
      </c>
      <c r="J18" s="25">
        <v>5300</v>
      </c>
      <c r="L18" s="24">
        <f>' Index Shazzle'!Y19</f>
        <v>2568</v>
      </c>
      <c r="M18" s="24">
        <f t="shared" si="4"/>
        <v>87436.159346271714</v>
      </c>
      <c r="N18" s="24">
        <f t="shared" si="5"/>
        <v>1721.184239099837</v>
      </c>
      <c r="O18" s="24">
        <f t="shared" si="6"/>
        <v>2062.1735694875406</v>
      </c>
      <c r="P18" s="24">
        <f t="shared" si="7"/>
        <v>3442.368478199674</v>
      </c>
      <c r="Q18" s="25">
        <v>1600</v>
      </c>
      <c r="R18" s="25">
        <v>3250</v>
      </c>
    </row>
    <row r="19" spans="1:18" x14ac:dyDescent="0.2">
      <c r="A19" s="21">
        <v>2001</v>
      </c>
      <c r="B19" s="25">
        <f>' Index Shazzle'!M59</f>
        <v>6351.9696430056147</v>
      </c>
      <c r="C19" s="26">
        <v>0.49399999999999999</v>
      </c>
      <c r="D19" s="26">
        <v>0.13500000000000001</v>
      </c>
      <c r="E19" s="24">
        <f t="shared" si="0"/>
        <v>92987.405109143816</v>
      </c>
      <c r="F19" s="24">
        <f t="shared" si="1"/>
        <v>1830.460730494957</v>
      </c>
      <c r="G19" s="24">
        <f t="shared" si="2"/>
        <v>2193.0991771024487</v>
      </c>
      <c r="H19" s="24">
        <f t="shared" si="3"/>
        <v>3660.9214609899141</v>
      </c>
      <c r="I19" s="25">
        <v>2650</v>
      </c>
      <c r="J19" s="25">
        <v>5300</v>
      </c>
      <c r="L19" s="24">
        <f>' Index Shazzle'!Y20</f>
        <v>4588.4573545178155</v>
      </c>
      <c r="M19" s="24">
        <f t="shared" si="4"/>
        <v>67171.092878316718</v>
      </c>
      <c r="N19" s="24">
        <f t="shared" si="5"/>
        <v>1322.2656078408804</v>
      </c>
      <c r="O19" s="24">
        <f t="shared" si="6"/>
        <v>1584.2238886395453</v>
      </c>
      <c r="P19" s="24">
        <f t="shared" si="7"/>
        <v>2644.5312156817608</v>
      </c>
      <c r="Q19" s="25">
        <v>1600</v>
      </c>
      <c r="R19" s="25">
        <v>3250</v>
      </c>
    </row>
    <row r="20" spans="1:18" x14ac:dyDescent="0.2">
      <c r="A20" s="21">
        <v>2002</v>
      </c>
      <c r="B20" s="25">
        <f>' Index Shazzle'!M60</f>
        <v>6668</v>
      </c>
      <c r="C20" s="26">
        <v>0.38900000000000001</v>
      </c>
      <c r="D20" s="26">
        <v>0.14699999999999999</v>
      </c>
      <c r="E20" s="24">
        <f t="shared" si="0"/>
        <v>74239.843236803732</v>
      </c>
      <c r="F20" s="24">
        <f t="shared" si="1"/>
        <v>1461.4142369449555</v>
      </c>
      <c r="G20" s="24">
        <f t="shared" si="2"/>
        <v>1750.9396989812201</v>
      </c>
      <c r="H20" s="24">
        <f t="shared" si="3"/>
        <v>2922.828473889911</v>
      </c>
      <c r="I20" s="25">
        <v>2650</v>
      </c>
      <c r="J20" s="25">
        <v>5300</v>
      </c>
      <c r="L20" s="24">
        <f>' Index Shazzle'!Y21</f>
        <v>5555</v>
      </c>
      <c r="M20" s="24">
        <f t="shared" si="4"/>
        <v>61847.979781110487</v>
      </c>
      <c r="N20" s="24">
        <f t="shared" si="5"/>
        <v>1217.4799169509938</v>
      </c>
      <c r="O20" s="24">
        <f t="shared" si="6"/>
        <v>1458.6787684224173</v>
      </c>
      <c r="P20" s="24">
        <f t="shared" si="7"/>
        <v>2434.9598339019876</v>
      </c>
      <c r="Q20" s="25">
        <v>1600</v>
      </c>
      <c r="R20" s="25">
        <v>3250</v>
      </c>
    </row>
    <row r="21" spans="1:18" x14ac:dyDescent="0.2">
      <c r="A21" s="21">
        <v>2003</v>
      </c>
      <c r="B21" s="25">
        <f>' Index Shazzle'!M61</f>
        <v>7599</v>
      </c>
      <c r="C21" s="26">
        <v>0.58799999999999997</v>
      </c>
      <c r="D21" s="26">
        <v>0.13700000000000001</v>
      </c>
      <c r="E21" s="24">
        <f t="shared" si="0"/>
        <v>134629.01282687264</v>
      </c>
      <c r="F21" s="24">
        <f t="shared" si="1"/>
        <v>2650.177417851824</v>
      </c>
      <c r="G21" s="24">
        <f t="shared" si="2"/>
        <v>3175.2125666715247</v>
      </c>
      <c r="H21" s="24">
        <f t="shared" si="3"/>
        <v>5300.354835703648</v>
      </c>
      <c r="I21" s="25">
        <v>2650</v>
      </c>
      <c r="J21" s="25">
        <v>5300</v>
      </c>
      <c r="L21" s="24">
        <f>' Index Shazzle'!Y22</f>
        <v>4216.1870112397082</v>
      </c>
      <c r="M21" s="24">
        <f t="shared" si="4"/>
        <v>74696.814740977032</v>
      </c>
      <c r="N21" s="24">
        <f t="shared" si="5"/>
        <v>1470.409738995611</v>
      </c>
      <c r="O21" s="24">
        <f t="shared" si="6"/>
        <v>1761.7173287966282</v>
      </c>
      <c r="P21" s="24">
        <f t="shared" si="7"/>
        <v>2940.8194779912219</v>
      </c>
      <c r="Q21" s="25">
        <v>1600</v>
      </c>
      <c r="R21" s="25">
        <v>3250</v>
      </c>
    </row>
    <row r="22" spans="1:18" x14ac:dyDescent="0.2">
      <c r="A22" s="21">
        <v>2004</v>
      </c>
      <c r="B22" s="25">
        <f>' Index Shazzle'!M62</f>
        <v>6243</v>
      </c>
      <c r="C22" s="26">
        <v>0.65</v>
      </c>
      <c r="D22" s="26">
        <v>0.104</v>
      </c>
      <c r="E22" s="24">
        <f t="shared" si="0"/>
        <v>171510.98901098903</v>
      </c>
      <c r="F22" s="24">
        <f t="shared" si="1"/>
        <v>3376.2005710824615</v>
      </c>
      <c r="G22" s="24">
        <f t="shared" si="2"/>
        <v>4045.0704955421943</v>
      </c>
      <c r="H22" s="24">
        <f t="shared" si="3"/>
        <v>6752.4011421649229</v>
      </c>
      <c r="I22" s="25">
        <v>2650</v>
      </c>
      <c r="J22" s="25">
        <v>5300</v>
      </c>
      <c r="L22" s="24">
        <f>' Index Shazzle'!Y23</f>
        <v>5041</v>
      </c>
      <c r="M22" s="24">
        <f t="shared" si="4"/>
        <v>138489.010989011</v>
      </c>
      <c r="N22" s="24">
        <f t="shared" si="5"/>
        <v>2726.1616336419493</v>
      </c>
      <c r="O22" s="24">
        <f t="shared" si="6"/>
        <v>3266.250259174788</v>
      </c>
      <c r="P22" s="24">
        <f t="shared" si="7"/>
        <v>5452.3232672838985</v>
      </c>
      <c r="Q22" s="25">
        <v>1600</v>
      </c>
      <c r="R22" s="25">
        <v>3250</v>
      </c>
    </row>
    <row r="23" spans="1:18" x14ac:dyDescent="0.2">
      <c r="A23" s="21">
        <v>2005</v>
      </c>
      <c r="B23" s="25">
        <f>' Index Shazzle'!M63</f>
        <v>9270</v>
      </c>
      <c r="C23" s="26"/>
      <c r="D23" s="26"/>
      <c r="F23" s="24"/>
      <c r="G23" s="24"/>
      <c r="H23" s="24"/>
      <c r="I23" s="25">
        <v>2650</v>
      </c>
      <c r="J23" s="25">
        <v>5300</v>
      </c>
      <c r="L23" s="24">
        <f>' Index Shazzle'!Y24</f>
        <v>5570</v>
      </c>
      <c r="Q23" s="25">
        <v>1600</v>
      </c>
      <c r="R23" s="25">
        <v>3250</v>
      </c>
    </row>
    <row r="24" spans="1:18" x14ac:dyDescent="0.2">
      <c r="A24" s="21">
        <v>2006</v>
      </c>
      <c r="B24" s="25">
        <f>' Index Shazzle'!M64</f>
        <v>4880</v>
      </c>
      <c r="C24" s="26"/>
      <c r="D24" s="26"/>
      <c r="I24" s="25">
        <v>2650</v>
      </c>
      <c r="J24" s="25">
        <v>5300</v>
      </c>
      <c r="L24" s="24">
        <f>' Index Shazzle'!Y25</f>
        <v>1896.5306434906363</v>
      </c>
      <c r="Q24" s="25">
        <v>1600</v>
      </c>
      <c r="R24" s="25">
        <v>3250</v>
      </c>
    </row>
    <row r="25" spans="1:18" x14ac:dyDescent="0.2">
      <c r="A25" s="21">
        <v>2007</v>
      </c>
      <c r="B25" s="25">
        <f>' Index Shazzle'!M65</f>
        <v>2901.3803855733145</v>
      </c>
      <c r="C25" s="26"/>
      <c r="D25" s="26"/>
      <c r="I25" s="25">
        <v>2650</v>
      </c>
      <c r="J25" s="25">
        <v>5300</v>
      </c>
      <c r="L25" s="24">
        <f>' Index Shazzle'!Y26</f>
        <v>1802.337055134243</v>
      </c>
      <c r="Q25" s="25">
        <v>1600</v>
      </c>
      <c r="R25" s="25">
        <v>3250</v>
      </c>
    </row>
    <row r="26" spans="1:18" x14ac:dyDescent="0.2">
      <c r="A26" s="21">
        <v>2008</v>
      </c>
      <c r="B26" s="25">
        <f>' Index Shazzle'!M66</f>
        <v>11074.144298129566</v>
      </c>
      <c r="C26" s="26"/>
      <c r="D26" s="26"/>
      <c r="I26" s="25">
        <v>2650</v>
      </c>
      <c r="J26" s="25">
        <v>5300</v>
      </c>
      <c r="L26" s="24">
        <f>' Index Shazzle'!Y27</f>
        <v>5735.7754753556519</v>
      </c>
      <c r="Q26" s="25">
        <v>1600</v>
      </c>
      <c r="R26" s="25">
        <v>3250</v>
      </c>
    </row>
    <row r="27" spans="1:18" x14ac:dyDescent="0.2">
      <c r="A27" s="21">
        <v>2009</v>
      </c>
      <c r="B27" s="25">
        <f>' Index Shazzle'!M67</f>
        <v>3233.3902030818294</v>
      </c>
      <c r="C27" s="26"/>
      <c r="D27" s="26"/>
      <c r="I27" s="25">
        <v>2650</v>
      </c>
      <c r="J27" s="25">
        <v>5300</v>
      </c>
      <c r="L27" s="24">
        <f>' Index Shazzle'!Y28</f>
        <v>5061.0951961299579</v>
      </c>
      <c r="Q27" s="25">
        <v>1600</v>
      </c>
      <c r="R27" s="25">
        <v>3250</v>
      </c>
    </row>
    <row r="28" spans="1:18" x14ac:dyDescent="0.2">
      <c r="A28" s="21">
        <v>2010</v>
      </c>
      <c r="B28" s="25">
        <f>' Index Shazzle'!M68</f>
        <v>1569.3316667888989</v>
      </c>
      <c r="C28" s="26"/>
      <c r="D28" s="26"/>
      <c r="I28" s="25">
        <v>2650</v>
      </c>
      <c r="J28" s="25">
        <v>5300</v>
      </c>
      <c r="L28" s="24">
        <f>' Index Shazzle'!Y29</f>
        <v>2891.7924509063578</v>
      </c>
      <c r="Q28" s="25">
        <v>1600</v>
      </c>
      <c r="R28" s="25">
        <v>3250</v>
      </c>
    </row>
    <row r="29" spans="1:18" x14ac:dyDescent="0.2">
      <c r="A29" s="21">
        <v>2011</v>
      </c>
      <c r="B29" s="25">
        <f>' Index Shazzle'!M69</f>
        <v>2862.63061882684</v>
      </c>
      <c r="C29" s="26"/>
      <c r="D29" s="26"/>
      <c r="I29" s="25">
        <v>2650</v>
      </c>
      <c r="J29" s="25">
        <v>5300</v>
      </c>
      <c r="L29" s="24">
        <f>' Index Shazzle'!Y30</f>
        <v>2123.8224816641768</v>
      </c>
      <c r="Q29" s="25">
        <v>1600</v>
      </c>
      <c r="R29" s="25">
        <v>3250</v>
      </c>
    </row>
    <row r="30" spans="1:18" x14ac:dyDescent="0.2">
      <c r="A30" s="21">
        <v>2012</v>
      </c>
      <c r="B30" s="25">
        <f>' Index Shazzle'!M70</f>
        <v>9600</v>
      </c>
      <c r="C30" s="26"/>
      <c r="D30" s="26"/>
      <c r="I30" s="25">
        <v>2650</v>
      </c>
      <c r="J30" s="25">
        <v>5300</v>
      </c>
      <c r="L30" s="24">
        <f>' Index Shazzle'!Y31</f>
        <v>1840.2540770660262</v>
      </c>
      <c r="Q30" s="25">
        <v>1600</v>
      </c>
      <c r="R30" s="25">
        <v>3250</v>
      </c>
    </row>
    <row r="31" spans="1:18" x14ac:dyDescent="0.2">
      <c r="A31" s="21">
        <v>2013</v>
      </c>
      <c r="B31" s="25">
        <f>' Index Shazzle'!M71</f>
        <v>7410</v>
      </c>
      <c r="C31" s="26"/>
      <c r="D31" s="26"/>
      <c r="I31" s="25">
        <v>2650</v>
      </c>
      <c r="J31" s="25">
        <v>5300</v>
      </c>
      <c r="L31" s="24">
        <f>' Index Shazzle'!Y32</f>
        <v>2844.5217180223194</v>
      </c>
      <c r="Q31" s="25">
        <v>1600</v>
      </c>
      <c r="R31" s="25">
        <v>3250</v>
      </c>
    </row>
    <row r="32" spans="1:18" x14ac:dyDescent="0.2">
      <c r="A32" s="21">
        <v>2014</v>
      </c>
      <c r="B32" s="25">
        <f>' Index Shazzle'!M72</f>
        <v>10902.776458228398</v>
      </c>
      <c r="C32" s="26"/>
      <c r="D32" s="26"/>
      <c r="I32" s="25">
        <v>2650</v>
      </c>
      <c r="J32" s="25">
        <v>5300</v>
      </c>
      <c r="L32" s="24">
        <f>' Index Shazzle'!Y33</f>
        <v>5455.0581183249233</v>
      </c>
      <c r="Q32" s="25">
        <v>1600</v>
      </c>
      <c r="R32" s="25">
        <v>3250</v>
      </c>
    </row>
    <row r="33" spans="1:18" x14ac:dyDescent="0.2">
      <c r="A33" s="21">
        <v>2015</v>
      </c>
      <c r="B33" s="25">
        <f>' Index Shazzle'!M73</f>
        <v>6370</v>
      </c>
      <c r="C33" s="26"/>
      <c r="D33" s="26"/>
      <c r="I33" s="25">
        <v>2650</v>
      </c>
      <c r="J33" s="25">
        <v>5300</v>
      </c>
      <c r="L33" s="24">
        <f>' Index Shazzle'!Y34</f>
        <v>3649.2480692074391</v>
      </c>
      <c r="Q33" s="25">
        <v>1600</v>
      </c>
      <c r="R33" s="25">
        <v>3250</v>
      </c>
    </row>
    <row r="34" spans="1:18" x14ac:dyDescent="0.2">
      <c r="A34" s="21">
        <v>2016</v>
      </c>
      <c r="B34" s="25">
        <f>' Index Shazzle'!M74</f>
        <v>9630</v>
      </c>
      <c r="C34" s="26"/>
      <c r="D34" s="26"/>
      <c r="I34" s="25">
        <v>2650</v>
      </c>
      <c r="J34" s="25">
        <v>5300</v>
      </c>
      <c r="L34" s="24">
        <f>' Index Shazzle'!Y35</f>
        <v>3708.5336674915588</v>
      </c>
      <c r="Q34" s="25">
        <v>1600</v>
      </c>
      <c r="R34" s="25">
        <v>3250</v>
      </c>
    </row>
    <row r="35" spans="1:18" x14ac:dyDescent="0.2">
      <c r="A35" s="21">
        <v>2017</v>
      </c>
      <c r="B35" s="25">
        <f>' Index Shazzle'!M75</f>
        <v>8205</v>
      </c>
      <c r="C35" s="26"/>
      <c r="D35" s="26"/>
      <c r="I35" s="25">
        <v>2650</v>
      </c>
      <c r="J35" s="25">
        <v>5300</v>
      </c>
      <c r="L35" s="24">
        <f>' Index Shazzle'!Y36</f>
        <v>3306.1380379907168</v>
      </c>
      <c r="Q35" s="25">
        <v>1600</v>
      </c>
      <c r="R35" s="25">
        <v>3250</v>
      </c>
    </row>
    <row r="36" spans="1:18" x14ac:dyDescent="0.2">
      <c r="A36" s="21">
        <v>2018</v>
      </c>
      <c r="B36" s="25">
        <f>' Index Shazzle'!M76</f>
        <v>10850</v>
      </c>
      <c r="C36" s="26"/>
      <c r="D36" s="26"/>
      <c r="I36" s="25">
        <v>2650</v>
      </c>
      <c r="J36" s="25">
        <v>5300</v>
      </c>
      <c r="L36" s="24">
        <f>' Index Shazzle'!Y37</f>
        <v>2452.1486794379825</v>
      </c>
      <c r="Q36" s="25">
        <v>1600</v>
      </c>
      <c r="R36" s="25">
        <v>3250</v>
      </c>
    </row>
    <row r="37" spans="1:18" x14ac:dyDescent="0.2">
      <c r="A37" s="21">
        <v>2019</v>
      </c>
      <c r="B37" s="25">
        <f>' Index Shazzle'!M77</f>
        <v>4680</v>
      </c>
      <c r="C37" s="26"/>
      <c r="D37" s="26"/>
      <c r="I37" s="25">
        <v>2650</v>
      </c>
      <c r="J37" s="25">
        <v>5300</v>
      </c>
      <c r="L37" s="24">
        <f>' Index Shazzle'!Y38</f>
        <v>3247.4557810024917</v>
      </c>
      <c r="Q37" s="25">
        <v>1600</v>
      </c>
      <c r="R37" s="25">
        <v>3250</v>
      </c>
    </row>
    <row r="38" spans="1:18" x14ac:dyDescent="0.2">
      <c r="A38" s="21">
        <v>2020</v>
      </c>
      <c r="B38" s="25">
        <f>' Index Shazzle'!M78</f>
        <v>3840</v>
      </c>
      <c r="C38" s="26"/>
      <c r="D38" s="26"/>
      <c r="I38" s="25">
        <v>2650</v>
      </c>
      <c r="J38" s="25">
        <v>5300</v>
      </c>
      <c r="L38" s="24">
        <f>' Index Shazzle'!Y39</f>
        <v>4770</v>
      </c>
      <c r="Q38" s="25">
        <v>1600</v>
      </c>
      <c r="R38" s="25">
        <v>3250</v>
      </c>
    </row>
    <row r="39" spans="1:18" x14ac:dyDescent="0.2">
      <c r="A39" s="21">
        <v>2021</v>
      </c>
      <c r="B39" s="25">
        <f>' Index Shazzle'!M79</f>
        <v>15330</v>
      </c>
      <c r="C39" s="26"/>
      <c r="D39" s="26"/>
      <c r="I39" s="25">
        <v>2650</v>
      </c>
      <c r="J39" s="25">
        <v>5300</v>
      </c>
      <c r="L39" s="24">
        <f>' Index Shazzle'!Y40</f>
        <v>5497.1705601313233</v>
      </c>
      <c r="Q39" s="25">
        <v>1600</v>
      </c>
      <c r="R39" s="25">
        <v>3250</v>
      </c>
    </row>
    <row r="40" spans="1:18" x14ac:dyDescent="0.2">
      <c r="B40" s="22" t="s">
        <v>22</v>
      </c>
      <c r="C40" s="26">
        <f>AVERAGE(C5:C22)</f>
        <v>0.67755555555555547</v>
      </c>
      <c r="D40" s="26">
        <f>AVERAGE(D5:D22)</f>
        <v>0.13194444444444445</v>
      </c>
      <c r="E40" s="25">
        <f>AVERAGE(E5:E22)</f>
        <v>135033.17186847498</v>
      </c>
      <c r="F40" s="25">
        <f t="shared" ref="F40:H40" si="8">AVERAGE(F5:F22)</f>
        <v>2658.133304497539</v>
      </c>
      <c r="G40" s="25">
        <f t="shared" si="8"/>
        <v>3184.7446195395041</v>
      </c>
      <c r="H40" s="25">
        <f t="shared" si="8"/>
        <v>5316.2666089950781</v>
      </c>
      <c r="L40" s="22" t="s">
        <v>22</v>
      </c>
      <c r="M40" s="25">
        <f>AVERAGE(M5:M22)</f>
        <v>82114.261138975708</v>
      </c>
      <c r="N40" s="25">
        <f t="shared" ref="N40:P40" si="9">AVERAGE(N5:N22)</f>
        <v>1616.4224633656634</v>
      </c>
      <c r="O40" s="25">
        <f t="shared" si="9"/>
        <v>1936.6571023343324</v>
      </c>
      <c r="P40" s="25">
        <f t="shared" si="9"/>
        <v>3232.8449267313267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48F7-02B6-44CE-930A-A79ED757E05A}">
  <dimension ref="A3:Y94"/>
  <sheetViews>
    <sheetView zoomScale="85" zoomScaleNormal="85" workbookViewId="0">
      <selection activeCell="M33" sqref="M33"/>
    </sheetView>
  </sheetViews>
  <sheetFormatPr defaultRowHeight="15" x14ac:dyDescent="0.25"/>
  <sheetData>
    <row r="3" spans="1:25" ht="15.75" thickBot="1" x14ac:dyDescent="0.3"/>
    <row r="4" spans="1:25" x14ac:dyDescent="0.25">
      <c r="A4" s="53" t="s">
        <v>0</v>
      </c>
      <c r="B4" s="2" t="s">
        <v>1</v>
      </c>
      <c r="C4" s="2" t="s">
        <v>3</v>
      </c>
      <c r="D4" s="2" t="s">
        <v>4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15</v>
      </c>
      <c r="L4" s="2" t="s">
        <v>17</v>
      </c>
      <c r="N4" s="53" t="s">
        <v>0</v>
      </c>
      <c r="O4" s="2" t="s">
        <v>1</v>
      </c>
      <c r="P4" s="2" t="s">
        <v>3</v>
      </c>
      <c r="Q4" s="2" t="s">
        <v>4</v>
      </c>
      <c r="R4" s="2" t="s">
        <v>6</v>
      </c>
      <c r="S4" s="2" t="s">
        <v>7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15</v>
      </c>
      <c r="Y4" s="2" t="s">
        <v>17</v>
      </c>
    </row>
    <row r="5" spans="1:25" ht="15.75" thickBot="1" x14ac:dyDescent="0.3">
      <c r="A5" s="54"/>
      <c r="B5" s="3" t="s">
        <v>2</v>
      </c>
      <c r="C5" s="3" t="s">
        <v>2</v>
      </c>
      <c r="D5" s="3" t="s">
        <v>5</v>
      </c>
      <c r="E5" s="3" t="s">
        <v>5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3" t="s">
        <v>18</v>
      </c>
      <c r="N5" s="54"/>
      <c r="O5" s="3" t="s">
        <v>2</v>
      </c>
      <c r="P5" s="3" t="s">
        <v>2</v>
      </c>
      <c r="Q5" s="3" t="s">
        <v>5</v>
      </c>
      <c r="R5" s="3" t="s">
        <v>5</v>
      </c>
      <c r="S5" s="3" t="s">
        <v>2</v>
      </c>
      <c r="T5" s="3" t="s">
        <v>2</v>
      </c>
      <c r="U5" s="3" t="s">
        <v>2</v>
      </c>
      <c r="V5" s="3" t="s">
        <v>2</v>
      </c>
      <c r="W5" s="3" t="s">
        <v>2</v>
      </c>
      <c r="X5" s="3" t="s">
        <v>2</v>
      </c>
      <c r="Y5" s="3" t="s">
        <v>18</v>
      </c>
    </row>
    <row r="6" spans="1:25" x14ac:dyDescent="0.25">
      <c r="A6" s="1">
        <v>1987</v>
      </c>
      <c r="B6" s="6">
        <v>92</v>
      </c>
      <c r="C6" s="7">
        <v>90</v>
      </c>
      <c r="D6" s="6">
        <v>154</v>
      </c>
      <c r="E6" s="7">
        <v>65</v>
      </c>
      <c r="F6" s="7">
        <v>350</v>
      </c>
      <c r="G6" s="7">
        <v>114</v>
      </c>
      <c r="H6" s="7">
        <v>227</v>
      </c>
      <c r="I6" s="7">
        <v>138</v>
      </c>
      <c r="J6" s="6">
        <v>180</v>
      </c>
      <c r="K6" s="6">
        <v>650</v>
      </c>
      <c r="L6" s="8">
        <f>SUM(B6:K6)</f>
        <v>2060</v>
      </c>
      <c r="N6" s="1">
        <v>1987</v>
      </c>
      <c r="O6" s="6">
        <v>92</v>
      </c>
      <c r="P6" s="14">
        <v>80.041308973153605</v>
      </c>
      <c r="Q6" s="6">
        <v>154</v>
      </c>
      <c r="R6" s="14">
        <v>85.737520894386719</v>
      </c>
      <c r="S6" s="14">
        <v>405.62758207187784</v>
      </c>
      <c r="T6" s="14">
        <v>75.43976570507337</v>
      </c>
      <c r="U6" s="14">
        <v>324.10371911537453</v>
      </c>
      <c r="V6" s="14">
        <v>137.56308389839629</v>
      </c>
      <c r="W6" s="6">
        <v>180</v>
      </c>
      <c r="X6" s="6">
        <v>650</v>
      </c>
      <c r="Y6" s="8">
        <f>SUM(O6:X6)</f>
        <v>2184.5129806582627</v>
      </c>
    </row>
    <row r="7" spans="1:25" x14ac:dyDescent="0.25">
      <c r="A7" s="1">
        <v>1988</v>
      </c>
      <c r="B7" s="6">
        <v>72</v>
      </c>
      <c r="C7" s="6">
        <v>150</v>
      </c>
      <c r="D7" s="6">
        <v>205</v>
      </c>
      <c r="E7" s="6">
        <v>20</v>
      </c>
      <c r="F7" s="6">
        <v>300</v>
      </c>
      <c r="G7" s="6">
        <v>50</v>
      </c>
      <c r="H7" s="6">
        <v>175</v>
      </c>
      <c r="I7" s="6">
        <v>150</v>
      </c>
      <c r="J7" s="6">
        <v>193</v>
      </c>
      <c r="K7" s="6">
        <v>52</v>
      </c>
      <c r="L7" s="8">
        <f t="shared" ref="L7:L40" si="0">SUM(B7:K7)</f>
        <v>1367</v>
      </c>
      <c r="N7" s="1">
        <v>1988</v>
      </c>
      <c r="O7" s="6">
        <v>72</v>
      </c>
      <c r="P7" s="6">
        <v>150</v>
      </c>
      <c r="Q7" s="6">
        <v>205</v>
      </c>
      <c r="R7" s="6">
        <v>20</v>
      </c>
      <c r="S7" s="6">
        <v>300</v>
      </c>
      <c r="T7" s="6">
        <v>50</v>
      </c>
      <c r="U7" s="6">
        <v>175</v>
      </c>
      <c r="V7" s="6">
        <v>150</v>
      </c>
      <c r="W7" s="6">
        <v>193</v>
      </c>
      <c r="X7" s="6">
        <v>52</v>
      </c>
      <c r="Y7" s="8">
        <f t="shared" ref="Y7:Y40" si="1">SUM(O7:X7)</f>
        <v>1367</v>
      </c>
    </row>
    <row r="8" spans="1:25" x14ac:dyDescent="0.25">
      <c r="A8" s="1">
        <v>1989</v>
      </c>
      <c r="B8" s="6">
        <v>75</v>
      </c>
      <c r="C8" s="6">
        <v>101</v>
      </c>
      <c r="D8" s="6">
        <v>290</v>
      </c>
      <c r="E8" s="6">
        <v>15</v>
      </c>
      <c r="F8" s="6">
        <v>925</v>
      </c>
      <c r="G8" s="6">
        <v>450</v>
      </c>
      <c r="H8" s="6">
        <v>510</v>
      </c>
      <c r="I8" s="6">
        <v>200</v>
      </c>
      <c r="J8" s="9">
        <v>314</v>
      </c>
      <c r="K8" s="6">
        <v>350</v>
      </c>
      <c r="L8" s="8">
        <f t="shared" si="0"/>
        <v>3230</v>
      </c>
      <c r="N8" s="1">
        <v>1989</v>
      </c>
      <c r="O8" s="6">
        <v>75</v>
      </c>
      <c r="P8" s="6">
        <v>101</v>
      </c>
      <c r="Q8" s="6">
        <v>290</v>
      </c>
      <c r="R8" s="6">
        <v>15</v>
      </c>
      <c r="S8" s="6">
        <v>925</v>
      </c>
      <c r="T8" s="6">
        <v>450</v>
      </c>
      <c r="U8" s="6">
        <v>510</v>
      </c>
      <c r="V8" s="6">
        <v>200</v>
      </c>
      <c r="W8" s="14">
        <v>326.6369303035836</v>
      </c>
      <c r="X8" s="6">
        <v>350</v>
      </c>
      <c r="Y8" s="8">
        <f t="shared" si="1"/>
        <v>3242.6369303035835</v>
      </c>
    </row>
    <row r="9" spans="1:25" x14ac:dyDescent="0.25">
      <c r="A9" s="1">
        <v>1990</v>
      </c>
      <c r="B9" s="6">
        <v>150</v>
      </c>
      <c r="C9" s="6">
        <v>30</v>
      </c>
      <c r="D9" s="6">
        <v>235</v>
      </c>
      <c r="E9" s="6">
        <v>150</v>
      </c>
      <c r="F9" s="7">
        <v>256</v>
      </c>
      <c r="G9" s="7">
        <v>83</v>
      </c>
      <c r="H9" s="6">
        <v>35</v>
      </c>
      <c r="I9" s="7">
        <v>101</v>
      </c>
      <c r="J9" s="7">
        <v>158</v>
      </c>
      <c r="K9" s="6">
        <v>135</v>
      </c>
      <c r="L9" s="8">
        <f t="shared" si="0"/>
        <v>1333</v>
      </c>
      <c r="N9" s="1">
        <v>1990</v>
      </c>
      <c r="O9" s="6">
        <v>150</v>
      </c>
      <c r="P9" s="6">
        <v>30</v>
      </c>
      <c r="Q9" s="6">
        <v>235</v>
      </c>
      <c r="R9" s="6">
        <v>150</v>
      </c>
      <c r="S9" s="14">
        <v>221.52555132342641</v>
      </c>
      <c r="T9" s="14">
        <v>41.199948986722333</v>
      </c>
      <c r="U9" s="6">
        <v>35</v>
      </c>
      <c r="V9" s="14">
        <v>75.127381232746842</v>
      </c>
      <c r="W9" s="14">
        <v>120.1760534598539</v>
      </c>
      <c r="X9" s="6">
        <v>135</v>
      </c>
      <c r="Y9" s="8">
        <f t="shared" si="1"/>
        <v>1193.0289350027494</v>
      </c>
    </row>
    <row r="10" spans="1:25" x14ac:dyDescent="0.25">
      <c r="A10" s="1">
        <v>1991</v>
      </c>
      <c r="B10" s="6">
        <v>245</v>
      </c>
      <c r="C10" s="6">
        <v>50</v>
      </c>
      <c r="D10" s="6">
        <v>285</v>
      </c>
      <c r="E10" s="6">
        <v>50</v>
      </c>
      <c r="F10" s="6">
        <v>550</v>
      </c>
      <c r="G10" s="6">
        <v>100</v>
      </c>
      <c r="H10" s="6">
        <v>300</v>
      </c>
      <c r="I10" s="6">
        <v>220</v>
      </c>
      <c r="J10" s="6">
        <v>375</v>
      </c>
      <c r="K10" s="6">
        <v>671</v>
      </c>
      <c r="L10" s="8">
        <f t="shared" si="0"/>
        <v>2846</v>
      </c>
      <c r="N10" s="1">
        <v>1991</v>
      </c>
      <c r="O10" s="6">
        <v>245</v>
      </c>
      <c r="P10" s="6">
        <v>50</v>
      </c>
      <c r="Q10" s="6">
        <v>285</v>
      </c>
      <c r="R10" s="6">
        <v>50</v>
      </c>
      <c r="S10" s="6">
        <v>550</v>
      </c>
      <c r="T10" s="6">
        <v>100</v>
      </c>
      <c r="U10" s="6">
        <v>300</v>
      </c>
      <c r="V10" s="6">
        <v>220</v>
      </c>
      <c r="W10" s="6">
        <v>375</v>
      </c>
      <c r="X10" s="6">
        <v>671</v>
      </c>
      <c r="Y10" s="8">
        <f t="shared" si="1"/>
        <v>2846</v>
      </c>
    </row>
    <row r="11" spans="1:25" x14ac:dyDescent="0.25">
      <c r="A11" s="1">
        <v>1992</v>
      </c>
      <c r="B11" s="6">
        <v>115</v>
      </c>
      <c r="C11" s="6">
        <v>270</v>
      </c>
      <c r="D11" s="6">
        <v>860</v>
      </c>
      <c r="E11" s="6">
        <v>90</v>
      </c>
      <c r="F11" s="6">
        <v>675</v>
      </c>
      <c r="G11" s="6">
        <v>100</v>
      </c>
      <c r="H11" s="6">
        <v>250</v>
      </c>
      <c r="I11" s="6">
        <v>150</v>
      </c>
      <c r="J11" s="6">
        <v>360</v>
      </c>
      <c r="K11" s="6">
        <v>550</v>
      </c>
      <c r="L11" s="8">
        <f t="shared" si="0"/>
        <v>3420</v>
      </c>
      <c r="N11" s="1">
        <v>1992</v>
      </c>
      <c r="O11" s="6">
        <v>115</v>
      </c>
      <c r="P11" s="6">
        <v>270</v>
      </c>
      <c r="Q11" s="6">
        <v>860</v>
      </c>
      <c r="R11" s="6">
        <v>90</v>
      </c>
      <c r="S11" s="6">
        <v>675</v>
      </c>
      <c r="T11" s="6">
        <v>100</v>
      </c>
      <c r="U11" s="6">
        <v>250</v>
      </c>
      <c r="V11" s="6">
        <v>150</v>
      </c>
      <c r="W11" s="6">
        <v>360</v>
      </c>
      <c r="X11" s="6">
        <v>550</v>
      </c>
      <c r="Y11" s="8">
        <f t="shared" si="1"/>
        <v>3420</v>
      </c>
    </row>
    <row r="12" spans="1:25" x14ac:dyDescent="0.25">
      <c r="A12" s="1">
        <v>1993</v>
      </c>
      <c r="B12" s="6">
        <v>90</v>
      </c>
      <c r="C12" s="6">
        <v>175</v>
      </c>
      <c r="D12" s="6">
        <v>460</v>
      </c>
      <c r="E12" s="6">
        <v>50</v>
      </c>
      <c r="F12" s="6">
        <v>475</v>
      </c>
      <c r="G12" s="6">
        <v>325</v>
      </c>
      <c r="H12" s="6">
        <v>110</v>
      </c>
      <c r="I12" s="6">
        <v>300</v>
      </c>
      <c r="J12" s="6">
        <v>310</v>
      </c>
      <c r="K12" s="6">
        <v>600</v>
      </c>
      <c r="L12" s="8">
        <f t="shared" si="0"/>
        <v>2895</v>
      </c>
      <c r="N12" s="1">
        <v>1993</v>
      </c>
      <c r="O12" s="6">
        <v>90</v>
      </c>
      <c r="P12" s="6">
        <v>175</v>
      </c>
      <c r="Q12" s="6">
        <v>460</v>
      </c>
      <c r="R12" s="6">
        <v>50</v>
      </c>
      <c r="S12" s="6">
        <v>475</v>
      </c>
      <c r="T12" s="6">
        <v>325</v>
      </c>
      <c r="U12" s="6">
        <v>110</v>
      </c>
      <c r="V12" s="6">
        <v>300</v>
      </c>
      <c r="W12" s="6">
        <v>310</v>
      </c>
      <c r="X12" s="6">
        <v>600</v>
      </c>
      <c r="Y12" s="8">
        <f t="shared" si="1"/>
        <v>2895</v>
      </c>
    </row>
    <row r="13" spans="1:25" x14ac:dyDescent="0.25">
      <c r="A13" s="1">
        <v>1994</v>
      </c>
      <c r="B13" s="6">
        <v>265</v>
      </c>
      <c r="C13" s="6">
        <v>220</v>
      </c>
      <c r="D13" s="6">
        <v>755</v>
      </c>
      <c r="E13" s="6">
        <v>200</v>
      </c>
      <c r="F13" s="6">
        <v>560</v>
      </c>
      <c r="G13" s="6">
        <v>175</v>
      </c>
      <c r="H13" s="6">
        <v>325</v>
      </c>
      <c r="I13" s="6">
        <v>225</v>
      </c>
      <c r="J13" s="6">
        <v>475</v>
      </c>
      <c r="K13" s="6">
        <v>560</v>
      </c>
      <c r="L13" s="8">
        <f t="shared" si="0"/>
        <v>3760</v>
      </c>
      <c r="N13" s="1">
        <v>1994</v>
      </c>
      <c r="O13" s="6">
        <v>265</v>
      </c>
      <c r="P13" s="6">
        <v>220</v>
      </c>
      <c r="Q13" s="6">
        <v>755</v>
      </c>
      <c r="R13" s="6">
        <v>200</v>
      </c>
      <c r="S13" s="6">
        <v>560</v>
      </c>
      <c r="T13" s="6">
        <v>175</v>
      </c>
      <c r="U13" s="6">
        <v>325</v>
      </c>
      <c r="V13" s="6">
        <v>225</v>
      </c>
      <c r="W13" s="6">
        <v>475</v>
      </c>
      <c r="X13" s="6">
        <v>560</v>
      </c>
      <c r="Y13" s="8">
        <f t="shared" si="1"/>
        <v>3760</v>
      </c>
    </row>
    <row r="14" spans="1:25" x14ac:dyDescent="0.25">
      <c r="A14" s="1">
        <v>1995</v>
      </c>
      <c r="B14" s="6">
        <v>250</v>
      </c>
      <c r="C14" s="6">
        <v>94</v>
      </c>
      <c r="D14" s="6">
        <v>435</v>
      </c>
      <c r="E14" s="6">
        <v>165</v>
      </c>
      <c r="F14" s="6">
        <v>600</v>
      </c>
      <c r="G14" s="6">
        <v>220</v>
      </c>
      <c r="H14" s="6">
        <v>415</v>
      </c>
      <c r="I14" s="6">
        <v>180</v>
      </c>
      <c r="J14" s="6">
        <v>400</v>
      </c>
      <c r="K14" s="6">
        <v>82</v>
      </c>
      <c r="L14" s="8">
        <f t="shared" si="0"/>
        <v>2841</v>
      </c>
      <c r="N14" s="1">
        <v>1995</v>
      </c>
      <c r="O14" s="6">
        <v>250</v>
      </c>
      <c r="P14" s="6">
        <v>94</v>
      </c>
      <c r="Q14" s="6">
        <v>435</v>
      </c>
      <c r="R14" s="6">
        <v>165</v>
      </c>
      <c r="S14" s="6">
        <v>600</v>
      </c>
      <c r="T14" s="6">
        <v>220</v>
      </c>
      <c r="U14" s="6">
        <v>415</v>
      </c>
      <c r="V14" s="6">
        <v>180</v>
      </c>
      <c r="W14" s="6">
        <v>400</v>
      </c>
      <c r="X14" s="6">
        <v>82</v>
      </c>
      <c r="Y14" s="8">
        <f t="shared" si="1"/>
        <v>2841</v>
      </c>
    </row>
    <row r="15" spans="1:25" x14ac:dyDescent="0.25">
      <c r="A15" s="1">
        <v>1996</v>
      </c>
      <c r="B15" s="6">
        <v>94</v>
      </c>
      <c r="C15" s="6">
        <v>92</v>
      </c>
      <c r="D15" s="6">
        <v>383</v>
      </c>
      <c r="E15" s="6">
        <v>40</v>
      </c>
      <c r="F15" s="6">
        <v>570</v>
      </c>
      <c r="G15" s="6">
        <v>230</v>
      </c>
      <c r="H15" s="6">
        <v>457</v>
      </c>
      <c r="I15" s="6">
        <v>220</v>
      </c>
      <c r="J15" s="6">
        <v>240</v>
      </c>
      <c r="K15" s="6">
        <v>440</v>
      </c>
      <c r="L15" s="8">
        <f t="shared" si="0"/>
        <v>2766</v>
      </c>
      <c r="N15" s="1">
        <v>1996</v>
      </c>
      <c r="O15" s="6">
        <v>94</v>
      </c>
      <c r="P15" s="6">
        <v>92</v>
      </c>
      <c r="Q15" s="6">
        <v>383</v>
      </c>
      <c r="R15" s="6">
        <v>40</v>
      </c>
      <c r="S15" s="6">
        <v>570</v>
      </c>
      <c r="T15" s="6">
        <v>230</v>
      </c>
      <c r="U15" s="6">
        <v>457</v>
      </c>
      <c r="V15" s="6">
        <v>220</v>
      </c>
      <c r="W15" s="6">
        <v>240</v>
      </c>
      <c r="X15" s="6">
        <v>440</v>
      </c>
      <c r="Y15" s="8">
        <f t="shared" si="1"/>
        <v>2766</v>
      </c>
    </row>
    <row r="16" spans="1:25" x14ac:dyDescent="0.25">
      <c r="A16" s="1">
        <v>1997</v>
      </c>
      <c r="B16" s="6">
        <v>75</v>
      </c>
      <c r="C16" s="7">
        <v>94</v>
      </c>
      <c r="D16" s="6">
        <v>420</v>
      </c>
      <c r="E16" s="6">
        <v>60</v>
      </c>
      <c r="F16" s="7">
        <v>365</v>
      </c>
      <c r="G16" s="7">
        <v>118</v>
      </c>
      <c r="H16" s="7">
        <v>237</v>
      </c>
      <c r="I16" s="6">
        <v>175</v>
      </c>
      <c r="J16" s="6">
        <v>140</v>
      </c>
      <c r="K16" s="6">
        <v>32</v>
      </c>
      <c r="L16" s="8">
        <f t="shared" si="0"/>
        <v>1716</v>
      </c>
      <c r="N16" s="1">
        <v>1997</v>
      </c>
      <c r="O16" s="6">
        <v>75</v>
      </c>
      <c r="P16" s="14">
        <v>55.56624883201787</v>
      </c>
      <c r="Q16" s="6">
        <v>420</v>
      </c>
      <c r="R16" s="6">
        <v>60</v>
      </c>
      <c r="S16" s="14">
        <v>281.59463463112394</v>
      </c>
      <c r="T16" s="14">
        <v>52.371767106301817</v>
      </c>
      <c r="U16" s="14">
        <v>224.99916770000075</v>
      </c>
      <c r="V16" s="6">
        <v>175</v>
      </c>
      <c r="W16" s="6">
        <v>140</v>
      </c>
      <c r="X16" s="6">
        <v>32</v>
      </c>
      <c r="Y16" s="8">
        <f t="shared" si="1"/>
        <v>1516.5318182694443</v>
      </c>
    </row>
    <row r="17" spans="1:25" x14ac:dyDescent="0.25">
      <c r="A17" s="1">
        <v>1998</v>
      </c>
      <c r="B17" s="6">
        <v>94</v>
      </c>
      <c r="C17" s="6">
        <v>130</v>
      </c>
      <c r="D17" s="6">
        <v>460</v>
      </c>
      <c r="E17" s="6">
        <v>120</v>
      </c>
      <c r="F17" s="6">
        <v>304</v>
      </c>
      <c r="G17" s="6">
        <v>50</v>
      </c>
      <c r="H17" s="6">
        <v>411</v>
      </c>
      <c r="I17" s="6">
        <v>190</v>
      </c>
      <c r="J17" s="7">
        <v>320</v>
      </c>
      <c r="K17" s="6">
        <v>256</v>
      </c>
      <c r="L17" s="8">
        <f t="shared" si="0"/>
        <v>2335</v>
      </c>
      <c r="N17" s="1">
        <v>1998</v>
      </c>
      <c r="O17" s="6">
        <v>94</v>
      </c>
      <c r="P17" s="6">
        <v>130</v>
      </c>
      <c r="Q17" s="6">
        <v>460</v>
      </c>
      <c r="R17" s="6">
        <v>120</v>
      </c>
      <c r="S17" s="6">
        <v>304</v>
      </c>
      <c r="T17" s="6">
        <v>50</v>
      </c>
      <c r="U17" s="6">
        <v>411</v>
      </c>
      <c r="V17" s="6">
        <v>190</v>
      </c>
      <c r="W17" s="14">
        <v>225.71104750668809</v>
      </c>
      <c r="X17" s="6">
        <v>256</v>
      </c>
      <c r="Y17" s="8">
        <f t="shared" si="1"/>
        <v>2240.7110475066884</v>
      </c>
    </row>
    <row r="18" spans="1:25" x14ac:dyDescent="0.25">
      <c r="A18" s="1">
        <v>1999</v>
      </c>
      <c r="B18" s="6">
        <v>75</v>
      </c>
      <c r="C18" s="6">
        <v>127</v>
      </c>
      <c r="D18" s="6">
        <v>657</v>
      </c>
      <c r="E18" s="6">
        <v>150</v>
      </c>
      <c r="F18" s="6">
        <v>356</v>
      </c>
      <c r="G18" s="6">
        <v>25</v>
      </c>
      <c r="H18" s="6">
        <v>627</v>
      </c>
      <c r="I18" s="6">
        <v>225</v>
      </c>
      <c r="J18" s="6">
        <v>425</v>
      </c>
      <c r="K18" s="6">
        <v>520</v>
      </c>
      <c r="L18" s="8">
        <f t="shared" si="0"/>
        <v>3187</v>
      </c>
      <c r="N18" s="1">
        <v>1999</v>
      </c>
      <c r="O18" s="6">
        <v>75</v>
      </c>
      <c r="P18" s="6">
        <v>127</v>
      </c>
      <c r="Q18" s="6">
        <v>657</v>
      </c>
      <c r="R18" s="6">
        <v>150</v>
      </c>
      <c r="S18" s="6">
        <v>356</v>
      </c>
      <c r="T18" s="6">
        <v>25</v>
      </c>
      <c r="U18" s="6">
        <v>627</v>
      </c>
      <c r="V18" s="6">
        <v>225</v>
      </c>
      <c r="W18" s="6">
        <v>425</v>
      </c>
      <c r="X18" s="6">
        <v>520</v>
      </c>
      <c r="Y18" s="8">
        <f t="shared" si="1"/>
        <v>3187</v>
      </c>
    </row>
    <row r="19" spans="1:25" x14ac:dyDescent="0.25">
      <c r="A19" s="1">
        <v>2000</v>
      </c>
      <c r="B19" s="6">
        <v>135</v>
      </c>
      <c r="C19" s="6">
        <v>94</v>
      </c>
      <c r="D19" s="6">
        <v>600</v>
      </c>
      <c r="E19" s="6">
        <v>110</v>
      </c>
      <c r="F19" s="6">
        <v>380</v>
      </c>
      <c r="G19" s="6">
        <v>72</v>
      </c>
      <c r="H19" s="6">
        <v>620</v>
      </c>
      <c r="I19" s="6">
        <v>180</v>
      </c>
      <c r="J19" s="6">
        <v>275</v>
      </c>
      <c r="K19" s="6">
        <v>102</v>
      </c>
      <c r="L19" s="8">
        <f t="shared" si="0"/>
        <v>2568</v>
      </c>
      <c r="N19" s="1">
        <v>2000</v>
      </c>
      <c r="O19" s="6">
        <v>135</v>
      </c>
      <c r="P19" s="6">
        <v>94</v>
      </c>
      <c r="Q19" s="6">
        <v>600</v>
      </c>
      <c r="R19" s="6">
        <v>110</v>
      </c>
      <c r="S19" s="6">
        <v>380</v>
      </c>
      <c r="T19" s="6">
        <v>72</v>
      </c>
      <c r="U19" s="6">
        <v>620</v>
      </c>
      <c r="V19" s="6">
        <v>180</v>
      </c>
      <c r="W19" s="6">
        <v>275</v>
      </c>
      <c r="X19" s="6">
        <v>102</v>
      </c>
      <c r="Y19" s="8">
        <f t="shared" si="1"/>
        <v>2568</v>
      </c>
    </row>
    <row r="20" spans="1:25" x14ac:dyDescent="0.25">
      <c r="A20" s="1">
        <v>2001</v>
      </c>
      <c r="B20" s="6">
        <v>80</v>
      </c>
      <c r="C20" s="6">
        <v>110</v>
      </c>
      <c r="D20" s="6">
        <v>929</v>
      </c>
      <c r="E20" s="6">
        <v>151</v>
      </c>
      <c r="F20" s="8">
        <v>1140</v>
      </c>
      <c r="G20" s="7">
        <v>263</v>
      </c>
      <c r="H20" s="6">
        <v>891</v>
      </c>
      <c r="I20" s="6">
        <v>450</v>
      </c>
      <c r="J20" s="6">
        <v>173</v>
      </c>
      <c r="K20" s="6">
        <v>506</v>
      </c>
      <c r="L20" s="8">
        <f t="shared" si="0"/>
        <v>4693</v>
      </c>
      <c r="N20" s="1">
        <v>2001</v>
      </c>
      <c r="O20" s="6">
        <v>80</v>
      </c>
      <c r="P20" s="6">
        <v>110</v>
      </c>
      <c r="Q20" s="6">
        <v>929</v>
      </c>
      <c r="R20" s="6">
        <v>151</v>
      </c>
      <c r="S20" s="8">
        <v>1140</v>
      </c>
      <c r="T20" s="14">
        <v>158.45735451781604</v>
      </c>
      <c r="U20" s="6">
        <v>891</v>
      </c>
      <c r="V20" s="6">
        <v>450</v>
      </c>
      <c r="W20" s="6">
        <v>173</v>
      </c>
      <c r="X20" s="6">
        <v>506</v>
      </c>
      <c r="Y20" s="8">
        <f t="shared" si="1"/>
        <v>4588.4573545178155</v>
      </c>
    </row>
    <row r="21" spans="1:25" x14ac:dyDescent="0.25">
      <c r="A21" s="1">
        <v>2002</v>
      </c>
      <c r="B21" s="6">
        <v>88</v>
      </c>
      <c r="C21" s="6">
        <v>138</v>
      </c>
      <c r="D21" s="8">
        <v>1105</v>
      </c>
      <c r="E21" s="6">
        <v>20</v>
      </c>
      <c r="F21" s="6">
        <v>940</v>
      </c>
      <c r="G21" s="6">
        <v>70</v>
      </c>
      <c r="H21" s="6">
        <v>700</v>
      </c>
      <c r="I21" s="6">
        <v>220</v>
      </c>
      <c r="J21" s="6">
        <v>270</v>
      </c>
      <c r="K21" s="8">
        <v>2004</v>
      </c>
      <c r="L21" s="8">
        <f t="shared" si="0"/>
        <v>5555</v>
      </c>
      <c r="N21" s="1">
        <v>2002</v>
      </c>
      <c r="O21" s="6">
        <v>88</v>
      </c>
      <c r="P21" s="6">
        <v>138</v>
      </c>
      <c r="Q21" s="8">
        <v>1105</v>
      </c>
      <c r="R21" s="6">
        <v>20</v>
      </c>
      <c r="S21" s="6">
        <v>940</v>
      </c>
      <c r="T21" s="6">
        <v>70</v>
      </c>
      <c r="U21" s="6">
        <v>700</v>
      </c>
      <c r="V21" s="6">
        <v>220</v>
      </c>
      <c r="W21" s="6">
        <v>270</v>
      </c>
      <c r="X21" s="8">
        <v>2004</v>
      </c>
      <c r="Y21" s="8">
        <f t="shared" si="1"/>
        <v>5555</v>
      </c>
    </row>
    <row r="22" spans="1:25" x14ac:dyDescent="0.25">
      <c r="A22" s="1">
        <v>2003</v>
      </c>
      <c r="B22" s="6">
        <v>242</v>
      </c>
      <c r="C22" s="7">
        <v>196</v>
      </c>
      <c r="D22" s="6">
        <v>875</v>
      </c>
      <c r="E22" s="6">
        <v>39</v>
      </c>
      <c r="F22" s="6">
        <v>690</v>
      </c>
      <c r="G22" s="6">
        <v>57</v>
      </c>
      <c r="H22" s="8">
        <v>1140</v>
      </c>
      <c r="I22" s="6">
        <v>380</v>
      </c>
      <c r="J22" s="7">
        <v>459</v>
      </c>
      <c r="K22" s="6">
        <v>214</v>
      </c>
      <c r="L22" s="8">
        <f t="shared" si="0"/>
        <v>4292</v>
      </c>
      <c r="N22" s="1">
        <v>2003</v>
      </c>
      <c r="O22" s="6">
        <v>242</v>
      </c>
      <c r="P22" s="14">
        <v>154.48254619767735</v>
      </c>
      <c r="Q22" s="6">
        <v>875</v>
      </c>
      <c r="R22" s="6">
        <v>39</v>
      </c>
      <c r="S22" s="6">
        <v>690</v>
      </c>
      <c r="T22" s="6">
        <v>57</v>
      </c>
      <c r="U22" s="8">
        <v>1140</v>
      </c>
      <c r="V22" s="6">
        <v>380</v>
      </c>
      <c r="W22" s="14">
        <v>424.70446504203125</v>
      </c>
      <c r="X22" s="6">
        <v>214</v>
      </c>
      <c r="Y22" s="8">
        <f t="shared" si="1"/>
        <v>4216.1870112397082</v>
      </c>
    </row>
    <row r="23" spans="1:25" x14ac:dyDescent="0.25">
      <c r="A23" s="1">
        <v>2004</v>
      </c>
      <c r="B23" s="6">
        <v>150</v>
      </c>
      <c r="C23" s="6">
        <v>230</v>
      </c>
      <c r="D23" s="6">
        <v>801</v>
      </c>
      <c r="E23" s="6">
        <v>170</v>
      </c>
      <c r="F23" s="6">
        <v>935</v>
      </c>
      <c r="G23" s="6">
        <v>250</v>
      </c>
      <c r="H23" s="6">
        <v>640</v>
      </c>
      <c r="I23" s="6">
        <v>180</v>
      </c>
      <c r="J23" s="6">
        <v>455</v>
      </c>
      <c r="K23" s="8">
        <v>1230</v>
      </c>
      <c r="L23" s="8">
        <f t="shared" si="0"/>
        <v>5041</v>
      </c>
      <c r="N23" s="1">
        <v>2004</v>
      </c>
      <c r="O23" s="6">
        <v>150</v>
      </c>
      <c r="P23" s="6">
        <v>230</v>
      </c>
      <c r="Q23" s="6">
        <v>801</v>
      </c>
      <c r="R23" s="6">
        <v>170</v>
      </c>
      <c r="S23" s="6">
        <v>935</v>
      </c>
      <c r="T23" s="6">
        <v>250</v>
      </c>
      <c r="U23" s="6">
        <v>640</v>
      </c>
      <c r="V23" s="6">
        <v>180</v>
      </c>
      <c r="W23" s="6">
        <v>455</v>
      </c>
      <c r="X23" s="8">
        <v>1230</v>
      </c>
      <c r="Y23" s="8">
        <f t="shared" si="1"/>
        <v>5041</v>
      </c>
    </row>
    <row r="24" spans="1:25" x14ac:dyDescent="0.25">
      <c r="A24" s="1">
        <v>2005</v>
      </c>
      <c r="B24" s="6">
        <v>510</v>
      </c>
      <c r="C24" s="6">
        <v>300</v>
      </c>
      <c r="D24" s="8">
        <v>1240</v>
      </c>
      <c r="E24" s="6">
        <v>360</v>
      </c>
      <c r="F24" s="6">
        <v>890</v>
      </c>
      <c r="G24" s="6">
        <v>190</v>
      </c>
      <c r="H24" s="6">
        <v>810</v>
      </c>
      <c r="I24" s="6">
        <v>270</v>
      </c>
      <c r="J24" s="6">
        <v>500</v>
      </c>
      <c r="K24" s="6">
        <v>500</v>
      </c>
      <c r="L24" s="8">
        <f t="shared" si="0"/>
        <v>5570</v>
      </c>
      <c r="N24" s="1">
        <v>2005</v>
      </c>
      <c r="O24" s="6">
        <v>510</v>
      </c>
      <c r="P24" s="6">
        <v>300</v>
      </c>
      <c r="Q24" s="8">
        <v>1240</v>
      </c>
      <c r="R24" s="6">
        <v>360</v>
      </c>
      <c r="S24" s="6">
        <v>890</v>
      </c>
      <c r="T24" s="6">
        <v>190</v>
      </c>
      <c r="U24" s="6">
        <v>810</v>
      </c>
      <c r="V24" s="6">
        <v>270</v>
      </c>
      <c r="W24" s="6">
        <v>500</v>
      </c>
      <c r="X24" s="6">
        <v>500</v>
      </c>
      <c r="Y24" s="8">
        <f t="shared" si="1"/>
        <v>5570</v>
      </c>
    </row>
    <row r="25" spans="1:25" x14ac:dyDescent="0.25">
      <c r="A25" s="1">
        <v>2006</v>
      </c>
      <c r="B25" s="6">
        <v>165</v>
      </c>
      <c r="C25" s="7">
        <v>118</v>
      </c>
      <c r="D25" s="6">
        <v>190</v>
      </c>
      <c r="E25" s="6">
        <v>176</v>
      </c>
      <c r="F25" s="6">
        <v>280</v>
      </c>
      <c r="G25" s="6">
        <v>30</v>
      </c>
      <c r="H25" s="6">
        <v>405</v>
      </c>
      <c r="I25" s="6">
        <v>130</v>
      </c>
      <c r="J25" s="7">
        <v>264</v>
      </c>
      <c r="K25" s="6">
        <v>260</v>
      </c>
      <c r="L25" s="8">
        <f t="shared" si="0"/>
        <v>2018</v>
      </c>
      <c r="N25" s="1">
        <v>2006</v>
      </c>
      <c r="O25" s="6">
        <v>165</v>
      </c>
      <c r="P25" s="14">
        <v>69.489536866281085</v>
      </c>
      <c r="Q25" s="6">
        <v>190</v>
      </c>
      <c r="R25" s="6">
        <v>176</v>
      </c>
      <c r="S25" s="6">
        <v>280</v>
      </c>
      <c r="T25" s="6">
        <v>30</v>
      </c>
      <c r="U25" s="6">
        <v>405</v>
      </c>
      <c r="V25" s="6">
        <v>130</v>
      </c>
      <c r="W25" s="14">
        <v>191.04110662435534</v>
      </c>
      <c r="X25" s="6">
        <v>260</v>
      </c>
      <c r="Y25" s="8">
        <f t="shared" si="1"/>
        <v>1896.5306434906363</v>
      </c>
    </row>
    <row r="26" spans="1:25" x14ac:dyDescent="0.25">
      <c r="A26" s="1">
        <v>2007</v>
      </c>
      <c r="B26" s="6">
        <v>134</v>
      </c>
      <c r="C26" s="6">
        <v>75</v>
      </c>
      <c r="D26" s="7">
        <v>333</v>
      </c>
      <c r="E26" s="6">
        <v>35</v>
      </c>
      <c r="F26" s="6">
        <v>245</v>
      </c>
      <c r="G26" s="6">
        <v>15</v>
      </c>
      <c r="H26" s="6">
        <v>290</v>
      </c>
      <c r="I26" s="6">
        <v>210</v>
      </c>
      <c r="J26" s="7">
        <v>185</v>
      </c>
      <c r="K26" s="9">
        <v>286</v>
      </c>
      <c r="L26" s="8">
        <f t="shared" si="0"/>
        <v>1808</v>
      </c>
      <c r="N26" s="1">
        <v>2007</v>
      </c>
      <c r="O26" s="6">
        <v>134</v>
      </c>
      <c r="P26" s="6">
        <v>75</v>
      </c>
      <c r="Q26" s="14">
        <v>313.62012847638948</v>
      </c>
      <c r="R26" s="6">
        <v>35</v>
      </c>
      <c r="S26" s="6">
        <v>245</v>
      </c>
      <c r="T26" s="6">
        <v>15</v>
      </c>
      <c r="U26" s="6">
        <v>290</v>
      </c>
      <c r="V26" s="6">
        <v>210</v>
      </c>
      <c r="W26" s="14">
        <v>181.55280895749127</v>
      </c>
      <c r="X26" s="14">
        <v>303.16411770036234</v>
      </c>
      <c r="Y26" s="8">
        <f t="shared" si="1"/>
        <v>1802.337055134243</v>
      </c>
    </row>
    <row r="27" spans="1:25" x14ac:dyDescent="0.25">
      <c r="A27" s="1">
        <v>2008</v>
      </c>
      <c r="B27" s="6">
        <v>115</v>
      </c>
      <c r="C27" s="6">
        <v>55</v>
      </c>
      <c r="D27" s="6">
        <v>570</v>
      </c>
      <c r="E27" s="6">
        <v>25</v>
      </c>
      <c r="F27" s="8">
        <v>1250</v>
      </c>
      <c r="G27" s="6">
        <v>23</v>
      </c>
      <c r="H27" s="6">
        <v>420</v>
      </c>
      <c r="I27" s="6">
        <v>100</v>
      </c>
      <c r="J27" s="7">
        <v>637</v>
      </c>
      <c r="K27" s="8">
        <v>2600</v>
      </c>
      <c r="L27" s="8">
        <f t="shared" si="0"/>
        <v>5795</v>
      </c>
      <c r="N27" s="1">
        <v>2008</v>
      </c>
      <c r="O27" s="6">
        <v>115</v>
      </c>
      <c r="P27" s="6">
        <v>55</v>
      </c>
      <c r="Q27" s="6">
        <v>570</v>
      </c>
      <c r="R27" s="6">
        <v>25</v>
      </c>
      <c r="S27" s="8">
        <v>1250</v>
      </c>
      <c r="T27" s="6">
        <v>23</v>
      </c>
      <c r="U27" s="6">
        <v>420</v>
      </c>
      <c r="V27" s="6">
        <v>100</v>
      </c>
      <c r="W27" s="14">
        <v>577.77547535565191</v>
      </c>
      <c r="X27" s="8">
        <v>2600</v>
      </c>
      <c r="Y27" s="8">
        <f t="shared" si="1"/>
        <v>5735.7754753556519</v>
      </c>
    </row>
    <row r="28" spans="1:25" x14ac:dyDescent="0.25">
      <c r="A28" s="1">
        <v>2009</v>
      </c>
      <c r="B28" s="7">
        <v>154</v>
      </c>
      <c r="C28" s="6">
        <v>330</v>
      </c>
      <c r="D28" s="6">
        <v>330</v>
      </c>
      <c r="E28" s="6">
        <v>340</v>
      </c>
      <c r="F28" s="6">
        <v>750</v>
      </c>
      <c r="G28" s="6">
        <v>110</v>
      </c>
      <c r="H28" s="8">
        <v>1050</v>
      </c>
      <c r="I28" s="6">
        <v>100</v>
      </c>
      <c r="J28" s="8">
        <v>1100</v>
      </c>
      <c r="K28" s="6">
        <v>700</v>
      </c>
      <c r="L28" s="8">
        <f t="shared" si="0"/>
        <v>4964</v>
      </c>
      <c r="N28" s="1">
        <v>2009</v>
      </c>
      <c r="O28" s="14">
        <v>251.09519612995763</v>
      </c>
      <c r="P28" s="6">
        <v>330</v>
      </c>
      <c r="Q28" s="6">
        <v>330</v>
      </c>
      <c r="R28" s="6">
        <v>340</v>
      </c>
      <c r="S28" s="6">
        <v>750</v>
      </c>
      <c r="T28" s="6">
        <v>110</v>
      </c>
      <c r="U28" s="8">
        <v>1050</v>
      </c>
      <c r="V28" s="6">
        <v>100</v>
      </c>
      <c r="W28" s="8">
        <v>1100</v>
      </c>
      <c r="X28" s="6">
        <v>700</v>
      </c>
      <c r="Y28" s="8">
        <f t="shared" si="1"/>
        <v>5061.0951961299579</v>
      </c>
    </row>
    <row r="29" spans="1:25" x14ac:dyDescent="0.25">
      <c r="A29" s="1">
        <v>2010</v>
      </c>
      <c r="B29" s="6">
        <v>85</v>
      </c>
      <c r="C29" s="6">
        <v>102</v>
      </c>
      <c r="D29" s="6">
        <v>370</v>
      </c>
      <c r="E29" s="7">
        <v>61</v>
      </c>
      <c r="F29" s="6">
        <v>880</v>
      </c>
      <c r="G29" s="6">
        <v>90</v>
      </c>
      <c r="H29" s="6">
        <v>570</v>
      </c>
      <c r="I29" s="6">
        <v>190</v>
      </c>
      <c r="J29" s="7">
        <v>194</v>
      </c>
      <c r="K29" s="6">
        <v>200</v>
      </c>
      <c r="L29" s="8">
        <f t="shared" si="0"/>
        <v>2742</v>
      </c>
      <c r="N29" s="1">
        <v>2010</v>
      </c>
      <c r="O29" s="6">
        <v>85</v>
      </c>
      <c r="P29" s="6">
        <v>102</v>
      </c>
      <c r="Q29" s="6">
        <v>370</v>
      </c>
      <c r="R29" s="14">
        <v>113.49674641467772</v>
      </c>
      <c r="S29" s="6">
        <v>880</v>
      </c>
      <c r="T29" s="6">
        <v>90</v>
      </c>
      <c r="U29" s="6">
        <v>570</v>
      </c>
      <c r="V29" s="6">
        <v>190</v>
      </c>
      <c r="W29" s="14">
        <v>291.2957044916804</v>
      </c>
      <c r="X29" s="6">
        <v>200</v>
      </c>
      <c r="Y29" s="8">
        <f t="shared" si="1"/>
        <v>2891.7924509063578</v>
      </c>
    </row>
    <row r="30" spans="1:25" x14ac:dyDescent="0.25">
      <c r="A30" s="1">
        <v>2011</v>
      </c>
      <c r="B30" s="7">
        <v>91</v>
      </c>
      <c r="C30" s="7">
        <v>86</v>
      </c>
      <c r="D30" s="6">
        <v>350</v>
      </c>
      <c r="E30" s="7">
        <v>68</v>
      </c>
      <c r="F30" s="6">
        <v>175</v>
      </c>
      <c r="G30" s="7">
        <v>82</v>
      </c>
      <c r="H30" s="6">
        <v>110</v>
      </c>
      <c r="I30" s="6">
        <v>85</v>
      </c>
      <c r="J30" s="7">
        <v>215</v>
      </c>
      <c r="K30" s="6">
        <v>850</v>
      </c>
      <c r="L30" s="8">
        <f t="shared" si="0"/>
        <v>2112</v>
      </c>
      <c r="N30" s="1">
        <v>2011</v>
      </c>
      <c r="O30" s="14">
        <v>105.36881879420518</v>
      </c>
      <c r="P30" s="14">
        <v>77.817588205734509</v>
      </c>
      <c r="Q30" s="6">
        <v>350</v>
      </c>
      <c r="R30" s="14">
        <v>83.355547025684189</v>
      </c>
      <c r="S30" s="6">
        <v>175</v>
      </c>
      <c r="T30" s="14">
        <v>73.343885745514868</v>
      </c>
      <c r="U30" s="6">
        <v>110</v>
      </c>
      <c r="V30" s="6">
        <v>85</v>
      </c>
      <c r="W30" s="14">
        <v>213.93664189303823</v>
      </c>
      <c r="X30" s="6">
        <v>850</v>
      </c>
      <c r="Y30" s="8">
        <f t="shared" si="1"/>
        <v>2123.8224816641768</v>
      </c>
    </row>
    <row r="31" spans="1:25" x14ac:dyDescent="0.25">
      <c r="A31" s="1">
        <v>2012</v>
      </c>
      <c r="B31" s="6">
        <v>25</v>
      </c>
      <c r="C31" s="6">
        <v>60</v>
      </c>
      <c r="D31" s="6">
        <v>400</v>
      </c>
      <c r="E31" s="7">
        <v>160</v>
      </c>
      <c r="F31" s="6">
        <v>170</v>
      </c>
      <c r="G31" s="6">
        <v>40</v>
      </c>
      <c r="H31" s="7">
        <v>686</v>
      </c>
      <c r="I31" s="6">
        <v>110</v>
      </c>
      <c r="J31" s="6">
        <v>330</v>
      </c>
      <c r="K31" s="6">
        <v>360</v>
      </c>
      <c r="L31" s="8">
        <f t="shared" si="0"/>
        <v>2341</v>
      </c>
      <c r="N31" s="1">
        <v>2012</v>
      </c>
      <c r="O31" s="6">
        <v>25</v>
      </c>
      <c r="P31" s="6">
        <v>60</v>
      </c>
      <c r="Q31" s="6">
        <v>400</v>
      </c>
      <c r="R31" s="14">
        <v>72.22608601481825</v>
      </c>
      <c r="S31" s="6">
        <v>170</v>
      </c>
      <c r="T31" s="6">
        <v>40</v>
      </c>
      <c r="U31" s="14">
        <v>273.02799105120783</v>
      </c>
      <c r="V31" s="6">
        <v>110</v>
      </c>
      <c r="W31" s="6">
        <v>330</v>
      </c>
      <c r="X31" s="6">
        <v>360</v>
      </c>
      <c r="Y31" s="8">
        <f t="shared" si="1"/>
        <v>1840.2540770660262</v>
      </c>
    </row>
    <row r="32" spans="1:25" x14ac:dyDescent="0.25">
      <c r="A32" s="1">
        <v>2013</v>
      </c>
      <c r="B32" s="7">
        <v>191</v>
      </c>
      <c r="C32" s="7">
        <v>184</v>
      </c>
      <c r="D32" s="7">
        <v>715</v>
      </c>
      <c r="E32" s="7">
        <v>152</v>
      </c>
      <c r="F32" s="7">
        <v>784</v>
      </c>
      <c r="G32" s="7">
        <v>174</v>
      </c>
      <c r="H32" s="7">
        <v>648</v>
      </c>
      <c r="I32" s="7">
        <v>265</v>
      </c>
      <c r="J32" s="6">
        <v>215</v>
      </c>
      <c r="K32" s="6">
        <v>550</v>
      </c>
      <c r="L32" s="8">
        <f t="shared" si="0"/>
        <v>3878</v>
      </c>
      <c r="N32" s="1">
        <v>2013</v>
      </c>
      <c r="O32" s="14">
        <v>141.12473686367903</v>
      </c>
      <c r="P32" s="14">
        <v>104.22425530624521</v>
      </c>
      <c r="Q32" s="14">
        <v>494.96805010869122</v>
      </c>
      <c r="R32" s="14">
        <v>111.64146902649584</v>
      </c>
      <c r="S32" s="14">
        <v>528.18018108778051</v>
      </c>
      <c r="T32" s="14">
        <v>98.232444982578514</v>
      </c>
      <c r="U32" s="14">
        <v>422.02544693447095</v>
      </c>
      <c r="V32" s="14">
        <v>179.12513371237824</v>
      </c>
      <c r="W32" s="6">
        <v>215</v>
      </c>
      <c r="X32" s="6">
        <v>550</v>
      </c>
      <c r="Y32" s="8">
        <f t="shared" si="1"/>
        <v>2844.5217180223194</v>
      </c>
    </row>
    <row r="33" spans="1:25" x14ac:dyDescent="0.25">
      <c r="A33" s="1">
        <v>2014</v>
      </c>
      <c r="B33" s="6">
        <v>425</v>
      </c>
      <c r="C33" s="6">
        <v>80</v>
      </c>
      <c r="D33" s="6">
        <v>660</v>
      </c>
      <c r="E33" s="7">
        <v>225</v>
      </c>
      <c r="F33" s="8">
        <v>1500</v>
      </c>
      <c r="G33" s="7">
        <v>259</v>
      </c>
      <c r="H33" s="6">
        <v>850</v>
      </c>
      <c r="I33" s="6">
        <v>400</v>
      </c>
      <c r="J33" s="6">
        <v>220</v>
      </c>
      <c r="K33" s="10">
        <v>1127</v>
      </c>
      <c r="L33" s="8">
        <f t="shared" si="0"/>
        <v>5746</v>
      </c>
      <c r="N33" s="1">
        <v>2014</v>
      </c>
      <c r="O33" s="6">
        <v>425</v>
      </c>
      <c r="P33" s="6">
        <v>80</v>
      </c>
      <c r="Q33" s="6">
        <v>660</v>
      </c>
      <c r="R33" s="14">
        <v>214.09951045368157</v>
      </c>
      <c r="S33" s="8">
        <v>1500</v>
      </c>
      <c r="T33" s="14">
        <v>188.38446379134237</v>
      </c>
      <c r="U33" s="6">
        <v>850</v>
      </c>
      <c r="V33" s="6">
        <v>400</v>
      </c>
      <c r="W33" s="6">
        <v>220</v>
      </c>
      <c r="X33" s="14">
        <v>917.5741440798995</v>
      </c>
      <c r="Y33" s="8">
        <f t="shared" si="1"/>
        <v>5455.0581183249233</v>
      </c>
    </row>
    <row r="34" spans="1:25" x14ac:dyDescent="0.25">
      <c r="A34" s="1">
        <v>2015</v>
      </c>
      <c r="B34" s="6">
        <v>20</v>
      </c>
      <c r="C34" s="6">
        <v>200</v>
      </c>
      <c r="D34" s="6">
        <v>550</v>
      </c>
      <c r="E34" s="7">
        <v>134</v>
      </c>
      <c r="F34" s="8">
        <v>1200</v>
      </c>
      <c r="G34" s="7">
        <v>155</v>
      </c>
      <c r="H34" s="6">
        <v>550</v>
      </c>
      <c r="I34" s="6">
        <v>200</v>
      </c>
      <c r="J34" s="6">
        <v>450</v>
      </c>
      <c r="K34" s="6">
        <v>210</v>
      </c>
      <c r="L34" s="8">
        <f t="shared" si="0"/>
        <v>3669</v>
      </c>
      <c r="N34" s="1">
        <v>2015</v>
      </c>
      <c r="O34" s="6">
        <v>20</v>
      </c>
      <c r="P34" s="6">
        <v>200</v>
      </c>
      <c r="Q34" s="6">
        <v>550</v>
      </c>
      <c r="R34" s="14">
        <v>143.2252797544499</v>
      </c>
      <c r="S34" s="8">
        <v>1200</v>
      </c>
      <c r="T34" s="14">
        <v>126.0227894529893</v>
      </c>
      <c r="U34" s="6">
        <v>550</v>
      </c>
      <c r="V34" s="6">
        <v>200</v>
      </c>
      <c r="W34" s="6">
        <v>450</v>
      </c>
      <c r="X34" s="6">
        <v>210</v>
      </c>
      <c r="Y34" s="8">
        <f t="shared" si="1"/>
        <v>3649.2480692074391</v>
      </c>
    </row>
    <row r="35" spans="1:25" x14ac:dyDescent="0.25">
      <c r="A35" s="1">
        <v>2016</v>
      </c>
      <c r="B35" s="6">
        <v>160</v>
      </c>
      <c r="C35" s="6">
        <v>25</v>
      </c>
      <c r="D35" s="6">
        <v>810</v>
      </c>
      <c r="E35" s="6">
        <v>450</v>
      </c>
      <c r="F35" s="6">
        <v>370</v>
      </c>
      <c r="G35" s="6">
        <v>90</v>
      </c>
      <c r="H35" s="6">
        <v>540</v>
      </c>
      <c r="I35" s="7">
        <v>314</v>
      </c>
      <c r="J35" s="6">
        <v>750</v>
      </c>
      <c r="K35" s="6">
        <v>280</v>
      </c>
      <c r="L35" s="8">
        <f t="shared" si="0"/>
        <v>3789</v>
      </c>
      <c r="N35" s="1">
        <v>2016</v>
      </c>
      <c r="O35" s="6">
        <v>160</v>
      </c>
      <c r="P35" s="6">
        <v>25</v>
      </c>
      <c r="Q35" s="6">
        <v>810</v>
      </c>
      <c r="R35" s="6">
        <v>450</v>
      </c>
      <c r="S35" s="6">
        <v>370</v>
      </c>
      <c r="T35" s="6">
        <v>90</v>
      </c>
      <c r="U35" s="6">
        <v>540</v>
      </c>
      <c r="V35" s="14">
        <v>233.53366749155879</v>
      </c>
      <c r="W35" s="6">
        <v>750</v>
      </c>
      <c r="X35" s="6">
        <v>280</v>
      </c>
      <c r="Y35" s="8">
        <f t="shared" si="1"/>
        <v>3708.5336674915588</v>
      </c>
    </row>
    <row r="36" spans="1:25" x14ac:dyDescent="0.25">
      <c r="A36" s="1">
        <v>2017</v>
      </c>
      <c r="B36" s="6">
        <v>40</v>
      </c>
      <c r="C36" s="9">
        <v>173</v>
      </c>
      <c r="D36" s="6">
        <v>540</v>
      </c>
      <c r="E36" s="6">
        <v>280</v>
      </c>
      <c r="F36" s="6">
        <v>850</v>
      </c>
      <c r="G36" s="6">
        <v>20</v>
      </c>
      <c r="H36" s="6">
        <v>100</v>
      </c>
      <c r="I36" s="1">
        <v>240</v>
      </c>
      <c r="J36" s="1">
        <v>285</v>
      </c>
      <c r="K36" s="6">
        <v>830</v>
      </c>
      <c r="L36" s="8">
        <f t="shared" si="0"/>
        <v>3358</v>
      </c>
      <c r="N36" s="1">
        <v>2017</v>
      </c>
      <c r="O36" s="6">
        <v>40</v>
      </c>
      <c r="P36" s="14">
        <v>121.13803799071663</v>
      </c>
      <c r="Q36" s="6">
        <v>540</v>
      </c>
      <c r="R36" s="6">
        <v>280</v>
      </c>
      <c r="S36" s="6">
        <v>850</v>
      </c>
      <c r="T36" s="6">
        <v>20</v>
      </c>
      <c r="U36" s="6">
        <v>100</v>
      </c>
      <c r="V36" s="1">
        <v>240</v>
      </c>
      <c r="W36" s="1">
        <v>285</v>
      </c>
      <c r="X36" s="6">
        <v>830</v>
      </c>
      <c r="Y36" s="8">
        <f t="shared" si="1"/>
        <v>3306.1380379907168</v>
      </c>
    </row>
    <row r="37" spans="1:25" x14ac:dyDescent="0.25">
      <c r="A37" s="1">
        <v>2018</v>
      </c>
      <c r="B37" s="6">
        <v>75</v>
      </c>
      <c r="C37" s="6">
        <v>55</v>
      </c>
      <c r="D37" s="6">
        <v>280</v>
      </c>
      <c r="E37" s="6">
        <v>70</v>
      </c>
      <c r="F37" s="6">
        <v>610</v>
      </c>
      <c r="G37" s="9">
        <v>200</v>
      </c>
      <c r="H37" s="6">
        <v>595</v>
      </c>
      <c r="I37" s="1">
        <v>110</v>
      </c>
      <c r="J37" s="1">
        <v>160</v>
      </c>
      <c r="K37" s="9">
        <v>880</v>
      </c>
      <c r="L37" s="8">
        <f t="shared" si="0"/>
        <v>3035</v>
      </c>
      <c r="N37" s="1">
        <v>2018</v>
      </c>
      <c r="O37" s="6">
        <v>75</v>
      </c>
      <c r="P37" s="6">
        <v>55</v>
      </c>
      <c r="Q37" s="6">
        <v>280</v>
      </c>
      <c r="R37" s="6">
        <v>70</v>
      </c>
      <c r="S37" s="6">
        <v>610</v>
      </c>
      <c r="T37" s="14">
        <v>84.682271773484899</v>
      </c>
      <c r="U37" s="6">
        <v>595</v>
      </c>
      <c r="V37" s="1">
        <v>110</v>
      </c>
      <c r="W37" s="1">
        <v>160</v>
      </c>
      <c r="X37" s="14">
        <v>412.46640766449764</v>
      </c>
      <c r="Y37" s="8">
        <f t="shared" si="1"/>
        <v>2452.1486794379825</v>
      </c>
    </row>
    <row r="38" spans="1:25" x14ac:dyDescent="0.25">
      <c r="A38" s="1">
        <v>2019</v>
      </c>
      <c r="B38" s="6">
        <v>240</v>
      </c>
      <c r="C38" s="6">
        <v>60</v>
      </c>
      <c r="D38" s="6">
        <v>220</v>
      </c>
      <c r="E38" s="9">
        <v>113</v>
      </c>
      <c r="F38" s="6">
        <v>420</v>
      </c>
      <c r="G38" s="6">
        <v>20</v>
      </c>
      <c r="H38" s="6">
        <v>800</v>
      </c>
      <c r="I38" s="6">
        <v>700</v>
      </c>
      <c r="J38" s="6">
        <v>60</v>
      </c>
      <c r="K38" s="6">
        <v>600</v>
      </c>
      <c r="L38" s="8">
        <f t="shared" si="0"/>
        <v>3233</v>
      </c>
      <c r="N38" s="1">
        <v>2019</v>
      </c>
      <c r="O38" s="6">
        <v>240</v>
      </c>
      <c r="P38" s="6">
        <v>60</v>
      </c>
      <c r="Q38" s="6">
        <v>220</v>
      </c>
      <c r="R38" s="14">
        <v>127.45578100249159</v>
      </c>
      <c r="S38" s="6">
        <v>420</v>
      </c>
      <c r="T38" s="6">
        <v>20</v>
      </c>
      <c r="U38" s="6">
        <v>800</v>
      </c>
      <c r="V38" s="6">
        <v>700</v>
      </c>
      <c r="W38" s="6">
        <v>60</v>
      </c>
      <c r="X38" s="6">
        <v>600</v>
      </c>
      <c r="Y38" s="8">
        <f t="shared" si="1"/>
        <v>3247.4557810024917</v>
      </c>
    </row>
    <row r="39" spans="1:25" s="12" customFormat="1" x14ac:dyDescent="0.25">
      <c r="A39" s="1">
        <v>2020</v>
      </c>
      <c r="B39" s="6">
        <v>280</v>
      </c>
      <c r="C39" s="6">
        <v>80</v>
      </c>
      <c r="D39" s="8">
        <v>2200</v>
      </c>
      <c r="E39" s="11">
        <v>100</v>
      </c>
      <c r="F39" s="11">
        <v>950</v>
      </c>
      <c r="G39" s="6">
        <v>30</v>
      </c>
      <c r="H39" s="6">
        <v>850</v>
      </c>
      <c r="I39" s="1">
        <v>60</v>
      </c>
      <c r="J39" s="6">
        <v>20</v>
      </c>
      <c r="K39" s="6">
        <v>200</v>
      </c>
      <c r="L39" s="8">
        <f t="shared" si="0"/>
        <v>4770</v>
      </c>
      <c r="N39" s="1">
        <v>2020</v>
      </c>
      <c r="O39" s="6">
        <v>280</v>
      </c>
      <c r="P39" s="6">
        <v>80</v>
      </c>
      <c r="Q39" s="8">
        <v>2200</v>
      </c>
      <c r="R39" s="11">
        <v>100</v>
      </c>
      <c r="S39" s="11">
        <v>950</v>
      </c>
      <c r="T39" s="6">
        <v>30</v>
      </c>
      <c r="U39" s="6">
        <v>850</v>
      </c>
      <c r="V39" s="1">
        <v>60</v>
      </c>
      <c r="W39" s="6">
        <v>20</v>
      </c>
      <c r="X39" s="6">
        <v>200</v>
      </c>
      <c r="Y39" s="8">
        <f t="shared" si="1"/>
        <v>4770</v>
      </c>
    </row>
    <row r="40" spans="1:25" x14ac:dyDescent="0.25">
      <c r="A40" s="1">
        <v>2021</v>
      </c>
      <c r="B40" s="6">
        <v>660</v>
      </c>
      <c r="C40" s="9">
        <v>297</v>
      </c>
      <c r="D40" s="6">
        <v>980</v>
      </c>
      <c r="E40" s="9">
        <v>299</v>
      </c>
      <c r="F40" s="11">
        <v>400</v>
      </c>
      <c r="G40" s="6">
        <v>320</v>
      </c>
      <c r="H40" s="6">
        <v>610</v>
      </c>
      <c r="I40" s="1">
        <v>210</v>
      </c>
      <c r="J40" s="1">
        <v>900</v>
      </c>
      <c r="K40" s="8">
        <v>1000</v>
      </c>
      <c r="L40" s="8">
        <f t="shared" si="0"/>
        <v>5676</v>
      </c>
      <c r="N40" s="1">
        <v>2021</v>
      </c>
      <c r="O40" s="6">
        <v>660</v>
      </c>
      <c r="P40" s="14">
        <v>201.41822528629493</v>
      </c>
      <c r="Q40" s="6">
        <v>980</v>
      </c>
      <c r="R40" s="14">
        <v>215.75233484502846</v>
      </c>
      <c r="S40" s="11">
        <v>400</v>
      </c>
      <c r="T40" s="6">
        <v>320</v>
      </c>
      <c r="U40" s="6">
        <v>610</v>
      </c>
      <c r="V40" s="1">
        <v>210</v>
      </c>
      <c r="W40" s="1">
        <v>900</v>
      </c>
      <c r="X40" s="8">
        <v>1000</v>
      </c>
      <c r="Y40" s="8">
        <f t="shared" si="1"/>
        <v>5497.1705601313233</v>
      </c>
    </row>
    <row r="41" spans="1:25" s="31" customFormat="1" x14ac:dyDescent="0.25">
      <c r="A41" s="28" t="s">
        <v>34</v>
      </c>
      <c r="B41" s="33">
        <f>AVERAGE(B6:B40)</f>
        <v>164.48571428571429</v>
      </c>
      <c r="C41" s="33">
        <f t="shared" ref="C41:K41" si="2">AVERAGE(C6:C40)</f>
        <v>133.45714285714286</v>
      </c>
      <c r="D41" s="33">
        <f t="shared" si="2"/>
        <v>589.91428571428571</v>
      </c>
      <c r="E41" s="33">
        <f t="shared" si="2"/>
        <v>134.65714285714284</v>
      </c>
      <c r="F41" s="33">
        <f t="shared" si="2"/>
        <v>631.28571428571433</v>
      </c>
      <c r="G41" s="33">
        <f t="shared" si="2"/>
        <v>131.42857142857142</v>
      </c>
      <c r="H41" s="33">
        <f t="shared" si="2"/>
        <v>512.97142857142853</v>
      </c>
      <c r="I41" s="33">
        <f t="shared" si="2"/>
        <v>216.51428571428571</v>
      </c>
      <c r="J41" s="33">
        <f t="shared" si="2"/>
        <v>343.05714285714288</v>
      </c>
      <c r="K41" s="33">
        <f t="shared" si="2"/>
        <v>582.48571428571427</v>
      </c>
      <c r="L41" s="30"/>
      <c r="N41" s="28"/>
      <c r="O41" s="29"/>
      <c r="P41" s="32"/>
      <c r="Q41" s="29"/>
      <c r="R41" s="32"/>
      <c r="S41" s="29"/>
      <c r="T41" s="29"/>
      <c r="U41" s="29"/>
      <c r="V41" s="28"/>
      <c r="W41" s="28"/>
      <c r="X41" s="30"/>
      <c r="Y41" s="30"/>
    </row>
    <row r="42" spans="1:25" ht="15.75" thickBot="1" x14ac:dyDescent="0.3"/>
    <row r="43" spans="1:25" ht="15.75" thickBot="1" x14ac:dyDescent="0.3">
      <c r="B43" s="2" t="s">
        <v>12</v>
      </c>
      <c r="C43" s="2" t="s">
        <v>13</v>
      </c>
      <c r="D43" s="4" t="s">
        <v>14</v>
      </c>
      <c r="E43" s="4" t="s">
        <v>16</v>
      </c>
      <c r="I43" s="2"/>
      <c r="J43" s="2"/>
      <c r="K43" s="4"/>
      <c r="L43" s="4"/>
    </row>
    <row r="44" spans="1:25" ht="15.75" thickBot="1" x14ac:dyDescent="0.3">
      <c r="B44" s="3" t="s">
        <v>5</v>
      </c>
      <c r="C44" s="3" t="s">
        <v>5</v>
      </c>
      <c r="D44" s="5" t="s">
        <v>5</v>
      </c>
      <c r="E44" s="5" t="s">
        <v>5</v>
      </c>
      <c r="I44" s="2" t="s">
        <v>12</v>
      </c>
      <c r="J44" s="2" t="s">
        <v>13</v>
      </c>
      <c r="K44" s="4" t="s">
        <v>14</v>
      </c>
      <c r="L44" s="4" t="s">
        <v>16</v>
      </c>
    </row>
    <row r="45" spans="1:25" x14ac:dyDescent="0.25">
      <c r="A45" s="1">
        <v>1987</v>
      </c>
      <c r="B45" s="6">
        <v>700</v>
      </c>
      <c r="C45" s="6">
        <v>800</v>
      </c>
      <c r="D45" s="6">
        <v>740</v>
      </c>
      <c r="E45" s="6">
        <v>532</v>
      </c>
      <c r="F45">
        <f t="shared" ref="F45:F79" si="3">SUM(B45:E45)</f>
        <v>2772</v>
      </c>
      <c r="I45" s="6">
        <v>700</v>
      </c>
      <c r="J45" s="6">
        <v>800</v>
      </c>
      <c r="K45" s="6">
        <v>740</v>
      </c>
      <c r="L45" s="6">
        <v>532</v>
      </c>
      <c r="M45">
        <f>SUM(I45:L45)</f>
        <v>2772</v>
      </c>
      <c r="N45" s="8"/>
    </row>
    <row r="46" spans="1:25" x14ac:dyDescent="0.25">
      <c r="A46" s="1">
        <v>1988</v>
      </c>
      <c r="B46" s="6">
        <v>790</v>
      </c>
      <c r="C46" s="6">
        <v>850</v>
      </c>
      <c r="D46" s="6">
        <v>600</v>
      </c>
      <c r="E46" s="8">
        <v>1400</v>
      </c>
      <c r="F46">
        <f t="shared" si="3"/>
        <v>3640</v>
      </c>
      <c r="I46" s="6">
        <v>790</v>
      </c>
      <c r="J46" s="6">
        <v>850</v>
      </c>
      <c r="K46" s="6">
        <v>600</v>
      </c>
      <c r="L46" s="8">
        <v>1400</v>
      </c>
      <c r="M46">
        <f t="shared" ref="M46:M79" si="4">SUM(I46:L46)</f>
        <v>3640</v>
      </c>
      <c r="N46" s="8"/>
    </row>
    <row r="47" spans="1:25" x14ac:dyDescent="0.25">
      <c r="A47" s="1">
        <v>1989</v>
      </c>
      <c r="B47" s="8">
        <v>1000</v>
      </c>
      <c r="C47" s="6">
        <v>650</v>
      </c>
      <c r="D47" s="8">
        <v>1175</v>
      </c>
      <c r="E47" s="6">
        <v>950</v>
      </c>
      <c r="F47">
        <f t="shared" si="3"/>
        <v>3775</v>
      </c>
      <c r="I47" s="8">
        <v>1000</v>
      </c>
      <c r="J47" s="6">
        <v>650</v>
      </c>
      <c r="K47" s="8">
        <v>1175</v>
      </c>
      <c r="L47" s="6">
        <v>950</v>
      </c>
      <c r="M47">
        <f t="shared" si="4"/>
        <v>3775</v>
      </c>
      <c r="N47" s="8"/>
    </row>
    <row r="48" spans="1:25" x14ac:dyDescent="0.25">
      <c r="A48" s="1">
        <v>1990</v>
      </c>
      <c r="B48" s="6">
        <v>800</v>
      </c>
      <c r="C48" s="6">
        <v>550</v>
      </c>
      <c r="D48" s="6">
        <v>575</v>
      </c>
      <c r="E48" s="6">
        <v>275</v>
      </c>
      <c r="F48">
        <f t="shared" si="3"/>
        <v>2200</v>
      </c>
      <c r="I48" s="6">
        <v>800</v>
      </c>
      <c r="J48" s="6">
        <v>550</v>
      </c>
      <c r="K48" s="6">
        <v>575</v>
      </c>
      <c r="L48" s="6">
        <v>275</v>
      </c>
      <c r="M48">
        <f t="shared" si="4"/>
        <v>2200</v>
      </c>
      <c r="N48" s="8"/>
    </row>
    <row r="49" spans="1:14" x14ac:dyDescent="0.25">
      <c r="A49" s="1">
        <v>1991</v>
      </c>
      <c r="B49" s="6">
        <v>725</v>
      </c>
      <c r="C49" s="6">
        <v>800</v>
      </c>
      <c r="D49" s="6">
        <v>575</v>
      </c>
      <c r="E49" s="6">
        <v>775</v>
      </c>
      <c r="F49">
        <f t="shared" si="3"/>
        <v>2875</v>
      </c>
      <c r="I49" s="6">
        <v>725</v>
      </c>
      <c r="J49" s="6">
        <v>800</v>
      </c>
      <c r="K49" s="6">
        <v>575</v>
      </c>
      <c r="L49" s="6">
        <v>775</v>
      </c>
      <c r="M49">
        <f t="shared" si="4"/>
        <v>2875</v>
      </c>
      <c r="N49" s="8"/>
    </row>
    <row r="50" spans="1:14" x14ac:dyDescent="0.25">
      <c r="A50" s="1">
        <v>1992</v>
      </c>
      <c r="B50" s="6">
        <v>650</v>
      </c>
      <c r="C50" s="6">
        <v>627</v>
      </c>
      <c r="D50" s="8">
        <v>1285</v>
      </c>
      <c r="E50" s="8">
        <v>1035</v>
      </c>
      <c r="F50">
        <f t="shared" si="3"/>
        <v>3597</v>
      </c>
      <c r="I50" s="6">
        <v>650</v>
      </c>
      <c r="J50" s="6">
        <v>627</v>
      </c>
      <c r="K50" s="8">
        <v>1285</v>
      </c>
      <c r="L50" s="8">
        <v>1035</v>
      </c>
      <c r="M50">
        <f t="shared" si="4"/>
        <v>3597</v>
      </c>
      <c r="N50" s="8"/>
    </row>
    <row r="51" spans="1:14" x14ac:dyDescent="0.25">
      <c r="A51" s="1">
        <v>1993</v>
      </c>
      <c r="B51" s="6">
        <v>850</v>
      </c>
      <c r="C51" s="6">
        <v>725</v>
      </c>
      <c r="D51" s="8">
        <v>1525</v>
      </c>
      <c r="E51" s="8">
        <v>1275</v>
      </c>
      <c r="F51">
        <f t="shared" si="3"/>
        <v>4375</v>
      </c>
      <c r="I51" s="6">
        <v>850</v>
      </c>
      <c r="J51" s="6">
        <v>725</v>
      </c>
      <c r="K51" s="8">
        <v>1525</v>
      </c>
      <c r="L51" s="8">
        <v>1275</v>
      </c>
      <c r="M51">
        <f t="shared" si="4"/>
        <v>4375</v>
      </c>
      <c r="N51" s="8"/>
    </row>
    <row r="52" spans="1:14" x14ac:dyDescent="0.25">
      <c r="A52" s="1">
        <v>1994</v>
      </c>
      <c r="B52" s="6">
        <v>775</v>
      </c>
      <c r="C52" s="8">
        <v>1100</v>
      </c>
      <c r="D52" s="8">
        <v>2205</v>
      </c>
      <c r="E52" s="6">
        <v>850</v>
      </c>
      <c r="F52">
        <f t="shared" si="3"/>
        <v>4930</v>
      </c>
      <c r="I52" s="6">
        <v>775</v>
      </c>
      <c r="J52" s="8">
        <v>1100</v>
      </c>
      <c r="K52" s="8">
        <v>2205</v>
      </c>
      <c r="L52" s="6">
        <v>850</v>
      </c>
      <c r="M52">
        <f t="shared" si="4"/>
        <v>4930</v>
      </c>
      <c r="N52" s="8"/>
    </row>
    <row r="53" spans="1:14" x14ac:dyDescent="0.25">
      <c r="A53" s="1">
        <v>1995</v>
      </c>
      <c r="B53" s="6">
        <v>800</v>
      </c>
      <c r="C53" s="8">
        <v>1155</v>
      </c>
      <c r="D53" s="8">
        <v>1385</v>
      </c>
      <c r="E53" s="8">
        <v>2446</v>
      </c>
      <c r="F53">
        <f t="shared" si="3"/>
        <v>5786</v>
      </c>
      <c r="I53" s="6">
        <v>800</v>
      </c>
      <c r="J53" s="8">
        <v>1155</v>
      </c>
      <c r="K53" s="8">
        <v>1385</v>
      </c>
      <c r="L53" s="8">
        <v>2446</v>
      </c>
      <c r="M53">
        <f t="shared" si="4"/>
        <v>5786</v>
      </c>
      <c r="N53" s="8"/>
    </row>
    <row r="54" spans="1:14" x14ac:dyDescent="0.25">
      <c r="A54" s="1">
        <v>1996</v>
      </c>
      <c r="B54" s="6">
        <v>829</v>
      </c>
      <c r="C54" s="8">
        <v>1506</v>
      </c>
      <c r="D54" s="8">
        <v>1924</v>
      </c>
      <c r="E54" s="8">
        <v>1806</v>
      </c>
      <c r="F54">
        <f t="shared" si="3"/>
        <v>6065</v>
      </c>
      <c r="I54" s="6">
        <v>829</v>
      </c>
      <c r="J54" s="8">
        <v>1506</v>
      </c>
      <c r="K54" s="8">
        <v>1924</v>
      </c>
      <c r="L54" s="8">
        <v>1806</v>
      </c>
      <c r="M54">
        <f t="shared" si="4"/>
        <v>6065</v>
      </c>
      <c r="N54" s="8"/>
    </row>
    <row r="55" spans="1:14" x14ac:dyDescent="0.25">
      <c r="A55" s="1">
        <v>1997</v>
      </c>
      <c r="B55" s="8">
        <v>1143</v>
      </c>
      <c r="C55" s="6">
        <v>571</v>
      </c>
      <c r="D55" s="6">
        <v>759</v>
      </c>
      <c r="E55" s="6">
        <v>847</v>
      </c>
      <c r="F55">
        <f t="shared" si="3"/>
        <v>3320</v>
      </c>
      <c r="I55" s="8">
        <v>1143</v>
      </c>
      <c r="J55" s="6">
        <v>571</v>
      </c>
      <c r="K55" s="6">
        <v>759</v>
      </c>
      <c r="L55" s="6">
        <v>847</v>
      </c>
      <c r="M55">
        <f t="shared" si="4"/>
        <v>3320</v>
      </c>
      <c r="N55" s="8"/>
    </row>
    <row r="56" spans="1:14" x14ac:dyDescent="0.25">
      <c r="A56" s="1">
        <v>1998</v>
      </c>
      <c r="B56" s="8">
        <v>1004</v>
      </c>
      <c r="C56" s="8">
        <v>1169</v>
      </c>
      <c r="D56" s="8">
        <v>1961</v>
      </c>
      <c r="E56" s="6">
        <v>666</v>
      </c>
      <c r="F56">
        <f t="shared" si="3"/>
        <v>4800</v>
      </c>
      <c r="I56" s="8">
        <v>1004</v>
      </c>
      <c r="J56" s="8">
        <v>1169</v>
      </c>
      <c r="K56" s="8">
        <v>1961</v>
      </c>
      <c r="L56" s="6">
        <v>666</v>
      </c>
      <c r="M56">
        <f t="shared" si="4"/>
        <v>4800</v>
      </c>
      <c r="N56" s="8"/>
    </row>
    <row r="57" spans="1:14" x14ac:dyDescent="0.25">
      <c r="A57" s="1">
        <v>1999</v>
      </c>
      <c r="B57" s="6">
        <v>598</v>
      </c>
      <c r="C57" s="8">
        <v>1895</v>
      </c>
      <c r="D57" s="8">
        <v>1518</v>
      </c>
      <c r="E57" s="6">
        <v>840</v>
      </c>
      <c r="F57">
        <f t="shared" si="3"/>
        <v>4851</v>
      </c>
      <c r="I57" s="6">
        <v>598</v>
      </c>
      <c r="J57" s="8">
        <v>1895</v>
      </c>
      <c r="K57" s="8">
        <v>1518</v>
      </c>
      <c r="L57" s="6">
        <v>840</v>
      </c>
      <c r="M57">
        <f t="shared" si="4"/>
        <v>4851</v>
      </c>
      <c r="N57" s="8"/>
    </row>
    <row r="58" spans="1:14" x14ac:dyDescent="0.25">
      <c r="A58" s="1">
        <v>2000</v>
      </c>
      <c r="B58" s="8">
        <v>1354</v>
      </c>
      <c r="C58" s="8">
        <v>1619</v>
      </c>
      <c r="D58" s="8">
        <v>1421</v>
      </c>
      <c r="E58" s="8">
        <v>1672</v>
      </c>
      <c r="F58">
        <f t="shared" si="3"/>
        <v>6066</v>
      </c>
      <c r="I58" s="8">
        <v>1354</v>
      </c>
      <c r="J58" s="8">
        <v>1619</v>
      </c>
      <c r="K58" s="8">
        <v>1421</v>
      </c>
      <c r="L58" s="8">
        <v>1672</v>
      </c>
      <c r="M58">
        <f t="shared" si="4"/>
        <v>6066</v>
      </c>
      <c r="N58" s="8"/>
    </row>
    <row r="59" spans="1:14" x14ac:dyDescent="0.25">
      <c r="A59" s="1">
        <v>2001</v>
      </c>
      <c r="B59" s="8">
        <v>1561</v>
      </c>
      <c r="C59" s="10">
        <v>1744</v>
      </c>
      <c r="D59" s="8">
        <v>1956</v>
      </c>
      <c r="E59" s="10">
        <v>1912</v>
      </c>
      <c r="F59">
        <f t="shared" si="3"/>
        <v>7173</v>
      </c>
      <c r="I59" s="8">
        <v>1561</v>
      </c>
      <c r="J59" s="13">
        <v>1542.4544300249684</v>
      </c>
      <c r="K59" s="8">
        <v>1956</v>
      </c>
      <c r="L59" s="13">
        <v>1292.5152129806465</v>
      </c>
      <c r="M59">
        <f t="shared" si="4"/>
        <v>6351.9696430056147</v>
      </c>
      <c r="N59" s="8"/>
    </row>
    <row r="60" spans="1:14" x14ac:dyDescent="0.25">
      <c r="A60" s="1">
        <v>2002</v>
      </c>
      <c r="B60" s="8">
        <v>1359</v>
      </c>
      <c r="C60" s="8">
        <v>1368</v>
      </c>
      <c r="D60" s="8">
        <v>2302</v>
      </c>
      <c r="E60" s="8">
        <v>1639</v>
      </c>
      <c r="F60">
        <f t="shared" si="3"/>
        <v>6668</v>
      </c>
      <c r="I60" s="8">
        <v>1359</v>
      </c>
      <c r="J60" s="8">
        <v>1368</v>
      </c>
      <c r="K60" s="8">
        <v>2302</v>
      </c>
      <c r="L60" s="8">
        <v>1639</v>
      </c>
      <c r="M60">
        <f t="shared" si="4"/>
        <v>6668</v>
      </c>
      <c r="N60" s="8"/>
    </row>
    <row r="61" spans="1:14" x14ac:dyDescent="0.25">
      <c r="A61" s="1">
        <v>2003</v>
      </c>
      <c r="B61" s="8">
        <v>1940</v>
      </c>
      <c r="C61" s="8">
        <v>1934</v>
      </c>
      <c r="D61" s="8">
        <v>1980</v>
      </c>
      <c r="E61" s="8">
        <v>1745</v>
      </c>
      <c r="F61">
        <f t="shared" si="3"/>
        <v>7599</v>
      </c>
      <c r="I61" s="8">
        <v>1940</v>
      </c>
      <c r="J61" s="8">
        <v>1934</v>
      </c>
      <c r="K61" s="8">
        <v>1980</v>
      </c>
      <c r="L61" s="8">
        <v>1745</v>
      </c>
      <c r="M61">
        <f t="shared" si="4"/>
        <v>7599</v>
      </c>
      <c r="N61" s="8"/>
    </row>
    <row r="62" spans="1:14" x14ac:dyDescent="0.25">
      <c r="A62" s="1">
        <v>2004</v>
      </c>
      <c r="B62" s="8">
        <v>1005</v>
      </c>
      <c r="C62" s="8">
        <v>1200</v>
      </c>
      <c r="D62" s="8">
        <v>3215</v>
      </c>
      <c r="E62" s="6">
        <v>823</v>
      </c>
      <c r="F62">
        <f t="shared" si="3"/>
        <v>6243</v>
      </c>
      <c r="I62" s="8">
        <v>1005</v>
      </c>
      <c r="J62" s="8">
        <v>1200</v>
      </c>
      <c r="K62" s="8">
        <v>3215</v>
      </c>
      <c r="L62" s="6">
        <v>823</v>
      </c>
      <c r="M62">
        <f t="shared" si="4"/>
        <v>6243</v>
      </c>
      <c r="N62" s="8"/>
    </row>
    <row r="63" spans="1:14" x14ac:dyDescent="0.25">
      <c r="A63" s="1">
        <v>2005</v>
      </c>
      <c r="B63" s="8">
        <v>3680</v>
      </c>
      <c r="C63" s="8">
        <v>3290</v>
      </c>
      <c r="D63" s="8">
        <v>1130</v>
      </c>
      <c r="E63" s="8">
        <v>1170</v>
      </c>
      <c r="F63">
        <f t="shared" si="3"/>
        <v>9270</v>
      </c>
      <c r="I63" s="8">
        <v>3680</v>
      </c>
      <c r="J63" s="8">
        <v>3290</v>
      </c>
      <c r="K63" s="8">
        <v>1130</v>
      </c>
      <c r="L63" s="8">
        <v>1170</v>
      </c>
      <c r="M63">
        <f t="shared" si="4"/>
        <v>9270</v>
      </c>
      <c r="N63" s="8"/>
    </row>
    <row r="64" spans="1:14" x14ac:dyDescent="0.25">
      <c r="A64" s="1">
        <v>2006</v>
      </c>
      <c r="B64" s="8">
        <v>2300</v>
      </c>
      <c r="C64" s="6">
        <v>645</v>
      </c>
      <c r="D64" s="6">
        <v>335</v>
      </c>
      <c r="E64" s="8">
        <v>1600</v>
      </c>
      <c r="F64">
        <f t="shared" si="3"/>
        <v>4880</v>
      </c>
      <c r="I64" s="8">
        <v>2300</v>
      </c>
      <c r="J64" s="6">
        <v>645</v>
      </c>
      <c r="K64" s="6">
        <v>335</v>
      </c>
      <c r="L64" s="8">
        <v>1600</v>
      </c>
      <c r="M64">
        <f t="shared" si="4"/>
        <v>4880</v>
      </c>
      <c r="N64" s="8"/>
    </row>
    <row r="65" spans="1:14" x14ac:dyDescent="0.25">
      <c r="A65" s="1">
        <v>2007</v>
      </c>
      <c r="B65" s="6">
        <v>990</v>
      </c>
      <c r="C65" s="6">
        <v>970</v>
      </c>
      <c r="D65" s="6">
        <v>351</v>
      </c>
      <c r="E65" s="7">
        <v>713</v>
      </c>
      <c r="F65">
        <f t="shared" si="3"/>
        <v>3024</v>
      </c>
      <c r="I65" s="6">
        <v>990</v>
      </c>
      <c r="J65" s="6">
        <v>970</v>
      </c>
      <c r="K65" s="6">
        <v>351</v>
      </c>
      <c r="L65" s="13">
        <v>590.38038557331436</v>
      </c>
      <c r="M65">
        <f t="shared" si="4"/>
        <v>2901.3803855733145</v>
      </c>
      <c r="N65" s="8"/>
    </row>
    <row r="66" spans="1:14" x14ac:dyDescent="0.25">
      <c r="A66" s="1">
        <v>2008</v>
      </c>
      <c r="B66" s="8">
        <v>7100</v>
      </c>
      <c r="C66" s="10">
        <v>2478</v>
      </c>
      <c r="D66" s="6">
        <v>925</v>
      </c>
      <c r="E66" s="6">
        <v>360</v>
      </c>
      <c r="F66">
        <f t="shared" si="3"/>
        <v>10863</v>
      </c>
      <c r="I66" s="8">
        <v>7100</v>
      </c>
      <c r="J66" s="13">
        <v>2689.144298129565</v>
      </c>
      <c r="K66" s="6">
        <v>925</v>
      </c>
      <c r="L66" s="6">
        <v>360</v>
      </c>
      <c r="M66">
        <f t="shared" si="4"/>
        <v>11074.144298129566</v>
      </c>
      <c r="N66" s="8"/>
    </row>
    <row r="67" spans="1:14" x14ac:dyDescent="0.25">
      <c r="A67" s="1">
        <v>2009</v>
      </c>
      <c r="B67" s="10">
        <v>1490</v>
      </c>
      <c r="C67" s="6">
        <v>315</v>
      </c>
      <c r="D67" s="8">
        <v>1675</v>
      </c>
      <c r="E67" s="6">
        <v>225</v>
      </c>
      <c r="F67">
        <f t="shared" si="3"/>
        <v>3705</v>
      </c>
      <c r="I67" s="13">
        <v>1018.3902030818294</v>
      </c>
      <c r="J67" s="6">
        <v>315</v>
      </c>
      <c r="K67" s="8">
        <v>1675</v>
      </c>
      <c r="L67" s="6">
        <v>225</v>
      </c>
      <c r="M67">
        <f t="shared" si="4"/>
        <v>3233.3902030818294</v>
      </c>
      <c r="N67" s="8"/>
    </row>
    <row r="68" spans="1:14" x14ac:dyDescent="0.25">
      <c r="A68" s="1">
        <v>2010</v>
      </c>
      <c r="B68" s="6">
        <v>350</v>
      </c>
      <c r="C68" s="6">
        <v>550</v>
      </c>
      <c r="D68" s="6">
        <v>350</v>
      </c>
      <c r="E68" s="7">
        <v>604</v>
      </c>
      <c r="F68">
        <f t="shared" si="3"/>
        <v>1854</v>
      </c>
      <c r="I68" s="6">
        <v>350</v>
      </c>
      <c r="J68" s="6">
        <v>550</v>
      </c>
      <c r="K68" s="6">
        <v>350</v>
      </c>
      <c r="L68" s="13">
        <v>319.33166678889893</v>
      </c>
      <c r="M68">
        <f t="shared" si="4"/>
        <v>1569.3316667888989</v>
      </c>
      <c r="N68" s="8"/>
    </row>
    <row r="69" spans="1:14" x14ac:dyDescent="0.25">
      <c r="A69" s="1">
        <v>2011</v>
      </c>
      <c r="B69" s="8">
        <v>1235</v>
      </c>
      <c r="C69" s="7">
        <v>730</v>
      </c>
      <c r="D69" s="6">
        <v>350</v>
      </c>
      <c r="E69" s="7">
        <v>670</v>
      </c>
      <c r="F69">
        <f t="shared" si="3"/>
        <v>2985</v>
      </c>
      <c r="I69" s="8">
        <v>1235</v>
      </c>
      <c r="J69" s="13">
        <v>695.13513603225931</v>
      </c>
      <c r="K69" s="6">
        <v>350</v>
      </c>
      <c r="L69" s="13">
        <v>582.49548279458054</v>
      </c>
      <c r="M69">
        <f t="shared" si="4"/>
        <v>2862.63061882684</v>
      </c>
      <c r="N69" s="8"/>
    </row>
    <row r="70" spans="1:14" x14ac:dyDescent="0.25">
      <c r="A70" s="1">
        <v>2012</v>
      </c>
      <c r="B70" s="8">
        <v>2400</v>
      </c>
      <c r="C70" s="8">
        <v>3300</v>
      </c>
      <c r="D70" s="8">
        <v>2650</v>
      </c>
      <c r="E70" s="8">
        <v>1250</v>
      </c>
      <c r="F70">
        <f t="shared" si="3"/>
        <v>9600</v>
      </c>
      <c r="I70" s="8">
        <v>2400</v>
      </c>
      <c r="J70" s="8">
        <v>3300</v>
      </c>
      <c r="K70" s="8">
        <v>2650</v>
      </c>
      <c r="L70" s="8">
        <v>1250</v>
      </c>
      <c r="M70">
        <f t="shared" si="4"/>
        <v>9600</v>
      </c>
      <c r="N70" s="8"/>
    </row>
    <row r="71" spans="1:14" x14ac:dyDescent="0.25">
      <c r="A71" s="1">
        <v>2013</v>
      </c>
      <c r="B71" s="8">
        <v>2140</v>
      </c>
      <c r="C71" s="8">
        <v>1560</v>
      </c>
      <c r="D71" s="8">
        <v>2370</v>
      </c>
      <c r="E71" s="8">
        <v>1340</v>
      </c>
      <c r="F71">
        <f t="shared" si="3"/>
        <v>7410</v>
      </c>
      <c r="I71" s="8">
        <v>2140</v>
      </c>
      <c r="J71" s="8">
        <v>1560</v>
      </c>
      <c r="K71" s="8">
        <v>2370</v>
      </c>
      <c r="L71" s="8">
        <v>1340</v>
      </c>
      <c r="M71">
        <f t="shared" si="4"/>
        <v>7410</v>
      </c>
      <c r="N71" s="8"/>
    </row>
    <row r="72" spans="1:14" x14ac:dyDescent="0.25">
      <c r="A72" s="1">
        <v>2014</v>
      </c>
      <c r="B72" s="8">
        <v>2000</v>
      </c>
      <c r="C72" s="8">
        <v>1300</v>
      </c>
      <c r="D72" s="10">
        <v>2749</v>
      </c>
      <c r="E72" s="8">
        <v>5000</v>
      </c>
      <c r="F72">
        <f t="shared" si="3"/>
        <v>11049</v>
      </c>
      <c r="I72" s="8">
        <v>2000</v>
      </c>
      <c r="J72" s="8">
        <v>1300</v>
      </c>
      <c r="K72" s="13">
        <v>2602.7764582283976</v>
      </c>
      <c r="L72" s="8">
        <v>5000</v>
      </c>
      <c r="M72">
        <f t="shared" si="4"/>
        <v>10902.776458228398</v>
      </c>
      <c r="N72" s="8"/>
    </row>
    <row r="73" spans="1:14" x14ac:dyDescent="0.25">
      <c r="A73" s="1">
        <v>2015</v>
      </c>
      <c r="B73" s="8">
        <v>2310</v>
      </c>
      <c r="C73" s="8">
        <v>1470</v>
      </c>
      <c r="D73" s="8">
        <v>1555</v>
      </c>
      <c r="E73" s="8">
        <v>1035</v>
      </c>
      <c r="F73">
        <f t="shared" si="3"/>
        <v>6370</v>
      </c>
      <c r="I73" s="8">
        <v>2310</v>
      </c>
      <c r="J73" s="8">
        <v>1470</v>
      </c>
      <c r="K73" s="8">
        <v>1555</v>
      </c>
      <c r="L73" s="8">
        <v>1035</v>
      </c>
      <c r="M73">
        <f t="shared" si="4"/>
        <v>6370</v>
      </c>
      <c r="N73" s="8"/>
    </row>
    <row r="74" spans="1:14" x14ac:dyDescent="0.25">
      <c r="A74" s="1">
        <v>2016</v>
      </c>
      <c r="B74" s="8">
        <v>3070</v>
      </c>
      <c r="C74" s="8">
        <v>2470</v>
      </c>
      <c r="D74" s="8">
        <v>2120</v>
      </c>
      <c r="E74" s="8">
        <v>1970</v>
      </c>
      <c r="F74">
        <f t="shared" si="3"/>
        <v>9630</v>
      </c>
      <c r="I74" s="8">
        <v>3070</v>
      </c>
      <c r="J74" s="8">
        <v>2470</v>
      </c>
      <c r="K74" s="8">
        <v>2120</v>
      </c>
      <c r="L74" s="8">
        <v>1970</v>
      </c>
      <c r="M74">
        <f t="shared" si="4"/>
        <v>9630</v>
      </c>
      <c r="N74" s="8"/>
    </row>
    <row r="75" spans="1:14" x14ac:dyDescent="0.25">
      <c r="A75" s="1">
        <v>2017</v>
      </c>
      <c r="B75" s="8">
        <v>3100</v>
      </c>
      <c r="C75" s="8">
        <v>2450</v>
      </c>
      <c r="D75" s="8">
        <v>1675</v>
      </c>
      <c r="E75" s="6">
        <v>980</v>
      </c>
      <c r="F75">
        <f t="shared" si="3"/>
        <v>8205</v>
      </c>
      <c r="I75" s="8">
        <v>3100</v>
      </c>
      <c r="J75" s="8">
        <v>2450</v>
      </c>
      <c r="K75" s="8">
        <v>1675</v>
      </c>
      <c r="L75" s="6">
        <v>980</v>
      </c>
      <c r="M75">
        <f t="shared" si="4"/>
        <v>8205</v>
      </c>
      <c r="N75" s="8"/>
    </row>
    <row r="76" spans="1:14" x14ac:dyDescent="0.25">
      <c r="A76" s="1">
        <v>2018</v>
      </c>
      <c r="B76" s="8">
        <v>3100</v>
      </c>
      <c r="C76" s="8">
        <v>3300</v>
      </c>
      <c r="D76" s="8">
        <v>1750</v>
      </c>
      <c r="E76" s="8">
        <v>2700</v>
      </c>
      <c r="F76">
        <f t="shared" si="3"/>
        <v>10850</v>
      </c>
      <c r="I76" s="8">
        <v>3100</v>
      </c>
      <c r="J76" s="8">
        <v>3300</v>
      </c>
      <c r="K76" s="8">
        <v>1750</v>
      </c>
      <c r="L76" s="8">
        <v>2700</v>
      </c>
      <c r="M76">
        <f t="shared" si="4"/>
        <v>10850</v>
      </c>
      <c r="N76" s="8"/>
    </row>
    <row r="77" spans="1:14" x14ac:dyDescent="0.25">
      <c r="A77" s="1">
        <v>2019</v>
      </c>
      <c r="B77" s="8">
        <v>2200</v>
      </c>
      <c r="C77" s="6">
        <v>570</v>
      </c>
      <c r="D77" s="8">
        <v>1410</v>
      </c>
      <c r="E77" s="6">
        <v>500</v>
      </c>
      <c r="F77">
        <f t="shared" si="3"/>
        <v>4680</v>
      </c>
      <c r="I77" s="8">
        <v>2200</v>
      </c>
      <c r="J77" s="6">
        <v>570</v>
      </c>
      <c r="K77" s="8">
        <v>1410</v>
      </c>
      <c r="L77" s="6">
        <v>500</v>
      </c>
      <c r="M77">
        <f t="shared" si="4"/>
        <v>4680</v>
      </c>
      <c r="N77" s="8"/>
    </row>
    <row r="78" spans="1:14" x14ac:dyDescent="0.25">
      <c r="A78" s="1">
        <v>2020</v>
      </c>
      <c r="B78" s="8">
        <v>1800</v>
      </c>
      <c r="C78" s="8">
        <v>1400</v>
      </c>
      <c r="D78" s="6">
        <v>200</v>
      </c>
      <c r="E78" s="6">
        <v>440</v>
      </c>
      <c r="F78">
        <f t="shared" si="3"/>
        <v>3840</v>
      </c>
      <c r="I78" s="8">
        <v>1800</v>
      </c>
      <c r="J78" s="8">
        <v>1400</v>
      </c>
      <c r="K78" s="6">
        <v>200</v>
      </c>
      <c r="L78" s="6">
        <v>440</v>
      </c>
      <c r="M78">
        <f t="shared" si="4"/>
        <v>3840</v>
      </c>
      <c r="N78" s="8"/>
    </row>
    <row r="79" spans="1:14" x14ac:dyDescent="0.25">
      <c r="A79" s="1">
        <v>2021</v>
      </c>
      <c r="B79" s="8">
        <v>9000</v>
      </c>
      <c r="C79" s="8">
        <v>3600</v>
      </c>
      <c r="D79" s="8">
        <v>1230</v>
      </c>
      <c r="E79" s="8">
        <v>1500</v>
      </c>
      <c r="F79">
        <f t="shared" si="3"/>
        <v>15330</v>
      </c>
      <c r="I79" s="8">
        <v>9000</v>
      </c>
      <c r="J79" s="8">
        <v>3600</v>
      </c>
      <c r="K79" s="8">
        <v>1230</v>
      </c>
      <c r="L79" s="8">
        <v>1500</v>
      </c>
      <c r="M79">
        <f t="shared" si="4"/>
        <v>15330</v>
      </c>
      <c r="N79" s="8"/>
    </row>
    <row r="80" spans="1:14" x14ac:dyDescent="0.25">
      <c r="A80" s="28" t="s">
        <v>34</v>
      </c>
      <c r="B80" s="33">
        <f>AVERAGE(B45:B79)</f>
        <v>1889.9428571428571</v>
      </c>
      <c r="C80" s="33">
        <f t="shared" ref="C80" si="5">AVERAGE(C45:C79)</f>
        <v>1447.4571428571428</v>
      </c>
      <c r="D80" s="33">
        <f t="shared" ref="D80" si="6">AVERAGE(D45:D79)</f>
        <v>1426.4571428571428</v>
      </c>
      <c r="E80" s="33">
        <f t="shared" ref="E80" si="7">AVERAGE(E45:E79)</f>
        <v>1244.1428571428571</v>
      </c>
      <c r="M80" s="8"/>
    </row>
    <row r="82" spans="8:17" ht="15.75" thickBot="1" x14ac:dyDescent="0.3"/>
    <row r="83" spans="8:17" x14ac:dyDescent="0.25">
      <c r="H83" s="17"/>
      <c r="I83" s="17" t="s">
        <v>12</v>
      </c>
      <c r="J83" s="17" t="s">
        <v>13</v>
      </c>
      <c r="K83" s="17" t="s">
        <v>14</v>
      </c>
      <c r="L83" s="17" t="s">
        <v>16</v>
      </c>
      <c r="O83" s="17"/>
      <c r="P83" s="17"/>
      <c r="Q83" s="17" t="s">
        <v>18</v>
      </c>
    </row>
    <row r="84" spans="8:17" x14ac:dyDescent="0.25">
      <c r="H84" s="15" t="s">
        <v>12</v>
      </c>
      <c r="I84" s="15">
        <v>1</v>
      </c>
      <c r="J84" s="15"/>
      <c r="K84" s="15"/>
      <c r="L84" s="15"/>
      <c r="O84" s="15"/>
      <c r="P84" s="15">
        <v>1</v>
      </c>
      <c r="Q84" s="15"/>
    </row>
    <row r="85" spans="8:17" ht="15.75" thickBot="1" x14ac:dyDescent="0.3">
      <c r="H85" s="15" t="s">
        <v>13</v>
      </c>
      <c r="I85" s="18">
        <v>0.73057723824503795</v>
      </c>
      <c r="J85" s="15">
        <v>1</v>
      </c>
      <c r="K85" s="15"/>
      <c r="L85" s="15"/>
      <c r="O85" s="16" t="s">
        <v>18</v>
      </c>
      <c r="P85" s="16">
        <v>0.52455873011502829</v>
      </c>
      <c r="Q85" s="16">
        <v>1</v>
      </c>
    </row>
    <row r="86" spans="8:17" x14ac:dyDescent="0.25">
      <c r="H86" s="15" t="s">
        <v>14</v>
      </c>
      <c r="I86" s="18">
        <v>2.3652042081219918E-2</v>
      </c>
      <c r="J86" s="18">
        <v>0.32393345515701427</v>
      </c>
      <c r="K86" s="15">
        <v>1</v>
      </c>
      <c r="L86" s="15"/>
    </row>
    <row r="87" spans="8:17" ht="15.75" thickBot="1" x14ac:dyDescent="0.3">
      <c r="H87" s="16" t="s">
        <v>16</v>
      </c>
      <c r="I87" s="19">
        <v>0.10454592580703079</v>
      </c>
      <c r="J87" s="19">
        <v>0.2761841055789187</v>
      </c>
      <c r="K87" s="19">
        <v>0.4320864520672793</v>
      </c>
      <c r="L87" s="16">
        <v>1</v>
      </c>
      <c r="P87">
        <f>P85^2</f>
        <v>0.27516186133989107</v>
      </c>
    </row>
    <row r="88" spans="8:17" ht="15.75" thickBot="1" x14ac:dyDescent="0.3"/>
    <row r="89" spans="8:17" x14ac:dyDescent="0.25">
      <c r="H89" s="17"/>
      <c r="I89" s="17" t="s">
        <v>12</v>
      </c>
      <c r="J89" s="17" t="s">
        <v>13</v>
      </c>
      <c r="K89" s="17" t="s">
        <v>14</v>
      </c>
      <c r="L89" s="17" t="s">
        <v>16</v>
      </c>
    </row>
    <row r="90" spans="8:17" x14ac:dyDescent="0.25">
      <c r="H90" s="15" t="s">
        <v>12</v>
      </c>
      <c r="I90" s="15">
        <v>1</v>
      </c>
      <c r="J90" s="15"/>
      <c r="K90" s="15"/>
      <c r="L90" s="15"/>
    </row>
    <row r="91" spans="8:17" x14ac:dyDescent="0.25">
      <c r="H91" s="15" t="s">
        <v>13</v>
      </c>
      <c r="I91" s="18">
        <f>I85^2</f>
        <v>0.53374310104174694</v>
      </c>
      <c r="J91" s="15">
        <v>1</v>
      </c>
      <c r="K91" s="15"/>
      <c r="L91" s="15"/>
    </row>
    <row r="92" spans="8:17" x14ac:dyDescent="0.25">
      <c r="H92" s="15" t="s">
        <v>14</v>
      </c>
      <c r="I92" s="18">
        <f>I86^2</f>
        <v>5.594190946117978E-4</v>
      </c>
      <c r="J92" s="18">
        <f>J86^2</f>
        <v>0.10493288336996137</v>
      </c>
      <c r="K92" s="15">
        <v>1</v>
      </c>
      <c r="L92" s="15"/>
    </row>
    <row r="93" spans="8:17" x14ac:dyDescent="0.25">
      <c r="H93" s="15" t="s">
        <v>16</v>
      </c>
      <c r="I93" s="18">
        <f>I87^2</f>
        <v>1.0929850602849185E-2</v>
      </c>
      <c r="J93" s="18">
        <f>J87^2</f>
        <v>7.6277660174427317E-2</v>
      </c>
      <c r="K93" s="18">
        <f>K87^2</f>
        <v>0.18669870206008926</v>
      </c>
      <c r="L93" s="15">
        <v>1</v>
      </c>
    </row>
    <row r="94" spans="8:17" x14ac:dyDescent="0.25">
      <c r="H94" s="20"/>
      <c r="I94" s="20"/>
      <c r="J94" s="20"/>
      <c r="K94" s="20"/>
      <c r="L94" s="20"/>
    </row>
  </sheetData>
  <mergeCells count="2">
    <mergeCell ref="N4:N5"/>
    <mergeCell ref="A4:A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B0A7-7FB8-4670-9DC9-A82551F16BD3}">
  <dimension ref="A1:R39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W31" sqref="W31"/>
    </sheetView>
  </sheetViews>
  <sheetFormatPr defaultRowHeight="12.75" x14ac:dyDescent="0.2"/>
  <cols>
    <col min="1" max="14" width="9.140625" style="22"/>
    <col min="15" max="15" width="10.140625" style="22" customWidth="1"/>
    <col min="16" max="16384" width="9.140625" style="22"/>
  </cols>
  <sheetData>
    <row r="1" spans="1:18" ht="18.75" x14ac:dyDescent="0.3">
      <c r="A1" s="43" t="s">
        <v>36</v>
      </c>
    </row>
    <row r="3" spans="1:18" s="21" customFormat="1" x14ac:dyDescent="0.2">
      <c r="A3" s="44" t="s">
        <v>0</v>
      </c>
      <c r="B3" s="44" t="s">
        <v>1</v>
      </c>
      <c r="C3" s="44" t="s">
        <v>3</v>
      </c>
      <c r="D3" s="44" t="s">
        <v>4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23" t="s">
        <v>14</v>
      </c>
      <c r="N3" s="44" t="s">
        <v>15</v>
      </c>
      <c r="O3" s="23" t="s">
        <v>16</v>
      </c>
      <c r="P3" s="44" t="s">
        <v>17</v>
      </c>
    </row>
    <row r="4" spans="1:18" x14ac:dyDescent="0.2">
      <c r="A4" s="21">
        <v>1987</v>
      </c>
      <c r="B4" s="45">
        <v>92</v>
      </c>
      <c r="C4" s="46">
        <v>90</v>
      </c>
      <c r="D4" s="45">
        <v>154</v>
      </c>
      <c r="E4" s="46">
        <v>65</v>
      </c>
      <c r="F4" s="46">
        <v>350</v>
      </c>
      <c r="G4" s="46">
        <v>114</v>
      </c>
      <c r="H4" s="46">
        <v>227</v>
      </c>
      <c r="I4" s="46">
        <v>138</v>
      </c>
      <c r="J4" s="45">
        <v>180</v>
      </c>
      <c r="K4" s="45">
        <v>700</v>
      </c>
      <c r="L4" s="45">
        <v>800</v>
      </c>
      <c r="M4" s="45">
        <v>740</v>
      </c>
      <c r="N4" s="45">
        <v>650</v>
      </c>
      <c r="O4" s="45">
        <v>532</v>
      </c>
      <c r="P4" s="47">
        <v>4833</v>
      </c>
      <c r="Q4" s="22">
        <v>4250</v>
      </c>
      <c r="R4" s="22">
        <v>8500</v>
      </c>
    </row>
    <row r="5" spans="1:18" x14ac:dyDescent="0.2">
      <c r="A5" s="21">
        <v>1988</v>
      </c>
      <c r="B5" s="45">
        <v>72</v>
      </c>
      <c r="C5" s="45">
        <v>150</v>
      </c>
      <c r="D5" s="45">
        <v>205</v>
      </c>
      <c r="E5" s="45">
        <v>20</v>
      </c>
      <c r="F5" s="45">
        <v>300</v>
      </c>
      <c r="G5" s="45">
        <v>50</v>
      </c>
      <c r="H5" s="45">
        <v>175</v>
      </c>
      <c r="I5" s="45">
        <v>150</v>
      </c>
      <c r="J5" s="45">
        <v>193</v>
      </c>
      <c r="K5" s="45">
        <v>790</v>
      </c>
      <c r="L5" s="45">
        <v>850</v>
      </c>
      <c r="M5" s="45">
        <v>600</v>
      </c>
      <c r="N5" s="45">
        <v>52</v>
      </c>
      <c r="O5" s="47">
        <v>1400</v>
      </c>
      <c r="P5" s="47">
        <v>5007</v>
      </c>
      <c r="Q5" s="22">
        <v>4250</v>
      </c>
      <c r="R5" s="22">
        <v>8500</v>
      </c>
    </row>
    <row r="6" spans="1:18" x14ac:dyDescent="0.2">
      <c r="A6" s="21">
        <v>1989</v>
      </c>
      <c r="B6" s="45">
        <v>75</v>
      </c>
      <c r="C6" s="45">
        <v>101</v>
      </c>
      <c r="D6" s="45">
        <v>290</v>
      </c>
      <c r="E6" s="45">
        <v>15</v>
      </c>
      <c r="F6" s="45">
        <v>925</v>
      </c>
      <c r="G6" s="45">
        <v>450</v>
      </c>
      <c r="H6" s="45">
        <v>510</v>
      </c>
      <c r="I6" s="45">
        <v>200</v>
      </c>
      <c r="J6" s="48">
        <v>314</v>
      </c>
      <c r="K6" s="47">
        <v>1000</v>
      </c>
      <c r="L6" s="45">
        <v>650</v>
      </c>
      <c r="M6" s="47">
        <v>1175</v>
      </c>
      <c r="N6" s="45">
        <v>350</v>
      </c>
      <c r="O6" s="45">
        <v>950</v>
      </c>
      <c r="P6" s="47">
        <v>7005</v>
      </c>
      <c r="Q6" s="22">
        <v>4250</v>
      </c>
      <c r="R6" s="22">
        <v>8500</v>
      </c>
    </row>
    <row r="7" spans="1:18" x14ac:dyDescent="0.2">
      <c r="A7" s="21">
        <v>1990</v>
      </c>
      <c r="B7" s="45">
        <v>150</v>
      </c>
      <c r="C7" s="45">
        <v>30</v>
      </c>
      <c r="D7" s="45">
        <v>235</v>
      </c>
      <c r="E7" s="45">
        <v>150</v>
      </c>
      <c r="F7" s="46">
        <v>256</v>
      </c>
      <c r="G7" s="46">
        <v>83</v>
      </c>
      <c r="H7" s="45">
        <v>35</v>
      </c>
      <c r="I7" s="46">
        <v>101</v>
      </c>
      <c r="J7" s="46">
        <v>158</v>
      </c>
      <c r="K7" s="45">
        <v>800</v>
      </c>
      <c r="L7" s="45">
        <v>550</v>
      </c>
      <c r="M7" s="45">
        <v>575</v>
      </c>
      <c r="N7" s="45">
        <v>135</v>
      </c>
      <c r="O7" s="45">
        <v>275</v>
      </c>
      <c r="P7" s="47">
        <v>3533</v>
      </c>
      <c r="Q7" s="22">
        <v>4250</v>
      </c>
      <c r="R7" s="22">
        <v>8500</v>
      </c>
    </row>
    <row r="8" spans="1:18" x14ac:dyDescent="0.2">
      <c r="A8" s="21">
        <v>1991</v>
      </c>
      <c r="B8" s="45">
        <v>245</v>
      </c>
      <c r="C8" s="45">
        <v>50</v>
      </c>
      <c r="D8" s="45">
        <v>285</v>
      </c>
      <c r="E8" s="45">
        <v>50</v>
      </c>
      <c r="F8" s="45">
        <v>550</v>
      </c>
      <c r="G8" s="45">
        <v>100</v>
      </c>
      <c r="H8" s="45">
        <v>300</v>
      </c>
      <c r="I8" s="45">
        <v>220</v>
      </c>
      <c r="J8" s="45">
        <v>375</v>
      </c>
      <c r="K8" s="45">
        <v>725</v>
      </c>
      <c r="L8" s="45">
        <v>800</v>
      </c>
      <c r="M8" s="45">
        <v>575</v>
      </c>
      <c r="N8" s="45">
        <v>671</v>
      </c>
      <c r="O8" s="45">
        <v>775</v>
      </c>
      <c r="P8" s="47">
        <v>5721</v>
      </c>
      <c r="Q8" s="22">
        <v>4250</v>
      </c>
      <c r="R8" s="22">
        <v>8500</v>
      </c>
    </row>
    <row r="9" spans="1:18" x14ac:dyDescent="0.2">
      <c r="A9" s="21">
        <v>1992</v>
      </c>
      <c r="B9" s="45">
        <v>115</v>
      </c>
      <c r="C9" s="45">
        <v>270</v>
      </c>
      <c r="D9" s="45">
        <v>860</v>
      </c>
      <c r="E9" s="45">
        <v>90</v>
      </c>
      <c r="F9" s="45">
        <v>675</v>
      </c>
      <c r="G9" s="45">
        <v>100</v>
      </c>
      <c r="H9" s="45">
        <v>250</v>
      </c>
      <c r="I9" s="45">
        <v>150</v>
      </c>
      <c r="J9" s="45">
        <v>360</v>
      </c>
      <c r="K9" s="45">
        <v>650</v>
      </c>
      <c r="L9" s="45">
        <v>627</v>
      </c>
      <c r="M9" s="47">
        <v>1285</v>
      </c>
      <c r="N9" s="45">
        <v>550</v>
      </c>
      <c r="O9" s="47">
        <v>1035</v>
      </c>
      <c r="P9" s="47">
        <v>7017</v>
      </c>
      <c r="Q9" s="22">
        <v>4250</v>
      </c>
      <c r="R9" s="22">
        <v>8500</v>
      </c>
    </row>
    <row r="10" spans="1:18" x14ac:dyDescent="0.2">
      <c r="A10" s="21">
        <v>1993</v>
      </c>
      <c r="B10" s="45">
        <v>90</v>
      </c>
      <c r="C10" s="45">
        <v>175</v>
      </c>
      <c r="D10" s="45">
        <v>460</v>
      </c>
      <c r="E10" s="45">
        <v>50</v>
      </c>
      <c r="F10" s="45">
        <v>475</v>
      </c>
      <c r="G10" s="45">
        <v>325</v>
      </c>
      <c r="H10" s="45">
        <v>110</v>
      </c>
      <c r="I10" s="45">
        <v>300</v>
      </c>
      <c r="J10" s="45">
        <v>310</v>
      </c>
      <c r="K10" s="45">
        <v>850</v>
      </c>
      <c r="L10" s="45">
        <v>725</v>
      </c>
      <c r="M10" s="47">
        <v>1525</v>
      </c>
      <c r="N10" s="45">
        <v>600</v>
      </c>
      <c r="O10" s="47">
        <v>1275</v>
      </c>
      <c r="P10" s="47">
        <v>7270</v>
      </c>
      <c r="Q10" s="22">
        <v>4250</v>
      </c>
      <c r="R10" s="22">
        <v>8500</v>
      </c>
    </row>
    <row r="11" spans="1:18" x14ac:dyDescent="0.2">
      <c r="A11" s="21">
        <v>1994</v>
      </c>
      <c r="B11" s="45">
        <v>265</v>
      </c>
      <c r="C11" s="45">
        <v>220</v>
      </c>
      <c r="D11" s="45">
        <v>755</v>
      </c>
      <c r="E11" s="45">
        <v>200</v>
      </c>
      <c r="F11" s="45">
        <v>560</v>
      </c>
      <c r="G11" s="45">
        <v>175</v>
      </c>
      <c r="H11" s="45">
        <v>325</v>
      </c>
      <c r="I11" s="45">
        <v>225</v>
      </c>
      <c r="J11" s="45">
        <v>475</v>
      </c>
      <c r="K11" s="45">
        <v>775</v>
      </c>
      <c r="L11" s="47">
        <v>1100</v>
      </c>
      <c r="M11" s="47">
        <v>2205</v>
      </c>
      <c r="N11" s="45">
        <v>560</v>
      </c>
      <c r="O11" s="45">
        <v>850</v>
      </c>
      <c r="P11" s="47">
        <v>8690</v>
      </c>
      <c r="Q11" s="22">
        <v>4250</v>
      </c>
      <c r="R11" s="22">
        <v>8500</v>
      </c>
    </row>
    <row r="12" spans="1:18" x14ac:dyDescent="0.2">
      <c r="A12" s="21">
        <v>1995</v>
      </c>
      <c r="B12" s="45">
        <v>250</v>
      </c>
      <c r="C12" s="45">
        <v>94</v>
      </c>
      <c r="D12" s="45">
        <v>435</v>
      </c>
      <c r="E12" s="45">
        <v>165</v>
      </c>
      <c r="F12" s="45">
        <v>600</v>
      </c>
      <c r="G12" s="45">
        <v>220</v>
      </c>
      <c r="H12" s="45">
        <v>415</v>
      </c>
      <c r="I12" s="45">
        <v>180</v>
      </c>
      <c r="J12" s="45">
        <v>400</v>
      </c>
      <c r="K12" s="45">
        <v>800</v>
      </c>
      <c r="L12" s="47">
        <v>1155</v>
      </c>
      <c r="M12" s="47">
        <v>1385</v>
      </c>
      <c r="N12" s="45">
        <v>82</v>
      </c>
      <c r="O12" s="47">
        <v>2446</v>
      </c>
      <c r="P12" s="47">
        <v>8627</v>
      </c>
      <c r="Q12" s="22">
        <v>4250</v>
      </c>
      <c r="R12" s="22">
        <v>8500</v>
      </c>
    </row>
    <row r="13" spans="1:18" x14ac:dyDescent="0.2">
      <c r="A13" s="21">
        <v>1996</v>
      </c>
      <c r="B13" s="45">
        <v>94</v>
      </c>
      <c r="C13" s="45">
        <v>92</v>
      </c>
      <c r="D13" s="45">
        <v>383</v>
      </c>
      <c r="E13" s="45">
        <v>40</v>
      </c>
      <c r="F13" s="45">
        <v>570</v>
      </c>
      <c r="G13" s="45">
        <v>230</v>
      </c>
      <c r="H13" s="45">
        <v>457</v>
      </c>
      <c r="I13" s="45">
        <v>220</v>
      </c>
      <c r="J13" s="45">
        <v>240</v>
      </c>
      <c r="K13" s="45">
        <v>829</v>
      </c>
      <c r="L13" s="47">
        <v>1506</v>
      </c>
      <c r="M13" s="47">
        <v>1924</v>
      </c>
      <c r="N13" s="45">
        <v>440</v>
      </c>
      <c r="O13" s="47">
        <v>1806</v>
      </c>
      <c r="P13" s="47">
        <v>8831</v>
      </c>
      <c r="Q13" s="22">
        <v>4250</v>
      </c>
      <c r="R13" s="22">
        <v>8500</v>
      </c>
    </row>
    <row r="14" spans="1:18" x14ac:dyDescent="0.2">
      <c r="A14" s="21">
        <v>1997</v>
      </c>
      <c r="B14" s="45">
        <v>75</v>
      </c>
      <c r="C14" s="46">
        <v>94</v>
      </c>
      <c r="D14" s="45">
        <v>420</v>
      </c>
      <c r="E14" s="45">
        <v>60</v>
      </c>
      <c r="F14" s="46">
        <v>365</v>
      </c>
      <c r="G14" s="46">
        <v>118</v>
      </c>
      <c r="H14" s="46">
        <v>237</v>
      </c>
      <c r="I14" s="45">
        <v>175</v>
      </c>
      <c r="J14" s="45">
        <v>140</v>
      </c>
      <c r="K14" s="47">
        <v>1143</v>
      </c>
      <c r="L14" s="45">
        <v>571</v>
      </c>
      <c r="M14" s="45">
        <v>759</v>
      </c>
      <c r="N14" s="45">
        <v>32</v>
      </c>
      <c r="O14" s="45">
        <v>847</v>
      </c>
      <c r="P14" s="47">
        <v>5037</v>
      </c>
      <c r="Q14" s="22">
        <v>4250</v>
      </c>
      <c r="R14" s="22">
        <v>8500</v>
      </c>
    </row>
    <row r="15" spans="1:18" x14ac:dyDescent="0.2">
      <c r="A15" s="21">
        <v>1998</v>
      </c>
      <c r="B15" s="45">
        <v>94</v>
      </c>
      <c r="C15" s="45">
        <v>130</v>
      </c>
      <c r="D15" s="45">
        <v>460</v>
      </c>
      <c r="E15" s="45">
        <v>120</v>
      </c>
      <c r="F15" s="45">
        <v>304</v>
      </c>
      <c r="G15" s="45">
        <v>50</v>
      </c>
      <c r="H15" s="45">
        <v>411</v>
      </c>
      <c r="I15" s="45">
        <v>190</v>
      </c>
      <c r="J15" s="46">
        <v>320</v>
      </c>
      <c r="K15" s="47">
        <v>1004</v>
      </c>
      <c r="L15" s="47">
        <v>1169</v>
      </c>
      <c r="M15" s="47">
        <v>1961</v>
      </c>
      <c r="N15" s="45">
        <v>256</v>
      </c>
      <c r="O15" s="45">
        <v>666</v>
      </c>
      <c r="P15" s="47">
        <v>7135</v>
      </c>
      <c r="Q15" s="22">
        <v>4250</v>
      </c>
      <c r="R15" s="22">
        <v>8500</v>
      </c>
    </row>
    <row r="16" spans="1:18" x14ac:dyDescent="0.2">
      <c r="A16" s="21">
        <v>1999</v>
      </c>
      <c r="B16" s="45">
        <v>75</v>
      </c>
      <c r="C16" s="45">
        <v>127</v>
      </c>
      <c r="D16" s="45">
        <v>657</v>
      </c>
      <c r="E16" s="45">
        <v>150</v>
      </c>
      <c r="F16" s="45">
        <v>356</v>
      </c>
      <c r="G16" s="45">
        <v>25</v>
      </c>
      <c r="H16" s="45">
        <v>627</v>
      </c>
      <c r="I16" s="45">
        <v>225</v>
      </c>
      <c r="J16" s="45">
        <v>425</v>
      </c>
      <c r="K16" s="45">
        <v>598</v>
      </c>
      <c r="L16" s="47">
        <v>1895</v>
      </c>
      <c r="M16" s="47">
        <v>1518</v>
      </c>
      <c r="N16" s="45">
        <v>520</v>
      </c>
      <c r="O16" s="45">
        <v>840</v>
      </c>
      <c r="P16" s="47">
        <v>8038</v>
      </c>
      <c r="Q16" s="22">
        <v>4250</v>
      </c>
      <c r="R16" s="22">
        <v>8500</v>
      </c>
    </row>
    <row r="17" spans="1:18" x14ac:dyDescent="0.2">
      <c r="A17" s="21">
        <v>2000</v>
      </c>
      <c r="B17" s="45">
        <v>135</v>
      </c>
      <c r="C17" s="45">
        <v>94</v>
      </c>
      <c r="D17" s="45">
        <v>600</v>
      </c>
      <c r="E17" s="45">
        <v>110</v>
      </c>
      <c r="F17" s="45">
        <v>380</v>
      </c>
      <c r="G17" s="45">
        <v>72</v>
      </c>
      <c r="H17" s="45">
        <v>620</v>
      </c>
      <c r="I17" s="45">
        <v>180</v>
      </c>
      <c r="J17" s="45">
        <v>275</v>
      </c>
      <c r="K17" s="47">
        <v>1354</v>
      </c>
      <c r="L17" s="47">
        <v>1619</v>
      </c>
      <c r="M17" s="47">
        <v>1421</v>
      </c>
      <c r="N17" s="45">
        <v>102</v>
      </c>
      <c r="O17" s="47">
        <v>1672</v>
      </c>
      <c r="P17" s="47">
        <v>8634</v>
      </c>
      <c r="Q17" s="22">
        <v>4250</v>
      </c>
      <c r="R17" s="22">
        <v>8500</v>
      </c>
    </row>
    <row r="18" spans="1:18" x14ac:dyDescent="0.2">
      <c r="A18" s="21">
        <v>2001</v>
      </c>
      <c r="B18" s="45">
        <v>80</v>
      </c>
      <c r="C18" s="45">
        <v>110</v>
      </c>
      <c r="D18" s="45">
        <v>929</v>
      </c>
      <c r="E18" s="45">
        <v>151</v>
      </c>
      <c r="F18" s="47">
        <v>1140</v>
      </c>
      <c r="G18" s="46">
        <v>263</v>
      </c>
      <c r="H18" s="45">
        <v>891</v>
      </c>
      <c r="I18" s="45">
        <v>450</v>
      </c>
      <c r="J18" s="45">
        <v>173</v>
      </c>
      <c r="K18" s="47">
        <v>1561</v>
      </c>
      <c r="L18" s="49">
        <v>1744</v>
      </c>
      <c r="M18" s="47">
        <v>1956</v>
      </c>
      <c r="N18" s="45">
        <v>506</v>
      </c>
      <c r="O18" s="49">
        <v>1912</v>
      </c>
      <c r="P18" s="47">
        <v>11866</v>
      </c>
      <c r="Q18" s="22">
        <v>4250</v>
      </c>
      <c r="R18" s="22">
        <v>8500</v>
      </c>
    </row>
    <row r="19" spans="1:18" x14ac:dyDescent="0.2">
      <c r="A19" s="21">
        <v>2002</v>
      </c>
      <c r="B19" s="45">
        <v>88</v>
      </c>
      <c r="C19" s="45">
        <v>138</v>
      </c>
      <c r="D19" s="47">
        <v>1105</v>
      </c>
      <c r="E19" s="45">
        <v>20</v>
      </c>
      <c r="F19" s="45">
        <v>940</v>
      </c>
      <c r="G19" s="45">
        <v>70</v>
      </c>
      <c r="H19" s="45">
        <v>700</v>
      </c>
      <c r="I19" s="45">
        <v>220</v>
      </c>
      <c r="J19" s="45">
        <v>270</v>
      </c>
      <c r="K19" s="47">
        <v>1359</v>
      </c>
      <c r="L19" s="47">
        <v>1368</v>
      </c>
      <c r="M19" s="47">
        <v>2302</v>
      </c>
      <c r="N19" s="47">
        <v>2004</v>
      </c>
      <c r="O19" s="47">
        <v>1639</v>
      </c>
      <c r="P19" s="47">
        <v>12223</v>
      </c>
      <c r="Q19" s="22">
        <v>4250</v>
      </c>
      <c r="R19" s="22">
        <v>8500</v>
      </c>
    </row>
    <row r="20" spans="1:18" x14ac:dyDescent="0.2">
      <c r="A20" s="21">
        <v>2003</v>
      </c>
      <c r="B20" s="45">
        <v>242</v>
      </c>
      <c r="C20" s="46">
        <v>196</v>
      </c>
      <c r="D20" s="45">
        <v>875</v>
      </c>
      <c r="E20" s="45">
        <v>39</v>
      </c>
      <c r="F20" s="45">
        <v>690</v>
      </c>
      <c r="G20" s="45">
        <v>57</v>
      </c>
      <c r="H20" s="47">
        <v>1140</v>
      </c>
      <c r="I20" s="45">
        <v>380</v>
      </c>
      <c r="J20" s="46">
        <v>459</v>
      </c>
      <c r="K20" s="47">
        <v>1940</v>
      </c>
      <c r="L20" s="47">
        <v>1934</v>
      </c>
      <c r="M20" s="47">
        <v>1980</v>
      </c>
      <c r="N20" s="45">
        <v>214</v>
      </c>
      <c r="O20" s="47">
        <v>1745</v>
      </c>
      <c r="P20" s="47">
        <v>11890</v>
      </c>
      <c r="Q20" s="22">
        <v>4250</v>
      </c>
      <c r="R20" s="22">
        <v>8500</v>
      </c>
    </row>
    <row r="21" spans="1:18" x14ac:dyDescent="0.2">
      <c r="A21" s="21">
        <v>2004</v>
      </c>
      <c r="B21" s="45">
        <v>150</v>
      </c>
      <c r="C21" s="45">
        <v>230</v>
      </c>
      <c r="D21" s="45">
        <v>801</v>
      </c>
      <c r="E21" s="45">
        <v>170</v>
      </c>
      <c r="F21" s="45">
        <v>935</v>
      </c>
      <c r="G21" s="45">
        <v>250</v>
      </c>
      <c r="H21" s="45">
        <v>640</v>
      </c>
      <c r="I21" s="45">
        <v>180</v>
      </c>
      <c r="J21" s="45">
        <v>455</v>
      </c>
      <c r="K21" s="47">
        <v>1005</v>
      </c>
      <c r="L21" s="47">
        <v>1200</v>
      </c>
      <c r="M21" s="47">
        <v>3215</v>
      </c>
      <c r="N21" s="47">
        <v>1230</v>
      </c>
      <c r="O21" s="45">
        <v>823</v>
      </c>
      <c r="P21" s="47">
        <v>11284</v>
      </c>
      <c r="Q21" s="22">
        <v>4250</v>
      </c>
      <c r="R21" s="22">
        <v>8500</v>
      </c>
    </row>
    <row r="22" spans="1:18" x14ac:dyDescent="0.2">
      <c r="A22" s="21">
        <v>2005</v>
      </c>
      <c r="B22" s="45">
        <v>510</v>
      </c>
      <c r="C22" s="45">
        <v>300</v>
      </c>
      <c r="D22" s="47">
        <v>1240</v>
      </c>
      <c r="E22" s="45">
        <v>360</v>
      </c>
      <c r="F22" s="45">
        <v>890</v>
      </c>
      <c r="G22" s="45">
        <v>190</v>
      </c>
      <c r="H22" s="45">
        <v>810</v>
      </c>
      <c r="I22" s="45">
        <v>270</v>
      </c>
      <c r="J22" s="45">
        <v>500</v>
      </c>
      <c r="K22" s="47">
        <v>3680</v>
      </c>
      <c r="L22" s="47">
        <v>3290</v>
      </c>
      <c r="M22" s="47">
        <v>1130</v>
      </c>
      <c r="N22" s="45">
        <v>500</v>
      </c>
      <c r="O22" s="47">
        <v>1170</v>
      </c>
      <c r="P22" s="47">
        <v>14840</v>
      </c>
      <c r="Q22" s="22">
        <v>4250</v>
      </c>
      <c r="R22" s="22">
        <v>8500</v>
      </c>
    </row>
    <row r="23" spans="1:18" x14ac:dyDescent="0.2">
      <c r="A23" s="21">
        <v>2006</v>
      </c>
      <c r="B23" s="45">
        <v>165</v>
      </c>
      <c r="C23" s="46">
        <v>118</v>
      </c>
      <c r="D23" s="45">
        <v>190</v>
      </c>
      <c r="E23" s="45">
        <v>176</v>
      </c>
      <c r="F23" s="45">
        <v>280</v>
      </c>
      <c r="G23" s="45">
        <v>30</v>
      </c>
      <c r="H23" s="45">
        <v>405</v>
      </c>
      <c r="I23" s="45">
        <v>130</v>
      </c>
      <c r="J23" s="46">
        <v>264</v>
      </c>
      <c r="K23" s="47">
        <v>2300</v>
      </c>
      <c r="L23" s="45">
        <v>645</v>
      </c>
      <c r="M23" s="45">
        <v>335</v>
      </c>
      <c r="N23" s="45">
        <v>260</v>
      </c>
      <c r="O23" s="47">
        <v>1600</v>
      </c>
      <c r="P23" s="47">
        <v>6898</v>
      </c>
      <c r="Q23" s="22">
        <v>4250</v>
      </c>
      <c r="R23" s="22">
        <v>8500</v>
      </c>
    </row>
    <row r="24" spans="1:18" x14ac:dyDescent="0.2">
      <c r="A24" s="21">
        <v>2007</v>
      </c>
      <c r="B24" s="45">
        <v>134</v>
      </c>
      <c r="C24" s="45">
        <v>75</v>
      </c>
      <c r="D24" s="46">
        <v>333</v>
      </c>
      <c r="E24" s="45">
        <v>35</v>
      </c>
      <c r="F24" s="45">
        <v>245</v>
      </c>
      <c r="G24" s="45">
        <v>15</v>
      </c>
      <c r="H24" s="45">
        <v>290</v>
      </c>
      <c r="I24" s="45">
        <v>210</v>
      </c>
      <c r="J24" s="46">
        <v>185</v>
      </c>
      <c r="K24" s="45">
        <v>990</v>
      </c>
      <c r="L24" s="45">
        <v>970</v>
      </c>
      <c r="M24" s="45">
        <v>351</v>
      </c>
      <c r="N24" s="48">
        <v>286</v>
      </c>
      <c r="O24" s="46">
        <v>713</v>
      </c>
      <c r="P24" s="47">
        <v>4832</v>
      </c>
      <c r="Q24" s="22">
        <v>4250</v>
      </c>
      <c r="R24" s="22">
        <v>8500</v>
      </c>
    </row>
    <row r="25" spans="1:18" x14ac:dyDescent="0.2">
      <c r="A25" s="21">
        <v>2008</v>
      </c>
      <c r="B25" s="45">
        <v>115</v>
      </c>
      <c r="C25" s="45">
        <v>55</v>
      </c>
      <c r="D25" s="45">
        <v>570</v>
      </c>
      <c r="E25" s="45">
        <v>25</v>
      </c>
      <c r="F25" s="47">
        <v>1250</v>
      </c>
      <c r="G25" s="45">
        <v>23</v>
      </c>
      <c r="H25" s="45">
        <v>420</v>
      </c>
      <c r="I25" s="45">
        <v>100</v>
      </c>
      <c r="J25" s="46">
        <v>637</v>
      </c>
      <c r="K25" s="47">
        <v>7100</v>
      </c>
      <c r="L25" s="49">
        <v>2478</v>
      </c>
      <c r="M25" s="45">
        <v>925</v>
      </c>
      <c r="N25" s="47">
        <v>2600</v>
      </c>
      <c r="O25" s="45">
        <v>360</v>
      </c>
      <c r="P25" s="47">
        <v>16658</v>
      </c>
      <c r="Q25" s="22">
        <v>4250</v>
      </c>
      <c r="R25" s="22">
        <v>8500</v>
      </c>
    </row>
    <row r="26" spans="1:18" x14ac:dyDescent="0.2">
      <c r="A26" s="21">
        <v>2009</v>
      </c>
      <c r="B26" s="46">
        <v>154</v>
      </c>
      <c r="C26" s="45">
        <v>330</v>
      </c>
      <c r="D26" s="45">
        <v>330</v>
      </c>
      <c r="E26" s="45">
        <v>340</v>
      </c>
      <c r="F26" s="45">
        <v>750</v>
      </c>
      <c r="G26" s="45">
        <v>110</v>
      </c>
      <c r="H26" s="47">
        <v>1050</v>
      </c>
      <c r="I26" s="45">
        <v>100</v>
      </c>
      <c r="J26" s="47">
        <v>1100</v>
      </c>
      <c r="K26" s="49">
        <v>1490</v>
      </c>
      <c r="L26" s="45">
        <v>315</v>
      </c>
      <c r="M26" s="47">
        <v>1675</v>
      </c>
      <c r="N26" s="45">
        <v>700</v>
      </c>
      <c r="O26" s="45">
        <v>225</v>
      </c>
      <c r="P26" s="47">
        <v>8670</v>
      </c>
      <c r="Q26" s="22">
        <v>4250</v>
      </c>
      <c r="R26" s="22">
        <v>8500</v>
      </c>
    </row>
    <row r="27" spans="1:18" x14ac:dyDescent="0.2">
      <c r="A27" s="21">
        <v>2010</v>
      </c>
      <c r="B27" s="45">
        <v>85</v>
      </c>
      <c r="C27" s="45">
        <v>102</v>
      </c>
      <c r="D27" s="45">
        <v>370</v>
      </c>
      <c r="E27" s="46">
        <v>61</v>
      </c>
      <c r="F27" s="45">
        <v>880</v>
      </c>
      <c r="G27" s="45">
        <v>90</v>
      </c>
      <c r="H27" s="45">
        <v>570</v>
      </c>
      <c r="I27" s="45">
        <v>190</v>
      </c>
      <c r="J27" s="46">
        <v>194</v>
      </c>
      <c r="K27" s="45">
        <v>350</v>
      </c>
      <c r="L27" s="45">
        <v>550</v>
      </c>
      <c r="M27" s="45">
        <v>350</v>
      </c>
      <c r="N27" s="45">
        <v>200</v>
      </c>
      <c r="O27" s="46">
        <v>604</v>
      </c>
      <c r="P27" s="47">
        <v>4596</v>
      </c>
      <c r="Q27" s="22">
        <v>4250</v>
      </c>
      <c r="R27" s="22">
        <v>8500</v>
      </c>
    </row>
    <row r="28" spans="1:18" x14ac:dyDescent="0.2">
      <c r="A28" s="21">
        <v>2011</v>
      </c>
      <c r="B28" s="46">
        <v>91</v>
      </c>
      <c r="C28" s="46">
        <v>86</v>
      </c>
      <c r="D28" s="45">
        <v>350</v>
      </c>
      <c r="E28" s="46">
        <v>68</v>
      </c>
      <c r="F28" s="45">
        <v>175</v>
      </c>
      <c r="G28" s="46">
        <v>82</v>
      </c>
      <c r="H28" s="45">
        <v>110</v>
      </c>
      <c r="I28" s="45">
        <v>85</v>
      </c>
      <c r="J28" s="46">
        <v>215</v>
      </c>
      <c r="K28" s="47">
        <v>1235</v>
      </c>
      <c r="L28" s="46">
        <v>730</v>
      </c>
      <c r="M28" s="45">
        <v>350</v>
      </c>
      <c r="N28" s="45">
        <v>850</v>
      </c>
      <c r="O28" s="46">
        <v>670</v>
      </c>
      <c r="P28" s="47">
        <v>5097</v>
      </c>
      <c r="Q28" s="22">
        <v>4250</v>
      </c>
      <c r="R28" s="22">
        <v>8500</v>
      </c>
    </row>
    <row r="29" spans="1:18" x14ac:dyDescent="0.2">
      <c r="A29" s="21">
        <v>2012</v>
      </c>
      <c r="B29" s="45">
        <v>25</v>
      </c>
      <c r="C29" s="45">
        <v>60</v>
      </c>
      <c r="D29" s="45">
        <v>400</v>
      </c>
      <c r="E29" s="46">
        <v>160</v>
      </c>
      <c r="F29" s="45">
        <v>170</v>
      </c>
      <c r="G29" s="45">
        <v>40</v>
      </c>
      <c r="H29" s="46">
        <v>686</v>
      </c>
      <c r="I29" s="45">
        <v>110</v>
      </c>
      <c r="J29" s="45">
        <v>330</v>
      </c>
      <c r="K29" s="47">
        <v>2400</v>
      </c>
      <c r="L29" s="47">
        <v>3300</v>
      </c>
      <c r="M29" s="47">
        <v>2650</v>
      </c>
      <c r="N29" s="45">
        <v>360</v>
      </c>
      <c r="O29" s="47">
        <v>1250</v>
      </c>
      <c r="P29" s="47">
        <v>11940</v>
      </c>
      <c r="Q29" s="22">
        <v>4250</v>
      </c>
      <c r="R29" s="22">
        <v>8500</v>
      </c>
    </row>
    <row r="30" spans="1:18" x14ac:dyDescent="0.2">
      <c r="A30" s="21">
        <v>2013</v>
      </c>
      <c r="B30" s="46">
        <v>191</v>
      </c>
      <c r="C30" s="46">
        <v>184</v>
      </c>
      <c r="D30" s="46">
        <v>715</v>
      </c>
      <c r="E30" s="46">
        <v>152</v>
      </c>
      <c r="F30" s="46">
        <v>784</v>
      </c>
      <c r="G30" s="46">
        <v>174</v>
      </c>
      <c r="H30" s="46">
        <v>648</v>
      </c>
      <c r="I30" s="46">
        <v>265</v>
      </c>
      <c r="J30" s="45">
        <v>215</v>
      </c>
      <c r="K30" s="47">
        <v>2140</v>
      </c>
      <c r="L30" s="47">
        <v>1560</v>
      </c>
      <c r="M30" s="47">
        <v>2370</v>
      </c>
      <c r="N30" s="45">
        <v>550</v>
      </c>
      <c r="O30" s="47">
        <v>1340</v>
      </c>
      <c r="P30" s="47">
        <v>11287</v>
      </c>
      <c r="Q30" s="22">
        <v>4250</v>
      </c>
      <c r="R30" s="22">
        <v>8500</v>
      </c>
    </row>
    <row r="31" spans="1:18" x14ac:dyDescent="0.2">
      <c r="A31" s="21">
        <v>2014</v>
      </c>
      <c r="B31" s="45">
        <v>425</v>
      </c>
      <c r="C31" s="45">
        <v>80</v>
      </c>
      <c r="D31" s="45">
        <v>660</v>
      </c>
      <c r="E31" s="46">
        <v>225</v>
      </c>
      <c r="F31" s="47">
        <v>1500</v>
      </c>
      <c r="G31" s="46">
        <v>259</v>
      </c>
      <c r="H31" s="45">
        <v>850</v>
      </c>
      <c r="I31" s="45">
        <v>400</v>
      </c>
      <c r="J31" s="45">
        <v>220</v>
      </c>
      <c r="K31" s="47">
        <v>2000</v>
      </c>
      <c r="L31" s="47">
        <v>1300</v>
      </c>
      <c r="M31" s="49">
        <v>2749</v>
      </c>
      <c r="N31" s="49">
        <v>1127</v>
      </c>
      <c r="O31" s="47">
        <v>5000</v>
      </c>
      <c r="P31" s="47">
        <v>16795</v>
      </c>
      <c r="Q31" s="22">
        <v>4250</v>
      </c>
      <c r="R31" s="22">
        <v>8500</v>
      </c>
    </row>
    <row r="32" spans="1:18" x14ac:dyDescent="0.2">
      <c r="A32" s="21">
        <v>2015</v>
      </c>
      <c r="B32" s="45">
        <v>20</v>
      </c>
      <c r="C32" s="45">
        <v>200</v>
      </c>
      <c r="D32" s="45">
        <v>550</v>
      </c>
      <c r="E32" s="46">
        <v>134</v>
      </c>
      <c r="F32" s="47">
        <v>1200</v>
      </c>
      <c r="G32" s="46">
        <v>155</v>
      </c>
      <c r="H32" s="45">
        <v>550</v>
      </c>
      <c r="I32" s="45">
        <v>200</v>
      </c>
      <c r="J32" s="45">
        <v>450</v>
      </c>
      <c r="K32" s="47">
        <v>2310</v>
      </c>
      <c r="L32" s="47">
        <v>1470</v>
      </c>
      <c r="M32" s="47">
        <v>1555</v>
      </c>
      <c r="N32" s="45">
        <v>210</v>
      </c>
      <c r="O32" s="47">
        <v>1035</v>
      </c>
      <c r="P32" s="47">
        <v>10039</v>
      </c>
      <c r="Q32" s="22">
        <v>4250</v>
      </c>
      <c r="R32" s="22">
        <v>8500</v>
      </c>
    </row>
    <row r="33" spans="1:18" x14ac:dyDescent="0.2">
      <c r="A33" s="21">
        <v>2016</v>
      </c>
      <c r="B33" s="45">
        <v>160</v>
      </c>
      <c r="C33" s="45">
        <v>25</v>
      </c>
      <c r="D33" s="45">
        <v>810</v>
      </c>
      <c r="E33" s="45">
        <v>450</v>
      </c>
      <c r="F33" s="45">
        <v>370</v>
      </c>
      <c r="G33" s="45">
        <v>90</v>
      </c>
      <c r="H33" s="45">
        <v>540</v>
      </c>
      <c r="I33" s="46">
        <v>314</v>
      </c>
      <c r="J33" s="45">
        <v>750</v>
      </c>
      <c r="K33" s="47">
        <v>3070</v>
      </c>
      <c r="L33" s="47">
        <v>2470</v>
      </c>
      <c r="M33" s="47">
        <v>2120</v>
      </c>
      <c r="N33" s="45">
        <v>280</v>
      </c>
      <c r="O33" s="47">
        <v>1970</v>
      </c>
      <c r="P33" s="47">
        <v>13419</v>
      </c>
      <c r="Q33" s="22">
        <v>4250</v>
      </c>
      <c r="R33" s="22">
        <v>8500</v>
      </c>
    </row>
    <row r="34" spans="1:18" x14ac:dyDescent="0.2">
      <c r="A34" s="21">
        <v>2017</v>
      </c>
      <c r="B34" s="45">
        <v>40</v>
      </c>
      <c r="C34" s="48">
        <v>173</v>
      </c>
      <c r="D34" s="45">
        <v>540</v>
      </c>
      <c r="E34" s="45">
        <v>280</v>
      </c>
      <c r="F34" s="45">
        <v>850</v>
      </c>
      <c r="G34" s="45">
        <v>20</v>
      </c>
      <c r="H34" s="45">
        <v>100</v>
      </c>
      <c r="I34" s="21">
        <v>240</v>
      </c>
      <c r="J34" s="21">
        <v>285</v>
      </c>
      <c r="K34" s="47">
        <v>3100</v>
      </c>
      <c r="L34" s="47">
        <v>2450</v>
      </c>
      <c r="M34" s="47">
        <v>1675</v>
      </c>
      <c r="N34" s="45">
        <v>830</v>
      </c>
      <c r="O34" s="45">
        <v>980</v>
      </c>
      <c r="P34" s="47">
        <v>11563</v>
      </c>
      <c r="Q34" s="22">
        <v>4250</v>
      </c>
      <c r="R34" s="22">
        <v>8500</v>
      </c>
    </row>
    <row r="35" spans="1:18" x14ac:dyDescent="0.2">
      <c r="A35" s="21">
        <v>2018</v>
      </c>
      <c r="B35" s="45">
        <v>75</v>
      </c>
      <c r="C35" s="45">
        <v>55</v>
      </c>
      <c r="D35" s="45">
        <v>280</v>
      </c>
      <c r="E35" s="45">
        <v>70</v>
      </c>
      <c r="F35" s="45">
        <v>610</v>
      </c>
      <c r="G35" s="48">
        <v>200</v>
      </c>
      <c r="H35" s="45">
        <v>595</v>
      </c>
      <c r="I35" s="21">
        <v>110</v>
      </c>
      <c r="J35" s="21">
        <v>160</v>
      </c>
      <c r="K35" s="47">
        <v>3100</v>
      </c>
      <c r="L35" s="47">
        <v>3300</v>
      </c>
      <c r="M35" s="47">
        <v>1750</v>
      </c>
      <c r="N35" s="48">
        <v>880</v>
      </c>
      <c r="O35" s="47">
        <v>2700</v>
      </c>
      <c r="P35" s="47">
        <v>13886</v>
      </c>
      <c r="Q35" s="22">
        <v>4250</v>
      </c>
      <c r="R35" s="22">
        <v>8500</v>
      </c>
    </row>
    <row r="36" spans="1:18" x14ac:dyDescent="0.2">
      <c r="A36" s="21">
        <v>2019</v>
      </c>
      <c r="B36" s="45">
        <v>240</v>
      </c>
      <c r="C36" s="45">
        <v>60</v>
      </c>
      <c r="D36" s="45">
        <v>220</v>
      </c>
      <c r="E36" s="48">
        <v>113</v>
      </c>
      <c r="F36" s="45">
        <v>420</v>
      </c>
      <c r="G36" s="45">
        <v>20</v>
      </c>
      <c r="H36" s="45">
        <v>800</v>
      </c>
      <c r="I36" s="45">
        <v>700</v>
      </c>
      <c r="J36" s="45">
        <v>60</v>
      </c>
      <c r="K36" s="47">
        <v>2200</v>
      </c>
      <c r="L36" s="45">
        <v>570</v>
      </c>
      <c r="M36" s="47">
        <v>1410</v>
      </c>
      <c r="N36" s="45">
        <v>600</v>
      </c>
      <c r="O36" s="45">
        <v>500</v>
      </c>
      <c r="P36" s="47">
        <v>7913</v>
      </c>
      <c r="Q36" s="22">
        <v>4250</v>
      </c>
      <c r="R36" s="22">
        <v>8500</v>
      </c>
    </row>
    <row r="37" spans="1:18" x14ac:dyDescent="0.2">
      <c r="A37" s="21">
        <v>2020</v>
      </c>
      <c r="B37" s="45">
        <v>280</v>
      </c>
      <c r="C37" s="45">
        <v>80</v>
      </c>
      <c r="D37" s="47">
        <v>2200</v>
      </c>
      <c r="E37" s="50">
        <v>100</v>
      </c>
      <c r="F37" s="50">
        <v>950</v>
      </c>
      <c r="G37" s="45">
        <v>30</v>
      </c>
      <c r="H37" s="45">
        <v>850</v>
      </c>
      <c r="I37" s="21">
        <v>60</v>
      </c>
      <c r="J37" s="45">
        <v>20</v>
      </c>
      <c r="K37" s="47">
        <v>1800</v>
      </c>
      <c r="L37" s="47">
        <v>1400</v>
      </c>
      <c r="M37" s="45">
        <v>200</v>
      </c>
      <c r="N37" s="45">
        <v>200</v>
      </c>
      <c r="O37" s="45">
        <v>440</v>
      </c>
      <c r="P37" s="47">
        <v>8610</v>
      </c>
      <c r="Q37" s="22">
        <v>4250</v>
      </c>
      <c r="R37" s="22">
        <v>8500</v>
      </c>
    </row>
    <row r="38" spans="1:18" ht="13.5" thickBot="1" x14ac:dyDescent="0.25">
      <c r="A38" s="21">
        <v>2021</v>
      </c>
      <c r="B38" s="45">
        <v>660</v>
      </c>
      <c r="C38" s="48">
        <v>297</v>
      </c>
      <c r="D38" s="45">
        <v>980</v>
      </c>
      <c r="E38" s="48">
        <v>299</v>
      </c>
      <c r="F38" s="50">
        <v>400</v>
      </c>
      <c r="G38" s="45">
        <v>320</v>
      </c>
      <c r="H38" s="45">
        <v>610</v>
      </c>
      <c r="I38" s="21">
        <v>210</v>
      </c>
      <c r="J38" s="21">
        <v>900</v>
      </c>
      <c r="K38" s="47">
        <v>9000</v>
      </c>
      <c r="L38" s="47">
        <v>3600</v>
      </c>
      <c r="M38" s="47">
        <v>1230</v>
      </c>
      <c r="N38" s="47">
        <v>1000</v>
      </c>
      <c r="O38" s="47">
        <v>1500</v>
      </c>
      <c r="P38" s="47">
        <v>21006</v>
      </c>
      <c r="Q38" s="22">
        <v>4250</v>
      </c>
      <c r="R38" s="22">
        <v>8500</v>
      </c>
    </row>
    <row r="39" spans="1:18" ht="13.5" thickBot="1" x14ac:dyDescent="0.25">
      <c r="A39" s="51" t="s">
        <v>35</v>
      </c>
      <c r="B39" s="51">
        <v>165</v>
      </c>
      <c r="C39" s="51">
        <v>133</v>
      </c>
      <c r="D39" s="51">
        <v>590</v>
      </c>
      <c r="E39" s="51">
        <v>135</v>
      </c>
      <c r="F39" s="51">
        <v>631</v>
      </c>
      <c r="G39" s="51">
        <v>131</v>
      </c>
      <c r="H39" s="51">
        <v>513</v>
      </c>
      <c r="I39" s="51">
        <v>216</v>
      </c>
      <c r="J39" s="51">
        <v>343</v>
      </c>
      <c r="K39" s="52">
        <v>1890</v>
      </c>
      <c r="L39" s="52">
        <v>1447</v>
      </c>
      <c r="M39" s="52">
        <v>1433</v>
      </c>
      <c r="N39" s="51">
        <v>582</v>
      </c>
      <c r="O39" s="52">
        <v>1237</v>
      </c>
      <c r="P39" s="52">
        <v>9448</v>
      </c>
      <c r="Q39" s="22">
        <v>4250</v>
      </c>
      <c r="R39" s="22">
        <v>8500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06BA-4C6F-4764-AAC1-05E3C1F726D3}">
  <dimension ref="A2:AE37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S17" sqref="S17"/>
    </sheetView>
  </sheetViews>
  <sheetFormatPr defaultRowHeight="12.75" x14ac:dyDescent="0.2"/>
  <cols>
    <col min="1" max="16384" width="9.140625" style="22"/>
  </cols>
  <sheetData>
    <row r="2" spans="1:31" ht="13.5" thickBot="1" x14ac:dyDescent="0.25">
      <c r="A2" s="34"/>
      <c r="B2" s="35" t="s">
        <v>1</v>
      </c>
      <c r="C2" s="35" t="s">
        <v>3</v>
      </c>
      <c r="D2" s="35" t="s">
        <v>4</v>
      </c>
      <c r="E2" s="35" t="s">
        <v>6</v>
      </c>
      <c r="F2" s="35" t="s">
        <v>7</v>
      </c>
      <c r="G2" s="35" t="s">
        <v>8</v>
      </c>
      <c r="H2" s="35" t="s">
        <v>9</v>
      </c>
      <c r="I2" s="35" t="s">
        <v>10</v>
      </c>
      <c r="J2" s="35" t="s">
        <v>11</v>
      </c>
      <c r="K2" s="35" t="s">
        <v>15</v>
      </c>
      <c r="L2" s="35" t="s">
        <v>12</v>
      </c>
      <c r="M2" s="35" t="s">
        <v>13</v>
      </c>
      <c r="N2" s="35" t="s">
        <v>14</v>
      </c>
      <c r="O2" s="35" t="s">
        <v>16</v>
      </c>
    </row>
    <row r="3" spans="1:31" ht="15" x14ac:dyDescent="0.25">
      <c r="A3" s="36">
        <v>1987</v>
      </c>
      <c r="B3" s="37">
        <v>92</v>
      </c>
      <c r="C3" s="38">
        <v>90</v>
      </c>
      <c r="D3" s="37">
        <v>154</v>
      </c>
      <c r="E3" s="38">
        <v>65</v>
      </c>
      <c r="F3" s="38">
        <v>350</v>
      </c>
      <c r="G3" s="38">
        <v>114</v>
      </c>
      <c r="H3" s="38">
        <v>227</v>
      </c>
      <c r="I3" s="38">
        <v>138</v>
      </c>
      <c r="J3" s="37">
        <v>180</v>
      </c>
      <c r="K3" s="37">
        <v>650</v>
      </c>
      <c r="L3" s="37">
        <v>700</v>
      </c>
      <c r="M3" s="37">
        <v>800</v>
      </c>
      <c r="N3" s="37">
        <v>740</v>
      </c>
      <c r="O3" s="37">
        <v>532</v>
      </c>
      <c r="Q3" s="17"/>
      <c r="R3" s="17" t="s">
        <v>1</v>
      </c>
      <c r="S3" s="17" t="s">
        <v>3</v>
      </c>
      <c r="T3" s="17" t="s">
        <v>4</v>
      </c>
      <c r="U3" s="17" t="s">
        <v>6</v>
      </c>
      <c r="V3" s="17" t="s">
        <v>7</v>
      </c>
      <c r="W3" s="17" t="s">
        <v>8</v>
      </c>
      <c r="X3" s="17" t="s">
        <v>9</v>
      </c>
      <c r="Y3" s="17" t="s">
        <v>10</v>
      </c>
      <c r="Z3" s="17" t="s">
        <v>11</v>
      </c>
      <c r="AA3" s="17" t="s">
        <v>15</v>
      </c>
      <c r="AB3" s="17" t="s">
        <v>12</v>
      </c>
      <c r="AC3" s="17" t="s">
        <v>13</v>
      </c>
      <c r="AD3" s="17" t="s">
        <v>14</v>
      </c>
      <c r="AE3" s="17" t="s">
        <v>16</v>
      </c>
    </row>
    <row r="4" spans="1:31" ht="15" x14ac:dyDescent="0.25">
      <c r="A4" s="36">
        <v>1988</v>
      </c>
      <c r="B4" s="37">
        <v>72</v>
      </c>
      <c r="C4" s="37">
        <v>150</v>
      </c>
      <c r="D4" s="37">
        <v>205</v>
      </c>
      <c r="E4" s="37">
        <v>20</v>
      </c>
      <c r="F4" s="37">
        <v>300</v>
      </c>
      <c r="G4" s="37">
        <v>50</v>
      </c>
      <c r="H4" s="37">
        <v>175</v>
      </c>
      <c r="I4" s="37">
        <v>150</v>
      </c>
      <c r="J4" s="37">
        <v>193</v>
      </c>
      <c r="K4" s="37">
        <v>52</v>
      </c>
      <c r="L4" s="37">
        <v>790</v>
      </c>
      <c r="M4" s="37">
        <v>850</v>
      </c>
      <c r="N4" s="37">
        <v>600</v>
      </c>
      <c r="O4" s="39">
        <v>1400</v>
      </c>
      <c r="Q4" s="15" t="s">
        <v>1</v>
      </c>
      <c r="R4" s="15">
        <v>1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1" ht="15" x14ac:dyDescent="0.25">
      <c r="A5" s="36">
        <v>1989</v>
      </c>
      <c r="B5" s="37">
        <v>75</v>
      </c>
      <c r="C5" s="37">
        <v>101</v>
      </c>
      <c r="D5" s="37">
        <v>290</v>
      </c>
      <c r="E5" s="37">
        <v>15</v>
      </c>
      <c r="F5" s="37">
        <v>925</v>
      </c>
      <c r="G5" s="37">
        <v>450</v>
      </c>
      <c r="H5" s="37">
        <v>510</v>
      </c>
      <c r="I5" s="37">
        <v>200</v>
      </c>
      <c r="J5" s="40">
        <v>314</v>
      </c>
      <c r="K5" s="37">
        <v>350</v>
      </c>
      <c r="L5" s="39">
        <v>1000</v>
      </c>
      <c r="M5" s="37">
        <v>650</v>
      </c>
      <c r="N5" s="39">
        <v>1175</v>
      </c>
      <c r="O5" s="37">
        <v>950</v>
      </c>
      <c r="Q5" s="15" t="s">
        <v>3</v>
      </c>
      <c r="R5" s="18">
        <v>0.36472925169533443</v>
      </c>
      <c r="S5" s="18">
        <v>1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1" ht="15" x14ac:dyDescent="0.25">
      <c r="A6" s="36">
        <v>1990</v>
      </c>
      <c r="B6" s="37">
        <v>150</v>
      </c>
      <c r="C6" s="37">
        <v>30</v>
      </c>
      <c r="D6" s="37">
        <v>235</v>
      </c>
      <c r="E6" s="37">
        <v>150</v>
      </c>
      <c r="F6" s="38">
        <v>256</v>
      </c>
      <c r="G6" s="38">
        <v>83</v>
      </c>
      <c r="H6" s="37">
        <v>35</v>
      </c>
      <c r="I6" s="38">
        <v>101</v>
      </c>
      <c r="J6" s="38">
        <v>158</v>
      </c>
      <c r="K6" s="37">
        <v>135</v>
      </c>
      <c r="L6" s="37">
        <v>800</v>
      </c>
      <c r="M6" s="37">
        <v>550</v>
      </c>
      <c r="N6" s="37">
        <v>575</v>
      </c>
      <c r="O6" s="37">
        <v>275</v>
      </c>
      <c r="Q6" s="15" t="s">
        <v>4</v>
      </c>
      <c r="R6" s="18">
        <v>0.41944364399423212</v>
      </c>
      <c r="S6" s="18">
        <v>0.27849633870415735</v>
      </c>
      <c r="T6" s="18">
        <v>1</v>
      </c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ht="15" x14ac:dyDescent="0.25">
      <c r="A7" s="36">
        <v>1991</v>
      </c>
      <c r="B7" s="37">
        <v>245</v>
      </c>
      <c r="C7" s="37">
        <v>50</v>
      </c>
      <c r="D7" s="37">
        <v>285</v>
      </c>
      <c r="E7" s="37">
        <v>50</v>
      </c>
      <c r="F7" s="37">
        <v>550</v>
      </c>
      <c r="G7" s="37">
        <v>100</v>
      </c>
      <c r="H7" s="37">
        <v>300</v>
      </c>
      <c r="I7" s="37">
        <v>220</v>
      </c>
      <c r="J7" s="37">
        <v>375</v>
      </c>
      <c r="K7" s="37">
        <v>671</v>
      </c>
      <c r="L7" s="37">
        <v>725</v>
      </c>
      <c r="M7" s="37">
        <v>800</v>
      </c>
      <c r="N7" s="37">
        <v>575</v>
      </c>
      <c r="O7" s="37">
        <v>775</v>
      </c>
      <c r="Q7" s="15" t="s">
        <v>6</v>
      </c>
      <c r="R7" s="18">
        <v>0.46344862279600135</v>
      </c>
      <c r="S7" s="18">
        <v>0.37354100041807908</v>
      </c>
      <c r="T7" s="18">
        <v>0.2362023403332785</v>
      </c>
      <c r="U7" s="18">
        <v>1</v>
      </c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ht="15" x14ac:dyDescent="0.25">
      <c r="A8" s="36">
        <v>1992</v>
      </c>
      <c r="B8" s="37">
        <v>115</v>
      </c>
      <c r="C8" s="37">
        <v>270</v>
      </c>
      <c r="D8" s="37">
        <v>860</v>
      </c>
      <c r="E8" s="37">
        <v>90</v>
      </c>
      <c r="F8" s="37">
        <v>675</v>
      </c>
      <c r="G8" s="37">
        <v>100</v>
      </c>
      <c r="H8" s="37">
        <v>250</v>
      </c>
      <c r="I8" s="37">
        <v>150</v>
      </c>
      <c r="J8" s="37">
        <v>360</v>
      </c>
      <c r="K8" s="37">
        <v>550</v>
      </c>
      <c r="L8" s="37">
        <v>650</v>
      </c>
      <c r="M8" s="37">
        <v>627</v>
      </c>
      <c r="N8" s="39">
        <v>1285</v>
      </c>
      <c r="O8" s="39">
        <v>1035</v>
      </c>
      <c r="Q8" s="15" t="s">
        <v>7</v>
      </c>
      <c r="R8" s="18">
        <v>0.139335462520388</v>
      </c>
      <c r="S8" s="18">
        <v>0.19363882144558392</v>
      </c>
      <c r="T8" s="18">
        <v>0.40696420391518906</v>
      </c>
      <c r="U8" s="18">
        <v>5.4274709278204596E-2</v>
      </c>
      <c r="V8" s="18">
        <v>1</v>
      </c>
      <c r="W8" s="18"/>
      <c r="X8" s="18"/>
      <c r="Y8" s="18"/>
      <c r="Z8" s="18"/>
      <c r="AA8" s="18"/>
      <c r="AB8" s="18"/>
      <c r="AC8" s="18"/>
      <c r="AD8" s="18"/>
      <c r="AE8" s="18"/>
    </row>
    <row r="9" spans="1:31" ht="15" x14ac:dyDescent="0.25">
      <c r="A9" s="36">
        <v>1993</v>
      </c>
      <c r="B9" s="37">
        <v>90</v>
      </c>
      <c r="C9" s="37">
        <v>175</v>
      </c>
      <c r="D9" s="37">
        <v>460</v>
      </c>
      <c r="E9" s="37">
        <v>50</v>
      </c>
      <c r="F9" s="37">
        <v>475</v>
      </c>
      <c r="G9" s="37">
        <v>325</v>
      </c>
      <c r="H9" s="37">
        <v>110</v>
      </c>
      <c r="I9" s="37">
        <v>300</v>
      </c>
      <c r="J9" s="37">
        <v>310</v>
      </c>
      <c r="K9" s="37">
        <v>600</v>
      </c>
      <c r="L9" s="37">
        <v>850</v>
      </c>
      <c r="M9" s="37">
        <v>725</v>
      </c>
      <c r="N9" s="39">
        <v>1525</v>
      </c>
      <c r="O9" s="39">
        <v>1275</v>
      </c>
      <c r="Q9" s="15" t="s">
        <v>8</v>
      </c>
      <c r="R9" s="18">
        <v>0.27791095183740294</v>
      </c>
      <c r="S9" s="18">
        <v>0.25278907148419</v>
      </c>
      <c r="T9" s="18">
        <v>1.8411558196054435E-2</v>
      </c>
      <c r="U9" s="18">
        <v>6.7437245118963499E-2</v>
      </c>
      <c r="V9" s="18">
        <v>0.33074550423804516</v>
      </c>
      <c r="W9" s="18">
        <v>1</v>
      </c>
      <c r="X9" s="18"/>
      <c r="Y9" s="18"/>
      <c r="Z9" s="18"/>
      <c r="AA9" s="18"/>
      <c r="AB9" s="18"/>
      <c r="AC9" s="18"/>
      <c r="AD9" s="18"/>
      <c r="AE9" s="18"/>
    </row>
    <row r="10" spans="1:31" ht="15" x14ac:dyDescent="0.25">
      <c r="A10" s="36">
        <v>1994</v>
      </c>
      <c r="B10" s="37">
        <v>265</v>
      </c>
      <c r="C10" s="37">
        <v>220</v>
      </c>
      <c r="D10" s="37">
        <v>755</v>
      </c>
      <c r="E10" s="37">
        <v>200</v>
      </c>
      <c r="F10" s="37">
        <v>560</v>
      </c>
      <c r="G10" s="37">
        <v>175</v>
      </c>
      <c r="H10" s="37">
        <v>325</v>
      </c>
      <c r="I10" s="37">
        <v>225</v>
      </c>
      <c r="J10" s="37">
        <v>475</v>
      </c>
      <c r="K10" s="37">
        <v>560</v>
      </c>
      <c r="L10" s="37">
        <v>775</v>
      </c>
      <c r="M10" s="39">
        <v>1100</v>
      </c>
      <c r="N10" s="39">
        <v>2205</v>
      </c>
      <c r="O10" s="37">
        <v>850</v>
      </c>
      <c r="Q10" s="15" t="s">
        <v>9</v>
      </c>
      <c r="R10" s="18">
        <v>0.33415741859279507</v>
      </c>
      <c r="S10" s="18">
        <v>0.24555111855013578</v>
      </c>
      <c r="T10" s="18">
        <v>0.45426833738853256</v>
      </c>
      <c r="U10" s="18">
        <v>0.26269740399016916</v>
      </c>
      <c r="V10" s="18">
        <v>0.44711496062393025</v>
      </c>
      <c r="W10" s="18">
        <v>7.6705344719556937E-2</v>
      </c>
      <c r="X10" s="18">
        <v>1</v>
      </c>
      <c r="Y10" s="18"/>
      <c r="Z10" s="18"/>
      <c r="AA10" s="18"/>
      <c r="AB10" s="18"/>
      <c r="AC10" s="18"/>
      <c r="AD10" s="18"/>
      <c r="AE10" s="18"/>
    </row>
    <row r="11" spans="1:31" ht="15" x14ac:dyDescent="0.25">
      <c r="A11" s="36">
        <v>1995</v>
      </c>
      <c r="B11" s="37">
        <v>250</v>
      </c>
      <c r="C11" s="37">
        <v>94</v>
      </c>
      <c r="D11" s="37">
        <v>435</v>
      </c>
      <c r="E11" s="37">
        <v>165</v>
      </c>
      <c r="F11" s="37">
        <v>600</v>
      </c>
      <c r="G11" s="37">
        <v>220</v>
      </c>
      <c r="H11" s="37">
        <v>415</v>
      </c>
      <c r="I11" s="37">
        <v>180</v>
      </c>
      <c r="J11" s="37">
        <v>400</v>
      </c>
      <c r="K11" s="37">
        <v>82</v>
      </c>
      <c r="L11" s="37">
        <v>800</v>
      </c>
      <c r="M11" s="39">
        <v>1155</v>
      </c>
      <c r="N11" s="39">
        <v>1385</v>
      </c>
      <c r="O11" s="39">
        <v>2446</v>
      </c>
      <c r="Q11" s="15" t="s">
        <v>10</v>
      </c>
      <c r="R11" s="18">
        <v>0.23703612444972555</v>
      </c>
      <c r="S11" s="18">
        <v>-3.2838702642106941E-2</v>
      </c>
      <c r="T11" s="18">
        <v>8.2753139693457819E-3</v>
      </c>
      <c r="U11" s="18">
        <v>0.13038489223633787</v>
      </c>
      <c r="V11" s="18">
        <v>0.18865464282499911</v>
      </c>
      <c r="W11" s="18">
        <v>0.13171826840963979</v>
      </c>
      <c r="X11" s="18">
        <v>0.37296848572762614</v>
      </c>
      <c r="Y11" s="18">
        <v>1</v>
      </c>
      <c r="Z11" s="18"/>
      <c r="AA11" s="18"/>
      <c r="AB11" s="18"/>
      <c r="AC11" s="18"/>
      <c r="AD11" s="18"/>
      <c r="AE11" s="18"/>
    </row>
    <row r="12" spans="1:31" ht="15" x14ac:dyDescent="0.25">
      <c r="A12" s="36">
        <v>1996</v>
      </c>
      <c r="B12" s="37">
        <v>94</v>
      </c>
      <c r="C12" s="37">
        <v>92</v>
      </c>
      <c r="D12" s="37">
        <v>383</v>
      </c>
      <c r="E12" s="37">
        <v>40</v>
      </c>
      <c r="F12" s="37">
        <v>570</v>
      </c>
      <c r="G12" s="37">
        <v>230</v>
      </c>
      <c r="H12" s="37">
        <v>457</v>
      </c>
      <c r="I12" s="37">
        <v>220</v>
      </c>
      <c r="J12" s="37">
        <v>240</v>
      </c>
      <c r="K12" s="37">
        <v>440</v>
      </c>
      <c r="L12" s="37">
        <v>829</v>
      </c>
      <c r="M12" s="39">
        <v>1506</v>
      </c>
      <c r="N12" s="39">
        <v>1924</v>
      </c>
      <c r="O12" s="39">
        <v>1806</v>
      </c>
      <c r="Q12" s="15" t="s">
        <v>11</v>
      </c>
      <c r="R12" s="18">
        <v>0.33540902468092193</v>
      </c>
      <c r="S12" s="18">
        <v>0.56515812192503301</v>
      </c>
      <c r="T12" s="18">
        <v>6.6185730851299515E-2</v>
      </c>
      <c r="U12" s="18">
        <v>0.5944978991926938</v>
      </c>
      <c r="V12" s="18">
        <v>8.4693265835295989E-2</v>
      </c>
      <c r="W12" s="18">
        <v>0.15211019339122209</v>
      </c>
      <c r="X12" s="18">
        <v>0.26984059705328184</v>
      </c>
      <c r="Y12" s="18">
        <v>-0.12837754929396264</v>
      </c>
      <c r="Z12" s="18">
        <v>1</v>
      </c>
      <c r="AA12" s="18"/>
      <c r="AB12" s="18"/>
      <c r="AC12" s="18"/>
      <c r="AD12" s="18"/>
      <c r="AE12" s="18"/>
    </row>
    <row r="13" spans="1:31" ht="15" x14ac:dyDescent="0.25">
      <c r="A13" s="36">
        <v>1997</v>
      </c>
      <c r="B13" s="37">
        <v>75</v>
      </c>
      <c r="C13" s="38">
        <v>94</v>
      </c>
      <c r="D13" s="37">
        <v>420</v>
      </c>
      <c r="E13" s="37">
        <v>60</v>
      </c>
      <c r="F13" s="38">
        <v>365</v>
      </c>
      <c r="G13" s="38">
        <v>118</v>
      </c>
      <c r="H13" s="38">
        <v>237</v>
      </c>
      <c r="I13" s="37">
        <v>175</v>
      </c>
      <c r="J13" s="37">
        <v>140</v>
      </c>
      <c r="K13" s="37">
        <v>32</v>
      </c>
      <c r="L13" s="39">
        <v>1143</v>
      </c>
      <c r="M13" s="37">
        <v>571</v>
      </c>
      <c r="N13" s="37">
        <v>759</v>
      </c>
      <c r="O13" s="37">
        <v>847</v>
      </c>
      <c r="Q13" s="15" t="s">
        <v>15</v>
      </c>
      <c r="R13" s="18">
        <v>8.917893156837918E-2</v>
      </c>
      <c r="S13" s="18">
        <v>5.8683452671828146E-2</v>
      </c>
      <c r="T13" s="18">
        <v>0.12550942928913852</v>
      </c>
      <c r="U13" s="18">
        <v>-6.5774635798728276E-2</v>
      </c>
      <c r="V13" s="18">
        <v>0.45211210974338611</v>
      </c>
      <c r="W13" s="18">
        <v>2.7355072127600705E-2</v>
      </c>
      <c r="X13" s="18">
        <v>8.2597861217014568E-2</v>
      </c>
      <c r="Y13" s="18">
        <v>-2.3220337335323398E-2</v>
      </c>
      <c r="Z13" s="18">
        <v>0.2586640314490346</v>
      </c>
      <c r="AA13" s="18">
        <v>1</v>
      </c>
      <c r="AB13" s="18"/>
      <c r="AC13" s="18"/>
      <c r="AD13" s="18"/>
      <c r="AE13" s="18"/>
    </row>
    <row r="14" spans="1:31" ht="15" x14ac:dyDescent="0.25">
      <c r="A14" s="36">
        <v>1998</v>
      </c>
      <c r="B14" s="37">
        <v>94</v>
      </c>
      <c r="C14" s="37">
        <v>130</v>
      </c>
      <c r="D14" s="37">
        <v>460</v>
      </c>
      <c r="E14" s="37">
        <v>120</v>
      </c>
      <c r="F14" s="37">
        <v>304</v>
      </c>
      <c r="G14" s="37">
        <v>50</v>
      </c>
      <c r="H14" s="37">
        <v>411</v>
      </c>
      <c r="I14" s="37">
        <v>190</v>
      </c>
      <c r="J14" s="38">
        <v>320</v>
      </c>
      <c r="K14" s="37">
        <v>256</v>
      </c>
      <c r="L14" s="39">
        <v>1004</v>
      </c>
      <c r="M14" s="39">
        <v>1169</v>
      </c>
      <c r="N14" s="39">
        <v>1961</v>
      </c>
      <c r="O14" s="37">
        <v>666</v>
      </c>
      <c r="Q14" s="15" t="s">
        <v>12</v>
      </c>
      <c r="R14" s="18">
        <v>0.52241311582280625</v>
      </c>
      <c r="S14" s="18">
        <v>0.19490953060714306</v>
      </c>
      <c r="T14" s="18">
        <v>0.2333202671557327</v>
      </c>
      <c r="U14" s="18">
        <v>0.35931732358506846</v>
      </c>
      <c r="V14" s="18">
        <v>0.18244567135374154</v>
      </c>
      <c r="W14" s="18">
        <v>8.6015621589549868E-2</v>
      </c>
      <c r="X14" s="18">
        <v>0.18684647126650764</v>
      </c>
      <c r="Y14" s="18">
        <v>1.1759464592941044E-2</v>
      </c>
      <c r="Z14" s="18">
        <v>0.48583914913025295</v>
      </c>
      <c r="AA14" s="18">
        <v>0.48555661188042937</v>
      </c>
      <c r="AB14" s="18">
        <v>1</v>
      </c>
      <c r="AC14" s="18"/>
      <c r="AD14" s="18"/>
      <c r="AE14" s="18"/>
    </row>
    <row r="15" spans="1:31" ht="15" x14ac:dyDescent="0.25">
      <c r="A15" s="36">
        <v>1999</v>
      </c>
      <c r="B15" s="37">
        <v>75</v>
      </c>
      <c r="C15" s="37">
        <v>127</v>
      </c>
      <c r="D15" s="37">
        <v>657</v>
      </c>
      <c r="E15" s="37">
        <v>150</v>
      </c>
      <c r="F15" s="37">
        <v>356</v>
      </c>
      <c r="G15" s="37">
        <v>25</v>
      </c>
      <c r="H15" s="37">
        <v>627</v>
      </c>
      <c r="I15" s="37">
        <v>225</v>
      </c>
      <c r="J15" s="37">
        <v>425</v>
      </c>
      <c r="K15" s="37">
        <v>520</v>
      </c>
      <c r="L15" s="37">
        <v>598</v>
      </c>
      <c r="M15" s="39">
        <v>1895</v>
      </c>
      <c r="N15" s="39">
        <v>1518</v>
      </c>
      <c r="O15" s="37">
        <v>840</v>
      </c>
      <c r="Q15" s="15" t="s">
        <v>13</v>
      </c>
      <c r="R15" s="18">
        <v>0.32898358819099394</v>
      </c>
      <c r="S15" s="18">
        <v>9.769984475859958E-2</v>
      </c>
      <c r="T15" s="18">
        <v>0.33814315626254376</v>
      </c>
      <c r="U15" s="18">
        <v>0.39806025672595113</v>
      </c>
      <c r="V15" s="18">
        <v>0.10262695863595354</v>
      </c>
      <c r="W15" s="18">
        <v>6.2784268347146246E-2</v>
      </c>
      <c r="X15" s="18">
        <v>0.29750248863495166</v>
      </c>
      <c r="Y15" s="18">
        <v>-4.5102887796988848E-3</v>
      </c>
      <c r="Z15" s="18">
        <v>0.2976771333663441</v>
      </c>
      <c r="AA15" s="18">
        <v>0.25615404091389593</v>
      </c>
      <c r="AB15" s="18">
        <v>0.706861837456221</v>
      </c>
      <c r="AC15" s="18">
        <v>1</v>
      </c>
      <c r="AD15" s="18"/>
      <c r="AE15" s="18"/>
    </row>
    <row r="16" spans="1:31" ht="15" x14ac:dyDescent="0.25">
      <c r="A16" s="36">
        <v>2000</v>
      </c>
      <c r="B16" s="37">
        <v>135</v>
      </c>
      <c r="C16" s="37">
        <v>94</v>
      </c>
      <c r="D16" s="37">
        <v>600</v>
      </c>
      <c r="E16" s="37">
        <v>110</v>
      </c>
      <c r="F16" s="37">
        <v>380</v>
      </c>
      <c r="G16" s="37">
        <v>72</v>
      </c>
      <c r="H16" s="37">
        <v>620</v>
      </c>
      <c r="I16" s="37">
        <v>180</v>
      </c>
      <c r="J16" s="37">
        <v>275</v>
      </c>
      <c r="K16" s="37">
        <v>102</v>
      </c>
      <c r="L16" s="39">
        <v>1354</v>
      </c>
      <c r="M16" s="39">
        <v>1619</v>
      </c>
      <c r="N16" s="39">
        <v>1421</v>
      </c>
      <c r="O16" s="39">
        <v>1672</v>
      </c>
      <c r="Q16" s="15" t="s">
        <v>14</v>
      </c>
      <c r="R16" s="18">
        <v>1.2529236256495041E-2</v>
      </c>
      <c r="S16" s="18">
        <v>0.22961610847254743</v>
      </c>
      <c r="T16" s="18">
        <v>0.13322595479437652</v>
      </c>
      <c r="U16" s="18">
        <v>0.30819308405766144</v>
      </c>
      <c r="V16" s="18">
        <v>0.31212013131924388</v>
      </c>
      <c r="W16" s="18">
        <v>0.30039606635057603</v>
      </c>
      <c r="X16" s="18">
        <v>0.42486495532901231</v>
      </c>
      <c r="Y16" s="18">
        <v>0.3334022274286238</v>
      </c>
      <c r="Z16" s="18">
        <v>0.24046569981832722</v>
      </c>
      <c r="AA16" s="18">
        <v>0.25705630695823151</v>
      </c>
      <c r="AB16" s="18">
        <v>2.6416813375536672E-2</v>
      </c>
      <c r="AC16" s="18">
        <v>0.33006757289280547</v>
      </c>
      <c r="AD16" s="18">
        <v>1</v>
      </c>
      <c r="AE16" s="18"/>
    </row>
    <row r="17" spans="1:31" ht="15.75" thickBot="1" x14ac:dyDescent="0.3">
      <c r="A17" s="36">
        <v>2001</v>
      </c>
      <c r="B17" s="37">
        <v>80</v>
      </c>
      <c r="C17" s="37">
        <v>110</v>
      </c>
      <c r="D17" s="37">
        <v>929</v>
      </c>
      <c r="E17" s="37">
        <v>151</v>
      </c>
      <c r="F17" s="39">
        <v>1140</v>
      </c>
      <c r="G17" s="38">
        <v>263</v>
      </c>
      <c r="H17" s="37">
        <v>891</v>
      </c>
      <c r="I17" s="37">
        <v>450</v>
      </c>
      <c r="J17" s="37">
        <v>173</v>
      </c>
      <c r="K17" s="37">
        <v>506</v>
      </c>
      <c r="L17" s="39">
        <v>1561</v>
      </c>
      <c r="M17" s="41">
        <v>1744</v>
      </c>
      <c r="N17" s="39">
        <v>1956</v>
      </c>
      <c r="O17" s="41">
        <v>1912</v>
      </c>
      <c r="Q17" s="16" t="s">
        <v>16</v>
      </c>
      <c r="R17" s="19">
        <v>0.28121894670322645</v>
      </c>
      <c r="S17" s="19">
        <v>-0.13003937058052342</v>
      </c>
      <c r="T17" s="19">
        <v>4.9820964698675196E-2</v>
      </c>
      <c r="U17" s="19">
        <v>0.16514475920736493</v>
      </c>
      <c r="V17" s="19">
        <v>0.32314468345270247</v>
      </c>
      <c r="W17" s="19">
        <v>0.36256174699185828</v>
      </c>
      <c r="X17" s="19">
        <v>0.27388274054046818</v>
      </c>
      <c r="Y17" s="19">
        <v>0.28620592082880941</v>
      </c>
      <c r="Z17" s="19">
        <v>-7.9252018884176281E-2</v>
      </c>
      <c r="AA17" s="19">
        <v>5.3028710004750131E-2</v>
      </c>
      <c r="AB17" s="19">
        <v>8.1346385854771802E-2</v>
      </c>
      <c r="AC17" s="19">
        <v>0.27886883129414941</v>
      </c>
      <c r="AD17" s="19">
        <v>0.44494009338407636</v>
      </c>
      <c r="AE17" s="19">
        <v>1</v>
      </c>
    </row>
    <row r="18" spans="1:31" x14ac:dyDescent="0.2">
      <c r="A18" s="36">
        <v>2002</v>
      </c>
      <c r="B18" s="37">
        <v>88</v>
      </c>
      <c r="C18" s="37">
        <v>138</v>
      </c>
      <c r="D18" s="39">
        <v>1105</v>
      </c>
      <c r="E18" s="37">
        <v>20</v>
      </c>
      <c r="F18" s="37">
        <v>940</v>
      </c>
      <c r="G18" s="37">
        <v>70</v>
      </c>
      <c r="H18" s="37">
        <v>700</v>
      </c>
      <c r="I18" s="37">
        <v>220</v>
      </c>
      <c r="J18" s="37">
        <v>270</v>
      </c>
      <c r="K18" s="39">
        <v>2004</v>
      </c>
      <c r="L18" s="39">
        <v>1359</v>
      </c>
      <c r="M18" s="39">
        <v>1368</v>
      </c>
      <c r="N18" s="39">
        <v>2302</v>
      </c>
      <c r="O18" s="39">
        <v>1639</v>
      </c>
    </row>
    <row r="19" spans="1:31" x14ac:dyDescent="0.2">
      <c r="A19" s="36">
        <v>2003</v>
      </c>
      <c r="B19" s="37">
        <v>242</v>
      </c>
      <c r="C19" s="38">
        <v>196</v>
      </c>
      <c r="D19" s="37">
        <v>875</v>
      </c>
      <c r="E19" s="37">
        <v>39</v>
      </c>
      <c r="F19" s="37">
        <v>690</v>
      </c>
      <c r="G19" s="37">
        <v>57</v>
      </c>
      <c r="H19" s="39">
        <v>1140</v>
      </c>
      <c r="I19" s="37">
        <v>380</v>
      </c>
      <c r="J19" s="38">
        <v>459</v>
      </c>
      <c r="K19" s="37">
        <v>214</v>
      </c>
      <c r="L19" s="39">
        <v>1940</v>
      </c>
      <c r="M19" s="39">
        <v>1934</v>
      </c>
      <c r="N19" s="39">
        <v>1980</v>
      </c>
      <c r="O19" s="39">
        <v>1745</v>
      </c>
    </row>
    <row r="20" spans="1:31" x14ac:dyDescent="0.2">
      <c r="A20" s="36">
        <v>2004</v>
      </c>
      <c r="B20" s="37">
        <v>150</v>
      </c>
      <c r="C20" s="37">
        <v>230</v>
      </c>
      <c r="D20" s="37">
        <v>801</v>
      </c>
      <c r="E20" s="37">
        <v>170</v>
      </c>
      <c r="F20" s="37">
        <v>935</v>
      </c>
      <c r="G20" s="37">
        <v>250</v>
      </c>
      <c r="H20" s="37">
        <v>640</v>
      </c>
      <c r="I20" s="37">
        <v>180</v>
      </c>
      <c r="J20" s="37">
        <v>455</v>
      </c>
      <c r="K20" s="39">
        <v>1230</v>
      </c>
      <c r="L20" s="39">
        <v>1005</v>
      </c>
      <c r="M20" s="39">
        <v>1200</v>
      </c>
      <c r="N20" s="39">
        <v>3215</v>
      </c>
      <c r="O20" s="37">
        <v>823</v>
      </c>
    </row>
    <row r="21" spans="1:31" x14ac:dyDescent="0.2">
      <c r="A21" s="36">
        <v>2005</v>
      </c>
      <c r="B21" s="37">
        <v>510</v>
      </c>
      <c r="C21" s="37">
        <v>300</v>
      </c>
      <c r="D21" s="39">
        <v>1240</v>
      </c>
      <c r="E21" s="37">
        <v>360</v>
      </c>
      <c r="F21" s="37">
        <v>890</v>
      </c>
      <c r="G21" s="37">
        <v>190</v>
      </c>
      <c r="H21" s="37">
        <v>810</v>
      </c>
      <c r="I21" s="37">
        <v>270</v>
      </c>
      <c r="J21" s="37">
        <v>500</v>
      </c>
      <c r="K21" s="37">
        <v>500</v>
      </c>
      <c r="L21" s="39">
        <v>3680</v>
      </c>
      <c r="M21" s="39">
        <v>3290</v>
      </c>
      <c r="N21" s="39">
        <v>1130</v>
      </c>
      <c r="O21" s="39">
        <v>1170</v>
      </c>
    </row>
    <row r="22" spans="1:31" x14ac:dyDescent="0.2">
      <c r="A22" s="36">
        <v>2006</v>
      </c>
      <c r="B22" s="37">
        <v>165</v>
      </c>
      <c r="C22" s="38">
        <v>118</v>
      </c>
      <c r="D22" s="37">
        <v>190</v>
      </c>
      <c r="E22" s="37">
        <v>176</v>
      </c>
      <c r="F22" s="37">
        <v>280</v>
      </c>
      <c r="G22" s="37">
        <v>30</v>
      </c>
      <c r="H22" s="37">
        <v>405</v>
      </c>
      <c r="I22" s="37">
        <v>130</v>
      </c>
      <c r="J22" s="38">
        <v>264</v>
      </c>
      <c r="K22" s="37">
        <v>260</v>
      </c>
      <c r="L22" s="39">
        <v>2300</v>
      </c>
      <c r="M22" s="37">
        <v>645</v>
      </c>
      <c r="N22" s="37">
        <v>335</v>
      </c>
      <c r="O22" s="39">
        <v>1600</v>
      </c>
    </row>
    <row r="23" spans="1:31" x14ac:dyDescent="0.2">
      <c r="A23" s="36">
        <v>2007</v>
      </c>
      <c r="B23" s="37">
        <v>134</v>
      </c>
      <c r="C23" s="37">
        <v>75</v>
      </c>
      <c r="D23" s="38">
        <v>333</v>
      </c>
      <c r="E23" s="37">
        <v>35</v>
      </c>
      <c r="F23" s="37">
        <v>245</v>
      </c>
      <c r="G23" s="37">
        <v>15</v>
      </c>
      <c r="H23" s="37">
        <v>290</v>
      </c>
      <c r="I23" s="37">
        <v>210</v>
      </c>
      <c r="J23" s="38">
        <v>185</v>
      </c>
      <c r="K23" s="40">
        <v>286</v>
      </c>
      <c r="L23" s="37">
        <v>990</v>
      </c>
      <c r="M23" s="37">
        <v>970</v>
      </c>
      <c r="N23" s="37">
        <v>351</v>
      </c>
      <c r="O23" s="38">
        <v>713</v>
      </c>
    </row>
    <row r="24" spans="1:31" x14ac:dyDescent="0.2">
      <c r="A24" s="36">
        <v>2008</v>
      </c>
      <c r="B24" s="37">
        <v>115</v>
      </c>
      <c r="C24" s="37">
        <v>55</v>
      </c>
      <c r="D24" s="37">
        <v>570</v>
      </c>
      <c r="E24" s="37">
        <v>25</v>
      </c>
      <c r="F24" s="39">
        <v>1250</v>
      </c>
      <c r="G24" s="37">
        <v>23</v>
      </c>
      <c r="H24" s="37">
        <v>420</v>
      </c>
      <c r="I24" s="37">
        <v>100</v>
      </c>
      <c r="J24" s="38">
        <v>637</v>
      </c>
      <c r="K24" s="39">
        <v>2600</v>
      </c>
      <c r="L24" s="39">
        <v>7100</v>
      </c>
      <c r="M24" s="41">
        <v>2478</v>
      </c>
      <c r="N24" s="37">
        <v>925</v>
      </c>
      <c r="O24" s="37">
        <v>360</v>
      </c>
    </row>
    <row r="25" spans="1:31" x14ac:dyDescent="0.2">
      <c r="A25" s="36">
        <v>2009</v>
      </c>
      <c r="B25" s="38">
        <v>154</v>
      </c>
      <c r="C25" s="37">
        <v>330</v>
      </c>
      <c r="D25" s="37">
        <v>330</v>
      </c>
      <c r="E25" s="37">
        <v>340</v>
      </c>
      <c r="F25" s="37">
        <v>750</v>
      </c>
      <c r="G25" s="37">
        <v>110</v>
      </c>
      <c r="H25" s="39">
        <v>1050</v>
      </c>
      <c r="I25" s="37">
        <v>100</v>
      </c>
      <c r="J25" s="39">
        <v>1100</v>
      </c>
      <c r="K25" s="37">
        <v>700</v>
      </c>
      <c r="L25" s="41">
        <v>1490</v>
      </c>
      <c r="M25" s="37">
        <v>315</v>
      </c>
      <c r="N25" s="39">
        <v>1675</v>
      </c>
      <c r="O25" s="37">
        <v>225</v>
      </c>
    </row>
    <row r="26" spans="1:31" x14ac:dyDescent="0.2">
      <c r="A26" s="36">
        <v>2010</v>
      </c>
      <c r="B26" s="37">
        <v>85</v>
      </c>
      <c r="C26" s="37">
        <v>102</v>
      </c>
      <c r="D26" s="37">
        <v>370</v>
      </c>
      <c r="E26" s="38">
        <v>61</v>
      </c>
      <c r="F26" s="37">
        <v>880</v>
      </c>
      <c r="G26" s="37">
        <v>90</v>
      </c>
      <c r="H26" s="37">
        <v>570</v>
      </c>
      <c r="I26" s="37">
        <v>190</v>
      </c>
      <c r="J26" s="38">
        <v>194</v>
      </c>
      <c r="K26" s="37">
        <v>200</v>
      </c>
      <c r="L26" s="37">
        <v>350</v>
      </c>
      <c r="M26" s="37">
        <v>550</v>
      </c>
      <c r="N26" s="37">
        <v>350</v>
      </c>
      <c r="O26" s="38">
        <v>604</v>
      </c>
    </row>
    <row r="27" spans="1:31" x14ac:dyDescent="0.2">
      <c r="A27" s="36">
        <v>2011</v>
      </c>
      <c r="B27" s="38">
        <v>91</v>
      </c>
      <c r="C27" s="38">
        <v>86</v>
      </c>
      <c r="D27" s="37">
        <v>350</v>
      </c>
      <c r="E27" s="38">
        <v>68</v>
      </c>
      <c r="F27" s="37">
        <v>175</v>
      </c>
      <c r="G27" s="38">
        <v>82</v>
      </c>
      <c r="H27" s="37">
        <v>110</v>
      </c>
      <c r="I27" s="37">
        <v>85</v>
      </c>
      <c r="J27" s="38">
        <v>215</v>
      </c>
      <c r="K27" s="37">
        <v>850</v>
      </c>
      <c r="L27" s="39">
        <v>1235</v>
      </c>
      <c r="M27" s="38">
        <v>730</v>
      </c>
      <c r="N27" s="37">
        <v>350</v>
      </c>
      <c r="O27" s="38">
        <v>670</v>
      </c>
    </row>
    <row r="28" spans="1:31" x14ac:dyDescent="0.2">
      <c r="A28" s="36">
        <v>2012</v>
      </c>
      <c r="B28" s="37">
        <v>25</v>
      </c>
      <c r="C28" s="37">
        <v>60</v>
      </c>
      <c r="D28" s="37">
        <v>400</v>
      </c>
      <c r="E28" s="38">
        <v>160</v>
      </c>
      <c r="F28" s="37">
        <v>170</v>
      </c>
      <c r="G28" s="37">
        <v>40</v>
      </c>
      <c r="H28" s="38">
        <v>686</v>
      </c>
      <c r="I28" s="37">
        <v>110</v>
      </c>
      <c r="J28" s="37">
        <v>330</v>
      </c>
      <c r="K28" s="37">
        <v>360</v>
      </c>
      <c r="L28" s="39">
        <v>2400</v>
      </c>
      <c r="M28" s="39">
        <v>3300</v>
      </c>
      <c r="N28" s="39">
        <v>2650</v>
      </c>
      <c r="O28" s="39">
        <v>1250</v>
      </c>
    </row>
    <row r="29" spans="1:31" x14ac:dyDescent="0.2">
      <c r="A29" s="36">
        <v>2013</v>
      </c>
      <c r="B29" s="38">
        <v>191</v>
      </c>
      <c r="C29" s="38">
        <v>184</v>
      </c>
      <c r="D29" s="38">
        <v>715</v>
      </c>
      <c r="E29" s="38">
        <v>152</v>
      </c>
      <c r="F29" s="38">
        <v>784</v>
      </c>
      <c r="G29" s="38">
        <v>174</v>
      </c>
      <c r="H29" s="38">
        <v>648</v>
      </c>
      <c r="I29" s="38">
        <v>265</v>
      </c>
      <c r="J29" s="37">
        <v>215</v>
      </c>
      <c r="K29" s="37">
        <v>550</v>
      </c>
      <c r="L29" s="39">
        <v>2140</v>
      </c>
      <c r="M29" s="39">
        <v>1560</v>
      </c>
      <c r="N29" s="39">
        <v>2370</v>
      </c>
      <c r="O29" s="39">
        <v>1340</v>
      </c>
    </row>
    <row r="30" spans="1:31" x14ac:dyDescent="0.2">
      <c r="A30" s="36">
        <v>2014</v>
      </c>
      <c r="B30" s="37">
        <v>425</v>
      </c>
      <c r="C30" s="37">
        <v>80</v>
      </c>
      <c r="D30" s="37">
        <v>660</v>
      </c>
      <c r="E30" s="38">
        <v>225</v>
      </c>
      <c r="F30" s="39">
        <v>1500</v>
      </c>
      <c r="G30" s="38">
        <v>259</v>
      </c>
      <c r="H30" s="37">
        <v>850</v>
      </c>
      <c r="I30" s="37">
        <v>400</v>
      </c>
      <c r="J30" s="37">
        <v>220</v>
      </c>
      <c r="K30" s="41">
        <v>1127</v>
      </c>
      <c r="L30" s="39">
        <v>2000</v>
      </c>
      <c r="M30" s="39">
        <v>1300</v>
      </c>
      <c r="N30" s="41">
        <v>2749</v>
      </c>
      <c r="O30" s="39">
        <v>5000</v>
      </c>
    </row>
    <row r="31" spans="1:31" x14ac:dyDescent="0.2">
      <c r="A31" s="36">
        <v>2015</v>
      </c>
      <c r="B31" s="37">
        <v>20</v>
      </c>
      <c r="C31" s="37">
        <v>200</v>
      </c>
      <c r="D31" s="37">
        <v>550</v>
      </c>
      <c r="E31" s="38">
        <v>134</v>
      </c>
      <c r="F31" s="39">
        <v>1200</v>
      </c>
      <c r="G31" s="38">
        <v>155</v>
      </c>
      <c r="H31" s="37">
        <v>550</v>
      </c>
      <c r="I31" s="37">
        <v>200</v>
      </c>
      <c r="J31" s="37">
        <v>450</v>
      </c>
      <c r="K31" s="37">
        <v>210</v>
      </c>
      <c r="L31" s="39">
        <v>2310</v>
      </c>
      <c r="M31" s="39">
        <v>1470</v>
      </c>
      <c r="N31" s="39">
        <v>1555</v>
      </c>
      <c r="O31" s="39">
        <v>1035</v>
      </c>
    </row>
    <row r="32" spans="1:31" x14ac:dyDescent="0.2">
      <c r="A32" s="36">
        <v>2016</v>
      </c>
      <c r="B32" s="37">
        <v>160</v>
      </c>
      <c r="C32" s="37">
        <v>25</v>
      </c>
      <c r="D32" s="37">
        <v>810</v>
      </c>
      <c r="E32" s="37">
        <v>450</v>
      </c>
      <c r="F32" s="37">
        <v>370</v>
      </c>
      <c r="G32" s="37">
        <v>90</v>
      </c>
      <c r="H32" s="37">
        <v>540</v>
      </c>
      <c r="I32" s="38">
        <v>314</v>
      </c>
      <c r="J32" s="37">
        <v>750</v>
      </c>
      <c r="K32" s="37">
        <v>280</v>
      </c>
      <c r="L32" s="39">
        <v>3070</v>
      </c>
      <c r="M32" s="39">
        <v>2470</v>
      </c>
      <c r="N32" s="39">
        <v>2120</v>
      </c>
      <c r="O32" s="39">
        <v>1970</v>
      </c>
    </row>
    <row r="33" spans="1:15" x14ac:dyDescent="0.2">
      <c r="A33" s="36">
        <v>2017</v>
      </c>
      <c r="B33" s="37">
        <v>40</v>
      </c>
      <c r="C33" s="40">
        <v>173</v>
      </c>
      <c r="D33" s="37">
        <v>540</v>
      </c>
      <c r="E33" s="37">
        <v>280</v>
      </c>
      <c r="F33" s="37">
        <v>850</v>
      </c>
      <c r="G33" s="37">
        <v>20</v>
      </c>
      <c r="H33" s="37">
        <v>100</v>
      </c>
      <c r="I33" s="36">
        <v>240</v>
      </c>
      <c r="J33" s="36">
        <v>285</v>
      </c>
      <c r="K33" s="37">
        <v>830</v>
      </c>
      <c r="L33" s="39">
        <v>3100</v>
      </c>
      <c r="M33" s="39">
        <v>2450</v>
      </c>
      <c r="N33" s="39">
        <v>1675</v>
      </c>
      <c r="O33" s="37">
        <v>980</v>
      </c>
    </row>
    <row r="34" spans="1:15" x14ac:dyDescent="0.2">
      <c r="A34" s="36">
        <v>2018</v>
      </c>
      <c r="B34" s="37">
        <v>75</v>
      </c>
      <c r="C34" s="37">
        <v>55</v>
      </c>
      <c r="D34" s="37">
        <v>280</v>
      </c>
      <c r="E34" s="37">
        <v>70</v>
      </c>
      <c r="F34" s="37">
        <v>610</v>
      </c>
      <c r="G34" s="40">
        <v>200</v>
      </c>
      <c r="H34" s="37">
        <v>595</v>
      </c>
      <c r="I34" s="36">
        <v>110</v>
      </c>
      <c r="J34" s="36">
        <v>160</v>
      </c>
      <c r="K34" s="40">
        <v>880</v>
      </c>
      <c r="L34" s="39">
        <v>3100</v>
      </c>
      <c r="M34" s="39">
        <v>3300</v>
      </c>
      <c r="N34" s="39">
        <v>1750</v>
      </c>
      <c r="O34" s="39">
        <v>2700</v>
      </c>
    </row>
    <row r="35" spans="1:15" x14ac:dyDescent="0.2">
      <c r="A35" s="36">
        <v>2019</v>
      </c>
      <c r="B35" s="37">
        <v>240</v>
      </c>
      <c r="C35" s="37">
        <v>60</v>
      </c>
      <c r="D35" s="37">
        <v>220</v>
      </c>
      <c r="E35" s="40">
        <v>113</v>
      </c>
      <c r="F35" s="37">
        <v>420</v>
      </c>
      <c r="G35" s="37">
        <v>20</v>
      </c>
      <c r="H35" s="37">
        <v>800</v>
      </c>
      <c r="I35" s="37">
        <v>700</v>
      </c>
      <c r="J35" s="37">
        <v>60</v>
      </c>
      <c r="K35" s="37">
        <v>600</v>
      </c>
      <c r="L35" s="39">
        <v>2200</v>
      </c>
      <c r="M35" s="37">
        <v>570</v>
      </c>
      <c r="N35" s="39">
        <v>1410</v>
      </c>
      <c r="O35" s="37">
        <v>500</v>
      </c>
    </row>
    <row r="36" spans="1:15" x14ac:dyDescent="0.2">
      <c r="A36" s="36">
        <v>2020</v>
      </c>
      <c r="B36" s="37">
        <v>280</v>
      </c>
      <c r="C36" s="37">
        <v>80</v>
      </c>
      <c r="D36" s="39">
        <v>2200</v>
      </c>
      <c r="E36" s="42">
        <v>100</v>
      </c>
      <c r="F36" s="42">
        <v>950</v>
      </c>
      <c r="G36" s="37">
        <v>30</v>
      </c>
      <c r="H36" s="37">
        <v>850</v>
      </c>
      <c r="I36" s="36">
        <v>60</v>
      </c>
      <c r="J36" s="37">
        <v>20</v>
      </c>
      <c r="K36" s="37">
        <v>200</v>
      </c>
      <c r="L36" s="39">
        <v>1800</v>
      </c>
      <c r="M36" s="39">
        <v>1400</v>
      </c>
      <c r="N36" s="37">
        <v>200</v>
      </c>
      <c r="O36" s="37">
        <v>440</v>
      </c>
    </row>
    <row r="37" spans="1:15" x14ac:dyDescent="0.2">
      <c r="A37" s="36">
        <v>2021</v>
      </c>
      <c r="B37" s="37">
        <v>660</v>
      </c>
      <c r="C37" s="40">
        <v>297</v>
      </c>
      <c r="D37" s="37">
        <v>980</v>
      </c>
      <c r="E37" s="40">
        <v>299</v>
      </c>
      <c r="F37" s="42">
        <v>400</v>
      </c>
      <c r="G37" s="37">
        <v>320</v>
      </c>
      <c r="H37" s="37">
        <v>610</v>
      </c>
      <c r="I37" s="36">
        <v>210</v>
      </c>
      <c r="J37" s="36">
        <v>900</v>
      </c>
      <c r="K37" s="39">
        <v>1000</v>
      </c>
      <c r="L37" s="39">
        <v>9000</v>
      </c>
      <c r="M37" s="39">
        <v>3600</v>
      </c>
      <c r="N37" s="39">
        <v>1230</v>
      </c>
      <c r="O37" s="39">
        <v>1500</v>
      </c>
    </row>
  </sheetData>
  <conditionalFormatting sqref="R4:A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EG Shizzle</vt:lpstr>
      <vt:lpstr> Index Shazzle</vt:lpstr>
      <vt:lpstr>Current Index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Heinl, Steve (DFG)</dc:creator>
  <cp:lastModifiedBy>Justin T Priest (DFG)</cp:lastModifiedBy>
  <dcterms:created xsi:type="dcterms:W3CDTF">2022-07-26T19:41:17Z</dcterms:created>
  <dcterms:modified xsi:type="dcterms:W3CDTF">2022-07-27T20:05:52Z</dcterms:modified>
</cp:coreProperties>
</file>